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svg" ContentType="image/svg+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filterPrivacy="1" codeName="ThisWorkbook"/>
  <xr:revisionPtr revIDLastSave="0" documentId="13_ncr:1_{7110BA1C-1AA2-40C1-8212-31B2053231B2}" xr6:coauthVersionLast="47" xr6:coauthVersionMax="47" xr10:uidLastSave="{00000000-0000-0000-0000-000000000000}"/>
  <bookViews>
    <workbookView xWindow="-108" yWindow="-108" windowWidth="23256" windowHeight="12576" firstSheet="1" activeTab="2" xr2:uid="{00000000-000D-0000-FFFF-FFFF00000000}"/>
  </bookViews>
  <sheets>
    <sheet name="ヘッドライン" sheetId="78" state="hidden" r:id="rId1"/>
    <sheet name="スポンサー広告" sheetId="95" r:id="rId2"/>
    <sheet name="27　ノロウイルス関連情報 " sheetId="101" r:id="rId3"/>
    <sheet name="27  衛生訓話" sheetId="111" r:id="rId4"/>
    <sheet name="27　新型コロナウイルス情報" sheetId="82" r:id="rId5"/>
    <sheet name="27　食中毒記事等 " sheetId="29" r:id="rId6"/>
    <sheet name="27　海外情報" sheetId="31" r:id="rId7"/>
    <sheet name="26　感染症情報" sheetId="103" r:id="rId8"/>
    <sheet name="27　感染症統計" sheetId="106" r:id="rId9"/>
    <sheet name="27 食品回収" sheetId="60" r:id="rId10"/>
    <sheet name="27　食品表示" sheetId="34" r:id="rId11"/>
    <sheet name="27 残留農薬　等 " sheetId="35" r:id="rId12"/>
  </sheets>
  <definedNames>
    <definedName name="_xlnm._FilterDatabase" localSheetId="2" hidden="1">'27　ノロウイルス関連情報 '!$A$22:$G$75</definedName>
    <definedName name="_xlnm._FilterDatabase" localSheetId="11" hidden="1">'27 残留農薬　等 '!$A$1:$C$1</definedName>
    <definedName name="_xlnm._FilterDatabase" localSheetId="5" hidden="1">'27　食中毒記事等 '!$A$1:$D$1</definedName>
    <definedName name="_xlnm.Print_Area" localSheetId="7">'26　感染症情報'!$A$1:$E$21</definedName>
    <definedName name="_xlnm.Print_Area" localSheetId="3">'27  衛生訓話'!$A$1:$M$24</definedName>
    <definedName name="_xlnm.Print_Area" localSheetId="2">'27　ノロウイルス関連情報 '!$A$1:$N$84</definedName>
    <definedName name="_xlnm.Print_Area" localSheetId="6">'27　海外情報'!$A$1:$C$38</definedName>
    <definedName name="_xlnm.Print_Area" localSheetId="8">'27　感染症統計'!$A$1:$AC$36</definedName>
    <definedName name="_xlnm.Print_Area" localSheetId="11">'27 残留農薬　等 '!$A$1:$A$16</definedName>
    <definedName name="_xlnm.Print_Area" localSheetId="5">'27　食中毒記事等 '!$A$1:$D$37</definedName>
    <definedName name="_xlnm.Print_Area" localSheetId="9">'27 食品回収'!$A$1:$E$53</definedName>
    <definedName name="_xlnm.Print_Area" localSheetId="10">'27　食品表示'!$A$1:$N$18</definedName>
    <definedName name="_xlnm.Print_Area" localSheetId="1">スポンサー広告!$A$1:$M$19</definedName>
    <definedName name="_xlnm.Print_Titles" localSheetId="11">'27 残留農薬　等 '!$1:$1</definedName>
    <definedName name="_xlnm.Print_Titles" localSheetId="5">'27　食中毒記事等 '!$1:$1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9" i="78" l="1"/>
  <c r="B17" i="78"/>
  <c r="G24" i="101" l="1"/>
  <c r="G25" i="101"/>
  <c r="G26" i="101"/>
  <c r="G27" i="101"/>
  <c r="G28" i="101"/>
  <c r="G29" i="101"/>
  <c r="G30" i="101"/>
  <c r="G31" i="101"/>
  <c r="G32" i="101"/>
  <c r="G33" i="101"/>
  <c r="G34" i="101"/>
  <c r="G35" i="101"/>
  <c r="G36" i="101"/>
  <c r="G37" i="101"/>
  <c r="G38" i="101"/>
  <c r="G39" i="101"/>
  <c r="G40" i="101"/>
  <c r="G41" i="101"/>
  <c r="G42" i="101"/>
  <c r="G43" i="101"/>
  <c r="G44" i="101"/>
  <c r="G45" i="101"/>
  <c r="G46" i="101"/>
  <c r="G47" i="101"/>
  <c r="G48" i="101"/>
  <c r="G49" i="101"/>
  <c r="G50" i="101"/>
  <c r="G51" i="101"/>
  <c r="G52" i="101"/>
  <c r="G53" i="101"/>
  <c r="G54" i="101"/>
  <c r="G55" i="101"/>
  <c r="G56" i="101"/>
  <c r="G57" i="101"/>
  <c r="G58" i="101"/>
  <c r="G59" i="101"/>
  <c r="G60" i="101"/>
  <c r="G61" i="101"/>
  <c r="G62" i="101"/>
  <c r="G63" i="101"/>
  <c r="G64" i="101"/>
  <c r="G65" i="101"/>
  <c r="G66" i="101"/>
  <c r="G67" i="101"/>
  <c r="G68" i="101"/>
  <c r="G69" i="101"/>
  <c r="G70" i="101"/>
  <c r="G23" i="101"/>
  <c r="B11" i="78"/>
  <c r="C13" i="78"/>
  <c r="B13" i="78"/>
  <c r="I23" i="82" l="1"/>
  <c r="B42" i="101"/>
  <c r="B43" i="101"/>
  <c r="B44" i="101"/>
  <c r="B12" i="78" l="1"/>
  <c r="P11" i="82" l="1"/>
  <c r="Q8" i="82" l="1"/>
  <c r="C14" i="78" l="1"/>
  <c r="B14" i="78"/>
  <c r="L30" i="82" l="1"/>
  <c r="K28" i="82"/>
  <c r="K29" i="82"/>
  <c r="K30" i="82"/>
  <c r="I30" i="82"/>
  <c r="L27" i="82"/>
  <c r="B15" i="78" l="1"/>
  <c r="B4" i="106"/>
  <c r="C4" i="106"/>
  <c r="D4" i="106"/>
  <c r="E4" i="106"/>
  <c r="F4" i="106"/>
  <c r="G4" i="106"/>
  <c r="H4" i="106"/>
  <c r="I4" i="106"/>
  <c r="J4" i="106"/>
  <c r="K4" i="106"/>
  <c r="L4" i="106"/>
  <c r="M4" i="106"/>
  <c r="P4" i="106"/>
  <c r="Q4" i="106"/>
  <c r="AC4" i="106" s="1"/>
  <c r="R4" i="106"/>
  <c r="S4" i="106"/>
  <c r="T4" i="106"/>
  <c r="U4" i="106"/>
  <c r="V4" i="106"/>
  <c r="W4" i="106"/>
  <c r="X4" i="106"/>
  <c r="Y4" i="106"/>
  <c r="Z4" i="106"/>
  <c r="AA4" i="106"/>
  <c r="AB4" i="106"/>
  <c r="N7" i="106"/>
  <c r="AC7" i="106"/>
  <c r="N8" i="106"/>
  <c r="AC8" i="106"/>
  <c r="N9" i="106"/>
  <c r="AC9" i="106"/>
  <c r="N10" i="106"/>
  <c r="AC10" i="106"/>
  <c r="N11" i="106"/>
  <c r="AC11" i="106"/>
  <c r="N12" i="106"/>
  <c r="AC12" i="106"/>
  <c r="N13" i="106"/>
  <c r="AC13" i="106"/>
  <c r="N14" i="106"/>
  <c r="AC14" i="106"/>
  <c r="N15" i="106"/>
  <c r="AC15" i="106"/>
  <c r="N16" i="106"/>
  <c r="AC16" i="106"/>
  <c r="N17" i="106"/>
  <c r="AC17" i="106"/>
  <c r="N18" i="106"/>
  <c r="AC18" i="106"/>
  <c r="P20" i="106"/>
  <c r="N4" i="106" l="1"/>
  <c r="I18" i="82"/>
  <c r="N14" i="82" l="1"/>
  <c r="I22" i="82"/>
  <c r="B16" i="78"/>
  <c r="B10" i="78" l="1"/>
  <c r="G75" i="101" l="1"/>
  <c r="F75" i="101" s="1"/>
  <c r="G74" i="101"/>
  <c r="G73" i="101"/>
  <c r="D10" i="78" s="1"/>
  <c r="N71" i="101"/>
  <c r="M71" i="101"/>
  <c r="B70" i="101"/>
  <c r="B69" i="101"/>
  <c r="B68" i="101"/>
  <c r="B67" i="101"/>
  <c r="B66" i="101"/>
  <c r="B65" i="101"/>
  <c r="B63" i="101"/>
  <c r="B62" i="101"/>
  <c r="B61" i="101"/>
  <c r="B60" i="101"/>
  <c r="B59" i="101"/>
  <c r="B58" i="101"/>
  <c r="B57" i="101"/>
  <c r="B56" i="101"/>
  <c r="B55" i="101"/>
  <c r="B54" i="101"/>
  <c r="B53" i="101"/>
  <c r="B52" i="101"/>
  <c r="B51" i="101"/>
  <c r="B50" i="101"/>
  <c r="B49" i="101"/>
  <c r="B48" i="101"/>
  <c r="B47" i="101"/>
  <c r="B46" i="101"/>
  <c r="B45" i="101"/>
  <c r="B41" i="101"/>
  <c r="B40" i="101"/>
  <c r="B39" i="101"/>
  <c r="B38" i="101"/>
  <c r="B37" i="101"/>
  <c r="B36" i="101"/>
  <c r="B35" i="101"/>
  <c r="B34" i="101"/>
  <c r="B33" i="101"/>
  <c r="B32" i="101"/>
  <c r="B31" i="101"/>
  <c r="B30" i="101"/>
  <c r="B29" i="101"/>
  <c r="B28" i="101"/>
  <c r="B27" i="101"/>
  <c r="B26" i="101"/>
  <c r="B25" i="101"/>
  <c r="B24" i="101"/>
  <c r="B23" i="101"/>
  <c r="I74" i="101" l="1"/>
  <c r="I73" i="101"/>
  <c r="F10" i="78" s="1"/>
  <c r="M75" i="101"/>
  <c r="K75" i="101"/>
  <c r="K23" i="82" l="1"/>
  <c r="I21" i="82"/>
  <c r="K13" i="82" l="1"/>
  <c r="L24" i="82" l="1"/>
  <c r="B18" i="78" l="1"/>
  <c r="K14" i="82" l="1"/>
  <c r="I13" i="82" l="1"/>
  <c r="L26" i="82" l="1"/>
  <c r="K27" i="82" l="1"/>
  <c r="K26" i="82"/>
  <c r="K18" i="82"/>
  <c r="K19" i="82"/>
  <c r="K20" i="82"/>
  <c r="K21" i="82"/>
  <c r="K22" i="82"/>
  <c r="K24" i="82"/>
  <c r="K25" i="82"/>
  <c r="K17" i="82"/>
  <c r="K16" i="82"/>
  <c r="K15" i="82"/>
  <c r="L15" i="82"/>
  <c r="I14" i="82" l="1"/>
  <c r="L13" i="82" l="1"/>
  <c r="L14" i="82"/>
  <c r="I15" i="82"/>
  <c r="I16" i="82"/>
  <c r="I17" i="82"/>
  <c r="I19" i="82"/>
  <c r="I20" i="82"/>
  <c r="I24" i="82"/>
  <c r="I25" i="82"/>
  <c r="I26" i="82"/>
  <c r="I27" i="82"/>
  <c r="I28" i="82"/>
  <c r="I29" i="82"/>
  <c r="L29" i="82"/>
  <c r="L16" i="82"/>
  <c r="L17" i="82"/>
  <c r="L18" i="82"/>
  <c r="L19" i="82"/>
  <c r="L20" i="82"/>
  <c r="L21" i="82"/>
  <c r="L22" i="82"/>
  <c r="L23" i="82"/>
  <c r="L25" i="82"/>
  <c r="L28" i="82"/>
</calcChain>
</file>

<file path=xl/sharedStrings.xml><?xml version="1.0" encoding="utf-8"?>
<sst xmlns="http://schemas.openxmlformats.org/spreadsheetml/2006/main" count="725" uniqueCount="491">
  <si>
    <t>発生</t>
    <rPh sb="0" eb="2">
      <t>ハッセイ</t>
    </rPh>
    <phoneticPr fontId="5"/>
  </si>
  <si>
    <t>ソース</t>
    <phoneticPr fontId="5"/>
  </si>
  <si>
    <t>日付</t>
    <rPh sb="0" eb="2">
      <t>ヒヅケ</t>
    </rPh>
    <phoneticPr fontId="5"/>
  </si>
  <si>
    <t>届出感染症　第三類　腸管出血性大腸菌</t>
    <rPh sb="0" eb="2">
      <t>トドケデ</t>
    </rPh>
    <rPh sb="2" eb="4">
      <t>カンセン</t>
    </rPh>
    <rPh sb="4" eb="5">
      <t>ショウ</t>
    </rPh>
    <rPh sb="6" eb="7">
      <t>ダイ</t>
    </rPh>
    <rPh sb="7" eb="8">
      <t>サン</t>
    </rPh>
    <rPh sb="8" eb="9">
      <t>タグイ</t>
    </rPh>
    <rPh sb="10" eb="12">
      <t>チョウカン</t>
    </rPh>
    <rPh sb="12" eb="15">
      <t>シュッケツセイ</t>
    </rPh>
    <rPh sb="15" eb="18">
      <t>ダイチョウキン</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</si>
  <si>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</si>
  <si>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医療機関からの届出数</t>
    </r>
    <rPh sb="14" eb="16">
      <t>イリョウ</t>
    </rPh>
    <rPh sb="16" eb="18">
      <t>キカン</t>
    </rPh>
    <rPh sb="21" eb="23">
      <t>トドケデ</t>
    </rPh>
    <rPh sb="23" eb="24">
      <t>スウ</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</si>
  <si>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</si>
  <si>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</si>
  <si>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</si>
  <si>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</si>
  <si>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</si>
  <si>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</si>
  <si>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</si>
  <si>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</si>
  <si>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</si>
  <si>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</si>
  <si>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</si>
  <si>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</si>
  <si>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</si>
  <si>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</si>
  <si>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5"/>
  </si>
  <si>
    <t>　</t>
    <phoneticPr fontId="5"/>
  </si>
  <si>
    <t>2019年</t>
    <rPh sb="4" eb="5">
      <t>ネン</t>
    </rPh>
    <phoneticPr fontId="5"/>
  </si>
  <si>
    <t>2011年</t>
  </si>
  <si>
    <t>国・地域</t>
    <rPh sb="0" eb="1">
      <t>クニ</t>
    </rPh>
    <rPh sb="2" eb="4">
      <t>チイキ</t>
    </rPh>
    <phoneticPr fontId="5"/>
  </si>
  <si>
    <t>発表</t>
    <rPh sb="0" eb="2">
      <t>ハッピョウ</t>
    </rPh>
    <phoneticPr fontId="5"/>
  </si>
  <si>
    <t>掲載日</t>
    <rPh sb="0" eb="3">
      <t>ケイサイビ</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</si>
  <si>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</si>
  <si>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注意　食品に関わる記事の一部をご紹介します。詳しくはリンク先のページよりご確認ください。</t>
    <rPh sb="0" eb="2">
      <t>チュウイ</t>
    </rPh>
    <rPh sb="3" eb="5">
      <t>ショクヒン</t>
    </rPh>
    <rPh sb="6" eb="7">
      <t>カカ</t>
    </rPh>
    <rPh sb="9" eb="11">
      <t>キジ</t>
    </rPh>
    <rPh sb="12" eb="14">
      <t>イチブ</t>
    </rPh>
    <rPh sb="16" eb="18">
      <t>ショウカイ</t>
    </rPh>
    <rPh sb="22" eb="23">
      <t>クワ</t>
    </rPh>
    <rPh sb="29" eb="30">
      <t>サキ</t>
    </rPh>
    <rPh sb="37" eb="39">
      <t>カクニン</t>
    </rPh>
    <phoneticPr fontId="5"/>
  </si>
  <si>
    <t xml:space="preserve"> </t>
    <phoneticPr fontId="5"/>
  </si>
  <si>
    <t>2019年</t>
    <phoneticPr fontId="5"/>
  </si>
  <si>
    <t>2018年</t>
    <phoneticPr fontId="5"/>
  </si>
  <si>
    <t>2017年</t>
    <phoneticPr fontId="5"/>
  </si>
  <si>
    <t>2016年</t>
    <phoneticPr fontId="5"/>
  </si>
  <si>
    <t>2015年</t>
    <phoneticPr fontId="5"/>
  </si>
  <si>
    <t>2014年</t>
    <phoneticPr fontId="5"/>
  </si>
  <si>
    <t>2013年</t>
    <phoneticPr fontId="5"/>
  </si>
  <si>
    <t>2012年</t>
    <phoneticPr fontId="5"/>
  </si>
  <si>
    <t>出典:東京都感染症情報センター</t>
    <rPh sb="0" eb="2">
      <t>シュッテン</t>
    </rPh>
    <rPh sb="3" eb="6">
      <t>トウキョウト</t>
    </rPh>
    <rPh sb="6" eb="9">
      <t>カンセンショウ</t>
    </rPh>
    <rPh sb="9" eb="11">
      <t>ジョウホウ</t>
    </rPh>
    <phoneticPr fontId="5"/>
  </si>
  <si>
    <t>（最近５年間の週値の比較）</t>
    <rPh sb="1" eb="3">
      <t>サイキン</t>
    </rPh>
    <rPh sb="3" eb="6">
      <t>ゴネンカン</t>
    </rPh>
    <rPh sb="7" eb="8">
      <t>シュウ</t>
    </rPh>
    <rPh sb="8" eb="9">
      <t>アタイ</t>
    </rPh>
    <rPh sb="10" eb="12">
      <t>ヒカク</t>
    </rPh>
    <phoneticPr fontId="5"/>
  </si>
  <si>
    <t>　　　　レベル5</t>
    <phoneticPr fontId="5"/>
  </si>
  <si>
    <t>　　　　レベル4</t>
    <phoneticPr fontId="5"/>
  </si>
  <si>
    <t>　　　　レベル3</t>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</si>
  <si>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</si>
  <si>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</si>
  <si>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</si>
  <si>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</si>
  <si>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</si>
  <si>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</si>
  <si>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</si>
  <si>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</si>
  <si>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</si>
  <si>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</si>
  <si>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</si>
  <si>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</si>
  <si>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r>
      <t>大量発症事故（業種／内容）　</t>
    </r>
    <r>
      <rPr>
        <b/>
        <sz val="12"/>
        <color indexed="53"/>
        <rFont val="ＭＳ Ｐゴシック"/>
        <family val="3"/>
        <charset val="128"/>
      </rPr>
      <t xml:space="preserve">今週 , </t>
    </r>
    <r>
      <rPr>
        <b/>
        <sz val="12"/>
        <rFont val="ＭＳ Ｐゴシック"/>
        <family val="3"/>
        <charset val="128"/>
      </rPr>
      <t>色抜き(先週)</t>
    </r>
    <rPh sb="0" eb="2">
      <t>タイリョウ</t>
    </rPh>
    <rPh sb="2" eb="4">
      <t>ハッショウ</t>
    </rPh>
    <rPh sb="4" eb="6">
      <t>ジコ</t>
    </rPh>
    <rPh sb="7" eb="9">
      <t>ギョウシュ</t>
    </rPh>
    <rPh sb="10" eb="12">
      <t>ナイヨウ</t>
    </rPh>
    <rPh sb="14" eb="16">
      <t>コンシュウ</t>
    </rPh>
    <rPh sb="19" eb="20">
      <t>イロ</t>
    </rPh>
    <rPh sb="20" eb="21">
      <t>ヌ</t>
    </rPh>
    <rPh sb="23" eb="25">
      <t>センシュウ</t>
    </rPh>
    <phoneticPr fontId="5"/>
  </si>
  <si>
    <t>ニュースソース</t>
  </si>
  <si>
    <t>日時</t>
    <rPh sb="0" eb="2">
      <t>ニチジ</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</si>
  <si>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</si>
  <si>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</si>
  <si>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</si>
  <si>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</si>
  <si>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</si>
  <si>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</si>
  <si>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</si>
  <si>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</si>
  <si>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</si>
  <si>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</si>
  <si>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</si>
  <si>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</si>
  <si>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</si>
  <si>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</si>
  <si>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</si>
  <si>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</si>
  <si>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</si>
  <si>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</si>
  <si>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</si>
  <si>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</si>
  <si>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</si>
  <si>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</si>
  <si>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</si>
  <si>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</si>
  <si>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</si>
  <si>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</si>
  <si>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</si>
  <si>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</si>
  <si>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</si>
  <si>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</si>
  <si>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</si>
  <si>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</si>
  <si>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</si>
  <si>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</si>
  <si>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</si>
  <si>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</si>
  <si>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</si>
  <si>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</si>
  <si>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</si>
  <si>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</si>
  <si>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</si>
  <si>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</si>
  <si>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</si>
  <si>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</si>
  <si>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</si>
  <si>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</si>
  <si>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</si>
  <si>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</si>
  <si>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先週に比べて全国平均は</t>
    <phoneticPr fontId="5"/>
  </si>
  <si>
    <t>　：先週より</t>
    <phoneticPr fontId="5"/>
  </si>
  <si>
    <t>東京都は</t>
  </si>
  <si>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</si>
  <si>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</si>
  <si>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</si>
  <si>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</si>
  <si>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 xml:space="preserve">                        </t>
    <phoneticPr fontId="5"/>
  </si>
  <si>
    <t>1類感染症</t>
  </si>
  <si>
    <t>報告なし</t>
    <rPh sb="0" eb="2">
      <t>ホウコク</t>
    </rPh>
    <phoneticPr fontId="5"/>
  </si>
  <si>
    <t>2類感染症</t>
    <phoneticPr fontId="5"/>
  </si>
  <si>
    <t xml:space="preserve">3類感染症　
</t>
    <phoneticPr fontId="5"/>
  </si>
  <si>
    <t>腸管出血性大腸菌感染症</t>
    <phoneticPr fontId="5"/>
  </si>
  <si>
    <t>４類感染症</t>
    <phoneticPr fontId="5"/>
  </si>
  <si>
    <t>5類感染症</t>
    <phoneticPr fontId="5"/>
  </si>
  <si>
    <t>その他は割愛</t>
    <phoneticPr fontId="5"/>
  </si>
  <si>
    <t>　　　　◆商業的目的を理由とする無断転用を禁止します</t>
    <phoneticPr fontId="5"/>
  </si>
  <si>
    <t>　　　　◆配信停止・お客様情報の変更◆ 本メールへの返信でご連絡ください</t>
    <phoneticPr fontId="5"/>
  </si>
  <si>
    <t xml:space="preserve">　　週刊情報の概要 </t>
    <phoneticPr fontId="5"/>
  </si>
  <si>
    <t>************************************************************************</t>
    <phoneticPr fontId="5"/>
  </si>
  <si>
    <t xml:space="preserve">1．食中毒情報      　      </t>
    <phoneticPr fontId="5"/>
  </si>
  <si>
    <t xml:space="preserve">2．ノロウイルス　   　     </t>
    <phoneticPr fontId="5"/>
  </si>
  <si>
    <t xml:space="preserve">3．残留農薬等  　　         </t>
    <phoneticPr fontId="5"/>
  </si>
  <si>
    <t>→メモ帳にコピー</t>
    <rPh sb="3" eb="4">
      <t>チョウ</t>
    </rPh>
    <phoneticPr fontId="5"/>
  </si>
  <si>
    <t xml:space="preserve">4．食品表示 　　   　      </t>
    <phoneticPr fontId="5"/>
  </si>
  <si>
    <t>5．海外情報              　</t>
    <phoneticPr fontId="5"/>
  </si>
  <si>
    <t>　　　　　　　　　　　　　=+'44　海外情報'!B18</t>
    <phoneticPr fontId="5"/>
  </si>
  <si>
    <t xml:space="preserve">6．感染症統計        </t>
    <phoneticPr fontId="5"/>
  </si>
  <si>
    <t>7．感染症情報       　    　</t>
    <phoneticPr fontId="5"/>
  </si>
  <si>
    <t>以下に貼り付け</t>
    <rPh sb="0" eb="2">
      <t>イカ</t>
    </rPh>
    <rPh sb="3" eb="4">
      <t>ハ</t>
    </rPh>
    <rPh sb="5" eb="6">
      <t>ツ</t>
    </rPh>
    <phoneticPr fontId="5"/>
  </si>
  <si>
    <r>
      <t xml:space="preserve">       </t>
    </r>
    <r>
      <rPr>
        <sz val="9"/>
        <rFont val="ＭＳ Ｐゴシック"/>
        <family val="3"/>
        <charset val="128"/>
      </rPr>
      <t xml:space="preserve"> レベル1</t>
    </r>
    <phoneticPr fontId="5"/>
  </si>
  <si>
    <t>2020年</t>
    <phoneticPr fontId="5"/>
  </si>
  <si>
    <t xml:space="preserve"> </t>
    <phoneticPr fontId="33"/>
  </si>
  <si>
    <t>9．新型ｺﾛﾅ情報</t>
    <rPh sb="2" eb="4">
      <t>シンガタ</t>
    </rPh>
    <rPh sb="7" eb="9">
      <t>ジョウホウ</t>
    </rPh>
    <phoneticPr fontId="5"/>
  </si>
  <si>
    <t>フェイズ別　対策立案</t>
  </si>
  <si>
    <r>
      <t>1.</t>
    </r>
    <r>
      <rPr>
        <sz val="7"/>
        <color theme="1"/>
        <rFont val="Times New Roman"/>
        <family val="1"/>
      </rPr>
      <t xml:space="preserve">      </t>
    </r>
    <r>
      <rPr>
        <sz val="10.5"/>
        <color theme="1"/>
        <rFont val="游明朝"/>
        <family val="1"/>
        <charset val="128"/>
      </rPr>
      <t>地域的に発生していない段階</t>
    </r>
  </si>
  <si>
    <r>
      <t>2.</t>
    </r>
    <r>
      <rPr>
        <sz val="7"/>
        <color theme="1"/>
        <rFont val="Times New Roman"/>
        <family val="1"/>
      </rPr>
      <t xml:space="preserve">      </t>
    </r>
    <r>
      <rPr>
        <sz val="10.5"/>
        <color theme="1"/>
        <rFont val="游明朝"/>
        <family val="1"/>
        <charset val="128"/>
      </rPr>
      <t>地域、顧客所在地に感染者が確認された段階</t>
    </r>
  </si>
  <si>
    <t>・組織・連絡体制　・社内、社外</t>
  </si>
  <si>
    <t>　　　　緊急連絡網　所轄保健所、公共機関との連帯</t>
  </si>
  <si>
    <t>　　　　現状リスクｺﾐﾆｭケーション、顧客への情報開示</t>
  </si>
  <si>
    <t>・予防体制　消毒材、マスク備品準備、就業前後の除菌　検温と報告</t>
  </si>
  <si>
    <t>・診療体制　もしもの場合の相談医療先の確保、連絡</t>
  </si>
  <si>
    <t>・就業体制の見直対策　感染者の発症時の業務継続対応</t>
  </si>
  <si>
    <t>　　　　病院、介護・老人施設への入室時の対応、営業車両の洗浄</t>
  </si>
  <si>
    <t>フェイズ</t>
  </si>
  <si>
    <t>緊急連絡網</t>
  </si>
  <si>
    <t>消毒材</t>
  </si>
  <si>
    <t>マスク</t>
  </si>
  <si>
    <t>検温</t>
  </si>
  <si>
    <t>37.5℃↑</t>
  </si>
  <si>
    <t>顧客連絡</t>
  </si>
  <si>
    <t>就業　体制</t>
  </si>
  <si>
    <t>従業員ケア</t>
  </si>
  <si>
    <t>〇</t>
  </si>
  <si>
    <t>飲食店で食中毒が発生したらどうなる？実際に起こりうるトラブル</t>
  </si>
  <si>
    <t>トップページ ＞ 食中毒が発生したらどうなる</t>
  </si>
  <si>
    <t>食中毒の危険性はどこでもあるもの</t>
  </si>
  <si>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</si>
  <si>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</si>
  <si>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</si>
  <si>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保健所の検査が入る</t>
  </si>
  <si>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</si>
  <si>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</si>
  <si>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t>原因を知って予防することが重要</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</si>
  <si>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3"/>
  </si>
  <si>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3"/>
  </si>
  <si>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3"/>
  </si>
  <si>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3"/>
  </si>
  <si>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3"/>
  </si>
  <si>
    <t>　</t>
    <phoneticPr fontId="33"/>
  </si>
  <si>
    <t>注意　本件は「リコールプラス」「リコールナビ」のホームページより引用しています。詳細に関してはリンク先ＨＰよりご確認ください。</t>
    <rPh sb="0" eb="2">
      <t>チュウイ</t>
    </rPh>
    <phoneticPr fontId="5"/>
  </si>
  <si>
    <t>指定感染症 新型コロナウイルス感染症</t>
    <phoneticPr fontId="5"/>
  </si>
  <si>
    <t>https://gisanddata.maps.arcgis.com/apps/opsdashboard/index.html#/bda7594740fd40299423467b48e9ecf6</t>
    <phoneticPr fontId="5"/>
  </si>
  <si>
    <t>現在の新型コロナウイルス感染者数</t>
    <rPh sb="0" eb="2">
      <t>ゲンザイ</t>
    </rPh>
    <rPh sb="3" eb="5">
      <t>シンガタ</t>
    </rPh>
    <rPh sb="12" eb="15">
      <t>カンセンシャ</t>
    </rPh>
    <rPh sb="15" eb="16">
      <t>スウ</t>
    </rPh>
    <phoneticPr fontId="5"/>
  </si>
  <si>
    <t>前週</t>
    <rPh sb="0" eb="2">
      <t>ゼンシュウ</t>
    </rPh>
    <phoneticPr fontId="5"/>
  </si>
  <si>
    <t>患者数</t>
    <rPh sb="0" eb="3">
      <t>カンジャスウ</t>
    </rPh>
    <phoneticPr fontId="5"/>
  </si>
  <si>
    <r>
      <rPr>
        <sz val="10"/>
        <color theme="0"/>
        <rFont val="ＭＳ Ｐゴシック"/>
        <family val="3"/>
        <charset val="128"/>
      </rPr>
      <t>対世界比</t>
    </r>
    <r>
      <rPr>
        <sz val="10"/>
        <color theme="0"/>
        <rFont val="Inherit"/>
        <family val="2"/>
      </rPr>
      <t>%</t>
    </r>
    <phoneticPr fontId="5"/>
  </si>
  <si>
    <t>死者数</t>
    <rPh sb="0" eb="2">
      <t>シシャ</t>
    </rPh>
    <rPh sb="2" eb="3">
      <t>スウ</t>
    </rPh>
    <phoneticPr fontId="5"/>
  </si>
  <si>
    <t>致死率</t>
    <rPh sb="0" eb="2">
      <t>チシ</t>
    </rPh>
    <rPh sb="2" eb="3">
      <t>リツ</t>
    </rPh>
    <phoneticPr fontId="5"/>
  </si>
  <si>
    <t>Total</t>
    <phoneticPr fontId="5"/>
  </si>
  <si>
    <t>前週からの増加数</t>
    <rPh sb="0" eb="2">
      <t>ゼンシュウ</t>
    </rPh>
    <rPh sb="5" eb="8">
      <t>ゾウカスウ</t>
    </rPh>
    <phoneticPr fontId="5"/>
  </si>
  <si>
    <t>ｱﾙｾﾞﾝﾁﾝ</t>
    <phoneticPr fontId="5"/>
  </si>
  <si>
    <t>日本の感染症BCPステージ</t>
    <rPh sb="0" eb="2">
      <t>ニホン</t>
    </rPh>
    <rPh sb="3" eb="6">
      <t>カンセンショウ</t>
    </rPh>
    <phoneticPr fontId="5"/>
  </si>
  <si>
    <t>企業内に感染者が発見された場合の対応と手順が具体的に用意されていないとパニックになる。　準備が大勢。ステークホルダーへの告知も当然前提。</t>
    <rPh sb="0" eb="3">
      <t>キギョウナイ</t>
    </rPh>
    <rPh sb="4" eb="7">
      <t>カンセンシャ</t>
    </rPh>
    <rPh sb="8" eb="10">
      <t>ハッケン</t>
    </rPh>
    <rPh sb="13" eb="15">
      <t>バアイ</t>
    </rPh>
    <rPh sb="16" eb="18">
      <t>タイオウ</t>
    </rPh>
    <rPh sb="19" eb="21">
      <t>テジュン</t>
    </rPh>
    <rPh sb="22" eb="25">
      <t>グタイテキ</t>
    </rPh>
    <rPh sb="26" eb="28">
      <t>ヨウイ</t>
    </rPh>
    <rPh sb="44" eb="46">
      <t>ジュンビ</t>
    </rPh>
    <rPh sb="47" eb="49">
      <t>タイセイ</t>
    </rPh>
    <rPh sb="60" eb="62">
      <t>コクチ</t>
    </rPh>
    <rPh sb="63" eb="65">
      <t>トウゼン</t>
    </rPh>
    <rPh sb="65" eb="67">
      <t>ゼンテイ</t>
    </rPh>
    <phoneticPr fontId="5"/>
  </si>
  <si>
    <t>入館チェック</t>
    <phoneticPr fontId="5"/>
  </si>
  <si>
    <t>〇</t>
    <phoneticPr fontId="5"/>
  </si>
  <si>
    <r>
      <t>〇</t>
    </r>
    <r>
      <rPr>
        <sz val="10.5"/>
        <color rgb="FFFF0000"/>
        <rFont val="游明朝"/>
        <family val="1"/>
        <charset val="128"/>
      </rPr>
      <t>*</t>
    </r>
    <phoneticPr fontId="5"/>
  </si>
  <si>
    <t>*テレワーク、隔日出勤</t>
    <rPh sb="7" eb="9">
      <t>カクジツ</t>
    </rPh>
    <rPh sb="9" eb="11">
      <t>シュッキン</t>
    </rPh>
    <phoneticPr fontId="5"/>
  </si>
  <si>
    <t>対策</t>
    <rPh sb="0" eb="2">
      <t>タイサク</t>
    </rPh>
    <phoneticPr fontId="5"/>
  </si>
  <si>
    <t>　　　　フード・セーフティー　http://www7b.biglobe.ne.jp/~food-safty/　　更新2020/10/11</t>
    <phoneticPr fontId="5"/>
  </si>
  <si>
    <t>ドイツ</t>
    <phoneticPr fontId="106"/>
  </si>
  <si>
    <t>対前週増加率</t>
    <rPh sb="0" eb="1">
      <t>タイ</t>
    </rPh>
    <rPh sb="1" eb="3">
      <t>ゼンシュウ</t>
    </rPh>
    <rPh sb="3" eb="5">
      <t>ゾウカ</t>
    </rPh>
    <rPh sb="5" eb="6">
      <t>リツ</t>
    </rPh>
    <phoneticPr fontId="5"/>
  </si>
  <si>
    <t>10．Sponsor㌻</t>
    <phoneticPr fontId="5"/>
  </si>
  <si>
    <r>
      <t>5.</t>
    </r>
    <r>
      <rPr>
        <sz val="7"/>
        <color theme="1"/>
        <rFont val="游明朝"/>
        <family val="1"/>
        <charset val="128"/>
      </rPr>
      <t>     </t>
    </r>
    <r>
      <rPr>
        <sz val="7"/>
        <color theme="1"/>
        <rFont val="Times New Roman"/>
        <family val="1"/>
      </rPr>
      <t xml:space="preserve"> </t>
    </r>
    <r>
      <rPr>
        <sz val="10.5"/>
        <color theme="1"/>
        <rFont val="游明朝"/>
        <family val="1"/>
        <charset val="128"/>
      </rPr>
      <t>3で複数もしくは感染が拡大する段階</t>
    </r>
    <phoneticPr fontId="106"/>
  </si>
  <si>
    <r>
      <t>6.</t>
    </r>
    <r>
      <rPr>
        <sz val="7"/>
        <color theme="1"/>
        <rFont val="游明朝"/>
        <family val="1"/>
        <charset val="128"/>
      </rPr>
      <t>     </t>
    </r>
    <r>
      <rPr>
        <sz val="7"/>
        <color theme="1"/>
        <rFont val="Times New Roman"/>
        <family val="1"/>
      </rPr>
      <t xml:space="preserve"> </t>
    </r>
    <r>
      <rPr>
        <sz val="10.5"/>
        <color theme="1"/>
        <rFont val="游明朝"/>
        <family val="1"/>
        <charset val="128"/>
      </rPr>
      <t>従業員もしくはその家族に感染確認の段階</t>
    </r>
    <phoneticPr fontId="106"/>
  </si>
  <si>
    <r>
      <t>7.</t>
    </r>
    <r>
      <rPr>
        <sz val="7"/>
        <color theme="1"/>
        <rFont val="游明朝"/>
        <family val="1"/>
        <charset val="128"/>
      </rPr>
      <t>     </t>
    </r>
    <r>
      <rPr>
        <sz val="7"/>
        <color theme="1"/>
        <rFont val="Times New Roman"/>
        <family val="1"/>
      </rPr>
      <t xml:space="preserve"> </t>
    </r>
    <r>
      <rPr>
        <sz val="10.5"/>
        <color theme="1"/>
        <rFont val="游明朝"/>
        <family val="1"/>
        <charset val="128"/>
      </rPr>
      <t>5で感染が収まらない段階</t>
    </r>
    <phoneticPr fontId="106"/>
  </si>
  <si>
    <r>
      <t>7.</t>
    </r>
    <r>
      <rPr>
        <sz val="7"/>
        <color theme="1"/>
        <rFont val="游明朝"/>
        <family val="1"/>
        <charset val="128"/>
      </rPr>
      <t>     </t>
    </r>
    <r>
      <rPr>
        <sz val="7"/>
        <color theme="1"/>
        <rFont val="Times New Roman"/>
        <family val="1"/>
      </rPr>
      <t xml:space="preserve"> </t>
    </r>
    <r>
      <rPr>
        <sz val="10.5"/>
        <color theme="1"/>
        <rFont val="游明朝"/>
        <family val="1"/>
        <charset val="128"/>
      </rPr>
      <t>パンデミック(大流行)宣言の段階</t>
    </r>
    <phoneticPr fontId="106"/>
  </si>
  <si>
    <t>3.  地域住民、同居者の参加団体に感染者が確認された段階</t>
    <phoneticPr fontId="106"/>
  </si>
  <si>
    <t>2021年</t>
  </si>
  <si>
    <t>2021年</t>
    <phoneticPr fontId="5"/>
  </si>
  <si>
    <t>日本</t>
    <rPh sb="0" eb="2">
      <t>ニホン</t>
    </rPh>
    <phoneticPr fontId="106"/>
  </si>
  <si>
    <t>・長期間休業に対する対策　従業員のケア</t>
    <phoneticPr fontId="106"/>
  </si>
  <si>
    <t>　</t>
    <phoneticPr fontId="106"/>
  </si>
  <si>
    <t>4   職場で複数の濃厚接触者が判明した段階</t>
    <rPh sb="4" eb="6">
      <t>ショクバ</t>
    </rPh>
    <rPh sb="7" eb="9">
      <t>フクスウ</t>
    </rPh>
    <rPh sb="10" eb="12">
      <t>ノウコウ</t>
    </rPh>
    <rPh sb="12" eb="15">
      <t>セッショクシャ</t>
    </rPh>
    <rPh sb="16" eb="18">
      <t>ハンメイ</t>
    </rPh>
    <rPh sb="20" eb="22">
      <t>ダンカイ</t>
    </rPh>
    <phoneticPr fontId="106"/>
  </si>
  <si>
    <t>PCR検査確認</t>
    <rPh sb="3" eb="5">
      <t>ケンサ</t>
    </rPh>
    <rPh sb="5" eb="7">
      <t>カクニン</t>
    </rPh>
    <phoneticPr fontId="106"/>
  </si>
  <si>
    <t>無症状なら１週間経過と就業制限</t>
    <rPh sb="0" eb="3">
      <t>ムショウジョウ</t>
    </rPh>
    <rPh sb="6" eb="8">
      <t>シュウカン</t>
    </rPh>
    <rPh sb="8" eb="10">
      <t>ケイカ</t>
    </rPh>
    <rPh sb="11" eb="13">
      <t>シュウギョウ</t>
    </rPh>
    <rPh sb="13" eb="15">
      <t>セイゲン</t>
    </rPh>
    <phoneticPr fontId="106"/>
  </si>
  <si>
    <t>★</t>
    <phoneticPr fontId="106"/>
  </si>
  <si>
    <t>★PCR+</t>
    <phoneticPr fontId="106"/>
  </si>
  <si>
    <t>保健所　　       医療機関</t>
    <phoneticPr fontId="106"/>
  </si>
  <si>
    <t>行動履歴整理</t>
    <rPh sb="0" eb="2">
      <t>コウドウ</t>
    </rPh>
    <rPh sb="2" eb="4">
      <t>リレキ</t>
    </rPh>
    <rPh sb="4" eb="6">
      <t>セイリ</t>
    </rPh>
    <phoneticPr fontId="106"/>
  </si>
  <si>
    <t xml:space="preserve"> </t>
    <phoneticPr fontId="16"/>
  </si>
  <si>
    <t xml:space="preserve"> </t>
    <phoneticPr fontId="106"/>
  </si>
  <si>
    <t>厚生労働省：国内の発生状況など
https://www.mhlw.go.jp/stf/covid-19/kokunainohasseijoukyou.html#h2_1
厚生労働省：データからわかる－新型コロナウイルス感染症情報－
https：//covid19.mhlw.go.jp/</t>
    <phoneticPr fontId="106"/>
  </si>
  <si>
    <t>https://www.mhlw.go.jp/stf/covid-19/kokunainohasseijoukyou.html#h2_1</t>
    <phoneticPr fontId="106"/>
  </si>
  <si>
    <t>厚生労働省：データからわかる－新型コロナウイルス感染症情報－</t>
    <phoneticPr fontId="106"/>
  </si>
  <si>
    <t xml:space="preserve">
</t>
    <phoneticPr fontId="106"/>
  </si>
  <si>
    <t>https：//covid19.mhlw.go.jp/</t>
    <phoneticPr fontId="106"/>
  </si>
  <si>
    <t>注意　食品に関わる記事の一部をご紹介します。詳しくはリンク先のページよりご確認ください。</t>
    <phoneticPr fontId="16"/>
  </si>
  <si>
    <t>なお、情報提供ページは提供者側により短期間で削除される場合もあります。予めご了解ください。</t>
    <phoneticPr fontId="16"/>
  </si>
  <si>
    <t>&gt;</t>
    <phoneticPr fontId="106"/>
  </si>
  <si>
    <r>
      <rPr>
        <sz val="10"/>
        <color rgb="FFFFC000"/>
        <rFont val="ＭＳ Ｐゴシック"/>
        <family val="3"/>
        <charset val="128"/>
      </rPr>
      <t>■</t>
    </r>
    <r>
      <rPr>
        <sz val="10"/>
        <rFont val="ＭＳ Ｐゴシック"/>
        <family val="3"/>
        <charset val="128"/>
      </rPr>
      <t>賞味消費期限　　</t>
    </r>
    <r>
      <rPr>
        <sz val="10"/>
        <color indexed="50"/>
        <rFont val="ＭＳ Ｐゴシック"/>
        <family val="3"/>
        <charset val="128"/>
      </rPr>
      <t>■</t>
    </r>
    <r>
      <rPr>
        <sz val="10"/>
        <rFont val="ＭＳ Ｐゴシック"/>
        <family val="3"/>
        <charset val="128"/>
      </rPr>
      <t>アレルギー　</t>
    </r>
    <r>
      <rPr>
        <sz val="10"/>
        <color theme="5" tint="0.39997558519241921"/>
        <rFont val="ＭＳ Ｐゴシック"/>
        <family val="3"/>
        <charset val="128"/>
      </rPr>
      <t>■</t>
    </r>
    <r>
      <rPr>
        <sz val="10"/>
        <rFont val="ＭＳ Ｐゴシック"/>
        <family val="3"/>
        <charset val="128"/>
      </rPr>
      <t>残留添加物・農薬　　</t>
    </r>
    <r>
      <rPr>
        <sz val="10"/>
        <color theme="0" tint="-0.14999847407452621"/>
        <rFont val="ＭＳ Ｐゴシック"/>
        <family val="3"/>
        <charset val="128"/>
      </rPr>
      <t>■</t>
    </r>
    <r>
      <rPr>
        <sz val="10"/>
        <rFont val="ＭＳ Ｐゴシック"/>
        <family val="3"/>
        <charset val="128"/>
      </rPr>
      <t>異物　</t>
    </r>
    <r>
      <rPr>
        <sz val="10"/>
        <color theme="7" tint="0.39997558519241921"/>
        <rFont val="ＭＳ Ｐゴシック"/>
        <family val="3"/>
        <charset val="128"/>
      </rPr>
      <t>　■</t>
    </r>
    <r>
      <rPr>
        <sz val="10"/>
        <rFont val="ＭＳ Ｐゴシック"/>
        <family val="3"/>
        <charset val="128"/>
      </rPr>
      <t>細菌　　</t>
    </r>
    <r>
      <rPr>
        <sz val="10"/>
        <color indexed="40"/>
        <rFont val="ＭＳ Ｐゴシック"/>
        <family val="3"/>
        <charset val="128"/>
      </rPr>
      <t>■</t>
    </r>
    <r>
      <rPr>
        <sz val="10"/>
        <rFont val="ＭＳ Ｐゴシック"/>
        <family val="3"/>
        <charset val="128"/>
      </rPr>
      <t>表示ミス　□</t>
    </r>
    <r>
      <rPr>
        <b/>
        <sz val="10"/>
        <rFont val="ＭＳ Ｐゴシック"/>
        <family val="3"/>
        <charset val="128"/>
      </rPr>
      <t>その他</t>
    </r>
    <phoneticPr fontId="5"/>
  </si>
  <si>
    <t xml:space="preserve">業者
</t>
    <rPh sb="0" eb="2">
      <t>ギョウシャ</t>
    </rPh>
    <phoneticPr fontId="5"/>
  </si>
  <si>
    <t>コロナ・ワクチン接種予定と内容　(菅前首相の最大の功績)</t>
    <rPh sb="8" eb="10">
      <t>セッシュ</t>
    </rPh>
    <rPh sb="10" eb="12">
      <t>ヨテイ</t>
    </rPh>
    <rPh sb="13" eb="15">
      <t>ナイヨウ</t>
    </rPh>
    <rPh sb="17" eb="18">
      <t>スガ</t>
    </rPh>
    <rPh sb="18" eb="21">
      <t>ゼンシュショウ</t>
    </rPh>
    <rPh sb="22" eb="24">
      <t>サイダイ</t>
    </rPh>
    <rPh sb="25" eb="27">
      <t>コウセキ</t>
    </rPh>
    <phoneticPr fontId="106"/>
  </si>
  <si>
    <t>腸管出血性大腸菌</t>
    <rPh sb="0" eb="2">
      <t>チョウカン</t>
    </rPh>
    <rPh sb="2" eb="5">
      <t>シュッケツセイ</t>
    </rPh>
    <rPh sb="5" eb="8">
      <t>ダイチョウキン</t>
    </rPh>
    <phoneticPr fontId="5"/>
  </si>
  <si>
    <t>赤痢</t>
    <rPh sb="0" eb="2">
      <t>セキリ</t>
    </rPh>
    <phoneticPr fontId="5"/>
  </si>
  <si>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</si>
  <si>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</si>
  <si>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 xml:space="preserve"> 全国指数</t>
    <phoneticPr fontId="5"/>
  </si>
  <si>
    <t>先週より</t>
    <phoneticPr fontId="5"/>
  </si>
  <si>
    <t>北海道</t>
    <rPh sb="0" eb="3">
      <t>ホッカイドウ</t>
    </rPh>
    <phoneticPr fontId="106"/>
  </si>
  <si>
    <t>　    レベル2</t>
    <phoneticPr fontId="5"/>
  </si>
  <si>
    <t>8．衛生訓話</t>
    <rPh sb="2" eb="4">
      <t>エイセイ</t>
    </rPh>
    <rPh sb="4" eb="6">
      <t>クンワ</t>
    </rPh>
    <phoneticPr fontId="5"/>
  </si>
  <si>
    <t>12-21年月平均</t>
  </si>
  <si>
    <t>2022年</t>
    <phoneticPr fontId="5"/>
  </si>
  <si>
    <t>1月</t>
    <phoneticPr fontId="106"/>
  </si>
  <si>
    <t>ノロウイルスが流行しています</t>
    <rPh sb="7" eb="9">
      <t>リュウコウ</t>
    </rPh>
    <phoneticPr fontId="5"/>
  </si>
  <si>
    <t>9-10月、4月以降　
施設の所在市町村で流行・食中毒が報告される　
定点観測値が5.00前後</t>
    <phoneticPr fontId="5"/>
  </si>
  <si>
    <t>【情報共有】　週間・情報収集/情報は毎週確認する
【常設】　嘔吐物処理セットの配備
【体調管理】従業員の健康状況を徹底し、不良者は調理・加工ラインより外す</t>
    <rPh sb="26" eb="28">
      <t>ジョウセツ</t>
    </rPh>
    <rPh sb="30" eb="32">
      <t>オウト</t>
    </rPh>
    <rPh sb="32" eb="33">
      <t>ブツ</t>
    </rPh>
    <rPh sb="33" eb="35">
      <t>ショリ</t>
    </rPh>
    <rPh sb="39" eb="41">
      <t>ハイビ</t>
    </rPh>
    <phoneticPr fontId="5"/>
  </si>
  <si>
    <t xml:space="preserve">  
</t>
    <phoneticPr fontId="16"/>
  </si>
  <si>
    <t>管理レベル「2」　</t>
    <phoneticPr fontId="5"/>
  </si>
  <si>
    <r>
      <t xml:space="preserve">タイトル </t>
    </r>
    <r>
      <rPr>
        <sz val="14"/>
        <color theme="0"/>
        <rFont val="ＭＳ Ｐゴシック"/>
        <family val="3"/>
        <charset val="128"/>
      </rPr>
      <t>(ラベル表示の記載ミスや抜けが目立ちました!!)</t>
    </r>
    <rPh sb="9" eb="11">
      <t>ヒョウジ</t>
    </rPh>
    <rPh sb="12" eb="14">
      <t>キサイ</t>
    </rPh>
    <rPh sb="17" eb="18">
      <t>ヌ</t>
    </rPh>
    <rPh sb="20" eb="22">
      <t>メダ</t>
    </rPh>
    <phoneticPr fontId="5"/>
  </si>
  <si>
    <t>ノロウイルス指数平年より低いものの散発事故あり</t>
    <rPh sb="6" eb="8">
      <t>シスウ</t>
    </rPh>
    <rPh sb="8" eb="10">
      <t>ヘイネン</t>
    </rPh>
    <rPh sb="12" eb="13">
      <t>ヒク</t>
    </rPh>
    <rPh sb="17" eb="19">
      <t>サンパツ</t>
    </rPh>
    <rPh sb="19" eb="21">
      <t>ジコ</t>
    </rPh>
    <phoneticPr fontId="5"/>
  </si>
  <si>
    <t>カナダ</t>
    <phoneticPr fontId="5"/>
  </si>
  <si>
    <t>フランス</t>
    <phoneticPr fontId="106"/>
  </si>
  <si>
    <r>
      <rPr>
        <b/>
        <sz val="13"/>
        <color theme="0"/>
        <rFont val="ＭＳ Ｐゴシック"/>
        <family val="3"/>
        <charset val="128"/>
      </rPr>
      <t>米国</t>
    </r>
    <rPh sb="0" eb="2">
      <t>ベイコク</t>
    </rPh>
    <phoneticPr fontId="5"/>
  </si>
  <si>
    <r>
      <rPr>
        <b/>
        <sz val="13"/>
        <color theme="0"/>
        <rFont val="ＭＳ Ｐゴシック"/>
        <family val="3"/>
        <charset val="128"/>
      </rPr>
      <t>メキシコ</t>
    </r>
    <phoneticPr fontId="5"/>
  </si>
  <si>
    <r>
      <rPr>
        <b/>
        <sz val="13"/>
        <color theme="0"/>
        <rFont val="ＭＳ Ｐゴシック"/>
        <family val="3"/>
        <charset val="128"/>
      </rPr>
      <t>ブラジル</t>
    </r>
    <phoneticPr fontId="5"/>
  </si>
  <si>
    <r>
      <rPr>
        <b/>
        <sz val="13"/>
        <color theme="0"/>
        <rFont val="ＭＳ Ｐゴシック"/>
        <family val="3"/>
        <charset val="128"/>
      </rPr>
      <t>南アフリカ</t>
    </r>
    <rPh sb="0" eb="1">
      <t>ミナミ</t>
    </rPh>
    <phoneticPr fontId="5"/>
  </si>
  <si>
    <r>
      <rPr>
        <b/>
        <sz val="13"/>
        <color theme="0"/>
        <rFont val="ＭＳ Ｐゴシック"/>
        <family val="3"/>
        <charset val="128"/>
      </rPr>
      <t>トルコ</t>
    </r>
    <phoneticPr fontId="5"/>
  </si>
  <si>
    <r>
      <rPr>
        <b/>
        <sz val="13"/>
        <color theme="0"/>
        <rFont val="ＭＳ Ｐゴシック"/>
        <family val="3"/>
        <charset val="128"/>
      </rPr>
      <t>イラン</t>
    </r>
    <phoneticPr fontId="5"/>
  </si>
  <si>
    <r>
      <rPr>
        <b/>
        <sz val="13"/>
        <color theme="0"/>
        <rFont val="ＭＳ Ｐゴシック"/>
        <family val="3"/>
        <charset val="128"/>
      </rPr>
      <t>インド</t>
    </r>
    <phoneticPr fontId="5"/>
  </si>
  <si>
    <r>
      <rPr>
        <b/>
        <sz val="13"/>
        <color theme="0"/>
        <rFont val="ＭＳ Ｐゴシック"/>
        <family val="3"/>
        <charset val="128"/>
      </rPr>
      <t>パキスタン</t>
    </r>
    <phoneticPr fontId="5"/>
  </si>
  <si>
    <r>
      <rPr>
        <b/>
        <sz val="13"/>
        <color theme="0"/>
        <rFont val="ＭＳ Ｐゴシック"/>
        <family val="3"/>
        <charset val="128"/>
      </rPr>
      <t>ロシア</t>
    </r>
    <phoneticPr fontId="5"/>
  </si>
  <si>
    <r>
      <rPr>
        <b/>
        <sz val="13"/>
        <color theme="0"/>
        <rFont val="Inherit"/>
        <family val="2"/>
      </rPr>
      <t>スペイン</t>
    </r>
    <phoneticPr fontId="106"/>
  </si>
  <si>
    <t>非常に少ない</t>
    <rPh sb="0" eb="2">
      <t>ヒジョウ</t>
    </rPh>
    <rPh sb="3" eb="4">
      <t>スク</t>
    </rPh>
    <phoneticPr fontId="5"/>
  </si>
  <si>
    <t>コロナは既にWITHの時代、時期新興感染に備えて</t>
    <rPh sb="4" eb="5">
      <t>スデ</t>
    </rPh>
    <rPh sb="11" eb="13">
      <t>ジダイ</t>
    </rPh>
    <rPh sb="14" eb="16">
      <t>ジキ</t>
    </rPh>
    <rPh sb="16" eb="20">
      <t>シンコウカンセン</t>
    </rPh>
    <rPh sb="21" eb="22">
      <t>ソナ</t>
    </rPh>
    <phoneticPr fontId="106"/>
  </si>
  <si>
    <t>Food-Safety業務案内</t>
    <rPh sb="11" eb="15">
      <t>ギョウムアンナイ</t>
    </rPh>
    <phoneticPr fontId="33"/>
  </si>
  <si>
    <t>回収＆返金</t>
  </si>
  <si>
    <t>マックスバリュ西...</t>
  </si>
  <si>
    <t>回収＆返金/交換</t>
  </si>
  <si>
    <t>回収</t>
  </si>
  <si>
    <t>ddf</t>
    <phoneticPr fontId="106"/>
  </si>
  <si>
    <t>回収＆交換</t>
  </si>
  <si>
    <t>ベルク</t>
  </si>
  <si>
    <t>ヤオコー</t>
  </si>
  <si>
    <t>　</t>
    <phoneticPr fontId="16"/>
  </si>
  <si>
    <t>皆様  週刊情報2022-25を配信いたします</t>
    <phoneticPr fontId="5"/>
  </si>
  <si>
    <t>2022/26週</t>
    <phoneticPr fontId="5"/>
  </si>
  <si>
    <t>ベイシア</t>
  </si>
  <si>
    <t>相鉄ローゼン</t>
  </si>
  <si>
    <t>綿半パートナーズ...</t>
  </si>
  <si>
    <t>細菌性赤痢1例 菌種：S. sonnei（D群）＿感染地域：ホンジュラス</t>
    <phoneticPr fontId="106"/>
  </si>
  <si>
    <t xml:space="preserve">パラチフス
</t>
    <phoneticPr fontId="5"/>
  </si>
  <si>
    <r>
      <rPr>
        <sz val="13"/>
        <color theme="0"/>
        <rFont val="ＭＳ Ｐゴシック"/>
        <family val="3"/>
        <charset val="128"/>
      </rPr>
      <t>チリ</t>
    </r>
    <phoneticPr fontId="5"/>
  </si>
  <si>
    <t xml:space="preserve"> GⅡ　27週　0例</t>
    <rPh sb="9" eb="10">
      <t>レイ</t>
    </rPh>
    <phoneticPr fontId="5"/>
  </si>
  <si>
    <t>2022/27週</t>
    <phoneticPr fontId="5"/>
  </si>
  <si>
    <t>今週のニュース（Noroｖｉｒｕｓ）　(7/11-7/17)</t>
    <rPh sb="0" eb="2">
      <t>コンシュウ</t>
    </rPh>
    <phoneticPr fontId="5"/>
  </si>
  <si>
    <t>食中毒情報　(7/11-7/17)</t>
    <rPh sb="0" eb="3">
      <t>ショクチュウドク</t>
    </rPh>
    <rPh sb="3" eb="5">
      <t>ジョウホウ</t>
    </rPh>
    <phoneticPr fontId="5"/>
  </si>
  <si>
    <t>海外情報　(7/11-7/17)</t>
    <rPh sb="0" eb="2">
      <t>カイガイ</t>
    </rPh>
    <rPh sb="2" eb="4">
      <t>ジョウホウ</t>
    </rPh>
    <phoneticPr fontId="5"/>
  </si>
  <si>
    <t>食品表示　(7/11-7/17)</t>
    <rPh sb="0" eb="2">
      <t>ショクヒン</t>
    </rPh>
    <rPh sb="2" eb="4">
      <t>ヒョウジ</t>
    </rPh>
    <phoneticPr fontId="5"/>
  </si>
  <si>
    <t>残留農薬　(7/11-7/17)</t>
    <phoneticPr fontId="16"/>
  </si>
  <si>
    <t>-</t>
    <phoneticPr fontId="106"/>
  </si>
  <si>
    <t>※2022年 第27週（7/4～7/10） 現在</t>
    <phoneticPr fontId="5"/>
  </si>
  <si>
    <t>非常に少ない</t>
    <rPh sb="0" eb="2">
      <t>ヒジョウ</t>
    </rPh>
    <rPh sb="3" eb="4">
      <t>スク</t>
    </rPh>
    <phoneticPr fontId="106"/>
  </si>
  <si>
    <t>食品リコール・回収情報
(7/11-7/17)　　</t>
    <rPh sb="0" eb="2">
      <t>ショクヒン</t>
    </rPh>
    <rPh sb="7" eb="9">
      <t>カイシュウ</t>
    </rPh>
    <rPh sb="9" eb="11">
      <t>ジョウホウ</t>
    </rPh>
    <phoneticPr fontId="5"/>
  </si>
  <si>
    <t>アトリ</t>
  </si>
  <si>
    <t>日清食品冷凍</t>
  </si>
  <si>
    <t>オギノ</t>
  </si>
  <si>
    <t>西日本食品工業</t>
  </si>
  <si>
    <t>コープデリ生活協...</t>
  </si>
  <si>
    <t>ニチレイフレッシ...</t>
  </si>
  <si>
    <t>石川食品</t>
  </si>
  <si>
    <t>京都宝製菓</t>
  </si>
  <si>
    <t>秦野市農業協同組...</t>
  </si>
  <si>
    <t>ライフコーポレー...</t>
  </si>
  <si>
    <t>イズミ</t>
  </si>
  <si>
    <t>くじらベーコン 一部消費期限誤貼付</t>
  </si>
  <si>
    <t>さつまいもシュクレ 一部表示ラベル誤貼付</t>
  </si>
  <si>
    <t>オリオン</t>
  </si>
  <si>
    <t>コブックチップきな粉味 一部表示欠落</t>
  </si>
  <si>
    <t>マックスバリュ東...</t>
  </si>
  <si>
    <t>北海道産チーズのささみフライ 一部ラベル誤貼付で表示欠落</t>
  </si>
  <si>
    <t>生活協同組合コー...</t>
  </si>
  <si>
    <t>穀物肥育牛カルビ(ばら)焼肉用 一部器具の刃こぼれ</t>
  </si>
  <si>
    <t>ヨーク</t>
  </si>
  <si>
    <t>愛知県産うなぎ長蒲焼 一部賞味期限誤表示</t>
  </si>
  <si>
    <t>杉永蒲鉾</t>
  </si>
  <si>
    <t>いわしすぼ巻 一部期限誤表示</t>
  </si>
  <si>
    <t>フジバンビ</t>
  </si>
  <si>
    <t>濃い黒糖ドーナツ棒 一部カビ発生の恐れ</t>
  </si>
  <si>
    <t>さばみりん(骨とり) 一部アレルゲン表示欠落</t>
  </si>
  <si>
    <t>イオンリテール</t>
  </si>
  <si>
    <t>ささみ梅しそ巻き 一部ラベル誤貼付で表示欠落</t>
  </si>
  <si>
    <t>シフォンケーキ カット(冷蔵) 一部特定原材料表示欠落</t>
  </si>
  <si>
    <t>海鮮ハンバーグ(イカ)他 計2品目 特定原材料表示欠落</t>
  </si>
  <si>
    <t>長野県A・コープ...</t>
  </si>
  <si>
    <t>北海道産 真ほっけ(刺身用) 一部アニサキス混入の恐れ</t>
  </si>
  <si>
    <t>大福屋嘉祥福楽</t>
  </si>
  <si>
    <t>ふとん太鼓 一部開封時に異臭</t>
  </si>
  <si>
    <t>もっちり塩パン 特定原材料(卵)表示欠落</t>
  </si>
  <si>
    <t>南浦和店 ごろっとマンゴータルト1/4 一部原料未加熱で誤使用</t>
  </si>
  <si>
    <t>ハンガン物産</t>
  </si>
  <si>
    <t>甘い大根キムチ 一部賞味期限誤表示</t>
  </si>
  <si>
    <t>サーモンタルタルサラダ巻 ラベル誤貼付でアレルゲン表示欠落</t>
  </si>
  <si>
    <t>平井店 釜揚げしらす(ふっくらしらす) 消費期限誤表示</t>
  </si>
  <si>
    <t>亀山みずほ台店 バタール 一部誤表示</t>
  </si>
  <si>
    <t>秋田やまもと農業...</t>
  </si>
  <si>
    <t>プレミアム豆板醤,まごころ豆板醬 一部アレルギー(小麦)表示欠落</t>
  </si>
  <si>
    <t>エコス</t>
  </si>
  <si>
    <t>昭島店 国産うなぎ長蒲焼 一部保存ラベル誤添付</t>
  </si>
  <si>
    <t>サンリブ</t>
  </si>
  <si>
    <t>野間大池店 さばみりん 一部賞味期限誤表示</t>
  </si>
  <si>
    <t>シャチホウ</t>
  </si>
  <si>
    <t>オクスス茶(コーン茶) 日本語の一括表示欠落</t>
  </si>
  <si>
    <t>いぶり中央漁業協...</t>
  </si>
  <si>
    <t>ほっきがい(うばがい) 一部麻痺性貝毒規制値超過</t>
  </si>
  <si>
    <t>太陽食品</t>
  </si>
  <si>
    <t>玉子とうふ,胡麻とうふ 一部容器底部にピンホール</t>
  </si>
  <si>
    <t>苫小牧漁業協同組...</t>
  </si>
  <si>
    <t>ホッキ貝 一部まひ性貝毒が検出</t>
  </si>
  <si>
    <t>いわしと豆腐のハンバーグ(冷凍) 一部ラベル誤貼付で表示欠落</t>
  </si>
  <si>
    <t>マイベジタブル</t>
  </si>
  <si>
    <t>カリーノケール 一部残留農薬基準超過</t>
  </si>
  <si>
    <t>マルキヨ製菓</t>
  </si>
  <si>
    <t>あんもち 他 計6品目 一部賞味期限記載ミス</t>
  </si>
  <si>
    <t>エムアイフードス...</t>
  </si>
  <si>
    <t>杏仁豆腐(ラベル:フルーツみつ豆) 一部ラベル誤貼付で表示欠落</t>
  </si>
  <si>
    <t>ファーマインド</t>
  </si>
  <si>
    <t>オーストラリア産ぶどう 一部残留農薬基準値超過の恐れ</t>
  </si>
  <si>
    <t>山吹</t>
  </si>
  <si>
    <t>山吹の一人前おでん他 2品目 針状金属異物混入の恐れ</t>
  </si>
  <si>
    <t>ヨコハママドレーヌ 一部賞味期限表記貼付漏れ</t>
  </si>
  <si>
    <t>国産鶏肉使用やわらか旨鶏天 一部ラベル誤貼付で表示欠落</t>
  </si>
  <si>
    <t>スタイルワンたこ焼(7個入) 金属片混入の恐れ</t>
  </si>
  <si>
    <t>向町店 チキン梅しそ竜田揚(中) 別商品のラベル誤貼付</t>
  </si>
  <si>
    <t>ショートタイプはるさめ一部 カビ発生の恐れ</t>
  </si>
  <si>
    <t>醤油の旨み鶏もも唐揚げ(中) 一部ラベル誤貼付で表示欠落</t>
  </si>
  <si>
    <t>豚ばら蒲焼風味付 一部「十分に加熱」表示欠落</t>
  </si>
  <si>
    <t>1/3日分の野菜が摂れる10種の野菜スープ(和風,洋風) 一部シール不良</t>
  </si>
  <si>
    <t>神戸コーヒーフロマージュフィナンシェ 一部脱酸素剤未封入</t>
  </si>
  <si>
    <t>モロヘイヤ 一部適用範囲外農薬使用</t>
  </si>
  <si>
    <t>十勝大福本舗(みたらし団子,黒蜜入りわらび餅) 要冷蔵を常温陳列</t>
  </si>
  <si>
    <t>今週の新型コロナ 新規感染者数　世界で693万人(対前週の増加に対して78万人増加)</t>
    <rPh sb="0" eb="2">
      <t>コンシュウ</t>
    </rPh>
    <rPh sb="9" eb="15">
      <t>シンキカンセンシャスウ</t>
    </rPh>
    <rPh sb="23" eb="24">
      <t>ニン</t>
    </rPh>
    <rPh sb="24" eb="25">
      <t>タイ</t>
    </rPh>
    <rPh sb="25" eb="27">
      <t>ゼンシュウ</t>
    </rPh>
    <rPh sb="28" eb="30">
      <t>ゾウカ</t>
    </rPh>
    <rPh sb="31" eb="32">
      <t>タイ</t>
    </rPh>
    <rPh sb="34" eb="35">
      <t>サラ</t>
    </rPh>
    <rPh sb="37" eb="39">
      <t>マンニン</t>
    </rPh>
    <rPh sb="39" eb="41">
      <t>ゾウカ</t>
    </rPh>
    <phoneticPr fontId="5"/>
  </si>
  <si>
    <t xml:space="preserve">
世界の新規感染者数: 693万人で感染拡大 　世界は第4波が確実にピークアウト
北半球は春から夏に向かう。</t>
    <rPh sb="1" eb="3">
      <t>セカイ</t>
    </rPh>
    <rPh sb="4" eb="6">
      <t>シンキ</t>
    </rPh>
    <rPh sb="6" eb="10">
      <t>カンセンシャスウ</t>
    </rPh>
    <rPh sb="15" eb="17">
      <t>マンニン</t>
    </rPh>
    <rPh sb="18" eb="22">
      <t>カンセンカクダイ</t>
    </rPh>
    <rPh sb="24" eb="26">
      <t>セカイ</t>
    </rPh>
    <rPh sb="27" eb="28">
      <t>ダイ</t>
    </rPh>
    <rPh sb="29" eb="30">
      <t>ハ</t>
    </rPh>
    <rPh sb="31" eb="33">
      <t>カクジツ</t>
    </rPh>
    <rPh sb="41" eb="44">
      <t>キタハンキュウ</t>
    </rPh>
    <rPh sb="45" eb="46">
      <t>ハル</t>
    </rPh>
    <rPh sb="48" eb="49">
      <t>ナツ</t>
    </rPh>
    <rPh sb="50" eb="51">
      <t>ム</t>
    </rPh>
    <phoneticPr fontId="5"/>
  </si>
  <si>
    <t>Reported 7/17　 6:20 (前週より693万人) 　　世界は感染　第四波は終息中、アジアでは一部拡大傾向</t>
    <rPh sb="21" eb="23">
      <t>ゼンシュウ</t>
    </rPh>
    <rPh sb="22" eb="23">
      <t>シュウ</t>
    </rPh>
    <rPh sb="23" eb="24">
      <t>ゼンシュウ</t>
    </rPh>
    <rPh sb="28" eb="30">
      <t>マンニン</t>
    </rPh>
    <rPh sb="34" eb="36">
      <t>セカイ</t>
    </rPh>
    <rPh sb="37" eb="39">
      <t>カンセン</t>
    </rPh>
    <rPh sb="40" eb="42">
      <t>ダイヨン</t>
    </rPh>
    <rPh sb="42" eb="43">
      <t>ナミ</t>
    </rPh>
    <rPh sb="44" eb="46">
      <t>シュウソク</t>
    </rPh>
    <rPh sb="46" eb="47">
      <t>チュウ</t>
    </rPh>
    <rPh sb="53" eb="55">
      <t>イチブ</t>
    </rPh>
    <rPh sb="55" eb="59">
      <t>カクダイケイコウ</t>
    </rPh>
    <phoneticPr fontId="5"/>
  </si>
  <si>
    <r>
      <rPr>
        <b/>
        <sz val="12.55"/>
        <color theme="0"/>
        <rFont val="Inherit"/>
        <family val="2"/>
      </rPr>
      <t>中国</t>
    </r>
    <rPh sb="0" eb="2">
      <t>チュウゴク</t>
    </rPh>
    <phoneticPr fontId="106"/>
  </si>
  <si>
    <t>日本の感染状況は、いまだ世界平均の2倍ほど多い。中国の増加状況はやや吐出気味</t>
    <rPh sb="0" eb="2">
      <t>ニホン</t>
    </rPh>
    <rPh sb="3" eb="5">
      <t>カンセン</t>
    </rPh>
    <rPh sb="5" eb="7">
      <t>ジョウキョウ</t>
    </rPh>
    <rPh sb="12" eb="14">
      <t>セカイ</t>
    </rPh>
    <rPh sb="14" eb="16">
      <t>ヘイキン</t>
    </rPh>
    <rPh sb="18" eb="19">
      <t>バイ</t>
    </rPh>
    <rPh sb="21" eb="22">
      <t>オオ</t>
    </rPh>
    <rPh sb="24" eb="26">
      <t>チュウゴク</t>
    </rPh>
    <rPh sb="27" eb="29">
      <t>ゾウカ</t>
    </rPh>
    <rPh sb="29" eb="31">
      <t>ジョウキョウ</t>
    </rPh>
    <rPh sb="34" eb="38">
      <t>トシュツギミ</t>
    </rPh>
    <phoneticPr fontId="106"/>
  </si>
  <si>
    <r>
      <t xml:space="preserve">世界的にみて感染増加率は前週の0.6%になっています。また感染症の世界的流行以来でも致死率は1.2%、最近のオミクロン株以降ではやはり0.6%以下です。こうなると感染症法の位置づけとしても5類相当が適当となります。
</t>
    </r>
    <r>
      <rPr>
        <b/>
        <sz val="20"/>
        <color rgb="FFFF0000"/>
        <rFont val="ＭＳ Ｐゴシック"/>
        <family val="3"/>
        <charset val="128"/>
        <scheme val="minor"/>
      </rPr>
      <t>第六波に確実に入る</t>
    </r>
    <rPh sb="0" eb="3">
      <t>セカイテキ</t>
    </rPh>
    <rPh sb="6" eb="11">
      <t>カンセンゾウカリツ</t>
    </rPh>
    <rPh sb="12" eb="14">
      <t>ゼンシュウ</t>
    </rPh>
    <rPh sb="29" eb="32">
      <t>カンセンショウ</t>
    </rPh>
    <rPh sb="33" eb="36">
      <t>セカイテキ</t>
    </rPh>
    <rPh sb="36" eb="40">
      <t>リュウコウイライ</t>
    </rPh>
    <rPh sb="42" eb="45">
      <t>チシリツ</t>
    </rPh>
    <rPh sb="51" eb="53">
      <t>サイキン</t>
    </rPh>
    <rPh sb="59" eb="62">
      <t>カブイコウ</t>
    </rPh>
    <rPh sb="71" eb="73">
      <t>イカ</t>
    </rPh>
    <rPh sb="81" eb="85">
      <t>カンセンショウホウ</t>
    </rPh>
    <rPh sb="86" eb="88">
      <t>イチ</t>
    </rPh>
    <rPh sb="95" eb="98">
      <t>ルイソウトウ</t>
    </rPh>
    <rPh sb="99" eb="101">
      <t>テキトウ</t>
    </rPh>
    <rPh sb="109" eb="111">
      <t>ダイロッ</t>
    </rPh>
    <rPh sb="111" eb="112">
      <t>ナミ</t>
    </rPh>
    <rPh sb="113" eb="115">
      <t>カクジツ</t>
    </rPh>
    <rPh sb="116" eb="117">
      <t>ハイ</t>
    </rPh>
    <phoneticPr fontId="106"/>
  </si>
  <si>
    <t>累計感染者数の増加ペース 118</t>
    <rPh sb="0" eb="2">
      <t>ルイケイ</t>
    </rPh>
    <rPh sb="2" eb="5">
      <t>カンセンシャ</t>
    </rPh>
    <rPh sb="5" eb="6">
      <t>スウ</t>
    </rPh>
    <rPh sb="7" eb="9">
      <t>ゾウカ</t>
    </rPh>
    <phoneticPr fontId="5"/>
  </si>
  <si>
    <t>2022年第26週（6月27日〜7月3日）</t>
  </si>
  <si>
    <t>結核例220</t>
    <phoneticPr fontId="5"/>
  </si>
  <si>
    <t>年齢群：‌1歳（2例）、2歳（1例）、3歳（1例）、4歳（1例）、7歳（1例）、
10代（17例）、20代（12例）、30代（15例）、40代（8例）、50代（9例）、
60代（7例）、70代（7例）、80代（4例）、90代以上（2例）</t>
    <phoneticPr fontId="106"/>
  </si>
  <si>
    <t xml:space="preserve">腸管出血性大腸菌感染症87例（有症者57例、うちHUS 2例）
感染地域：国内73例、韓国1例、国内・国外不明13例
国内の感染地域：‌東京都8例、福岡県7例、愛知県6例、秋田県4例、群馬県4例、千葉県4例、栃木県3例、神奈川県3例、富山県3例、大阪府3例、兵庫県3例、広島県3例、岩手県2例、
静岡県2例、熊本県2例、鹿児島県2例、北海道1例、宮城県1例、茨城県1例、新潟県1例、石川県1例、山梨県1例、長野県1例、岐阜県1例、滋賀県1例、京都府1例、
国内（都道府県不明）4例
</t>
    <phoneticPr fontId="106"/>
  </si>
  <si>
    <t>血清群・毒素型：‌O157 VT1・VT2（21例）、O157 VT2（17例）、O26 VT1（10例）、O103 VT1（6例）、
O121VT2（4例）、O146 VT1・VT2（2例）、O111VT1（2例）、O145 VT2（1例）、O26 VT1・VT2（1例）、
O111 VT1・VT2（1例）、その他・不明（22例）
累積報告数：937例（有症者571例、うちHUS 11例．死亡なし）</t>
    <phoneticPr fontId="106"/>
  </si>
  <si>
    <t xml:space="preserve"> 感染地域：インド</t>
    <phoneticPr fontId="106"/>
  </si>
  <si>
    <t xml:space="preserve">E型肝炎5例 感染地域（感染源）：‌群馬県1例（馬刺し）、静岡県1例（不明）、   愛知県1例（豚レバー）、国内・国外不明2例（不明2例）
</t>
    <phoneticPr fontId="106"/>
  </si>
  <si>
    <t>レジオネラ症76例（肺炎型73例、ポンティアック型3例）
感染地域：‌愛知県6例、兵庫県6例、山形県3例、埼玉県3例、長野県3例、岐阜県3例、福岡県3例、北海道2例、群馬県2例、神奈川県2例、静岡県2例、大阪府2例、奈良県2例、広島県2例、岩手県1例、宮城県1例、
秋田県1例、茨城県1例、東京都1例、新潟県1例、三重県1例、滋賀県1例、京都府1例、岡山県1例、
佐賀県1例、大分県1例、千葉県/栃木県1例、神奈川県/静岡県1例、長野県/群馬県1例、
岐阜県/長野県/三重県1例、国内（都道府県不明）6例、国内・国外不明13例
年齢群：30代（1例）、40代（4例）、50代（17例）、60代（18例）、70代（19例）、80代（16例）、90代以上（1例）
累積報告数：859例</t>
    <phoneticPr fontId="106"/>
  </si>
  <si>
    <t>アメーバ赤痢9例（腸管アメーバ症8例、腸管及び腸管外アメーバ症1例）
感染地域：‌兵庫県2例、京都府1例、国内（都道府県不明）3例、
メキシコ/中国1例、国内・国外不明2例
感染経路：‌性的接触2例（同性間1例、異性間・同性間不明1例）、
経口感染3例、その他・不明4例</t>
    <phoneticPr fontId="106"/>
  </si>
  <si>
    <t>冷凍マグロ産地偽装で処分　東京の卸業者　農水省</t>
    <phoneticPr fontId="16"/>
  </si>
  <si>
    <t>　農林水産省は15日、冷凍メバチマグロの原産地を偽って表示し販売したとして、水産物卸会社「築地魚市場」（東京）に対し、食品表示法に基づき是正を指示した。
　法令順守や再発防止も求めた。　農水省によると、同社は少なくとも2018年4月23日～21年10月12日に、中国産やバヌアツ産とすべきところを台湾産などとし不適切な表示を繰り返した。同社は仲卸業者など133社に計2万3530本、約1376トンを販売した。競り価格への影響は小さいという。
　食品表示法では、領海以外の海域で捕れた水産物は、漁獲した船舶が属する国を原産地と表示する。同省は、担当者が法令順守の姿勢を欠き、社内のチェック体制にも不備があったと指摘した。　同社は「取引先に多大なご迷惑、ご心配をお掛けし、おわびする」としている。</t>
    <phoneticPr fontId="16"/>
  </si>
  <si>
    <t>中国産マグロを台湾産と表示　豊洲市場の「大卸」、2.3万本販売</t>
    <phoneticPr fontId="16"/>
  </si>
  <si>
    <t>　中国産のマグロを台湾産などと表示して販売したとして、農林水産省は15日、東京・豊洲市場の水産物卸売会社「築地魚市場」（東京都江東区）に対し、食品表示法に基づく是正などを求める指示を出した。　同省によると、事実と異なる表示は、同社が2018年4月～昨年10月、133社の仲卸業者などに売った冷凍メバチマグロで、計2万3530本（1376トン）にのぼる。8割は中国産を台湾産と表示し、日本インド洋産を台湾産に、中国産をバヌアツ産にした例もあった。同社によると、扱う冷凍マグロの2割で表示が異なっていたという。
　農水省によれば、同社は世界中からマグロを買い付けて豊洲市場で競りにかける「大卸」の5社の一つ。同社の大竹利夫取締役常務執行役員は朝日新聞の取材に「制度の理解が不十分で、担当者がよく確認せずに表示していた」と説明した。　大竹氏によると、昨年4月からの農水省検査の過程で、不適切な表示が昨年10月になって発覚し、同11月からは表示を改めたという。同社は農水相に8月にも、是正結果や再発防止策などを報告する。</t>
    <phoneticPr fontId="16"/>
  </si>
  <si>
    <t>農水省、みなもと農園にミニトマトの表示是正を指示</t>
    <phoneticPr fontId="16"/>
  </si>
  <si>
    <t>農林水産省は24日、事実と異なる原産地表示によってミニトマトを販売したとして、（株）みなもと農園（新潟市江南区、和田充彦代表）に対し、表示の是正などを指示したと発表した。
　同社はミニトマト「トマトベリー」（商品名）について、実際には「熊本県産」や「宮崎県産」であるにもかかわらず、「新潟県産」などと表示し、卸売業者に販売していた。
　農水省の調べによると、不適正な表示によって販売された同商品は合計684.6㎏（3,801パック）に上る。
　農水省は表示内容が食品表示法の食品表示基準に違反すると認定。同社に対し、販売するすべての食品の表示を点検し、不適正な表示については是正するように指示。これと合わせて、原因究明と再発防止策の実施、すべての役員・従業員への啓発などを求めた。</t>
    <phoneticPr fontId="16"/>
  </si>
  <si>
    <t>「無添加」表示ガイドライン作成へ、消費者庁の検討会が初会合</t>
    <phoneticPr fontId="16"/>
  </si>
  <si>
    <t>「無添加」「食品添加物不使用」と表示するためのルールを設けるため、消費者庁の「食品添加物の不使用表示に関するガイドライン検討会」（池戸重信座長）は4日、初会合を開き、ガイドライン作成に向けた検討に着手した。消費者庁は来年3月をメドに、ガイドラインを公表する計画だ。　現行制度では、企業の任意によって「無添加」「食品添加物不使用」と表示できる。しかし、食品添加物と同等の成分を含む代替品を使用しているケースもある。また、「保存料不使用」などと表示した場合であっても、すべての食品添加物が不使用であると誤認する消費者もいることが、消費者意向調査から判明している。　そうした現状を踏まえて同検討会は、消費者の誤認防止を目的に、「無添加」「食品添加物不使用」の表示ルールに関するガイドラインを作成する。
　初会合で消費者庁が示した案によると、ガイドラインの対象は容器包装の表示とする。ガイドラインでは、消費者が誤認するケースとそうでないケースを分類。これと合わせて、消費者の誤認につながらない表示方法を定める。また、今後設ける新たな表示ルールに沿って、事業者が商品パッケージを変更するための猶予期間についても検討する。　出席した委員からは、「消費者に誤認を与えないわかりやすい表示」や「容器包装だけでなく、インターネット上の表示や広告にもおよぶガイドラインの作成」を求める意見が寄せられた。
　同検討会は今後2カ月に1回のペースで開催。次回は、消費者や事業者からのヒアリングを予定している。</t>
    <phoneticPr fontId="16"/>
  </si>
  <si>
    <t>機能性表示食7/17現在　5,659品目です　(A18,A89,A178,A217を除く)</t>
    <phoneticPr fontId="16"/>
  </si>
  <si>
    <t xml:space="preserve">お詫び タイ産生鮮バナナ「幻バナナ グロスミシェル」残留農薬検出の件 </t>
    <phoneticPr fontId="16"/>
  </si>
  <si>
    <t>平素より弊社商品に格別のご愛顧を賜り、厚く御礼申し上げます。
この度、2022 年 7 月 15 日付にて横浜検疫所より弊社タイ産生鮮バナナ「幻バナナ グロスミシェル」より食品衛生法の基準を上回る農薬が含まれているとのご指摘を受けました。お客様におかれましてはご迷惑をおかけし深くお詫び申し上げます。ご指摘を受けまして、直ちに該当商品は売場から撤去させていただいております。
検出されました農薬は、イミダクロプリドという日本でも登録され使用されている農薬です。残留基準値が 0.04ppm のところ、0.09ppm 検出された次第でございます。
現在まで、健康被害は報告されておりません。
ベイシア店舗での販売日としては、下記の 4 日間で販売しました「タイ産生鮮 幻バナナグロスミシェル」が該当する商品となります。ご購入されたお客様につきましては、
下記のお問い合わせ先へご連絡またはレシートをお持ちの上、店舗のサービスカウンターまでお申し出ください。
7 月 11 日(月) 商品 タイ産生鮮 幻バナナ グロスミシェル
7 月 12 日(火) 商品 タイ産生鮮 幻バナナ グロスミシェル
7 月 14 日(木) 商品 タイ産生鮮 幻バナナ グロスミシェル
7 月 15 日(金) 商品 タイ産生鮮 幻バナナ グロスミシェル
このようなご迷惑をおかけしましたことにつきまして深くお詫び申し上げますとともに、今後はこのような事態を引き起こさないよう、商品管理体制の向上に努めて参りますので、
何卒ご理解の程よろしくお願い申し上げます。</t>
    <phoneticPr fontId="16"/>
  </si>
  <si>
    <t>https://www.beisia.co.jp/wp-content/uploads/2022/07/7ff4a070080de44ea69090881a04954a-1.pdf</t>
    <phoneticPr fontId="16"/>
  </si>
  <si>
    <t>モンデニッシン、即席麺に農薬で回収</t>
    <phoneticPr fontId="16"/>
  </si>
  <si>
    <t>フィリピン食品大手モンデ・ニッシンは７日、即席麺から残留農薬（酸化エチレン）が検出され、欧州連合（ＥＵ）や台湾などで回収の対象になっていると発表した。製造過程では即席麺に酸化エチレンを添加していないと主張している。 酸化エチレンが検出されたのは即席麺「ラッキー…
関連国・地域： 台湾／フィリピン／欧州
関連業種： 食品・飲料</t>
    <phoneticPr fontId="16"/>
  </si>
  <si>
    <t>https://www.nna.jp/news/show/2361127</t>
    <phoneticPr fontId="16"/>
  </si>
  <si>
    <t>残留農薬が多い野菜、果物</t>
    <phoneticPr fontId="16"/>
  </si>
  <si>
    <t>昨日の記事のEWG（アメリカにある非営利の組織で、環境に関する活動をしている）が載せている、農薬を含まれ方が少ない野菜のリスト
https://www.ewg.org/foodnews/clean-fifteen.php
①アボカド    ②スイートコーン     ③パイナップル      ④玉ねぎ       ⑤パパイヤ
今日は、農薬が、多く含まれている野菜、果物を見てみたい、と思います。  https://www.ewg.org/foodnews/dirty-dozen.php
①いちご       ②ほうれん草             ③ケール                 ④ネクタリン（桃）      ⑤りんご
⑥葡萄           ⑦ピーマン                ⑧さくらんぼ          ⑨桃                                ⑩梨
なお、12位にトマトが入っています。 おいしそうな野菜、果物が入っています。</t>
    <phoneticPr fontId="16"/>
  </si>
  <si>
    <t>https://spring211.hatenablog.com/entry/2022/07/10/080544</t>
    <phoneticPr fontId="16"/>
  </si>
  <si>
    <t>市立函館保健所は１４日、市内の保育所でノロウイルスが原因とみられる集団感染性胃腸炎が発生したと発表した</t>
    <phoneticPr fontId="106"/>
  </si>
  <si>
    <t>函館新聞</t>
    <rPh sb="0" eb="4">
      <t>ハコダテシンブン</t>
    </rPh>
    <phoneticPr fontId="106"/>
  </si>
  <si>
    <t>都留市と甲府市の２か所の斎場で食事をした人たち、合わせて３４人が下痢やおう吐などの症状を訴え、保健所はノロウイルスによる食中毒と断定し、食事を調理した施設を１１日から当面の間、営業禁止処分にしました。</t>
    <phoneticPr fontId="106"/>
  </si>
  <si>
    <t>NHK</t>
    <phoneticPr fontId="106"/>
  </si>
  <si>
    <t xml:space="preserve"> GⅡ　26週　1例</t>
    <rPh sb="6" eb="7">
      <t>シュウ</t>
    </rPh>
    <phoneticPr fontId="5"/>
  </si>
  <si>
    <t>群馬県</t>
    <rPh sb="0" eb="3">
      <t>グンマケン</t>
    </rPh>
    <phoneticPr fontId="16"/>
  </si>
  <si>
    <t>飲食店でアニサキス食中毒　原因はシメサバ、アジの薬味あえか　広島市2日連続の発表</t>
    <phoneticPr fontId="16"/>
  </si>
  <si>
    <t xml:space="preserve">●アニサキスは酢や醤油、塩、わさびでは死にません。しめ鯖などの加工品も刺身と同様に注意が必要です。
●加熱により死滅します。筋肉の内部まで入り込んでいる場合があるため、中心部まで十分に加熱しましょう。
●冷凍により死滅します。－20℃で24時間以上を目安に内部までしっかり冷凍しましょう。
●アニサキスは通常魚の内臓に寄生していますが、魚が死に鮮度が落ちると内臓から筋肉に移動します。筋肉に移動したアニサキスは発見が難しくなるため、早めに内臓を除去しましょう。
●内臓にアニサキスが寄生していた場合は、生食やしめ鯖への加工は止めましょう。
●魚介類を刺身等に加工する際は、アニサキスが寄生していないか目視で確認し、取り除きましょう。
</t>
    <phoneticPr fontId="16"/>
  </si>
  <si>
    <t>https://newsdig.tbs.co.jp/articles/rcc/95455?page=2</t>
    <phoneticPr fontId="16"/>
  </si>
  <si>
    <t>広島県</t>
    <rPh sb="0" eb="3">
      <t>ヒロシマケン</t>
    </rPh>
    <phoneticPr fontId="16"/>
  </si>
  <si>
    <t>RCC　news</t>
    <phoneticPr fontId="16"/>
  </si>
  <si>
    <t>丸亀市の焼き鳥店で食中毒 ３日間の営業停止処分</t>
    <phoneticPr fontId="16"/>
  </si>
  <si>
    <t>７月８日に丸亀市の焼き鳥店で食事をした男性９人が下痢や腹痛を訴えたことなどから、保健所は焼き鳥店の食事が原因の食中毒と断定し、店を１４日から３日間の営業停止処分としました。営業停止処分を受けたのは、丸亀市郡家町の「やきとりしん吉」です。
県によりますと７月８日に店を利用した１０人のグループのうち９人が焼き鳥やハツの造り、ささみタタキ、若鳥のから揚げなどを食べ、下痢や腹痛などの症状を訴えたということです。医療機関から連絡を受けた中讃保健所が調査したところ、９人がともに食事したのはこの店だけで、便からはカンピロバクターが検出されたことなどから、保健所は食中毒と断定し１４日から３日間の営業停止処分としました。
県は気温や湿度の高い日が続いていることから今月に入って２度の食中毒警報を出していて、今回を含めるとことしは３件、３２人の食中毒が発生しています。県生活衛生課は「夏場は食材も傷みやすいため、食品は早めに冷蔵庫にしまうとともに、肉などを調理する際には中心部まで加熱するよう注意してもらいたい」と呼びかけています。</t>
    <phoneticPr fontId="16"/>
  </si>
  <si>
    <t>https://www3.nhk.or.jp/lnews/takamatsu/20220714/8030013442.html</t>
    <phoneticPr fontId="16"/>
  </si>
  <si>
    <t>香川県</t>
    <rPh sb="0" eb="3">
      <t>カガワケン</t>
    </rPh>
    <phoneticPr fontId="16"/>
  </si>
  <si>
    <t>NHK</t>
    <phoneticPr fontId="16"/>
  </si>
  <si>
    <t>広島市</t>
    <rPh sb="0" eb="3">
      <t>ヒロシマシ</t>
    </rPh>
    <phoneticPr fontId="16"/>
  </si>
  <si>
    <t>広島市は市内の飲食店で11日、鮮魚介類を生で食べた1人が腹痛や吐き気を訴え、医療機関でアニサキスが摘出されたと発表しました。市は原因の食品として、シメサバ、またはアジの薬味あえを挙げています。広島市によりますと、11日に広島市中区の飲食店「そらや」で鮮魚介類を生で食べた2人のうち1人が、同日午後9時ごろから上腹部痛、吐き気を訴え、翌日に受診した医療機関で、アニサキスが摘出されたということです。
広島市保健所は、アニサキスによる食中毒と判断し、飲食店に対して、生食用鮮魚介類の調理と販売の禁止を命令しました。
広島市などは、魚介類を刺身などに加工する際は、アニサキスが寄生していないか、目視で確認し、取り除くよう呼び掛けています。</t>
    <phoneticPr fontId="16"/>
  </si>
  <si>
    <t>https://news.yahoo.co.jp/articles/4b08ffa7c5385c1704ae999dcc11c746c7410531</t>
    <phoneticPr fontId="16"/>
  </si>
  <si>
    <t>飲食店でアニサキス食中毒　原因はシメサバ、アジの薬味あえか　広島市2日連続の発表(予防法)</t>
    <rPh sb="41" eb="44">
      <t>ヨボウホウ</t>
    </rPh>
    <phoneticPr fontId="16"/>
  </si>
  <si>
    <t>群馬県草津町の飲食店で焼き肉食べた11人が食中毒　カンピロバクターを検出</t>
    <phoneticPr fontId="16"/>
  </si>
  <si>
    <t>群馬県は14日、群馬県草津町の飲食店が提供した食事を原因とする食中毒が発生したと発表した。吾妻保健所管内に住む12～14歳の男性11人が下痢や発熱、腹痛などの症状を訴えたが、全員が入院せず快方に向かっている。症状を訴えた人の便からカンピロバクターが検出された。
　県によると、7日午後1時45分ごろ、吾妻郡内の医療機関から「3日の夕方に会食したグループのうち、4人が発熱、下痢などの症状を訴えて受診した」と吾妻保健所に連絡があった。保健所が調査したところ、草津町の飲食店「したつづみ」を利用した53人のグループのうち、11人が同様の症状を訴えてることを確認した。飲食店では鶏や牛、豚の焼き肉などを食べていた。
　症状があった人が共通して食べていたのがこの店の食事のみで、10人の便からカンピロバクターが検出された。症状がカンピロバクターによる食中毒と一致していたことなどから、この店の食事を原因とする食中毒が発生したと断定した。　食中毒の発生を受け、県はこの店に対し、14日から3日間、飲食店営業を停止する処分を出した。
　カンピロバクターは、鶏や牛、ペットなどの消化管内に生息している。生または加熱が不十分な食肉などが食中毒の原因となる。下痢や腹痛、発熱が主な症状で、潜伏期間は平均2、3日。食肉は75度、1分以上を目安に十分に加熱して生食を避けたり、生肉を扱う際は専用のトングやはしを使ったりすることが予防に有効とされる。</t>
    <phoneticPr fontId="16"/>
  </si>
  <si>
    <t>https://www.jomo-news.co.jp/articles/-/145225</t>
    <phoneticPr fontId="16"/>
  </si>
  <si>
    <t>上毛新聞</t>
    <rPh sb="0" eb="2">
      <t>ジョウモウ</t>
    </rPh>
    <rPh sb="2" eb="4">
      <t>シンブン</t>
    </rPh>
    <phoneticPr fontId="16"/>
  </si>
  <si>
    <t>山鹿市の飲食店で食中毒　２日間営業停止【熊本】</t>
    <phoneticPr fontId="16"/>
  </si>
  <si>
    <t>県は、山鹿市平山にある飲食店『地どり庵　三蔵』で食事した男性４人が食中毒になったとして、１３日まで２日間の営業停止処分としました。
県によりますと、６月２６日に食事した６人の男性のうち４人が下痢や発熱などの症状を訴えたということです。
３人の便からカンピロバクターが検出されたことから県は食中毒と断定しました。
鶏肉やレバーの加熱が不十分だった可能性があるということです。</t>
    <phoneticPr fontId="16"/>
  </si>
  <si>
    <t>熊本県</t>
    <rPh sb="0" eb="2">
      <t>クマモトケン</t>
    </rPh>
    <phoneticPr fontId="16"/>
  </si>
  <si>
    <t>熊本テレビ</t>
    <rPh sb="0" eb="2">
      <t>クマモト</t>
    </rPh>
    <phoneticPr fontId="16"/>
  </si>
  <si>
    <t>https://news.yahoo.co.jp/articles/3f2de3fa771a1ca054d28b16220f63597e295881</t>
    <phoneticPr fontId="16"/>
  </si>
  <si>
    <t>都留市と甲府市の斎場で食事をした３４人 食中毒</t>
    <phoneticPr fontId="16"/>
  </si>
  <si>
    <t>都留市と甲府市の２か所の斎場で食事をした人たち、合わせて３４人が下痢やおう吐などの症状を訴え、保健所はノロウイルスによる食中毒と断定し、食事を調理した施設を１１日から当面の間、営業禁止処分にしました。
県によりますと、今月６日と７日に都留市の「アピオプラザ都留」と甲府市の「アピオキャピタルセレモニーホール」で出された食事を食べた２０代から８０代までの男女合わせて３４人が下痢や嘔吐などの症状を訴えました。
いずれの患者も現在、快方に向かっているということです。
保健所が詳しい調査を行ったところ、患者は昭和町内の同じ施設で調理された料理を食べていたことや、便からノロウイルスが検出されたことなどから食中毒が発生したと断定し、食事を調理した施設を１１日から当面、営業禁止処分にしました。
県によりますと、同じ施設では県内のほかの施設にも食事を提供していることから、ほかにも不調を訴える人がいないか、詳しい調査を行っているということです。</t>
    <phoneticPr fontId="16"/>
  </si>
  <si>
    <t>https://www3.nhk.or.jp/lnews/kofu/20220711/1040017342.html</t>
    <phoneticPr fontId="16"/>
  </si>
  <si>
    <t>山梨県</t>
    <rPh sb="0" eb="3">
      <t>ヤマナシケン</t>
    </rPh>
    <phoneticPr fontId="16"/>
  </si>
  <si>
    <t>Ｏ１５７集団食中毒から２６年　堺市で追悼と誓いのつどい</t>
    <phoneticPr fontId="16"/>
  </si>
  <si>
    <t>堺市で平成８年７月、病原性大腸菌Ｏ(オー)１５７による集団食中毒で亡くなった児童らを悼む「追悼と誓いのつどい」が１２日、同市堺区の市役所敷地内にある追悼碑前で開かれた。これまで新型コロナウイルス禍で参加者を限定してきたが、国会議員らを招待するなど３年ぶりに通常規模での開催になった。市教委は２４年、７月１２日を「Ｏ１５７堺市学童集団下痢症を忘れない日」に制定。市民有志が行ってきた追悼行事を引き継ぎ、市と市教委の主催で毎年行う。この日の式典は市民や学校関係者ら約２６０人が参加。永藤英機市長が「二度とこのような痛ましい出来事を繰り返さないために、被害に遭われた方を決して忘れず、事件を風化させないことを誓う」と述べ、参加者による献花も行われた。
堺市のＯ１５７集団食中毒は、小学校で給食を食べた児童ら約９５００人が発症。女児３人が死亡し、２７年に発生時小学１年生だった女性が後遺症による脳出血で死亡した。現在も１５人が経過観察や治療が必要とされ、１１人との間で補償合意に至っていないという。</t>
    <phoneticPr fontId="16"/>
  </si>
  <si>
    <t>https://www.sankei.com/article/20220712-5MHYBQ4LB5PNVGVJEQWKZKWDLA/</t>
    <phoneticPr fontId="16"/>
  </si>
  <si>
    <t>堺市</t>
    <rPh sb="0" eb="1">
      <t>サカイ</t>
    </rPh>
    <rPh sb="1" eb="2">
      <t>シ</t>
    </rPh>
    <phoneticPr fontId="16"/>
  </si>
  <si>
    <t>産経新聞</t>
    <rPh sb="0" eb="4">
      <t>サンケイシンブン</t>
    </rPh>
    <phoneticPr fontId="16"/>
  </si>
  <si>
    <t>“加熱不十分な牛レバー”でカンピロバクター食中毒　20代女性2人が腹痛</t>
    <phoneticPr fontId="16"/>
  </si>
  <si>
    <t>先月、仙台市内の飲食店で加熱不十分な牛レバーなどを食べた客が下痢などの症状を訴えました。市はカンピロバクター菌による食中毒と断定し、この店を12日から3日間の営業停止処分としました。
3日間の営業停止処分となったのは青葉区錦町の飲食店です。仙台市によりますと先月26日にこの店で食事をした20代の女性2人がそれぞれ4日から5日後に、下痢や腹痛の症状を訴えました。2人は加熱が不十分な牛レバーなどを食べていて、2人の便からカンピロバクター菌が検出されました。市はこの店の食事が原因の食中毒と断定しました。2人は快方に向かっているということです。
店は「表面を火であぶった」などと話しているということです。
仙台市は、「あぶった程度では生レバーとほとんど変わらない。カンピロバクター菌は死滅しないので十分に加熱してほしい」と話しています。</t>
    <phoneticPr fontId="16"/>
  </si>
  <si>
    <t>仙台市</t>
    <rPh sb="0" eb="3">
      <t>センダイシ</t>
    </rPh>
    <phoneticPr fontId="16"/>
  </si>
  <si>
    <t>TBS東北放送</t>
    <rPh sb="3" eb="5">
      <t>トウホク</t>
    </rPh>
    <rPh sb="5" eb="7">
      <t>ホウソウ</t>
    </rPh>
    <phoneticPr fontId="16"/>
  </si>
  <si>
    <t>https://newsdig.tbs.co.jp/articles/-/93816?display=1</t>
    <phoneticPr fontId="16"/>
  </si>
  <si>
    <t>テランガーナのニルマルにあるホステルの混乱で昼食をとった後、100人の学生が病気になり、調査が進行中</t>
    <phoneticPr fontId="16"/>
  </si>
  <si>
    <t>テランガーナのニルマル地区にあるIIIT-バザールとして一般に知られているラジブガンジー知識技術大学の少なくとも100人の学生が、金曜日に昼食をとった後、病気になりました。 現在、50人近くの学生が食中毒の治療を受けています。
「今日、IIITバサラのホステルで、3つの食堂のうち2つで昼食をとった後、100人の学生が病気になり、そのうち50人が治療を受けています。すべての学生は安定しています。食中毒の理由はまだ解明されていません。A刑事事件は混乱したスタッフに対して予約され、調査が進行中です」と、NirmalコレクターのMusharrafAliFaruquiはIndiaTodayに語った。
学生たちは不安を訴えて入院した。 現在、すべての生徒は安定しています。 PTIによると、学生は昼食に卵カレーとご飯を提供され、500人以上の学生が食事を食べました。 体調不良は研究所の医師によって治療されています。一方、Tハリッシュラオ保健相は声明の中で、病んでいる学生へのより良い治療のために特別な医療チームをバサールに派遣するよう関係当局に指示したと述べた。</t>
    <phoneticPr fontId="16"/>
  </si>
  <si>
    <t>https://www.nipponese.news/%e3%83%86%e3%83%a9%e3%83%b3%e3%82%ac%e3%83%bc%e3%83%8a%e3%81%ae%e3%83%8b%e3%83%ab%e3%83%9e%e3%83%ab%e3%81%ab%e3%81%82%e3%82%8b%e3%83%9b%e3%82%b9%e3%83%86%e3%83%ab%e3%81%ae%e6%b7%b7%e4%b9%b1%e3%81%a7/</t>
    <phoneticPr fontId="16"/>
  </si>
  <si>
    <t>インド
テランガーナ州</t>
    <rPh sb="10" eb="11">
      <t>シュウ</t>
    </rPh>
    <phoneticPr fontId="16"/>
  </si>
  <si>
    <t>nipponese news</t>
    <phoneticPr fontId="16"/>
  </si>
  <si>
    <t>https://www.jetro.go.jp/biznews/2022/07/5247bcdc9be8a8f2.html</t>
    <phoneticPr fontId="16"/>
  </si>
  <si>
    <t>https://nordot.app/919870883272884224?c=113896078018594299</t>
    <phoneticPr fontId="16"/>
  </si>
  <si>
    <t>https://jp.sputniknews.com/20220714/who-11996286.html</t>
    <phoneticPr fontId="16"/>
  </si>
  <si>
    <t>https://jp.reuters.com/article/health-coronavirus-china-food-idJPL6N2YT057</t>
    <phoneticPr fontId="16"/>
  </si>
  <si>
    <t>https://www.jetro.go.jp/biznews/2022/07/75fa2c0269b2ee1a.html</t>
    <phoneticPr fontId="16"/>
  </si>
  <si>
    <t>https://www.jetro.go.jp/biznews/2022/07/65286581672b3abe.html</t>
    <phoneticPr fontId="16"/>
  </si>
  <si>
    <t>https://www.jetro.go.jp/biznews/2022/07/3ad2a0efd0244287.html</t>
    <phoneticPr fontId="16"/>
  </si>
  <si>
    <t>https://www.jetro.go.jp/biznews/2022/07/ccbe5c051d310ae2.html</t>
    <phoneticPr fontId="16"/>
  </si>
  <si>
    <t>米カリフォルニア州でプラスチック削減に関する新たな法案が成立、全米で4州目(米国)  - ジェトロ</t>
  </si>
  <si>
    <t>一部の農畜産物・食品原料に関税割当適用へ、最近の高物価を受けて(韓国)  - ジェトロ</t>
  </si>
  <si>
    <t>アマゾン、新型スマートショッピングカート導入　軽量化し容量を拡大 ｜ DCSオンライン</t>
  </si>
  <si>
    <t>WHO　世界各国にマスク着用義務を戻すよう呼びかけ - Sputnik 日本</t>
  </si>
  <si>
    <t xml:space="preserve">米インフレ率、9.1％に上昇 40年ぶり高水準 - AFPBB News </t>
  </si>
  <si>
    <t>中国、一部輸入品に対する地方政府のコロナ検査を廃止 ｜ ロイター</t>
  </si>
  <si>
    <t>1～5月の酒類輸入状況、前年同期比63％減(中国) | ビジネス短信 - ジェトロ</t>
  </si>
  <si>
    <t>カナダ保健省、包装済み食品に対する新栄養表示規制を発表(カナダ) ｜ ビジネス短信 - ジェトロ</t>
  </si>
  <si>
    <t>食品安全法が施行、今後発表の細則に注意(カンボジア) ｜ ビジネス短信 - ジェトロ</t>
  </si>
  <si>
    <t>米ニューヨーク州で焼酎の販売規制が緩和、アルコール度数24％以下はソフトリカー扱いに(日本、米国) ジェトロ</t>
  </si>
  <si>
    <t>米国カリフォルニア州のギャビン・ニューサム知事（民主党）は6月30日、有害プラスチック汚染を削減するため、「プラスチック汚染防止および包装の生産者責任に関する法案」（Plastic Pollution Prevention and Packaging Producer Responsibility Act、SB 54）に署名外部サイトへ、新しいウィンドウで開きますし、成立した。同様の法案成立はメーン州、オレゴン州、コロラド州に続いて4州目となっており、今後、他州にも影響を与えることが予想される。今回成立した法案では、2032年1月1日までに全ての使い捨て食用プラスチック食器の使用量を25％減少させることを要求している。さらに、食品サービス向け発泡スチロールのリサイクル率についても一定の基準を達成するよう生産者に求めている。リサイクル率は2025年1月1日までの25％から段階的に引き上げられ、2032年1月1日には65％となる。リサイクル率が規定値に達しない場合、発泡スチロール商品生産者による州内での商品販売・配布が禁止される。現在、同州における発泡スチロール商品のリサイクル率は約6％にとどまっており、自然保護団体ネイチャー・コンサーバンシーで政策・渉外担当ディレクターを務めるジェイ・ジーグラー氏は「事実上の使用禁止だ」と述べている（「ロサンゼルス・タイムズ」紙電子版7月1日）。
こうした目標の達成に向けて、同法案ではプラスチック製品生産者に生産者責任組織（Producer Responsibility Organization, PRO）の設立が求められている。PROが策定した生産者責任計画（Producer Responsibility Plan）に参加しないプラスチック製品生産者は、2027年1月あるいは同州による生産者責任計画の承認のうち、いずれか早い時期から、同州内での販売や流通、輸入が原則として禁止される。また、同法案の成立に伴い、州財務部門のもとに、プラスチックの環境への影響緩和のために資金支出を行うプラスチック汚染緩和基金（California Plastic Pollution Mitigation Fund）が設立される。PROは、組織として2027年から2037年までの10年間、毎年5億ドルを同基金に納める必要がある。同法案の成立で懸念されるのは、現地飲食業界への影響だ。同州では2021年10月、レストランで利用客が要求しない限り、使い捨てのプラスチック製ストローや食器を提供することを禁止した法案（AB 1276）が成立した。これにより、飲食店によるプラスチック食器の提供にある程度制限がかけられることになったが、高価な代替品を使用する飲食店が少ないのが実情だ。今回の法律施行が、多くの飲食店にさらなる影響を及ぼすことが予想され、価格がより手頃で、環境に配慮した代替品の増加が望まれている。</t>
    <phoneticPr fontId="16"/>
  </si>
  <si>
    <t>https://www.jetro.go.jp/biznews/2022/07/2dc0ccf7134f666b.html</t>
    <phoneticPr fontId="16"/>
  </si>
  <si>
    <t>韓国政府は、2022年6月の消費者物価上昇率が前年同月比6.0％と24年ぶりの高水準だったことを受け（2022年7月6日記事参照）、追加の国民生活対策案を公表した。今回の支援策によって、肉類をはじめとする一部の食料品に関税割当が適用される予定だ。韓国政府は7月8日、尹錫悦（ユン・ソンニョル）大統領の主催で第1回非常経済民生会議を開催し、「高物価による負担軽減のための民生安定方案」を発表した。同方案は、物価上昇の主な原因、かつ韓国国民の生活に大きく関わる農畜水産物・食品分野と石油類の価格上昇圧力の最小化を主な目的としている。同方案における食費負担軽減策として、畜産物、農産物、食品原料の3分野で計9品目に関税割当が適用または既存の割当枠が増量されることが決まった。
畜産物分野については、牛肉が10万トンの割当関税枠が設けられ、主要輸入先である米国産やオーストラリア産の輸入単価が下がることが期待されている。鶏肉が8万2,500トンの関税割当枠が設けられるほか、豚肉は6月下旬より既に適用済みの5万トンに加え、新たに2万トンの枠が追加で設定された。畜産物の関税割当は、いずれも7月20日から2022年末まで適用される。農産物分野では、長ネギが国内産の出荷量増加が見込まれる11月までの約3カ月間（7月20日～10月31日）に限定して448万トンの関税割当枠が設定され、ゴマの割当枠が3,000トン増量された。食品原料分野では、粉乳類（割当枠1万トン）、コーヒー豆、酒精原料の3品目が7月20日から12月31日まで関税が0％となる。また、前述の3品目に加え、加工用大豆（1万トン）の関税割当枠が増量された。会議を主催した尹大統領は「生活物価の安定化のため、積極的な需給管理はもちろん、海外からの輸入を拡大し農水産物の割引支援を大幅に拡大する」と述べた。韓国政府は今後、消費者が割当関税適用の恩恵を受けられるよう、農林畜産食品部を中心に、農畜産物、食品原料の輸入業界などと緊密に協議するとしている。</t>
    <phoneticPr fontId="16"/>
  </si>
  <si>
    <t>米アマゾン・ドットコムは7月12日、スマートショッピングカート「アマゾン・ダッシュカート（Amazon Dash Cart）」の新型を開発したと発表した。食品スーパーの「アマゾンフレッシュ（Amazon Fresh）」や傘下の自然食品スーパー「ホールフーズ・マーケット（Whole Foods Market）」に導入する。
同社は2020年9月、アマゾンフレッシュでダッシュカートの導入を始めた。ダッシュカートにはカメラと重量センサーが搭載されており、買物客がカートに入れた商品を自動で認識。客は、専用レーンを通過することでレジを通らずに支払いを済ませられる。
新型のダッシュカートは軽量化を実現すると同時に、商品を積める容量を2倍に拡大した。カートに備え付けのかごの下には、かさばる商品を載せられるスペースを設けた。暑さや寒さにも耐えられる全天候型の仕様とし、屋外の駐車場までダッシュカートを持ち出せるようにした。また、バッテリー寿命を延ばし、充電なしで1日使用できるようにした。重量センサーの精度も向上させ、野菜など商品バーコードが付いていない商品の重さを瞬時に測り、価格を計算できるようになった。
新型ダッシュカートは、マサチューセッツ州ウェストフォードにあるホールフーズの店舗で最初に導入され、順次他のホールフーズやアマゾンフレッシュの店舗でも導入していく。ダッシュカートを利用するには、アマゾンまたはホールフーズのアプリでログインする。買物袋をかごに載せた後、ハンドル付近にある読み取り機で商品バーコードをスキャンし、商品を袋に入れていく。スキャンした商品のリストはダッシュカートの画面に表示される。
専用レーンを通過して店舗を出ると、アマゾンアカウントに登録されたクレジットカードで自動的に決済される。レシートは電子メールで送信される。</t>
    <phoneticPr fontId="16"/>
  </si>
  <si>
    <t>https://www.afpbb.com/articles/-/3414395</t>
    <phoneticPr fontId="16"/>
  </si>
  <si>
    <t>世界の新型コロナウイルス感染率はこの1週間で6％増加した。欧州諸国ではオミクロン、ステルスオミクロン、BA.4／BA.5、デルタに加え、新たな株のBA.2.75が広まりつつある。WHO（世界保健機構）のテドロス事務局長はSkyNewsテレビのインタビューの中で、各国政府に対しパンデミック最盛期の制限、特にマスク着用義務を戻すよう呼びかけた。
経済力のある国の政府はワクチン効果を踏まえ、かつて採用していた制限をほぼ全て解除した。しかし同時に、パンデミックは「収束にはほど遠い」とテドロス事務局長は強調する。オミクロンの新たな変異株が複数国で確認されており、ウイルスは「引き続き侵攻している」ことを物WHOが 監視する変異株にBA.2.75がある。「センタウル」と名付けられ、5月にインドで初めて確認された。研究者によると、センタウルは感染スピードが速いことが特徴で、ワクチン接種や感染後にできた免疫防御を回避するという。語っている。</t>
    <phoneticPr fontId="16"/>
  </si>
  <si>
    <t>米労働省が13日発表した6月の消費者物価指数（CPI）は、前年同月比の上昇率が9.1％となり、1981年11月以来40年ぶりの高水準を記録した。物価の高騰により米国民の家計はさらに圧迫され、支持率が低下するジョー・バイデン（Joe Biden）大統領にとって厳しい状況となっている。
　ガソリン価格の高騰により、CPI上昇率は前月比で予想を上回る1.3ポイント上昇。エネルギーは上昇分の半分を占め、ガソリン価格は前月比で11.2％増、前年同月比で59.9％増と大幅に上昇した。エネルギー価格全体の上昇率は80年4月以来の高水準を記録した。
　バイデン氏は声明で、インフレ率が「受け入れられない高水準」にあると認めつつも、6月中旬以降のエネルギー価格下落を反映していない「古い」データだと指摘。小麦などの価格も急激に下落していると説明した。一方で、インフレ対策が最優先事項であることを強調し、「さらなる進展をより急速に」実現する必要があると認めた。　米連邦準備制度理事会（FRB）は今後も、インフレ抑制のため大幅な利上げを続ける可能性が高い。FRBは先月、27年ぶりに0.75％の利上げを決定。エコノミストは、今月中にも同等の利上げがあり得るとみている。</t>
    <phoneticPr fontId="16"/>
  </si>
  <si>
    <t>中国国家衛生健康委員会は１２日、地方政府が輸入品に実施している新型コロナウイルス検査について、一部が不要になると発表した。厳格なコロナ対策にかかるコストを削減する。中国は２０２０年６月、北京の食品卸売市場で従業員の集団感染が発生したことを受け、輸入した冷蔵・冷凍食品の包装について検査を開始。その６カ月後には常温の製品についても検査を勧告した。同委員会によると、地方政府は常温の食品やその他製品について検査をする必要はなくなる。ただ、冷蔵・冷凍食品は引き続き検査されるという。</t>
    <phoneticPr fontId="16"/>
  </si>
  <si>
    <t>中国食品土畜輸出入商会酒類輸出入商分会(CAWS)は、2022年1～5月の中国の酒類輸入量が前年同期比63.1％減の3億9,238万リットルだったと6月30日に発表した。輸入額は15億7,614万ドルで24.8％減だった。品目別の輸入量では、ビールが1億8,878万リットルで最も多く、次いでワイン、スピリッツ（注）と続いた。品目別の輸入額では、スピリッツが6億6,117万ドルで最も多く、ワイン、ビールが続いた（添付資料表1参照）。
ワインの輸入量を国・地域別でみると、チリが16.1％増の6,433万リットルと最も多く、輸入額でも2位（12.0％増の1億5,502万ドル、添付資料表2参照)で、各国・地域からの輸入量が減少傾向の中、量、金額とも増加した。金額ベースではフランス（2億5,427万ドル）が全体の4割以上を占めた｡同国からの輸入は量、金額ともに減少したものの、平均単価は15.9％上昇しており、高価格帯の商品へとシフトしていることがうかがえる。オーストラリアからの輸入は、量、金額それぞれ85.6％減（98万リットル）、93.2％減（330万ドル）となっており、中国政府によるオーストラリア産ワインへの追加関税措置の影響が要因として考えられる（2021年6月22日記事参照）。
日本からのスピリッツの輸入量は290万リットル、輸入額は2,199万ドルに達し、国・地域別輸入量では4位に位置している（添付資料表3－1参照）。スピリッツのうち､日本からのウイスキーの輸入量は75万リットルで3位、輸入額は1,783万ドルで英国に次ぐ2位となった（添付資料表3－2参照）。日本からのスパークリングワインの輸入量は99.6％増の6,150リットルで、国・地域別輸入量で8位となった（添付資料表4参照）。
2021年の金額ベースで、中国は日本からの日本酒の最大の輸出相手先となった（2022年4月13日付地域・分析レポート参照）。前述の日本産ウイスキーに加えて、梅酒をはじめとしたリキュール類に注目する動きもある中（2022年1月21日記事参照）、日本酒類の輸出がさらに拡大していくか注目される。</t>
    <phoneticPr fontId="16"/>
  </si>
  <si>
    <t>カナダのジャンイブ・デュクロ保健相は6月30日、包装済み食品に対する新たな栄養表示規制を7月20日から施行することを発表外部サイトへ、新しいウィンドウで開きますした。消費者が十分な情報を得た上で食品を選択できるようにすることを目的としたもので、この規制により、飽和脂肪や糖分、ナトリウムを多く含む食品のパッケージ前面に新しいシンボルマークを表示することが義務付けられる。製造業者は2026年1月1日までに新要件に適合させる必要がある。シンボルマークは、消費者が包装済み食品を購入する際に注意を引くよう、虫眼鏡のイラストと「飽和脂肪を多く含有」などの文字で構成されており、パッケージ裏面に表示が義務付けられている栄養成分表を補完するものとなっている。シンボルマークの表示が義務付けられる食品は以下のとおりとしている。
一般的な包装済み食品：1日当たり推奨摂取量の15％以上に相当する飽和脂肪、糖分、ナトリウムを含むもの。例えば、スライスされたハム・ソーセージなどの肉類、冷凍デザートやスープなど。
基準量が少ない（30グラムまたはミリリットル以下）包装済み食品：飽和脂肪、糖分、またはナトリウムの1日当たり推奨摂取量の10％を超えるもの。例えば、ピクルス、サラダドレッシング、クッキー、朝食用シリアルなど。包装済みの基準量200グラム以上の主菜となる食品：飽和脂肪、糖分、ナトリウムの1日当たり推奨摂取量の30％以上を満たすもの。例えば、冷凍ラザニアやミートパイ、ピザなど。
カナダでは、成人の5人に2人が心臓病や2型糖尿病などの慢性疾患に罹患（りかん）しているといわれている。保健省ではこうした状況を改善すべく、2016年に「健康な食事戦略」を策定し、食環境の改善や、消費者が十分な情報を得た上で食品を選択することを容易にすること、食事に関連する慢性疾患のリスクを低減することを目標として掲げてきた。今回の発表はその戦略の一環で、2016年の提案後、2018年のパブコメ募集を経て議論が重ねられてきた。その間、飽和脂肪、糖分、ナトリウムの過剰摂取が慢性疾患のリスクを高めるという研究結果が蓄積され、保健省では同制度の導入を決めた。
デュクロ保健相は会見で、チリで同様の表示制度を導入後、シンボルマークを表示する必要のある商品の割合が大幅に減少し、企業が糖分、脂肪、塩分を減らすために製造方法を変更したことが示唆されたことを例に挙げた。併せて「政府が2026年まで企業に変更を実施する機会を与えるのは、企業が包装見直しによるコストを管理し、食品の製造方法を見直して、この規制の対象外となる可能性を探ることを支援するためだ」と述べた（CTVニュース6月30日）。</t>
    <phoneticPr fontId="16"/>
  </si>
  <si>
    <t>カンボジアで食品安全法外部サイトへ、新しいウィンドウで開きますが2022年6月8日付で発布され、即日施行された（英語仮訳添付資料参照）（注1）。この法律は、消費者保護を目的に、食品の安全や品質、衛生、公正な取引を管理することを定めている。食品の生産・加工・流通・販売に関わる全ての事業者がこれを守る必要がある。全11章43条からなり、食品の品質、衛生管理、品質表示ラベルによる情報提供、トレーサビリティーの確保、食品検査の方法、違反した場合の罰則などを定めている。商業省（MOC）の消費者保護・不正防止総局（CCF、注2）のパン・オウン局長によると、この法律は国際植物防疫条約（IPPC）、国際獣疫事務局（OIE）、コーデックス規格（CODEX）といった、食品安全と動植物検疫の国際基準を参照の上、2015年ごろから作成を開始していたという。
同法に関して、今後法律を運用する細則として、下位法令が制定される。CCFのパン氏によると、今後6カ月以内に合計9つの下位法令〔政令（Sub-decree）3つ、複数省省令（Interministry prakas）3つ、省令（Prakas）〕3つを各関連省庁と協力の上作成する予定とのこと。また、食品安全法に関連し、管理監督の役割を担う省庁は6つあり、カンボジアの農林水産省（MAFF）が農業畜産水産業、産業科学技術革新省（MISTI）が食品加工業、保健省（MOH）がレストランなど外食産業、観光省（MOT）がホテル産業、関税消費税総局（GDCE）が輸出入に係る水際の検査を担当。商業省は、消費者保護の観点から食品の卸・流通経路・小売店での販売方法などを含め検査・監督する義務を担う。日系を含む外資企業が対応すべき点は、今後作成される細則により定められるため、CCFの発表に注意する必要がある。</t>
    <phoneticPr fontId="16"/>
  </si>
  <si>
    <t>米国ニューヨーク州のアルコール飲料管理法（Alcoholic Beverage Control Law：ABC法）が6月30日に改正され、アルコール度数が24％以下の焼酎が、飲食店などにおいてソフトリカーライセンスでも販売・提供できることとなった。これを受けて、ニューヨーク日本食レストラン協会（NYJRA）と日本酒造組合中央会が7月5日、共同で声明外部サイトへ、新しいウィンドウで開きますを発表した。これまで、焼酎を含めた蒸留酒は、ABC法においてハードリカーに分類されており、飲食店などで販売・提供するに当たっては高額なライセンス料が設定され、焼酎の販売拡大の障壁となっていた。他方、焼酎と同じ蒸留酒である韓国のソジュ（Soju）は、2002年に制定されたABC法の特例条項によって、アルコール度数が24％以下のものに関しては、飲食店などにおいて例外的にライセンス料の安いソフトリカーライセンスでも販売することが可能となっていた。これにより、飲食店などが焼酎を取り扱いたい場合には同じ蒸留酒であるソジュを取り扱う場合に比べて高いライセンス料を払う必要があり、ソジュとの間で不利な立場での競争を強いられていた。
そのため、ニューヨーク市近辺にある日本食レストランなどで構成されるNYJRAは、アルコール度数が24％以下の焼酎も、ソジュと同様に例外的にソフトリカーライセンスで取り扱うことができるよう、ニューヨーク州政府に働きかけを行ってきた。ニューヨーク州議会議員の協力なども得て、ABC法改正案がニューヨーク州議会に提出および上下両院で可決され、6月30日に州知事が署名を行い、即日施行された。
日本酒造組合中央会は声明の中で、「長年この法改正を待ち望んできたので、大変うれしく思う。NYJRA、輸入業者、流通業者、日系コミュニティー、政府機関の支援に感謝する。この機会に、パートナーと協力して焼酎の楽しさを皆に知っていただきたい」と述べている。
なお、NYJRAが法改正に向けた活動に際しニューヨーク州リカーオーソリティに提出した陳情書ではジェトロ・ニューヨーク事務所も連名提出者となっている。</t>
    <phoneticPr fontId="16"/>
  </si>
  <si>
    <t>米国</t>
    <rPh sb="0" eb="2">
      <t>ベイコク</t>
    </rPh>
    <phoneticPr fontId="16"/>
  </si>
  <si>
    <t>韓国</t>
    <rPh sb="0" eb="2">
      <t>カンコク</t>
    </rPh>
    <phoneticPr fontId="16"/>
  </si>
  <si>
    <t>中國</t>
    <rPh sb="0" eb="2">
      <t>チュウゴク</t>
    </rPh>
    <phoneticPr fontId="16"/>
  </si>
  <si>
    <t>カナダ</t>
    <phoneticPr fontId="16"/>
  </si>
  <si>
    <t>カンボジア</t>
    <phoneticPr fontId="16"/>
  </si>
  <si>
    <t>毎週　　ひとつ　　覚えていきましょう</t>
    <phoneticPr fontId="5"/>
  </si>
  <si>
    <r>
      <t>　　　　　今週のお題(</t>
    </r>
    <r>
      <rPr>
        <b/>
        <sz val="16"/>
        <color indexed="10"/>
        <rFont val="ＭＳ Ｐゴシック"/>
        <family val="3"/>
        <charset val="128"/>
      </rPr>
      <t>洗剤は汚れを落とすもので菌を殺しません!)</t>
    </r>
    <rPh sb="11" eb="13">
      <t>センザイ</t>
    </rPh>
    <rPh sb="14" eb="15">
      <t>ヨゴ</t>
    </rPh>
    <rPh sb="17" eb="18">
      <t>オ</t>
    </rPh>
    <rPh sb="23" eb="24">
      <t>キン</t>
    </rPh>
    <rPh sb="25" eb="26">
      <t>コロ</t>
    </rPh>
    <phoneticPr fontId="5"/>
  </si>
  <si>
    <t>　　固形洗剤を汚れたままにしたり、液体洗剤にスポンジを入れっぱなしはダメです！</t>
    <rPh sb="2" eb="4">
      <t>コケイ</t>
    </rPh>
    <rPh sb="4" eb="6">
      <t>センザイ</t>
    </rPh>
    <rPh sb="7" eb="8">
      <t>ヨゴ</t>
    </rPh>
    <rPh sb="17" eb="19">
      <t>エキタイ</t>
    </rPh>
    <rPh sb="19" eb="21">
      <t>センザイ</t>
    </rPh>
    <rPh sb="27" eb="28">
      <t>イ</t>
    </rPh>
    <phoneticPr fontId="5"/>
  </si>
  <si>
    <t>　↓　職場の先輩は以下のことを理解して　わかり易く　指導しましょう　↓</t>
    <phoneticPr fontId="5"/>
  </si>
  <si>
    <r>
      <t>★洗剤は汚れを落とすもの</t>
    </r>
    <r>
      <rPr>
        <b/>
        <sz val="12"/>
        <color indexed="13"/>
        <rFont val="ＭＳ Ｐゴシック"/>
        <family val="3"/>
        <charset val="128"/>
      </rPr>
      <t>(消毒効果は無い)</t>
    </r>
    <r>
      <rPr>
        <b/>
        <sz val="12"/>
        <color indexed="9"/>
        <rFont val="ＭＳ Ｐゴシック"/>
        <family val="3"/>
        <charset val="128"/>
      </rPr>
      <t xml:space="preserve">
★洗剤は油や蛋白質を容器などから分離させるもので、
</t>
    </r>
    <r>
      <rPr>
        <b/>
        <sz val="12"/>
        <color indexed="13"/>
        <rFont val="ＭＳ Ｐゴシック"/>
        <family val="3"/>
        <charset val="128"/>
      </rPr>
      <t>界面活性剤</t>
    </r>
    <r>
      <rPr>
        <b/>
        <sz val="12"/>
        <color indexed="9"/>
        <rFont val="ＭＳ Ｐゴシック"/>
        <family val="3"/>
        <charset val="128"/>
      </rPr>
      <t>が主成分です。
★石鹸の界面活性剤は</t>
    </r>
    <r>
      <rPr>
        <b/>
        <sz val="12"/>
        <color indexed="13"/>
        <rFont val="ＭＳ Ｐゴシック"/>
        <family val="3"/>
        <charset val="128"/>
      </rPr>
      <t>脂肪酸塩</t>
    </r>
    <r>
      <rPr>
        <b/>
        <sz val="12"/>
        <color indexed="9"/>
        <rFont val="ＭＳ Ｐゴシック"/>
        <family val="3"/>
        <charset val="128"/>
      </rPr>
      <t xml:space="preserve">で枯草菌(バチルス)など
</t>
    </r>
    <r>
      <rPr>
        <b/>
        <sz val="12"/>
        <color indexed="13"/>
        <rFont val="ＭＳ Ｐゴシック"/>
        <family val="3"/>
        <charset val="128"/>
      </rPr>
      <t>多くの細菌が栄養源として利用できる物質です。</t>
    </r>
    <r>
      <rPr>
        <b/>
        <sz val="12"/>
        <color indexed="9"/>
        <rFont val="ＭＳ Ｐゴシック"/>
        <family val="3"/>
        <charset val="128"/>
      </rPr>
      <t xml:space="preserve">
★スポンジについている細菌類は洗剤の中では死なず、
むしろ驚異的な菌量10</t>
    </r>
    <r>
      <rPr>
        <b/>
        <vertAlign val="superscript"/>
        <sz val="12"/>
        <color indexed="9"/>
        <rFont val="ＭＳ Ｐゴシック"/>
        <family val="3"/>
        <charset val="128"/>
      </rPr>
      <t>8-9</t>
    </r>
    <r>
      <rPr>
        <b/>
        <sz val="12"/>
        <color indexed="9"/>
        <rFont val="ＭＳ Ｐゴシック"/>
        <family val="3"/>
        <charset val="128"/>
      </rPr>
      <t xml:space="preserve">個/mlに増えます。
</t>
    </r>
    <r>
      <rPr>
        <b/>
        <sz val="12"/>
        <color indexed="13"/>
        <rFont val="ＭＳ Ｐゴシック"/>
        <family val="3"/>
        <charset val="128"/>
      </rPr>
      <t>★細菌まみれのスポンジで食器や調理器具を洗うのは、
かえって危険な汚染行為です。</t>
    </r>
    <rPh sb="1" eb="3">
      <t>センザイ</t>
    </rPh>
    <rPh sb="4" eb="5">
      <t>ヨゴ</t>
    </rPh>
    <rPh sb="7" eb="8">
      <t>オ</t>
    </rPh>
    <rPh sb="13" eb="15">
      <t>ショウドク</t>
    </rPh>
    <rPh sb="15" eb="17">
      <t>コウカ</t>
    </rPh>
    <rPh sb="18" eb="19">
      <t>ナ</t>
    </rPh>
    <rPh sb="23" eb="25">
      <t>センザイ</t>
    </rPh>
    <rPh sb="26" eb="27">
      <t>アブラ</t>
    </rPh>
    <rPh sb="28" eb="30">
      <t>タンパク</t>
    </rPh>
    <rPh sb="30" eb="31">
      <t>シツ</t>
    </rPh>
    <rPh sb="32" eb="34">
      <t>ヨウキ</t>
    </rPh>
    <rPh sb="38" eb="40">
      <t>ブンリ</t>
    </rPh>
    <rPh sb="48" eb="50">
      <t>カイメン</t>
    </rPh>
    <rPh sb="50" eb="53">
      <t>カッセイザイ</t>
    </rPh>
    <rPh sb="54" eb="57">
      <t>シュセイブン</t>
    </rPh>
    <rPh sb="62" eb="64">
      <t>セッケン</t>
    </rPh>
    <rPh sb="65" eb="67">
      <t>カイメン</t>
    </rPh>
    <rPh sb="67" eb="70">
      <t>カッセイザイ</t>
    </rPh>
    <rPh sb="74" eb="75">
      <t>エン</t>
    </rPh>
    <rPh sb="76" eb="79">
      <t>コソウキン</t>
    </rPh>
    <rPh sb="88" eb="89">
      <t>オオ</t>
    </rPh>
    <rPh sb="91" eb="93">
      <t>サイキン</t>
    </rPh>
    <rPh sb="94" eb="96">
      <t>エイヨウ</t>
    </rPh>
    <rPh sb="96" eb="97">
      <t>ゲン</t>
    </rPh>
    <rPh sb="100" eb="102">
      <t>リヨウ</t>
    </rPh>
    <rPh sb="105" eb="107">
      <t>ブッシツ</t>
    </rPh>
    <rPh sb="122" eb="124">
      <t>サイキン</t>
    </rPh>
    <rPh sb="124" eb="125">
      <t>ルイ</t>
    </rPh>
    <rPh sb="126" eb="128">
      <t>センザイ</t>
    </rPh>
    <rPh sb="129" eb="130">
      <t>ナカ</t>
    </rPh>
    <rPh sb="132" eb="133">
      <t>シ</t>
    </rPh>
    <rPh sb="140" eb="143">
      <t>キョウイテキ</t>
    </rPh>
    <rPh sb="144" eb="145">
      <t>キン</t>
    </rPh>
    <rPh sb="145" eb="146">
      <t>リョウ</t>
    </rPh>
    <rPh sb="156" eb="157">
      <t>フ</t>
    </rPh>
    <rPh sb="163" eb="165">
      <t>サイキン</t>
    </rPh>
    <rPh sb="174" eb="176">
      <t>ショッキ</t>
    </rPh>
    <rPh sb="177" eb="179">
      <t>チョウリ</t>
    </rPh>
    <rPh sb="179" eb="181">
      <t>キグ</t>
    </rPh>
    <rPh sb="182" eb="183">
      <t>アラ</t>
    </rPh>
    <rPh sb="192" eb="194">
      <t>キケン</t>
    </rPh>
    <rPh sb="195" eb="197">
      <t>オセン</t>
    </rPh>
    <rPh sb="197" eb="199">
      <t>コウイ</t>
    </rPh>
    <phoneticPr fontId="5"/>
  </si>
  <si>
    <t>洗浄用具は、使用後毎日２００ppmの次亜塩素酸ソーダ溶液に漬けて除菌します。
食器・調理器具洗浄用の洗剤は、使用時に清潔な容器から適量出して使用します。
洗浄液、洗剤受皿を一週間に一度は洗浄しましょう。
詰替容器を使っている場合は、詰替前に容器自体をしっかり乾燥させてから洗剤を充填しましょう。</t>
    <rPh sb="0" eb="2">
      <t>センジョウ</t>
    </rPh>
    <rPh sb="2" eb="4">
      <t>ヨウグ</t>
    </rPh>
    <rPh sb="6" eb="9">
      <t>シヨウゴ</t>
    </rPh>
    <rPh sb="9" eb="11">
      <t>マイニチ</t>
    </rPh>
    <rPh sb="18" eb="22">
      <t>ジアエンソ</t>
    </rPh>
    <rPh sb="22" eb="23">
      <t>サン</t>
    </rPh>
    <rPh sb="26" eb="28">
      <t>ヨウエキ</t>
    </rPh>
    <rPh sb="29" eb="30">
      <t>ツ</t>
    </rPh>
    <rPh sb="32" eb="34">
      <t>ジョキン</t>
    </rPh>
    <rPh sb="39" eb="41">
      <t>ショッキ</t>
    </rPh>
    <rPh sb="42" eb="44">
      <t>チョウリ</t>
    </rPh>
    <rPh sb="44" eb="46">
      <t>キグ</t>
    </rPh>
    <rPh sb="46" eb="48">
      <t>センジョウ</t>
    </rPh>
    <rPh sb="48" eb="49">
      <t>ヨウ</t>
    </rPh>
    <rPh sb="50" eb="52">
      <t>センザイ</t>
    </rPh>
    <rPh sb="54" eb="57">
      <t>シヨウジ</t>
    </rPh>
    <rPh sb="58" eb="60">
      <t>セイケツ</t>
    </rPh>
    <rPh sb="61" eb="63">
      <t>ヨウキ</t>
    </rPh>
    <rPh sb="65" eb="67">
      <t>テキリョウ</t>
    </rPh>
    <rPh sb="67" eb="68">
      <t>ダ</t>
    </rPh>
    <rPh sb="70" eb="72">
      <t>シヨウ</t>
    </rPh>
    <rPh sb="77" eb="79">
      <t>センジョウ</t>
    </rPh>
    <rPh sb="79" eb="80">
      <t>エキ</t>
    </rPh>
    <rPh sb="81" eb="83">
      <t>センザイ</t>
    </rPh>
    <rPh sb="83" eb="84">
      <t>ウケ</t>
    </rPh>
    <rPh sb="84" eb="85">
      <t>ザラ</t>
    </rPh>
    <rPh sb="86" eb="89">
      <t>イッシュウカン</t>
    </rPh>
    <rPh sb="90" eb="92">
      <t>イチド</t>
    </rPh>
    <rPh sb="93" eb="95">
      <t>センジョウ</t>
    </rPh>
    <rPh sb="102" eb="104">
      <t>ツメカ</t>
    </rPh>
    <rPh sb="104" eb="106">
      <t>ヨウキ</t>
    </rPh>
    <rPh sb="107" eb="108">
      <t>ツカ</t>
    </rPh>
    <rPh sb="112" eb="114">
      <t>バアイ</t>
    </rPh>
    <rPh sb="116" eb="118">
      <t>ツメカ</t>
    </rPh>
    <rPh sb="118" eb="119">
      <t>マエ</t>
    </rPh>
    <rPh sb="120" eb="122">
      <t>ヨウキ</t>
    </rPh>
    <rPh sb="122" eb="124">
      <t>ジタイ</t>
    </rPh>
    <rPh sb="129" eb="131">
      <t>カンソウ</t>
    </rPh>
    <rPh sb="136" eb="138">
      <t>センザイ</t>
    </rPh>
    <rPh sb="139" eb="141">
      <t>ジュウテン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</si>
</sst>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0;&quot;▲ &quot;0"/>
    <numFmt numFmtId="183" formatCode="&quot;+&quot;\ #,##0.00;&quot;-&quot;\ #,##0.00"/>
    <numFmt numFmtId="184" formatCode="0.0%"/>
    <numFmt numFmtId="185" formatCode="0_);[Red]\(0\)"/>
  </numFmts>
  <fonts count="224">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14"/>
      <color indexed="8"/>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color indexed="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sz val="20"/>
      <color indexed="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b/>
      <u/>
      <sz val="11"/>
      <color indexed="12"/>
      <name val="ＭＳ Ｐゴシック"/>
      <family val="3"/>
      <charset val="128"/>
    </font>
    <font>
      <sz val="11"/>
      <color theme="1"/>
      <name val="ＭＳ Ｐゴシック"/>
      <family val="3"/>
      <charset val="128"/>
      <scheme val="minor"/>
    </font>
    <font>
      <sz val="12.55"/>
      <color theme="1"/>
      <name val="Inherit"/>
      <family val="2"/>
    </font>
    <font>
      <sz val="12.55"/>
      <color theme="0"/>
      <name val="Inherit"/>
      <family val="2"/>
    </font>
    <font>
      <sz val="12.55"/>
      <color theme="0"/>
      <name val="ＭＳ Ｐゴシック"/>
      <family val="3"/>
      <charset val="128"/>
    </font>
    <font>
      <b/>
      <sz val="11"/>
      <color rgb="FFFF0000"/>
      <name val="ＭＳ Ｐゴシック"/>
      <family val="3"/>
      <charset val="128"/>
      <scheme val="minor"/>
    </font>
    <font>
      <b/>
      <sz val="12"/>
      <color rgb="FF222222"/>
      <name val="游ゴシック"/>
      <family val="3"/>
      <charset val="128"/>
    </font>
    <font>
      <b/>
      <sz val="11"/>
      <color theme="1"/>
      <name val="ＭＳ Ｐゴシック"/>
      <family val="3"/>
      <charset val="128"/>
      <scheme val="minor"/>
    </font>
    <font>
      <sz val="11"/>
      <color rgb="FFFF0000"/>
      <name val="ＭＳ Ｐゴシック"/>
      <family val="3"/>
      <charset val="128"/>
      <scheme val="minor"/>
    </font>
    <font>
      <b/>
      <sz val="12"/>
      <color rgb="FFFF0000"/>
      <name val="ＭＳ Ｐゴシック"/>
      <family val="3"/>
      <charset val="128"/>
    </font>
    <font>
      <sz val="10.5"/>
      <color theme="1"/>
      <name val="游明朝"/>
      <family val="1"/>
      <charset val="128"/>
    </font>
    <font>
      <sz val="7"/>
      <color theme="1"/>
      <name val="Times New Roman"/>
      <family val="1"/>
    </font>
    <font>
      <sz val="9"/>
      <color theme="1"/>
      <name val="游明朝"/>
      <family val="1"/>
      <charset val="128"/>
    </font>
    <font>
      <sz val="8"/>
      <color theme="1"/>
      <name val="游明朝"/>
      <family val="1"/>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sz val="10.5"/>
      <color rgb="FFFF0000"/>
      <name val="游明朝"/>
      <family val="1"/>
      <charset val="128"/>
    </font>
    <font>
      <b/>
      <sz val="12"/>
      <color rgb="FFFF0000"/>
      <name val="メイリオ"/>
      <family val="3"/>
      <charset val="128"/>
    </font>
    <font>
      <sz val="11"/>
      <color theme="1"/>
      <name val="Inherit"/>
      <family val="2"/>
    </font>
    <font>
      <sz val="11"/>
      <color theme="0"/>
      <name val="Inherit"/>
      <family val="2"/>
    </font>
    <font>
      <sz val="11"/>
      <color theme="0"/>
      <name val="ＭＳ Ｐゴシック"/>
      <family val="3"/>
      <charset val="128"/>
    </font>
    <font>
      <sz val="11"/>
      <color theme="1"/>
      <name val="游明朝"/>
      <family val="1"/>
      <charset val="128"/>
    </font>
    <font>
      <sz val="10"/>
      <color theme="0"/>
      <name val="Inherit"/>
      <family val="3"/>
      <charset val="128"/>
    </font>
    <font>
      <sz val="10"/>
      <color theme="0"/>
      <name val="ＭＳ Ｐゴシック"/>
      <family val="3"/>
      <charset val="128"/>
    </font>
    <font>
      <sz val="10"/>
      <color theme="0"/>
      <name val="Inherit"/>
      <family val="2"/>
    </font>
    <font>
      <sz val="11"/>
      <color rgb="FFFF0000"/>
      <name val="ＭＳ Ｐゴシック"/>
      <family val="3"/>
      <charset val="128"/>
    </font>
    <font>
      <b/>
      <sz val="14"/>
      <color theme="4"/>
      <name val="ＭＳ Ｐゴシック"/>
      <family val="3"/>
      <charset val="128"/>
    </font>
    <font>
      <sz val="11"/>
      <color theme="1"/>
      <name val="Meiryo"/>
      <family val="3"/>
      <charset val="128"/>
    </font>
    <font>
      <b/>
      <sz val="20"/>
      <name val="游ゴシック"/>
      <family val="3"/>
      <charset val="128"/>
    </font>
    <font>
      <b/>
      <sz val="16"/>
      <color theme="0"/>
      <name val="ＭＳ Ｐゴシック"/>
      <family val="3"/>
      <charset val="128"/>
    </font>
    <font>
      <sz val="6"/>
      <name val="ＭＳ Ｐゴシック"/>
      <family val="3"/>
      <charset val="128"/>
      <scheme val="minor"/>
    </font>
    <font>
      <b/>
      <sz val="16"/>
      <color theme="1"/>
      <name val="游明朝"/>
      <family val="1"/>
      <charset val="128"/>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0"/>
      <name val="ＭＳ Ｐゴシック"/>
      <family val="3"/>
      <charset val="128"/>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20"/>
      <color theme="0"/>
      <name val="ＭＳ Ｐゴシック"/>
      <family val="3"/>
      <charset val="128"/>
    </font>
    <font>
      <sz val="7"/>
      <color theme="1"/>
      <name val="游明朝"/>
      <family val="1"/>
      <charset val="128"/>
    </font>
    <font>
      <b/>
      <sz val="16"/>
      <color rgb="FFFF0000"/>
      <name val="游明朝"/>
      <family val="1"/>
      <charset val="128"/>
    </font>
    <font>
      <b/>
      <sz val="9"/>
      <color rgb="FF222222"/>
      <name val="Meiryo"/>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sz val="10"/>
      <color rgb="FFFFC000"/>
      <name val="ＭＳ Ｐゴシック"/>
      <family val="3"/>
      <charset val="128"/>
    </font>
    <font>
      <sz val="10"/>
      <color indexed="50"/>
      <name val="ＭＳ Ｐゴシック"/>
      <family val="3"/>
      <charset val="128"/>
    </font>
    <font>
      <sz val="10"/>
      <color theme="7" tint="0.39997558519241921"/>
      <name val="ＭＳ Ｐゴシック"/>
      <family val="3"/>
      <charset val="128"/>
    </font>
    <font>
      <sz val="10"/>
      <color indexed="40"/>
      <name val="ＭＳ Ｐゴシック"/>
      <family val="3"/>
      <charset val="128"/>
    </font>
    <font>
      <b/>
      <sz val="16"/>
      <color theme="1"/>
      <name val="ＭＳ Ｐゴシック"/>
      <family val="3"/>
      <charset val="128"/>
      <scheme val="minor"/>
    </font>
    <font>
      <b/>
      <sz val="10"/>
      <color theme="0"/>
      <name val="ＭＳ Ｐゴシック"/>
      <family val="3"/>
      <charset val="128"/>
    </font>
    <font>
      <b/>
      <u/>
      <sz val="12"/>
      <color theme="0"/>
      <name val="ＭＳ Ｐゴシック"/>
      <family val="3"/>
      <charset val="128"/>
    </font>
    <font>
      <b/>
      <u/>
      <sz val="13"/>
      <color rgb="FFFFFF00"/>
      <name val="Inherit"/>
    </font>
    <font>
      <b/>
      <sz val="18"/>
      <color rgb="FFFFFF00"/>
      <name val="ＭＳ Ｐゴシック"/>
      <family val="3"/>
      <charset val="128"/>
    </font>
    <font>
      <b/>
      <sz val="12"/>
      <color rgb="FFFFFF00"/>
      <name val="ＭＳ Ｐゴシック"/>
      <family val="3"/>
      <charset val="128"/>
    </font>
    <font>
      <b/>
      <sz val="11"/>
      <color rgb="FFFFFF00"/>
      <name val="ＭＳ Ｐゴシック"/>
      <family val="3"/>
      <charset val="128"/>
    </font>
    <font>
      <sz val="11"/>
      <color rgb="FFFFFF00"/>
      <name val="ＭＳ Ｐゴシック"/>
      <family val="3"/>
      <charset val="128"/>
      <scheme val="minor"/>
    </font>
    <font>
      <b/>
      <sz val="16"/>
      <name val="Arial"/>
      <family val="2"/>
      <charset val="128"/>
    </font>
    <font>
      <b/>
      <sz val="18"/>
      <color rgb="FFFF0000"/>
      <name val="Arial"/>
      <family val="2"/>
    </font>
    <font>
      <sz val="13"/>
      <color theme="0"/>
      <name val="Inherit"/>
      <family val="2"/>
    </font>
    <font>
      <sz val="13"/>
      <color theme="0"/>
      <name val="Inherit"/>
    </font>
    <font>
      <b/>
      <sz val="16"/>
      <color rgb="FFFF0000"/>
      <name val="ＭＳ Ｐゴシック"/>
      <family val="3"/>
      <charset val="128"/>
      <scheme val="minor"/>
    </font>
    <font>
      <b/>
      <u/>
      <sz val="16"/>
      <color indexed="12"/>
      <name val="ＭＳ Ｐゴシック"/>
      <family val="3"/>
      <charset val="128"/>
    </font>
    <font>
      <sz val="10"/>
      <color theme="0" tint="-0.14999847407452621"/>
      <name val="ＭＳ Ｐゴシック"/>
      <family val="3"/>
      <charset val="128"/>
    </font>
    <font>
      <sz val="13"/>
      <color theme="0"/>
      <name val="Arial"/>
      <family val="2"/>
    </font>
    <font>
      <b/>
      <sz val="18"/>
      <color indexed="8"/>
      <name val="ＭＳ Ｐゴシック"/>
      <family val="3"/>
      <charset val="128"/>
    </font>
    <font>
      <b/>
      <sz val="12"/>
      <name val="Arial"/>
      <family val="2"/>
    </font>
    <font>
      <sz val="20"/>
      <color rgb="FF000000"/>
      <name val="ＭＳ Ｐゴシック"/>
      <family val="3"/>
      <charset val="128"/>
    </font>
    <font>
      <b/>
      <sz val="12"/>
      <name val="ＭＳ Ｐゴシック"/>
      <family val="3"/>
      <charset val="128"/>
      <scheme val="minor"/>
    </font>
    <font>
      <sz val="12"/>
      <name val="Arial"/>
      <family val="2"/>
    </font>
    <font>
      <b/>
      <sz val="11"/>
      <color theme="1"/>
      <name val="ＭＳ Ｐゴシック"/>
      <family val="3"/>
      <charset val="128"/>
    </font>
    <font>
      <b/>
      <sz val="20"/>
      <color theme="1"/>
      <name val="ＭＳ Ｐゴシック"/>
      <family val="3"/>
      <charset val="128"/>
      <scheme val="minor"/>
    </font>
    <font>
      <sz val="11"/>
      <color rgb="FF000000"/>
      <name val="ＭＳ Ｐゴシック"/>
      <family val="3"/>
      <charset val="128"/>
    </font>
    <font>
      <b/>
      <sz val="13"/>
      <color theme="0"/>
      <name val="Arial"/>
      <family val="2"/>
    </font>
    <font>
      <b/>
      <sz val="20"/>
      <color rgb="FF000000"/>
      <name val="メイリオ"/>
      <family val="3"/>
      <charset val="128"/>
    </font>
    <font>
      <b/>
      <sz val="20"/>
      <name val="メイリオ"/>
      <family val="3"/>
      <charset val="128"/>
    </font>
    <font>
      <b/>
      <sz val="20"/>
      <color indexed="8"/>
      <name val="メイリオ"/>
      <family val="3"/>
      <charset val="128"/>
    </font>
    <font>
      <b/>
      <sz val="14"/>
      <name val="Arial"/>
      <family val="2"/>
    </font>
    <font>
      <sz val="14"/>
      <name val="Arial"/>
      <family val="2"/>
    </font>
    <font>
      <b/>
      <sz val="14"/>
      <color theme="0"/>
      <name val="ＭＳ Ｐゴシック"/>
      <family val="3"/>
      <charset val="128"/>
    </font>
    <font>
      <sz val="13"/>
      <color theme="0"/>
      <name val="9,776"/>
    </font>
    <font>
      <sz val="10"/>
      <color theme="5" tint="0.39997558519241921"/>
      <name val="ＭＳ Ｐゴシック"/>
      <family val="3"/>
      <charset val="128"/>
    </font>
    <font>
      <sz val="11"/>
      <color theme="1"/>
      <name val="ＭＳ Ｐゴシック"/>
      <family val="3"/>
      <charset val="128"/>
      <scheme val="major"/>
    </font>
    <font>
      <sz val="11"/>
      <name val="ＭＳ Ｐゴシック"/>
      <family val="3"/>
      <charset val="128"/>
      <scheme val="major"/>
    </font>
    <font>
      <sz val="13"/>
      <color theme="0"/>
      <name val="游ゴシック"/>
      <family val="2"/>
      <charset val="128"/>
    </font>
    <font>
      <b/>
      <sz val="13"/>
      <color rgb="FFFFFF00"/>
      <name val="Inherit"/>
    </font>
    <font>
      <b/>
      <sz val="18"/>
      <color theme="1"/>
      <name val="ＭＳ Ｐゴシック"/>
      <family val="3"/>
      <charset val="128"/>
      <scheme val="minor"/>
    </font>
    <font>
      <b/>
      <sz val="14"/>
      <color theme="1"/>
      <name val="BIZ UDPゴシック"/>
      <family val="3"/>
      <charset val="128"/>
    </font>
    <font>
      <b/>
      <sz val="24"/>
      <color theme="1"/>
      <name val="BIZ UDPゴシック"/>
      <family val="3"/>
      <charset val="128"/>
    </font>
    <font>
      <b/>
      <sz val="20"/>
      <color rgb="FFFF0000"/>
      <name val="BIZ UDPゴシック"/>
      <family val="3"/>
      <charset val="128"/>
    </font>
    <font>
      <b/>
      <sz val="14"/>
      <color rgb="FF2B2B2B"/>
      <name val="Arial"/>
      <family val="3"/>
      <charset val="128"/>
    </font>
    <font>
      <b/>
      <sz val="14"/>
      <color rgb="FF2B2B2B"/>
      <name val="Arial"/>
      <family val="2"/>
    </font>
    <font>
      <u/>
      <sz val="10"/>
      <color rgb="FF24890D"/>
      <name val="Inherit"/>
      <family val="2"/>
    </font>
    <font>
      <b/>
      <sz val="11"/>
      <name val="游ゴシック"/>
      <family val="3"/>
      <charset val="128"/>
    </font>
    <font>
      <b/>
      <sz val="11"/>
      <color theme="1"/>
      <name val="游ゴシック"/>
      <family val="3"/>
      <charset val="128"/>
    </font>
    <font>
      <sz val="16"/>
      <name val="Microsoft YaHei"/>
      <family val="3"/>
      <charset val="128"/>
    </font>
    <font>
      <b/>
      <sz val="9"/>
      <color rgb="FFFF0000"/>
      <name val="ＭＳ Ｐゴシック"/>
      <family val="3"/>
      <charset val="128"/>
    </font>
    <font>
      <b/>
      <sz val="13"/>
      <color theme="0"/>
      <name val="Inherit"/>
      <family val="2"/>
    </font>
    <font>
      <b/>
      <sz val="16"/>
      <color theme="1"/>
      <name val="ＭＳ Ｐゴシック"/>
      <family val="3"/>
      <charset val="128"/>
    </font>
    <font>
      <b/>
      <sz val="14"/>
      <color theme="1"/>
      <name val="ＭＳ Ｐゴシック"/>
      <family val="3"/>
      <charset val="128"/>
      <scheme val="minor"/>
    </font>
    <font>
      <b/>
      <sz val="18"/>
      <color theme="1"/>
      <name val="BIZ UDPゴシック"/>
      <family val="3"/>
      <charset val="128"/>
    </font>
    <font>
      <b/>
      <sz val="18"/>
      <color rgb="FFFF0000"/>
      <name val="BIZ UDPゴシック"/>
      <family val="3"/>
      <charset val="128"/>
    </font>
    <font>
      <sz val="16"/>
      <color theme="0"/>
      <name val="ＭＳ Ｐゴシック"/>
      <family val="3"/>
      <charset val="128"/>
    </font>
    <font>
      <sz val="14"/>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b/>
      <sz val="11"/>
      <name val="Meiryo UI"/>
      <family val="3"/>
      <charset val="128"/>
    </font>
    <font>
      <sz val="11"/>
      <name val="ＪＳＰゴシック"/>
      <family val="3"/>
      <charset val="128"/>
    </font>
    <font>
      <sz val="12"/>
      <name val="ＪＳＰゴシック"/>
      <family val="3"/>
      <charset val="128"/>
    </font>
    <font>
      <b/>
      <sz val="14"/>
      <name val="游ゴシック"/>
      <family val="3"/>
      <charset val="128"/>
    </font>
    <font>
      <b/>
      <sz val="20"/>
      <color rgb="FF222222"/>
      <name val="ＭＳ ゴシック"/>
      <family val="3"/>
      <charset val="128"/>
    </font>
    <font>
      <b/>
      <sz val="16"/>
      <name val="Arial"/>
      <family val="2"/>
    </font>
    <font>
      <sz val="14"/>
      <name val="ＭＳ Ｐゴシック"/>
      <family val="3"/>
      <charset val="128"/>
      <scheme val="minor"/>
    </font>
    <font>
      <b/>
      <sz val="13"/>
      <color theme="0"/>
      <name val="Inherit"/>
    </font>
    <font>
      <b/>
      <sz val="9"/>
      <name val="ＭＳ Ｐゴシック"/>
      <family val="3"/>
      <charset val="128"/>
    </font>
    <font>
      <b/>
      <sz val="13"/>
      <color theme="0"/>
      <name val="ＭＳ Ｐゴシック"/>
      <family val="3"/>
      <charset val="128"/>
    </font>
    <font>
      <b/>
      <sz val="13"/>
      <color theme="0"/>
      <name val="ＭＳ ゴシック"/>
      <family val="3"/>
      <charset val="128"/>
    </font>
    <font>
      <b/>
      <sz val="20"/>
      <color theme="1"/>
      <name val="ＭＳ Ｐゴシック"/>
      <family val="3"/>
      <charset val="128"/>
    </font>
    <font>
      <sz val="12.55"/>
      <name val="ＭＳ Ｐゴシック"/>
      <family val="3"/>
      <charset val="128"/>
    </font>
    <font>
      <sz val="12.55"/>
      <name val="Inherit"/>
      <family val="2"/>
    </font>
    <font>
      <b/>
      <sz val="20"/>
      <name val="ＭＳ Ｐゴシック"/>
      <family val="3"/>
      <charset val="128"/>
      <scheme val="minor"/>
    </font>
    <font>
      <sz val="20"/>
      <name val="ＭＳ Ｐゴシック"/>
      <family val="3"/>
      <charset val="128"/>
      <scheme val="minor"/>
    </font>
    <font>
      <sz val="13"/>
      <color theme="0"/>
      <name val="ＭＳ Ｐゴシック"/>
      <family val="3"/>
      <charset val="128"/>
      <scheme val="minor"/>
    </font>
    <font>
      <b/>
      <sz val="11"/>
      <name val="ＭＳ Ｐゴシック"/>
      <family val="3"/>
      <charset val="128"/>
      <scheme val="minor"/>
    </font>
    <font>
      <sz val="12.55"/>
      <color rgb="FFFFFF00"/>
      <name val="ＭＳ Ｐゴシック"/>
      <family val="3"/>
      <charset val="128"/>
    </font>
    <font>
      <b/>
      <sz val="11"/>
      <color theme="1"/>
      <name val="Meiryo"/>
      <family val="3"/>
      <charset val="128"/>
    </font>
    <font>
      <sz val="16"/>
      <name val="Microsoft YaHei"/>
      <family val="2"/>
      <charset val="134"/>
    </font>
    <font>
      <b/>
      <sz val="20"/>
      <color rgb="FFFF0000"/>
      <name val="ＭＳ Ｐゴシック"/>
      <family val="3"/>
      <charset val="128"/>
      <scheme val="minor"/>
    </font>
    <font>
      <sz val="13"/>
      <color theme="0"/>
      <name val="ＭＳ Ｐゴシック"/>
      <family val="3"/>
      <charset val="128"/>
    </font>
    <font>
      <b/>
      <sz val="13"/>
      <color rgb="FFFFFF00"/>
      <name val="Inherit"/>
      <family val="2"/>
    </font>
    <font>
      <b/>
      <sz val="12.55"/>
      <color theme="0"/>
      <name val="Inherit"/>
    </font>
    <font>
      <b/>
      <sz val="12.55"/>
      <color theme="0"/>
      <name val="Inherit"/>
      <family val="2"/>
    </font>
    <font>
      <sz val="20"/>
      <color indexed="9"/>
      <name val="ＭＳ Ｐゴシック"/>
      <family val="3"/>
      <charset val="128"/>
    </font>
    <font>
      <sz val="8.8000000000000007"/>
      <color indexed="23"/>
      <name val="ＭＳ Ｐゴシック"/>
      <family val="3"/>
      <charset val="128"/>
    </font>
    <font>
      <sz val="14"/>
      <color indexed="63"/>
      <name val="Arial"/>
      <family val="2"/>
    </font>
    <font>
      <sz val="10"/>
      <name val="Arial"/>
      <family val="2"/>
    </font>
    <font>
      <b/>
      <sz val="14"/>
      <color theme="5"/>
      <name val="ＭＳ Ｐゴシック"/>
      <family val="3"/>
      <charset val="128"/>
    </font>
    <font>
      <sz val="11"/>
      <color theme="5"/>
      <name val="ＭＳ Ｐゴシック"/>
      <family val="3"/>
      <charset val="128"/>
    </font>
    <font>
      <b/>
      <sz val="10"/>
      <color indexed="62"/>
      <name val="ＭＳ Ｐゴシック"/>
      <family val="3"/>
      <charset val="128"/>
    </font>
    <font>
      <sz val="10"/>
      <color indexed="62"/>
      <name val="ＭＳ Ｐゴシック"/>
      <family val="3"/>
      <charset val="128"/>
    </font>
    <font>
      <b/>
      <sz val="12"/>
      <color indexed="13"/>
      <name val="ＭＳ Ｐゴシック"/>
      <family val="3"/>
      <charset val="128"/>
    </font>
    <font>
      <b/>
      <vertAlign val="superscript"/>
      <sz val="12"/>
      <color indexed="9"/>
      <name val="ＭＳ Ｐゴシック"/>
      <family val="3"/>
      <charset val="128"/>
    </font>
    <font>
      <sz val="12"/>
      <color indexed="9"/>
      <name val="ＭＳ Ｐゴシック"/>
      <family val="3"/>
      <charset val="128"/>
    </font>
    <font>
      <b/>
      <sz val="14"/>
      <color indexed="12"/>
      <name val="ＭＳ Ｐゴシック"/>
      <family val="3"/>
      <charset val="128"/>
    </font>
    <font>
      <sz val="14"/>
      <color indexed="63"/>
      <name val="ＭＳ Ｐゴシック"/>
      <family val="3"/>
      <charset val="128"/>
    </font>
  </fonts>
  <fills count="55">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46"/>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26"/>
        <bgColor indexed="64"/>
      </patternFill>
    </fill>
    <fill>
      <patternFill patternType="solid">
        <fgColor indexed="53"/>
        <bgColor indexed="64"/>
      </patternFill>
    </fill>
    <fill>
      <patternFill patternType="solid">
        <fgColor indexed="41"/>
        <bgColor indexed="64"/>
      </patternFill>
    </fill>
    <fill>
      <patternFill patternType="solid">
        <fgColor indexed="52"/>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31"/>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1"/>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rgb="FFAEAAAA"/>
        <bgColor indexed="64"/>
      </patternFill>
    </fill>
    <fill>
      <patternFill patternType="solid">
        <fgColor theme="8" tint="0.39997558519241921"/>
        <bgColor indexed="64"/>
      </patternFill>
    </fill>
    <fill>
      <patternFill patternType="solid">
        <fgColor rgb="FFC00000"/>
        <bgColor indexed="64"/>
      </patternFill>
    </fill>
    <fill>
      <patternFill patternType="solid">
        <fgColor theme="9" tint="-0.249977111117893"/>
        <bgColor indexed="64"/>
      </patternFill>
    </fill>
    <fill>
      <patternFill patternType="solid">
        <fgColor theme="9"/>
        <bgColor indexed="64"/>
      </patternFill>
    </fill>
    <fill>
      <patternFill patternType="solid">
        <fgColor theme="3" tint="0.59999389629810485"/>
        <bgColor indexed="64"/>
      </patternFill>
    </fill>
    <fill>
      <patternFill patternType="solid">
        <fgColor theme="6" tint="0.79998168889431442"/>
        <bgColor indexed="64"/>
      </patternFill>
    </fill>
    <fill>
      <patternFill patternType="solid">
        <fgColor theme="9" tint="-0.49998474074526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FFCC99"/>
        <bgColor indexed="64"/>
      </patternFill>
    </fill>
    <fill>
      <patternFill patternType="solid">
        <fgColor rgb="FF6EF729"/>
        <bgColor indexed="64"/>
      </patternFill>
    </fill>
    <fill>
      <patternFill patternType="solid">
        <fgColor theme="4"/>
        <bgColor indexed="64"/>
      </patternFill>
    </fill>
    <fill>
      <patternFill patternType="solid">
        <fgColor theme="0" tint="-4.9989318521683403E-2"/>
        <bgColor indexed="64"/>
      </patternFill>
    </fill>
    <fill>
      <patternFill patternType="solid">
        <fgColor rgb="FF3399FF"/>
        <bgColor indexed="64"/>
      </patternFill>
    </fill>
    <fill>
      <patternFill patternType="solid">
        <fgColor theme="9" tint="0.79998168889431442"/>
        <bgColor indexed="64"/>
      </patternFill>
    </fill>
    <fill>
      <patternFill patternType="solid">
        <fgColor rgb="FF66CCFF"/>
        <bgColor indexed="64"/>
      </patternFill>
    </fill>
    <fill>
      <patternFill patternType="solid">
        <fgColor rgb="FF92D050"/>
        <bgColor indexed="64"/>
      </patternFill>
    </fill>
    <fill>
      <patternFill patternType="solid">
        <fgColor rgb="FF6DDDF7"/>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5"/>
        <bgColor indexed="64"/>
      </patternFill>
    </fill>
    <fill>
      <patternFill patternType="solid">
        <fgColor indexed="12"/>
        <bgColor indexed="64"/>
      </patternFill>
    </fill>
    <fill>
      <patternFill patternType="solid">
        <fgColor indexed="45"/>
        <bgColor indexed="64"/>
      </patternFill>
    </fill>
    <fill>
      <patternFill patternType="solid">
        <fgColor indexed="48"/>
        <bgColor indexed="64"/>
      </patternFill>
    </fill>
  </fills>
  <borders count="229">
    <border>
      <left/>
      <right/>
      <top/>
      <bottom/>
      <diagonal/>
    </border>
    <border>
      <left style="medium">
        <color indexed="12"/>
      </left>
      <right style="medium">
        <color indexed="12"/>
      </right>
      <top/>
      <bottom/>
      <diagonal/>
    </border>
    <border>
      <left style="medium">
        <color indexed="12"/>
      </left>
      <right style="medium">
        <color indexed="12"/>
      </right>
      <top/>
      <bottom style="medium">
        <color indexed="12"/>
      </bottom>
      <diagonal/>
    </border>
    <border>
      <left style="medium">
        <color indexed="48"/>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style="medium">
        <color indexed="23"/>
      </left>
      <right style="medium">
        <color indexed="23"/>
      </right>
      <top style="medium">
        <color indexed="23"/>
      </top>
      <bottom style="medium">
        <color indexed="23"/>
      </bottom>
      <diagonal/>
    </border>
    <border>
      <left style="medium">
        <color indexed="12"/>
      </left>
      <right/>
      <top/>
      <bottom/>
      <diagonal/>
    </border>
    <border>
      <left style="medium">
        <color indexed="23"/>
      </left>
      <right style="medium">
        <color indexed="23"/>
      </right>
      <top/>
      <bottom style="medium">
        <color indexed="23"/>
      </bottom>
      <diagonal/>
    </border>
    <border>
      <left style="medium">
        <color indexed="48"/>
      </left>
      <right/>
      <top style="medium">
        <color indexed="23"/>
      </top>
      <bottom style="medium">
        <color indexed="23"/>
      </bottom>
      <diagonal/>
    </border>
    <border>
      <left style="medium">
        <color indexed="23"/>
      </left>
      <right style="medium">
        <color indexed="23"/>
      </right>
      <top/>
      <bottom/>
      <diagonal/>
    </border>
    <border>
      <left style="medium">
        <color indexed="12"/>
      </left>
      <right style="medium">
        <color indexed="23"/>
      </right>
      <top/>
      <bottom style="medium">
        <color indexed="23"/>
      </bottom>
      <diagonal/>
    </border>
    <border>
      <left style="medium">
        <color indexed="55"/>
      </left>
      <right style="medium">
        <color indexed="55"/>
      </right>
      <top style="medium">
        <color indexed="55"/>
      </top>
      <bottom style="medium">
        <color indexed="55"/>
      </bottom>
      <diagonal/>
    </border>
    <border>
      <left style="medium">
        <color indexed="48"/>
      </left>
      <right/>
      <top/>
      <bottom/>
      <diagonal/>
    </border>
    <border>
      <left/>
      <right style="medium">
        <color indexed="48"/>
      </right>
      <top/>
      <bottom/>
      <diagonal/>
    </border>
    <border>
      <left/>
      <right style="medium">
        <color indexed="36"/>
      </right>
      <top/>
      <bottom/>
      <diagonal/>
    </border>
    <border>
      <left style="medium">
        <color indexed="23"/>
      </left>
      <right/>
      <top style="medium">
        <color indexed="23"/>
      </top>
      <bottom style="medium">
        <color indexed="23"/>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right style="medium">
        <color indexed="12"/>
      </right>
      <top style="medium">
        <color indexed="12"/>
      </top>
      <bottom/>
      <diagonal/>
    </border>
    <border>
      <left/>
      <right/>
      <top style="medium">
        <color indexed="64"/>
      </top>
      <bottom style="thin">
        <color indexed="64"/>
      </bottom>
      <diagonal/>
    </border>
    <border>
      <left/>
      <right style="medium">
        <color indexed="64"/>
      </right>
      <top/>
      <bottom/>
      <diagonal/>
    </border>
    <border>
      <left style="medium">
        <color indexed="12"/>
      </left>
      <right style="medium">
        <color indexed="12"/>
      </right>
      <top style="thin">
        <color indexed="12"/>
      </top>
      <bottom/>
      <diagonal/>
    </border>
    <border>
      <left style="medium">
        <color indexed="12"/>
      </left>
      <right/>
      <top style="thin">
        <color indexed="12"/>
      </top>
      <bottom style="medium">
        <color indexed="12"/>
      </bottom>
      <diagonal/>
    </border>
    <border>
      <left style="medium">
        <color indexed="12"/>
      </left>
      <right/>
      <top style="medium">
        <color indexed="12"/>
      </top>
      <bottom style="medium">
        <color indexed="12"/>
      </bottom>
      <diagonal/>
    </border>
    <border>
      <left style="thin">
        <color indexed="12"/>
      </left>
      <right style="thin">
        <color indexed="12"/>
      </right>
      <top style="medium">
        <color indexed="12"/>
      </top>
      <bottom style="medium">
        <color indexed="12"/>
      </bottom>
      <diagonal/>
    </border>
    <border>
      <left/>
      <right style="medium">
        <color indexed="12"/>
      </right>
      <top style="medium">
        <color indexed="12"/>
      </top>
      <bottom style="medium">
        <color indexed="12"/>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23"/>
      </right>
      <top/>
      <bottom style="medium">
        <color indexed="23"/>
      </bottom>
      <diagonal/>
    </border>
    <border>
      <left/>
      <right style="medium">
        <color indexed="12"/>
      </right>
      <top/>
      <bottom style="thin">
        <color indexed="12"/>
      </bottom>
      <diagonal/>
    </border>
    <border>
      <left style="medium">
        <color indexed="12"/>
      </left>
      <right/>
      <top/>
      <bottom style="medium">
        <color indexed="12"/>
      </bottom>
      <diagonal/>
    </border>
    <border>
      <left style="medium">
        <color indexed="12"/>
      </left>
      <right style="medium">
        <color indexed="12"/>
      </right>
      <top style="medium">
        <color indexed="12"/>
      </top>
      <bottom/>
      <diagonal/>
    </border>
    <border>
      <left style="medium">
        <color indexed="12"/>
      </left>
      <right/>
      <top style="medium">
        <color indexed="12"/>
      </top>
      <bottom/>
      <diagonal/>
    </border>
    <border>
      <left style="medium">
        <color indexed="12"/>
      </left>
      <right/>
      <top style="thin">
        <color indexed="12"/>
      </top>
      <bottom style="thin">
        <color indexed="12"/>
      </bottom>
      <diagonal/>
    </border>
    <border>
      <left style="medium">
        <color indexed="12"/>
      </left>
      <right/>
      <top style="medium">
        <color indexed="12"/>
      </top>
      <bottom style="thin">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23"/>
      </left>
      <right/>
      <top style="medium">
        <color indexed="23"/>
      </top>
      <bottom/>
      <diagonal/>
    </border>
    <border>
      <left style="medium">
        <color indexed="23"/>
      </left>
      <right style="medium">
        <color indexed="23"/>
      </right>
      <top style="medium">
        <color indexed="23"/>
      </top>
      <bottom/>
      <diagonal/>
    </border>
    <border>
      <left style="medium">
        <color indexed="55"/>
      </left>
      <right/>
      <top style="medium">
        <color indexed="55"/>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55"/>
      </left>
      <right style="medium">
        <color indexed="55"/>
      </right>
      <top/>
      <bottom/>
      <diagonal/>
    </border>
    <border>
      <left/>
      <right style="medium">
        <color indexed="55"/>
      </right>
      <top style="medium">
        <color indexed="55"/>
      </top>
      <bottom/>
      <diagonal/>
    </border>
    <border>
      <left/>
      <right/>
      <top style="medium">
        <color indexed="55"/>
      </top>
      <bottom style="medium">
        <color indexed="55"/>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medium">
        <color indexed="55"/>
      </left>
      <right/>
      <top style="medium">
        <color indexed="55"/>
      </top>
      <bottom style="medium">
        <color indexed="55"/>
      </bottom>
      <diagonal/>
    </border>
    <border>
      <left/>
      <right/>
      <top style="medium">
        <color indexed="64"/>
      </top>
      <bottom style="medium">
        <color indexed="12"/>
      </bottom>
      <diagonal/>
    </border>
    <border>
      <left style="medium">
        <color indexed="12"/>
      </left>
      <right/>
      <top style="medium">
        <color indexed="12"/>
      </top>
      <bottom style="medium">
        <color indexed="16"/>
      </bottom>
      <diagonal/>
    </border>
    <border>
      <left/>
      <right/>
      <top style="medium">
        <color indexed="12"/>
      </top>
      <bottom style="medium">
        <color indexed="16"/>
      </bottom>
      <diagonal/>
    </border>
    <border>
      <left/>
      <right style="medium">
        <color indexed="12"/>
      </right>
      <top style="medium">
        <color indexed="12"/>
      </top>
      <bottom style="medium">
        <color indexed="16"/>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medium">
        <color indexed="48"/>
      </left>
      <right/>
      <top style="medium">
        <color indexed="48"/>
      </top>
      <bottom/>
      <diagonal/>
    </border>
    <border>
      <left/>
      <right style="medium">
        <color indexed="48"/>
      </right>
      <top style="medium">
        <color indexed="48"/>
      </top>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medium">
        <color indexed="12"/>
      </right>
      <top/>
      <bottom/>
      <diagonal/>
    </border>
    <border>
      <left style="medium">
        <color indexed="23"/>
      </left>
      <right style="medium">
        <color indexed="12"/>
      </right>
      <top style="medium">
        <color indexed="23"/>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top style="thin">
        <color indexed="12"/>
      </top>
      <bottom style="medium">
        <color indexed="64"/>
      </bottom>
      <diagonal/>
    </border>
    <border>
      <left/>
      <right style="medium">
        <color rgb="FF888888"/>
      </right>
      <top/>
      <bottom style="medium">
        <color rgb="FF888888"/>
      </bottom>
      <diagonal/>
    </border>
    <border>
      <left style="medium">
        <color indexed="12"/>
      </left>
      <right/>
      <top style="thin">
        <color indexed="12"/>
      </top>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thin">
        <color auto="1"/>
      </left>
      <right style="thin">
        <color auto="1"/>
      </right>
      <top style="medium">
        <color theme="0" tint="-0.24994659260841701"/>
      </top>
      <bottom style="medium">
        <color theme="0" tint="-0.24994659260841701"/>
      </bottom>
      <diagonal/>
    </border>
    <border>
      <left style="thin">
        <color auto="1"/>
      </left>
      <right/>
      <top style="medium">
        <color theme="0" tint="-0.24994659260841701"/>
      </top>
      <bottom style="medium">
        <color theme="0" tint="-0.24994659260841701"/>
      </bottom>
      <diagonal/>
    </border>
    <border>
      <left style="medium">
        <color indexed="23"/>
      </left>
      <right/>
      <top/>
      <bottom style="medium">
        <color indexed="55"/>
      </bottom>
      <diagonal/>
    </border>
    <border>
      <left style="medium">
        <color theme="0" tint="-0.24994659260841701"/>
      </left>
      <right style="thin">
        <color auto="1"/>
      </right>
      <top style="medium">
        <color theme="0" tint="-0.24994659260841701"/>
      </top>
      <bottom style="medium">
        <color theme="0" tint="-0.24994659260841701"/>
      </bottom>
      <diagonal/>
    </border>
    <border>
      <left style="thin">
        <color auto="1"/>
      </left>
      <right style="medium">
        <color theme="0" tint="-0.24994659260841701"/>
      </right>
      <top style="medium">
        <color theme="0" tint="-0.24994659260841701"/>
      </top>
      <bottom style="medium">
        <color theme="0" tint="-0.24994659260841701"/>
      </bottom>
      <diagonal/>
    </border>
    <border>
      <left style="thin">
        <color indexed="23"/>
      </left>
      <right style="thin">
        <color indexed="23"/>
      </right>
      <top style="thin">
        <color indexed="23"/>
      </top>
      <bottom style="medium">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style="thick">
        <color indexed="12"/>
      </left>
      <right/>
      <top/>
      <bottom/>
      <diagonal/>
    </border>
    <border>
      <left style="thick">
        <color indexed="12"/>
      </left>
      <right/>
      <top/>
      <bottom style="thick">
        <color indexed="12"/>
      </bottom>
      <diagonal/>
    </border>
    <border>
      <left style="thick">
        <color indexed="12"/>
      </left>
      <right/>
      <top style="medium">
        <color indexed="12"/>
      </top>
      <bottom/>
      <diagonal/>
    </border>
    <border>
      <left style="thick">
        <color indexed="12"/>
      </left>
      <right style="medium">
        <color indexed="12"/>
      </right>
      <top style="medium">
        <color indexed="12"/>
      </top>
      <bottom/>
      <diagonal/>
    </border>
    <border>
      <left style="thick">
        <color indexed="12"/>
      </left>
      <right style="medium">
        <color indexed="12"/>
      </right>
      <top/>
      <bottom style="medium">
        <color indexed="12"/>
      </bottom>
      <diagonal/>
    </border>
    <border>
      <left style="thick">
        <color indexed="12"/>
      </left>
      <right style="medium">
        <color indexed="12"/>
      </right>
      <top/>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12"/>
      </top>
      <bottom/>
      <diagonal/>
    </border>
    <border>
      <left style="medium">
        <color auto="1"/>
      </left>
      <right/>
      <top/>
      <bottom/>
      <diagonal/>
    </border>
    <border>
      <left style="medium">
        <color auto="1"/>
      </left>
      <right/>
      <top style="medium">
        <color auto="1"/>
      </top>
      <bottom/>
      <diagonal/>
    </border>
    <border>
      <left style="thin">
        <color indexed="12"/>
      </left>
      <right style="thin">
        <color indexed="12"/>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indexed="12"/>
      </top>
      <bottom style="thin">
        <color indexed="12"/>
      </bottom>
      <diagonal/>
    </border>
    <border>
      <left style="medium">
        <color indexed="12"/>
      </left>
      <right style="medium">
        <color auto="1"/>
      </right>
      <top style="medium">
        <color indexed="12"/>
      </top>
      <bottom style="medium">
        <color indexed="12"/>
      </bottom>
      <diagonal/>
    </border>
    <border>
      <left style="medium">
        <color auto="1"/>
      </left>
      <right/>
      <top style="thin">
        <color indexed="12"/>
      </top>
      <bottom style="thin">
        <color indexed="12"/>
      </bottom>
      <diagonal/>
    </border>
    <border>
      <left style="medium">
        <color auto="1"/>
      </left>
      <right/>
      <top style="thin">
        <color indexed="12"/>
      </top>
      <bottom style="medium">
        <color indexed="12"/>
      </bottom>
      <diagonal/>
    </border>
    <border>
      <left style="medium">
        <color auto="1"/>
      </left>
      <right/>
      <top style="thick">
        <color indexed="12"/>
      </top>
      <bottom/>
      <diagonal/>
    </border>
    <border>
      <left style="medium">
        <color auto="1"/>
      </left>
      <right/>
      <top/>
      <bottom style="thick">
        <color indexed="12"/>
      </bottom>
      <diagonal/>
    </border>
    <border>
      <left style="medium">
        <color indexed="12"/>
      </left>
      <right style="medium">
        <color auto="1"/>
      </right>
      <top style="medium">
        <color indexed="12"/>
      </top>
      <bottom style="thick">
        <color indexed="12"/>
      </bottom>
      <diagonal/>
    </border>
    <border>
      <left style="medium">
        <color auto="1"/>
      </left>
      <right/>
      <top style="thick">
        <color indexed="12"/>
      </top>
      <bottom style="thin">
        <color indexed="12"/>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D0D0D0"/>
      </right>
      <top/>
      <bottom style="medium">
        <color rgb="FFD0D0D0"/>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style="thick">
        <color indexed="12"/>
      </right>
      <top style="thin">
        <color indexed="12"/>
      </top>
      <bottom style="thick">
        <color indexed="12"/>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theme="1" tint="4.9989318521683403E-2"/>
      </left>
      <right style="medium">
        <color theme="1" tint="4.9989318521683403E-2"/>
      </right>
      <top style="medium">
        <color indexed="23"/>
      </top>
      <bottom style="medium">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12"/>
      </top>
      <bottom style="thick">
        <color indexed="12"/>
      </bottom>
      <diagonal/>
    </border>
    <border>
      <left/>
      <right/>
      <top style="thin">
        <color indexed="12"/>
      </top>
      <bottom/>
      <diagonal/>
    </border>
    <border>
      <left style="medium">
        <color indexed="12"/>
      </left>
      <right/>
      <top style="thin">
        <color indexed="12"/>
      </top>
      <bottom style="medium">
        <color indexed="12"/>
      </bottom>
      <diagonal/>
    </border>
    <border>
      <left style="medium">
        <color indexed="12"/>
      </left>
      <right style="medium">
        <color indexed="12"/>
      </right>
      <top/>
      <bottom style="medium">
        <color rgb="FF002060"/>
      </bottom>
      <diagonal/>
    </border>
    <border>
      <left style="medium">
        <color indexed="12"/>
      </left>
      <right/>
      <top style="thin">
        <color indexed="12"/>
      </top>
      <bottom style="thick">
        <color indexed="12"/>
      </bottom>
      <diagonal/>
    </border>
    <border>
      <left style="medium">
        <color indexed="12"/>
      </left>
      <right/>
      <top/>
      <bottom style="thin">
        <color indexed="12"/>
      </bottom>
      <diagonal/>
    </border>
    <border>
      <left style="thick">
        <color indexed="12"/>
      </left>
      <right style="medium">
        <color auto="1"/>
      </right>
      <top style="thick">
        <color indexed="12"/>
      </top>
      <bottom/>
      <diagonal/>
    </border>
    <border>
      <left style="thick">
        <color indexed="12"/>
      </left>
      <right style="medium">
        <color auto="1"/>
      </right>
      <top/>
      <bottom/>
      <diagonal/>
    </border>
    <border>
      <left style="thick">
        <color indexed="12"/>
      </left>
      <right style="medium">
        <color auto="1"/>
      </right>
      <top/>
      <bottom style="medium">
        <color indexed="12"/>
      </bottom>
      <diagonal/>
    </border>
    <border>
      <left style="medium">
        <color indexed="12"/>
      </left>
      <right style="medium">
        <color auto="1"/>
      </right>
      <top style="medium">
        <color indexed="12"/>
      </top>
      <bottom/>
      <diagonal/>
    </border>
    <border>
      <left style="medium">
        <color indexed="12"/>
      </left>
      <right style="medium">
        <color auto="1"/>
      </right>
      <top/>
      <bottom/>
      <diagonal/>
    </border>
    <border>
      <left style="medium">
        <color indexed="12"/>
      </left>
      <right style="medium">
        <color auto="1"/>
      </right>
      <top/>
      <bottom style="medium">
        <color indexed="12"/>
      </bottom>
      <diagonal/>
    </border>
    <border>
      <left style="medium">
        <color auto="1"/>
      </left>
      <right style="thick">
        <color indexed="12"/>
      </right>
      <top style="thin">
        <color indexed="12"/>
      </top>
      <bottom/>
      <diagonal/>
    </border>
    <border>
      <left style="medium">
        <color auto="1"/>
      </left>
      <right style="thick">
        <color indexed="12"/>
      </right>
      <top/>
      <bottom/>
      <diagonal/>
    </border>
    <border>
      <left style="medium">
        <color auto="1"/>
      </left>
      <right style="thick">
        <color indexed="12"/>
      </right>
      <top style="thin">
        <color auto="1"/>
      </top>
      <bottom style="thick">
        <color indexed="12"/>
      </bottom>
      <diagonal/>
    </border>
    <border>
      <left style="medium">
        <color rgb="FF888888"/>
      </left>
      <right style="medium">
        <color rgb="FF888888"/>
      </right>
      <top style="medium">
        <color rgb="FF888888"/>
      </top>
      <bottom style="medium">
        <color rgb="FF888888"/>
      </bottom>
      <diagonal/>
    </border>
    <border>
      <left style="thin">
        <color auto="1"/>
      </left>
      <right style="thin">
        <color auto="1"/>
      </right>
      <top/>
      <bottom style="medium">
        <color theme="0" tint="-0.24994659260841701"/>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s>
  <cellStyleXfs count="26">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70" fillId="0" borderId="0">
      <alignment vertical="center"/>
    </xf>
    <xf numFmtId="0" fontId="6" fillId="0" borderId="0"/>
    <xf numFmtId="0" fontId="70" fillId="0" borderId="0">
      <alignment vertical="center"/>
    </xf>
    <xf numFmtId="0" fontId="6" fillId="0" borderId="0"/>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3" fillId="0" borderId="0">
      <alignment vertical="center"/>
    </xf>
    <xf numFmtId="0" fontId="4" fillId="0" borderId="0">
      <alignment vertical="center"/>
    </xf>
    <xf numFmtId="0" fontId="70"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83" fillId="0" borderId="0"/>
    <xf numFmtId="0" fontId="184" fillId="0" borderId="0" applyNumberFormat="0" applyFill="0" applyBorder="0" applyAlignment="0" applyProtection="0"/>
    <xf numFmtId="0" fontId="183" fillId="0" borderId="0"/>
    <xf numFmtId="0" fontId="1" fillId="0" borderId="0">
      <alignment vertical="center"/>
    </xf>
  </cellStyleXfs>
  <cellXfs count="884">
    <xf numFmtId="0" fontId="0" fillId="0" borderId="0" xfId="0">
      <alignment vertical="center"/>
    </xf>
    <xf numFmtId="0" fontId="6" fillId="0" borderId="0" xfId="2">
      <alignment vertical="center"/>
    </xf>
    <xf numFmtId="14" fontId="19" fillId="3" borderId="1" xfId="2" applyNumberFormat="1" applyFont="1" applyFill="1" applyBorder="1" applyAlignment="1">
      <alignment horizontal="center" vertical="center" shrinkToFit="1"/>
    </xf>
    <xf numFmtId="0" fontId="10" fillId="0" borderId="0" xfId="2" applyFont="1" applyFill="1" applyBorder="1" applyAlignment="1">
      <alignment horizontal="center" vertical="center"/>
    </xf>
    <xf numFmtId="14" fontId="10" fillId="0" borderId="0" xfId="2" applyNumberFormat="1" applyFont="1" applyFill="1" applyBorder="1" applyAlignment="1">
      <alignment horizontal="center" vertical="center"/>
    </xf>
    <xf numFmtId="0" fontId="10" fillId="0" borderId="0" xfId="2" applyFont="1" applyFill="1" applyBorder="1" applyAlignment="1">
      <alignment vertical="top" wrapText="1"/>
    </xf>
    <xf numFmtId="0" fontId="6" fillId="0" borderId="0" xfId="2" applyFill="1" applyBorder="1">
      <alignment vertical="center"/>
    </xf>
    <xf numFmtId="0" fontId="6" fillId="0" borderId="0" xfId="2" applyFont="1" applyFill="1" applyBorder="1" applyAlignment="1">
      <alignment vertical="center"/>
    </xf>
    <xf numFmtId="0" fontId="23" fillId="4" borderId="3" xfId="2" applyFont="1" applyFill="1" applyBorder="1" applyAlignment="1">
      <alignment horizontal="center" vertical="center" wrapText="1"/>
    </xf>
    <xf numFmtId="0" fontId="23" fillId="4" borderId="4" xfId="2" applyFont="1" applyFill="1" applyBorder="1" applyAlignment="1">
      <alignment horizontal="center" vertical="center" wrapText="1"/>
    </xf>
    <xf numFmtId="0" fontId="23" fillId="4" borderId="5" xfId="2" applyFont="1" applyFill="1" applyBorder="1" applyAlignment="1">
      <alignment horizontal="center" vertical="center" wrapText="1"/>
    </xf>
    <xf numFmtId="0" fontId="23" fillId="4" borderId="6" xfId="2" applyFont="1" applyFill="1" applyBorder="1" applyAlignment="1">
      <alignment horizontal="center" vertical="center" wrapText="1"/>
    </xf>
    <xf numFmtId="0" fontId="24" fillId="5" borderId="7" xfId="2" applyFont="1" applyFill="1" applyBorder="1" applyAlignment="1">
      <alignment horizontal="center" vertical="center" wrapText="1"/>
    </xf>
    <xf numFmtId="0" fontId="6" fillId="6" borderId="0" xfId="2" applyFill="1">
      <alignment vertical="center"/>
    </xf>
    <xf numFmtId="177" fontId="12" fillId="3" borderId="8" xfId="2" applyNumberFormat="1" applyFont="1" applyFill="1" applyBorder="1" applyAlignment="1">
      <alignment horizontal="center" vertical="center" shrinkToFit="1"/>
    </xf>
    <xf numFmtId="0" fontId="6" fillId="0" borderId="9" xfId="2" applyBorder="1">
      <alignment vertical="center"/>
    </xf>
    <xf numFmtId="0" fontId="23" fillId="6" borderId="11" xfId="2" applyFont="1" applyFill="1" applyBorder="1" applyAlignment="1">
      <alignment horizontal="center" vertical="center"/>
    </xf>
    <xf numFmtId="0" fontId="0" fillId="0" borderId="8" xfId="0" applyBorder="1" applyAlignment="1">
      <alignment horizontal="center" vertical="center" wrapText="1"/>
    </xf>
    <xf numFmtId="0" fontId="0" fillId="2" borderId="8" xfId="0" applyFill="1" applyBorder="1" applyAlignment="1">
      <alignment horizontal="center" vertical="center" wrapText="1"/>
    </xf>
    <xf numFmtId="0" fontId="6" fillId="0" borderId="8" xfId="2" applyBorder="1" applyAlignment="1">
      <alignment horizontal="center" vertical="center" wrapText="1"/>
    </xf>
    <xf numFmtId="0" fontId="23" fillId="6" borderId="13" xfId="2" applyFont="1" applyFill="1" applyBorder="1" applyAlignment="1">
      <alignment horizontal="center" vertical="center"/>
    </xf>
    <xf numFmtId="0" fontId="23" fillId="6" borderId="7" xfId="2" applyFont="1" applyFill="1" applyBorder="1" applyAlignment="1">
      <alignment horizontal="center" vertical="center"/>
    </xf>
    <xf numFmtId="0" fontId="23" fillId="0" borderId="13" xfId="2" applyFont="1" applyBorder="1" applyAlignment="1">
      <alignment horizontal="center" vertical="center"/>
    </xf>
    <xf numFmtId="0" fontId="6" fillId="2" borderId="8" xfId="2" applyFill="1" applyBorder="1" applyAlignment="1">
      <alignment horizontal="center" vertical="center" wrapText="1"/>
    </xf>
    <xf numFmtId="0" fontId="23" fillId="6" borderId="15" xfId="2" applyFont="1" applyFill="1" applyBorder="1" applyAlignment="1">
      <alignment horizontal="center" vertical="center"/>
    </xf>
    <xf numFmtId="177" fontId="17" fillId="6" borderId="16" xfId="2" applyNumberFormat="1" applyFont="1" applyFill="1" applyBorder="1" applyAlignment="1">
      <alignment horizontal="center" vertical="center" wrapText="1"/>
    </xf>
    <xf numFmtId="0" fontId="23" fillId="6" borderId="9" xfId="2" applyFont="1" applyFill="1" applyBorder="1" applyAlignment="1">
      <alignment horizontal="center" vertical="center"/>
    </xf>
    <xf numFmtId="0" fontId="6" fillId="6" borderId="15" xfId="2" applyFill="1" applyBorder="1">
      <alignment vertical="center"/>
    </xf>
    <xf numFmtId="0" fontId="6" fillId="6" borderId="16" xfId="2" applyFill="1" applyBorder="1">
      <alignment vertical="center"/>
    </xf>
    <xf numFmtId="0" fontId="6" fillId="6" borderId="9" xfId="2" applyFill="1" applyBorder="1">
      <alignment vertical="center"/>
    </xf>
    <xf numFmtId="0" fontId="6" fillId="6" borderId="17" xfId="2" applyFill="1" applyBorder="1">
      <alignment vertical="center"/>
    </xf>
    <xf numFmtId="0" fontId="14" fillId="6" borderId="18" xfId="2" applyFont="1" applyFill="1" applyBorder="1">
      <alignment vertical="center"/>
    </xf>
    <xf numFmtId="0" fontId="6" fillId="6" borderId="4" xfId="2" applyFill="1" applyBorder="1">
      <alignment vertical="center"/>
    </xf>
    <xf numFmtId="0" fontId="6" fillId="0" borderId="17" xfId="2" applyBorder="1">
      <alignment vertical="center"/>
    </xf>
    <xf numFmtId="0" fontId="6" fillId="6" borderId="19" xfId="2" applyFill="1" applyBorder="1">
      <alignment vertical="center"/>
    </xf>
    <xf numFmtId="0" fontId="6" fillId="6" borderId="20" xfId="2" applyFill="1" applyBorder="1">
      <alignment vertical="center"/>
    </xf>
    <xf numFmtId="0" fontId="6" fillId="6" borderId="21" xfId="2" applyFill="1" applyBorder="1">
      <alignment vertical="center"/>
    </xf>
    <xf numFmtId="0" fontId="6" fillId="0" borderId="22" xfId="2" applyBorder="1">
      <alignment vertical="center"/>
    </xf>
    <xf numFmtId="0" fontId="6" fillId="0" borderId="23" xfId="2" applyBorder="1">
      <alignment vertical="center"/>
    </xf>
    <xf numFmtId="0" fontId="6" fillId="0" borderId="24" xfId="2" applyBorder="1">
      <alignment vertical="center"/>
    </xf>
    <xf numFmtId="0" fontId="6" fillId="0" borderId="25" xfId="2" applyBorder="1">
      <alignment vertical="center"/>
    </xf>
    <xf numFmtId="0" fontId="18" fillId="3" borderId="26" xfId="2" applyFont="1" applyFill="1" applyBorder="1" applyAlignment="1">
      <alignment horizontal="center" vertical="center" wrapText="1"/>
    </xf>
    <xf numFmtId="0" fontId="25" fillId="0" borderId="0" xfId="2" applyFont="1" applyFill="1" applyBorder="1" applyAlignment="1">
      <alignment vertical="center"/>
    </xf>
    <xf numFmtId="0" fontId="6" fillId="0" borderId="0" xfId="2" applyFont="1">
      <alignment vertical="center"/>
    </xf>
    <xf numFmtId="0" fontId="9" fillId="6" borderId="0" xfId="2" applyFont="1" applyFill="1" applyBorder="1" applyAlignment="1">
      <alignment horizontal="center" vertical="center" wrapText="1"/>
    </xf>
    <xf numFmtId="14" fontId="9" fillId="6" borderId="0" xfId="2" applyNumberFormat="1" applyFont="1" applyFill="1" applyBorder="1" applyAlignment="1">
      <alignment horizontal="center" vertical="center"/>
    </xf>
    <xf numFmtId="14" fontId="26" fillId="6" borderId="0" xfId="2" applyNumberFormat="1" applyFont="1" applyFill="1" applyBorder="1" applyAlignment="1">
      <alignment horizontal="center" vertical="center"/>
    </xf>
    <xf numFmtId="0" fontId="6" fillId="0" borderId="0" xfId="2" applyFont="1" applyAlignment="1">
      <alignment vertical="center"/>
    </xf>
    <xf numFmtId="0" fontId="6" fillId="0" borderId="0" xfId="2" applyFont="1" applyAlignment="1">
      <alignment horizontal="center" vertical="center"/>
    </xf>
    <xf numFmtId="0" fontId="26" fillId="0" borderId="0" xfId="2" applyFont="1" applyAlignment="1">
      <alignment horizontal="center" vertical="center"/>
    </xf>
    <xf numFmtId="0" fontId="8" fillId="6" borderId="0" xfId="1" applyFill="1" applyAlignment="1" applyProtection="1">
      <alignment vertical="center" wrapText="1"/>
    </xf>
    <xf numFmtId="0" fontId="6" fillId="0" borderId="0" xfId="2" applyFill="1">
      <alignment vertical="center"/>
    </xf>
    <xf numFmtId="0" fontId="6" fillId="6" borderId="0" xfId="2" applyFont="1" applyFill="1" applyAlignment="1">
      <alignment vertical="center"/>
    </xf>
    <xf numFmtId="0" fontId="10" fillId="2" borderId="34" xfId="2" applyFont="1" applyFill="1" applyBorder="1" applyAlignment="1">
      <alignment horizontal="center" vertical="center"/>
    </xf>
    <xf numFmtId="14" fontId="10" fillId="2" borderId="35" xfId="2" applyNumberFormat="1" applyFont="1" applyFill="1" applyBorder="1" applyAlignment="1">
      <alignment horizontal="center" vertical="center"/>
    </xf>
    <xf numFmtId="0" fontId="6" fillId="0" borderId="0" xfId="2" applyFill="1" applyBorder="1" applyAlignment="1">
      <alignment horizontal="center" vertical="center"/>
    </xf>
    <xf numFmtId="0" fontId="6" fillId="6" borderId="0" xfId="2" applyFill="1" applyAlignment="1">
      <alignment vertical="center" wrapText="1"/>
    </xf>
    <xf numFmtId="0" fontId="15" fillId="6" borderId="37" xfId="2" applyFont="1" applyFill="1" applyBorder="1" applyAlignment="1">
      <alignment vertical="center" wrapText="1"/>
    </xf>
    <xf numFmtId="0" fontId="6" fillId="6" borderId="38" xfId="2" applyFill="1" applyBorder="1" applyAlignment="1">
      <alignment vertical="center" wrapText="1"/>
    </xf>
    <xf numFmtId="0" fontId="6" fillId="6" borderId="39" xfId="2" applyFill="1" applyBorder="1" applyAlignment="1">
      <alignment vertical="center" wrapText="1"/>
    </xf>
    <xf numFmtId="0" fontId="26" fillId="0" borderId="0" xfId="19" applyFont="1" applyFill="1" applyBorder="1" applyAlignment="1">
      <alignment horizontal="center" vertical="center"/>
    </xf>
    <xf numFmtId="0" fontId="26" fillId="0" borderId="0" xfId="19" applyFont="1" applyFill="1" applyBorder="1" applyAlignment="1">
      <alignment horizontal="center" vertical="center" wrapText="1"/>
    </xf>
    <xf numFmtId="0" fontId="10" fillId="6" borderId="0" xfId="2" applyFont="1" applyFill="1">
      <alignment vertical="center"/>
    </xf>
    <xf numFmtId="14" fontId="27" fillId="3" borderId="1" xfId="1" applyNumberFormat="1" applyFont="1" applyFill="1" applyBorder="1" applyAlignment="1" applyProtection="1">
      <alignment horizontal="center" vertical="center" wrapText="1" shrinkToFit="1"/>
    </xf>
    <xf numFmtId="0" fontId="34" fillId="10" borderId="47" xfId="17" applyFont="1" applyFill="1" applyBorder="1" applyAlignment="1">
      <alignment horizontal="left" vertical="center"/>
    </xf>
    <xf numFmtId="0" fontId="34" fillId="10" borderId="48" xfId="17" applyFont="1" applyFill="1" applyBorder="1" applyAlignment="1">
      <alignment horizontal="center" vertical="center"/>
    </xf>
    <xf numFmtId="0" fontId="34" fillId="10" borderId="48" xfId="2" applyFont="1" applyFill="1" applyBorder="1" applyAlignment="1">
      <alignment horizontal="center" vertical="center"/>
    </xf>
    <xf numFmtId="0" fontId="35" fillId="10" borderId="48" xfId="2" applyFont="1" applyFill="1" applyBorder="1" applyAlignment="1">
      <alignment horizontal="center" vertical="center"/>
    </xf>
    <xf numFmtId="0" fontId="35" fillId="10" borderId="49" xfId="2" applyFont="1" applyFill="1" applyBorder="1" applyAlignment="1">
      <alignment horizontal="center" vertical="center"/>
    </xf>
    <xf numFmtId="0" fontId="36" fillId="0" borderId="0" xfId="2" applyFont="1">
      <alignment vertical="center"/>
    </xf>
    <xf numFmtId="0" fontId="39" fillId="0" borderId="0" xfId="2" applyFont="1" applyAlignment="1">
      <alignment horizontal="center" vertical="center"/>
    </xf>
    <xf numFmtId="0" fontId="40" fillId="0" borderId="0" xfId="2" applyFont="1" applyAlignment="1">
      <alignment vertical="center" wrapText="1"/>
    </xf>
    <xf numFmtId="0" fontId="1" fillId="0" borderId="0" xfId="17">
      <alignment vertical="center"/>
    </xf>
    <xf numFmtId="0" fontId="41" fillId="0" borderId="0" xfId="17" applyFont="1">
      <alignment vertical="center"/>
    </xf>
    <xf numFmtId="0" fontId="35" fillId="10" borderId="50" xfId="2" applyFont="1" applyFill="1" applyBorder="1" applyAlignment="1">
      <alignment horizontal="center" vertical="center"/>
    </xf>
    <xf numFmtId="0" fontId="35" fillId="10" borderId="51" xfId="2" applyFont="1" applyFill="1" applyBorder="1" applyAlignment="1">
      <alignment horizontal="center" vertical="center"/>
    </xf>
    <xf numFmtId="0" fontId="42" fillId="0" borderId="0" xfId="2" applyFont="1" applyAlignment="1">
      <alignment vertical="center" wrapText="1"/>
    </xf>
    <xf numFmtId="0" fontId="44" fillId="0" borderId="0" xfId="2" applyFont="1">
      <alignment vertical="center"/>
    </xf>
    <xf numFmtId="0" fontId="45" fillId="0" borderId="0" xfId="2" applyFont="1" applyAlignment="1">
      <alignment horizontal="center" vertical="center"/>
    </xf>
    <xf numFmtId="0" fontId="1" fillId="11" borderId="51" xfId="17" applyFill="1" applyBorder="1">
      <alignment vertical="center"/>
    </xf>
    <xf numFmtId="0" fontId="38" fillId="0" borderId="0" xfId="17" applyFont="1" applyAlignment="1">
      <alignment horizontal="center" vertical="center"/>
    </xf>
    <xf numFmtId="0" fontId="46" fillId="0" borderId="0" xfId="2" applyFont="1" applyAlignment="1">
      <alignment vertical="center" wrapText="1"/>
    </xf>
    <xf numFmtId="0" fontId="8" fillId="0" borderId="50" xfId="1" applyFill="1" applyBorder="1" applyAlignment="1" applyProtection="1">
      <alignment vertical="center"/>
    </xf>
    <xf numFmtId="0" fontId="1" fillId="11" borderId="51" xfId="17" applyFill="1" applyBorder="1" applyAlignment="1">
      <alignment horizontal="center" vertical="center"/>
    </xf>
    <xf numFmtId="0" fontId="42" fillId="0" borderId="0" xfId="2" applyFont="1">
      <alignment vertical="center"/>
    </xf>
    <xf numFmtId="0" fontId="8" fillId="11" borderId="0" xfId="1" applyFill="1" applyBorder="1" applyAlignment="1" applyProtection="1">
      <alignment vertical="center" wrapText="1"/>
    </xf>
    <xf numFmtId="0" fontId="6" fillId="11" borderId="51" xfId="2" applyFill="1" applyBorder="1" applyAlignment="1">
      <alignment vertical="center" wrapText="1"/>
    </xf>
    <xf numFmtId="0" fontId="46" fillId="0" borderId="0" xfId="17" applyFont="1" applyAlignment="1">
      <alignment vertical="center" wrapText="1"/>
    </xf>
    <xf numFmtId="0" fontId="48" fillId="0" borderId="0" xfId="17" applyFont="1" applyAlignment="1">
      <alignment horizontal="left" vertical="center"/>
    </xf>
    <xf numFmtId="0" fontId="38" fillId="0" borderId="0" xfId="17" applyFont="1" applyAlignment="1">
      <alignment vertical="top" wrapText="1"/>
    </xf>
    <xf numFmtId="0" fontId="8" fillId="0" borderId="0" xfId="1" applyFill="1" applyAlignment="1" applyProtection="1">
      <alignment horizontal="center" vertical="center"/>
    </xf>
    <xf numFmtId="0" fontId="0" fillId="12" borderId="0" xfId="0" applyFill="1" applyAlignment="1">
      <alignment vertical="center" wrapText="1"/>
    </xf>
    <xf numFmtId="0" fontId="1" fillId="12" borderId="0" xfId="17" applyFill="1">
      <alignment vertical="center"/>
    </xf>
    <xf numFmtId="0" fontId="50" fillId="13" borderId="57" xfId="17" applyFont="1" applyFill="1" applyBorder="1" applyAlignment="1">
      <alignment horizontal="center" vertical="center"/>
    </xf>
    <xf numFmtId="0" fontId="57" fillId="3" borderId="59" xfId="17" applyFont="1" applyFill="1" applyBorder="1" applyAlignment="1">
      <alignment horizontal="center" vertical="center" wrapText="1"/>
    </xf>
    <xf numFmtId="0" fontId="7" fillId="3" borderId="60" xfId="17" applyFont="1" applyFill="1" applyBorder="1" applyAlignment="1">
      <alignment horizontal="center" vertical="center" wrapText="1"/>
    </xf>
    <xf numFmtId="0" fontId="14" fillId="3" borderId="60" xfId="17" applyFont="1" applyFill="1" applyBorder="1" applyAlignment="1">
      <alignment horizontal="center" vertical="center" wrapText="1"/>
    </xf>
    <xf numFmtId="0" fontId="59" fillId="3" borderId="60" xfId="17" applyFont="1" applyFill="1" applyBorder="1" applyAlignment="1">
      <alignment horizontal="center" vertical="center" wrapText="1"/>
    </xf>
    <xf numFmtId="0" fontId="7" fillId="3" borderId="61" xfId="17" applyFont="1" applyFill="1" applyBorder="1" applyAlignment="1">
      <alignment horizontal="center" vertical="center" wrapText="1"/>
    </xf>
    <xf numFmtId="0" fontId="7" fillId="3" borderId="36" xfId="17" applyFont="1" applyFill="1" applyBorder="1" applyAlignment="1">
      <alignment horizontal="center" vertical="center" wrapText="1"/>
    </xf>
    <xf numFmtId="176" fontId="60" fillId="3" borderId="43" xfId="17" applyNumberFormat="1" applyFont="1" applyFill="1" applyBorder="1" applyAlignment="1">
      <alignment horizontal="center" vertical="center" wrapText="1"/>
    </xf>
    <xf numFmtId="0" fontId="60" fillId="3" borderId="43" xfId="17" applyFont="1" applyFill="1" applyBorder="1" applyAlignment="1">
      <alignment horizontal="left" vertical="center" wrapText="1"/>
    </xf>
    <xf numFmtId="0" fontId="7" fillId="3" borderId="30" xfId="17" applyFont="1" applyFill="1" applyBorder="1" applyAlignment="1">
      <alignment horizontal="center" vertical="center" wrapText="1"/>
    </xf>
    <xf numFmtId="176" fontId="60" fillId="14" borderId="62" xfId="17" applyNumberFormat="1" applyFont="1" applyFill="1" applyBorder="1" applyAlignment="1">
      <alignment horizontal="center" vertical="center" wrapText="1"/>
    </xf>
    <xf numFmtId="0" fontId="60" fillId="14" borderId="62" xfId="17" applyFont="1" applyFill="1" applyBorder="1" applyAlignment="1">
      <alignment horizontal="left" vertical="center" wrapText="1"/>
    </xf>
    <xf numFmtId="0" fontId="64" fillId="15" borderId="63" xfId="17" applyFont="1" applyFill="1" applyBorder="1" applyAlignment="1">
      <alignment horizontal="center" vertical="center" wrapText="1"/>
    </xf>
    <xf numFmtId="176" fontId="62" fillId="15" borderId="63" xfId="17" applyNumberFormat="1" applyFont="1" applyFill="1" applyBorder="1" applyAlignment="1">
      <alignment horizontal="center" vertical="center" wrapText="1"/>
    </xf>
    <xf numFmtId="181" fontId="64" fillId="11" borderId="63" xfId="0" applyNumberFormat="1" applyFont="1" applyFill="1" applyBorder="1" applyAlignment="1">
      <alignment horizontal="center" vertical="center"/>
    </xf>
    <xf numFmtId="0" fontId="64" fillId="15" borderId="64" xfId="17" applyFont="1" applyFill="1" applyBorder="1" applyAlignment="1">
      <alignment horizontal="center" vertical="center" wrapText="1"/>
    </xf>
    <xf numFmtId="182" fontId="66" fillId="15" borderId="65" xfId="17" applyNumberFormat="1" applyFont="1" applyFill="1" applyBorder="1" applyAlignment="1">
      <alignment horizontal="center" vertical="center" wrapText="1"/>
    </xf>
    <xf numFmtId="0" fontId="7" fillId="3" borderId="37" xfId="17" applyFont="1" applyFill="1" applyBorder="1" applyAlignment="1">
      <alignment horizontal="center" vertical="center" wrapText="1"/>
    </xf>
    <xf numFmtId="0" fontId="7" fillId="3" borderId="38" xfId="17" applyFont="1" applyFill="1" applyBorder="1" applyAlignment="1">
      <alignment horizontal="center" vertical="center" wrapText="1"/>
    </xf>
    <xf numFmtId="0" fontId="14" fillId="3" borderId="38" xfId="17" applyFont="1" applyFill="1" applyBorder="1" applyAlignment="1">
      <alignment horizontal="center" vertical="center" wrapText="1"/>
    </xf>
    <xf numFmtId="0" fontId="59" fillId="3" borderId="38" xfId="17" applyFont="1" applyFill="1" applyBorder="1" applyAlignment="1">
      <alignment horizontal="center" vertical="center" wrapText="1"/>
    </xf>
    <xf numFmtId="0" fontId="7" fillId="3" borderId="39"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6" fillId="0" borderId="14" xfId="2" applyBorder="1" applyAlignment="1">
      <alignment vertical="top" wrapText="1"/>
    </xf>
    <xf numFmtId="0" fontId="6" fillId="16" borderId="14" xfId="2" applyFill="1" applyBorder="1" applyAlignment="1">
      <alignment vertical="top" wrapText="1"/>
    </xf>
    <xf numFmtId="0" fontId="23" fillId="0" borderId="0" xfId="2" applyFont="1" applyAlignment="1">
      <alignment vertical="top" wrapText="1"/>
    </xf>
    <xf numFmtId="0" fontId="6" fillId="2" borderId="14" xfId="2" applyFill="1" applyBorder="1" applyAlignment="1">
      <alignment vertical="top" wrapText="1"/>
    </xf>
    <xf numFmtId="0" fontId="6" fillId="2" borderId="67" xfId="2" applyFill="1" applyBorder="1" applyAlignment="1">
      <alignment vertical="top" wrapText="1"/>
    </xf>
    <xf numFmtId="0" fontId="6" fillId="2" borderId="68" xfId="2" applyFill="1" applyBorder="1" applyAlignment="1">
      <alignment vertical="top" wrapText="1"/>
    </xf>
    <xf numFmtId="0" fontId="1" fillId="2" borderId="69" xfId="2" applyFont="1" applyFill="1" applyBorder="1" applyAlignment="1">
      <alignment vertical="top" wrapText="1"/>
    </xf>
    <xf numFmtId="0" fontId="1" fillId="2" borderId="67" xfId="2" applyFont="1" applyFill="1" applyBorder="1" applyAlignment="1">
      <alignment vertical="top" wrapText="1"/>
    </xf>
    <xf numFmtId="0" fontId="1" fillId="2" borderId="66" xfId="2" applyFont="1" applyFill="1" applyBorder="1" applyAlignment="1">
      <alignment vertical="top" wrapText="1"/>
    </xf>
    <xf numFmtId="0" fontId="6" fillId="3" borderId="14" xfId="2" applyFill="1" applyBorder="1">
      <alignment vertical="center"/>
    </xf>
    <xf numFmtId="0" fontId="1" fillId="3" borderId="70" xfId="2" applyFont="1" applyFill="1" applyBorder="1" applyAlignment="1">
      <alignment vertical="top" wrapText="1"/>
    </xf>
    <xf numFmtId="0" fontId="6" fillId="17" borderId="14" xfId="2" applyFill="1" applyBorder="1">
      <alignment vertical="center"/>
    </xf>
    <xf numFmtId="0" fontId="0" fillId="0" borderId="72" xfId="0" applyBorder="1">
      <alignment vertical="center"/>
    </xf>
    <xf numFmtId="0" fontId="15" fillId="0" borderId="72" xfId="0" applyFont="1" applyBorder="1">
      <alignment vertical="center"/>
    </xf>
    <xf numFmtId="0" fontId="0" fillId="0" borderId="73" xfId="0" applyBorder="1">
      <alignment vertical="center"/>
    </xf>
    <xf numFmtId="0" fontId="0" fillId="0" borderId="53" xfId="0" applyBorder="1">
      <alignment vertical="center"/>
    </xf>
    <xf numFmtId="177" fontId="12" fillId="22" borderId="8" xfId="2" applyNumberFormat="1" applyFont="1" applyFill="1" applyBorder="1" applyAlignment="1">
      <alignment horizontal="center" vertical="center" shrinkToFit="1"/>
    </xf>
    <xf numFmtId="0" fontId="25" fillId="22" borderId="0" xfId="1" applyFont="1" applyFill="1" applyBorder="1" applyAlignment="1" applyProtection="1">
      <alignment vertical="top" wrapText="1"/>
    </xf>
    <xf numFmtId="0" fontId="25" fillId="22" borderId="0" xfId="2" applyFont="1" applyFill="1" applyBorder="1" applyAlignment="1">
      <alignment vertical="top" wrapText="1"/>
    </xf>
    <xf numFmtId="0" fontId="25" fillId="22" borderId="30" xfId="2" applyFont="1" applyFill="1" applyBorder="1" applyAlignment="1">
      <alignment vertical="top" wrapText="1"/>
    </xf>
    <xf numFmtId="0" fontId="8" fillId="22" borderId="0" xfId="1" applyFill="1" applyAlignment="1" applyProtection="1">
      <alignment vertical="center" wrapText="1"/>
    </xf>
    <xf numFmtId="0" fontId="6" fillId="22" borderId="0" xfId="2" applyFill="1">
      <alignment vertical="center"/>
    </xf>
    <xf numFmtId="0" fontId="0" fillId="22" borderId="0" xfId="0" applyFill="1">
      <alignment vertical="center"/>
    </xf>
    <xf numFmtId="0" fontId="6" fillId="7" borderId="8" xfId="2" applyFill="1" applyBorder="1" applyAlignment="1">
      <alignment horizontal="center" vertical="center" wrapText="1"/>
    </xf>
    <xf numFmtId="0" fontId="6" fillId="0" borderId="108" xfId="2" applyBorder="1" applyAlignment="1">
      <alignment horizontal="center" vertical="center" wrapText="1"/>
    </xf>
    <xf numFmtId="0" fontId="6" fillId="7" borderId="108" xfId="2" applyFill="1" applyBorder="1" applyAlignment="1">
      <alignment horizontal="center" vertical="center" wrapText="1"/>
    </xf>
    <xf numFmtId="0" fontId="1" fillId="6" borderId="0" xfId="2" applyFont="1" applyFill="1">
      <alignment vertical="center"/>
    </xf>
    <xf numFmtId="0" fontId="8" fillId="22" borderId="0" xfId="1" applyFill="1" applyAlignment="1" applyProtection="1">
      <alignment vertical="center"/>
    </xf>
    <xf numFmtId="3" fontId="0" fillId="28" borderId="0" xfId="0" applyNumberFormat="1" applyFill="1">
      <alignment vertical="center"/>
    </xf>
    <xf numFmtId="0" fontId="0" fillId="26" borderId="0" xfId="0" applyFill="1">
      <alignment vertical="center"/>
    </xf>
    <xf numFmtId="0" fontId="0" fillId="0" borderId="72" xfId="0" applyBorder="1" applyAlignment="1">
      <alignment vertical="top"/>
    </xf>
    <xf numFmtId="0" fontId="0" fillId="0" borderId="0" xfId="0" applyAlignment="1">
      <alignment vertical="top"/>
    </xf>
    <xf numFmtId="0" fontId="76" fillId="22" borderId="0" xfId="0" applyFont="1" applyFill="1">
      <alignment vertical="center"/>
    </xf>
    <xf numFmtId="0" fontId="75" fillId="22" borderId="0" xfId="0" applyFont="1" applyFill="1">
      <alignment vertical="center"/>
    </xf>
    <xf numFmtId="0" fontId="1" fillId="16" borderId="69" xfId="2" applyFont="1" applyFill="1" applyBorder="1" applyAlignment="1">
      <alignment vertical="top" wrapText="1"/>
    </xf>
    <xf numFmtId="0" fontId="79" fillId="0" borderId="0" xfId="0" applyFont="1" applyAlignment="1">
      <alignment horizontal="justify" vertical="center"/>
    </xf>
    <xf numFmtId="0" fontId="82" fillId="0" borderId="61" xfId="0" applyFont="1" applyBorder="1" applyAlignment="1">
      <alignment horizontal="justify" vertical="center" wrapText="1"/>
    </xf>
    <xf numFmtId="0" fontId="82" fillId="0" borderId="39" xfId="0" applyFont="1" applyBorder="1" applyAlignment="1">
      <alignment horizontal="justify" vertical="center" wrapText="1"/>
    </xf>
    <xf numFmtId="0" fontId="79" fillId="0" borderId="114" xfId="0" applyFont="1" applyBorder="1" applyAlignment="1">
      <alignment horizontal="center" vertical="center" wrapText="1"/>
    </xf>
    <xf numFmtId="0" fontId="79" fillId="0" borderId="39" xfId="0" applyFont="1" applyBorder="1" applyAlignment="1">
      <alignment horizontal="center" vertical="center" wrapText="1"/>
    </xf>
    <xf numFmtId="0" fontId="79" fillId="30" borderId="39" xfId="0" applyFont="1" applyFill="1" applyBorder="1" applyAlignment="1">
      <alignment horizontal="justify" vertical="center" wrapText="1"/>
    </xf>
    <xf numFmtId="0" fontId="79" fillId="0" borderId="39" xfId="0" applyFont="1" applyBorder="1" applyAlignment="1">
      <alignment horizontal="justify" vertical="center" wrapText="1"/>
    </xf>
    <xf numFmtId="0" fontId="7" fillId="31" borderId="60" xfId="17" applyFont="1" applyFill="1" applyBorder="1" applyAlignment="1">
      <alignment horizontal="center" vertical="center" wrapText="1"/>
    </xf>
    <xf numFmtId="0" fontId="0" fillId="0" borderId="0" xfId="0" applyAlignment="1">
      <alignment horizontal="left" vertical="center"/>
    </xf>
    <xf numFmtId="0" fontId="83" fillId="0" borderId="0" xfId="0" applyFont="1" applyAlignment="1">
      <alignment horizontal="left" vertical="center"/>
    </xf>
    <xf numFmtId="0" fontId="84" fillId="0" borderId="0" xfId="0" applyFont="1" applyAlignment="1">
      <alignment horizontal="center" vertical="center" wrapText="1"/>
    </xf>
    <xf numFmtId="0" fontId="84" fillId="0" borderId="0" xfId="0" applyFont="1" applyAlignment="1">
      <alignment horizontal="left" vertical="center" wrapText="1"/>
    </xf>
    <xf numFmtId="0" fontId="79" fillId="26" borderId="114" xfId="0" applyFont="1" applyFill="1" applyBorder="1" applyAlignment="1">
      <alignment horizontal="center" vertical="center" wrapText="1"/>
    </xf>
    <xf numFmtId="0" fontId="79" fillId="26" borderId="39" xfId="0" applyFont="1" applyFill="1" applyBorder="1" applyAlignment="1">
      <alignment horizontal="center" vertical="center" wrapText="1"/>
    </xf>
    <xf numFmtId="0" fontId="79" fillId="26" borderId="39" xfId="0" applyFont="1" applyFill="1" applyBorder="1" applyAlignment="1">
      <alignment horizontal="justify" vertical="center" wrapText="1"/>
    </xf>
    <xf numFmtId="0" fontId="74" fillId="22" borderId="0" xfId="0" applyFont="1" applyFill="1" applyAlignment="1">
      <alignment horizontal="center" vertical="center"/>
    </xf>
    <xf numFmtId="0" fontId="79" fillId="22" borderId="114" xfId="0" applyFont="1" applyFill="1" applyBorder="1" applyAlignment="1">
      <alignment horizontal="center" vertical="center" wrapText="1"/>
    </xf>
    <xf numFmtId="0" fontId="79" fillId="22" borderId="39" xfId="0" applyFont="1" applyFill="1" applyBorder="1" applyAlignment="1">
      <alignment horizontal="center" vertical="center" wrapText="1"/>
    </xf>
    <xf numFmtId="0" fontId="79" fillId="22" borderId="39" xfId="0" applyFont="1" applyFill="1" applyBorder="1" applyAlignment="1">
      <alignment horizontal="justify" vertical="center" wrapText="1"/>
    </xf>
    <xf numFmtId="0" fontId="71" fillId="26" borderId="0" xfId="0" applyFont="1" applyFill="1" applyAlignment="1">
      <alignment vertical="top" wrapText="1"/>
    </xf>
    <xf numFmtId="0" fontId="8" fillId="0" borderId="137" xfId="1" applyFill="1" applyBorder="1" applyAlignment="1" applyProtection="1">
      <alignment vertical="center" wrapText="1"/>
    </xf>
    <xf numFmtId="0" fontId="97" fillId="0" borderId="61" xfId="0" applyFont="1" applyBorder="1" applyAlignment="1">
      <alignment horizontal="justify" vertical="center" wrapText="1"/>
    </xf>
    <xf numFmtId="0" fontId="97" fillId="0" borderId="39" xfId="0" applyFont="1" applyBorder="1" applyAlignment="1">
      <alignment horizontal="justify" vertical="center" wrapText="1"/>
    </xf>
    <xf numFmtId="0" fontId="97" fillId="30" borderId="39" xfId="0" applyFont="1" applyFill="1" applyBorder="1" applyAlignment="1">
      <alignment horizontal="justify" vertical="center" wrapText="1"/>
    </xf>
    <xf numFmtId="0" fontId="102" fillId="0" borderId="0" xfId="17" applyFont="1">
      <alignment vertical="center"/>
    </xf>
    <xf numFmtId="0" fontId="101" fillId="0" borderId="0" xfId="2" applyFont="1">
      <alignment vertical="center"/>
    </xf>
    <xf numFmtId="0" fontId="103" fillId="23" borderId="138" xfId="0" applyFont="1" applyFill="1" applyBorder="1" applyAlignment="1">
      <alignment horizontal="center" vertical="center" wrapText="1"/>
    </xf>
    <xf numFmtId="0" fontId="0" fillId="27" borderId="0" xfId="0" applyFill="1">
      <alignment vertical="center"/>
    </xf>
    <xf numFmtId="0" fontId="79" fillId="22" borderId="0" xfId="0" applyFont="1" applyFill="1" applyAlignment="1">
      <alignment horizontal="justify" vertical="center"/>
    </xf>
    <xf numFmtId="0" fontId="6" fillId="22" borderId="0" xfId="2" applyFont="1" applyFill="1">
      <alignment vertical="center"/>
    </xf>
    <xf numFmtId="14" fontId="6" fillId="0" borderId="0" xfId="2" applyNumberFormat="1" applyFont="1" applyAlignment="1">
      <alignment vertical="center"/>
    </xf>
    <xf numFmtId="0" fontId="26" fillId="0" borderId="0" xfId="19" applyFont="1">
      <alignment vertical="center"/>
    </xf>
    <xf numFmtId="0" fontId="6" fillId="0" borderId="0" xfId="2">
      <alignment vertical="center"/>
    </xf>
    <xf numFmtId="0" fontId="0" fillId="0" borderId="0" xfId="0">
      <alignment vertical="center"/>
    </xf>
    <xf numFmtId="0" fontId="6" fillId="0" borderId="0" xfId="2" applyFill="1" applyBorder="1" applyAlignment="1">
      <alignment horizontal="center" vertical="center"/>
    </xf>
    <xf numFmtId="0" fontId="18" fillId="2" borderId="46" xfId="2" applyFont="1" applyFill="1" applyBorder="1" applyAlignment="1">
      <alignment horizontal="center" vertical="center" wrapText="1"/>
    </xf>
    <xf numFmtId="0" fontId="1" fillId="0" borderId="10" xfId="0" applyFont="1" applyBorder="1" applyAlignment="1">
      <alignment horizontal="center" vertical="center" wrapText="1"/>
    </xf>
    <xf numFmtId="0" fontId="0" fillId="0" borderId="10" xfId="0" applyBorder="1" applyAlignment="1">
      <alignment horizontal="center" vertical="center" wrapText="1"/>
    </xf>
    <xf numFmtId="0" fontId="31" fillId="0" borderId="10" xfId="0" applyFont="1" applyBorder="1" applyAlignment="1">
      <alignment horizontal="center" vertical="center" wrapText="1"/>
    </xf>
    <xf numFmtId="0" fontId="94" fillId="26" borderId="0" xfId="0" applyFont="1" applyFill="1" applyAlignment="1">
      <alignment vertical="top" wrapText="1"/>
    </xf>
    <xf numFmtId="0" fontId="72" fillId="27" borderId="0" xfId="0" applyFont="1" applyFill="1" applyAlignment="1">
      <alignment vertical="top" wrapText="1"/>
    </xf>
    <xf numFmtId="0" fontId="95" fillId="27" borderId="0" xfId="0" applyFont="1" applyFill="1" applyAlignment="1">
      <alignment vertical="top" wrapText="1"/>
    </xf>
    <xf numFmtId="0" fontId="73" fillId="27" borderId="0" xfId="0" applyFont="1" applyFill="1" applyAlignment="1">
      <alignment vertical="top" wrapText="1"/>
    </xf>
    <xf numFmtId="0" fontId="96" fillId="27" borderId="0" xfId="0" applyFont="1" applyFill="1" applyAlignment="1">
      <alignment horizontal="center" vertical="center" wrapText="1"/>
    </xf>
    <xf numFmtId="0" fontId="96" fillId="27" borderId="0" xfId="0" applyFont="1" applyFill="1" applyAlignment="1">
      <alignment horizontal="center" vertical="top" wrapText="1"/>
    </xf>
    <xf numFmtId="0" fontId="98" fillId="27" borderId="0" xfId="0" applyFont="1" applyFill="1" applyAlignment="1">
      <alignment horizontal="center" vertical="top" wrapText="1"/>
    </xf>
    <xf numFmtId="0" fontId="96" fillId="27" borderId="0" xfId="0" applyFont="1" applyFill="1" applyAlignment="1">
      <alignment vertical="top" wrapText="1"/>
    </xf>
    <xf numFmtId="0" fontId="28" fillId="28" borderId="0" xfId="0" applyFont="1" applyFill="1" applyAlignment="1">
      <alignment vertical="center"/>
    </xf>
    <xf numFmtId="0" fontId="28" fillId="24" borderId="41" xfId="0" applyFont="1" applyFill="1" applyBorder="1" applyAlignment="1">
      <alignment horizontal="center" vertical="center" wrapText="1"/>
    </xf>
    <xf numFmtId="0" fontId="110" fillId="24" borderId="33" xfId="2" applyFont="1" applyFill="1" applyBorder="1" applyAlignment="1">
      <alignment horizontal="center" vertical="center" wrapText="1"/>
    </xf>
    <xf numFmtId="0" fontId="113" fillId="3" borderId="44" xfId="2" applyFont="1" applyFill="1" applyBorder="1" applyAlignment="1">
      <alignment horizontal="center" vertical="center"/>
    </xf>
    <xf numFmtId="14" fontId="113" fillId="3" borderId="43" xfId="2" applyNumberFormat="1" applyFont="1" applyFill="1" applyBorder="1" applyAlignment="1">
      <alignment horizontal="center" vertical="center"/>
    </xf>
    <xf numFmtId="14" fontId="113" fillId="3" borderId="1" xfId="2" applyNumberFormat="1" applyFont="1" applyFill="1" applyBorder="1" applyAlignment="1">
      <alignment horizontal="center" vertical="center"/>
    </xf>
    <xf numFmtId="0" fontId="113" fillId="3" borderId="42" xfId="2" applyFont="1" applyFill="1" applyBorder="1" applyAlignment="1">
      <alignment horizontal="center" vertical="center"/>
    </xf>
    <xf numFmtId="14" fontId="113" fillId="3" borderId="2" xfId="2" applyNumberFormat="1" applyFont="1" applyFill="1" applyBorder="1" applyAlignment="1">
      <alignment horizontal="center" vertical="center"/>
    </xf>
    <xf numFmtId="0" fontId="113" fillId="3" borderId="9" xfId="2" applyFont="1" applyFill="1" applyBorder="1" applyAlignment="1">
      <alignment horizontal="center" vertical="center"/>
    </xf>
    <xf numFmtId="0" fontId="113" fillId="22" borderId="0" xfId="2" applyFont="1" applyFill="1" applyBorder="1" applyAlignment="1">
      <alignment horizontal="center" vertical="center"/>
    </xf>
    <xf numFmtId="14" fontId="113" fillId="22" borderId="0" xfId="2" applyNumberFormat="1" applyFont="1" applyFill="1" applyBorder="1" applyAlignment="1">
      <alignment horizontal="center" vertical="center"/>
    </xf>
    <xf numFmtId="0" fontId="114" fillId="0" borderId="0" xfId="2" applyFont="1" applyFill="1" applyBorder="1" applyAlignment="1">
      <alignment horizontal="center" vertical="center"/>
    </xf>
    <xf numFmtId="14" fontId="113" fillId="0" borderId="0" xfId="2" applyNumberFormat="1" applyFont="1" applyFill="1" applyBorder="1" applyAlignment="1">
      <alignment horizontal="center" vertical="center"/>
    </xf>
    <xf numFmtId="0" fontId="107" fillId="26" borderId="117" xfId="0" applyFont="1" applyFill="1" applyBorder="1" applyAlignment="1">
      <alignment horizontal="left" vertical="center"/>
    </xf>
    <xf numFmtId="0" fontId="107" fillId="26" borderId="118" xfId="0" applyFont="1" applyFill="1" applyBorder="1" applyAlignment="1">
      <alignment horizontal="left" vertical="center"/>
    </xf>
    <xf numFmtId="0" fontId="118" fillId="26" borderId="116" xfId="0" applyFont="1" applyFill="1" applyBorder="1" applyAlignment="1">
      <alignment horizontal="left" vertical="center"/>
    </xf>
    <xf numFmtId="0" fontId="0" fillId="0" borderId="14" xfId="0" applyBorder="1" applyAlignment="1">
      <alignment vertical="top" wrapText="1"/>
    </xf>
    <xf numFmtId="0" fontId="24" fillId="22" borderId="40" xfId="2" applyFont="1" applyFill="1" applyBorder="1" applyAlignment="1">
      <alignment horizontal="center" vertical="center" wrapText="1"/>
    </xf>
    <xf numFmtId="0" fontId="23" fillId="24" borderId="3" xfId="2" applyFont="1" applyFill="1" applyBorder="1" applyAlignment="1">
      <alignment horizontal="center" vertical="center" wrapText="1"/>
    </xf>
    <xf numFmtId="177" fontId="10" fillId="22" borderId="107" xfId="2" applyNumberFormat="1" applyFont="1" applyFill="1" applyBorder="1" applyAlignment="1">
      <alignment horizontal="center" vertical="center" wrapText="1"/>
    </xf>
    <xf numFmtId="0" fontId="24" fillId="22" borderId="8" xfId="2" applyFont="1" applyFill="1" applyBorder="1" applyAlignment="1">
      <alignment horizontal="center" vertical="center" wrapText="1"/>
    </xf>
    <xf numFmtId="0" fontId="8" fillId="0" borderId="0" xfId="1" applyAlignment="1" applyProtection="1">
      <alignment vertical="center" wrapText="1"/>
    </xf>
    <xf numFmtId="0" fontId="0" fillId="37" borderId="0" xfId="0" applyFill="1">
      <alignment vertical="center"/>
    </xf>
    <xf numFmtId="0" fontId="131" fillId="37" borderId="0" xfId="0" applyFont="1" applyFill="1">
      <alignment vertical="center"/>
    </xf>
    <xf numFmtId="0" fontId="132" fillId="37" borderId="0" xfId="0" applyFont="1" applyFill="1">
      <alignment vertical="center"/>
    </xf>
    <xf numFmtId="0" fontId="133" fillId="37" borderId="0" xfId="0" applyFont="1" applyFill="1">
      <alignment vertical="center"/>
    </xf>
    <xf numFmtId="0" fontId="134" fillId="37" borderId="0" xfId="0" applyFont="1" applyFill="1">
      <alignment vertical="center"/>
    </xf>
    <xf numFmtId="0" fontId="77" fillId="37" borderId="0" xfId="0" applyFont="1" applyFill="1">
      <alignment vertical="center"/>
    </xf>
    <xf numFmtId="0" fontId="23" fillId="35" borderId="5" xfId="2" applyFont="1" applyFill="1" applyBorder="1" applyAlignment="1">
      <alignment horizontal="center" vertical="center" wrapText="1"/>
    </xf>
    <xf numFmtId="0" fontId="23" fillId="35" borderId="3" xfId="2" applyFont="1" applyFill="1" applyBorder="1" applyAlignment="1">
      <alignment horizontal="center" vertical="center" wrapText="1"/>
    </xf>
    <xf numFmtId="184" fontId="137" fillId="27" borderId="0" xfId="0" applyNumberFormat="1" applyFont="1" applyFill="1" applyAlignment="1">
      <alignment vertical="center" wrapText="1"/>
    </xf>
    <xf numFmtId="0" fontId="127" fillId="26" borderId="0" xfId="0" applyFont="1" applyFill="1">
      <alignment vertical="center"/>
    </xf>
    <xf numFmtId="180" fontId="50" fillId="13" borderId="149" xfId="17" applyNumberFormat="1" applyFont="1" applyFill="1" applyBorder="1" applyAlignment="1">
      <alignment horizontal="center" vertical="center"/>
    </xf>
    <xf numFmtId="177" fontId="137" fillId="27" borderId="0" xfId="0" applyNumberFormat="1" applyFont="1" applyFill="1" applyBorder="1" applyAlignment="1">
      <alignment horizontal="right" vertical="center" wrapText="1"/>
    </xf>
    <xf numFmtId="0" fontId="138" fillId="27" borderId="0" xfId="0" applyFont="1" applyFill="1" applyAlignment="1">
      <alignment vertical="center" wrapText="1"/>
    </xf>
    <xf numFmtId="0" fontId="6" fillId="0" borderId="71" xfId="0" applyFont="1" applyBorder="1">
      <alignment vertical="center"/>
    </xf>
    <xf numFmtId="0" fontId="6" fillId="0" borderId="48" xfId="0" applyFont="1" applyBorder="1">
      <alignment vertical="center"/>
    </xf>
    <xf numFmtId="0" fontId="6" fillId="0" borderId="72" xfId="0" applyFont="1" applyBorder="1">
      <alignment vertical="center"/>
    </xf>
    <xf numFmtId="0" fontId="6" fillId="0" borderId="0" xfId="0" applyFont="1">
      <alignment vertical="center"/>
    </xf>
    <xf numFmtId="0" fontId="111" fillId="0" borderId="72" xfId="0" applyFont="1" applyBorder="1">
      <alignment vertical="center"/>
    </xf>
    <xf numFmtId="0" fontId="111" fillId="0" borderId="0" xfId="0" applyFont="1">
      <alignment vertical="center"/>
    </xf>
    <xf numFmtId="0" fontId="111" fillId="6" borderId="72" xfId="0" applyFont="1" applyFill="1" applyBorder="1">
      <alignment vertical="center"/>
    </xf>
    <xf numFmtId="0" fontId="111" fillId="6" borderId="0" xfId="0" applyFont="1" applyFill="1">
      <alignment vertical="center"/>
    </xf>
    <xf numFmtId="0" fontId="6" fillId="6" borderId="157" xfId="2" applyFill="1" applyBorder="1">
      <alignment vertical="center"/>
    </xf>
    <xf numFmtId="0" fontId="6" fillId="0" borderId="157" xfId="2" applyBorder="1">
      <alignment vertical="center"/>
    </xf>
    <xf numFmtId="3" fontId="144" fillId="22" borderId="0" xfId="0" applyNumberFormat="1" applyFont="1" applyFill="1" applyAlignment="1">
      <alignment vertical="center" wrapText="1"/>
    </xf>
    <xf numFmtId="0" fontId="115" fillId="22" borderId="155" xfId="17" applyFont="1" applyFill="1" applyBorder="1" applyAlignment="1">
      <alignment horizontal="center" vertical="center" wrapText="1"/>
    </xf>
    <xf numFmtId="14" fontId="115" fillId="22" borderId="156" xfId="17" applyNumberFormat="1" applyFont="1" applyFill="1" applyBorder="1" applyAlignment="1">
      <alignment horizontal="center" vertical="center"/>
    </xf>
    <xf numFmtId="185" fontId="144" fillId="22" borderId="0" xfId="0" applyNumberFormat="1" applyFont="1" applyFill="1" applyAlignment="1">
      <alignment horizontal="right" vertical="center" wrapText="1"/>
    </xf>
    <xf numFmtId="0" fontId="6" fillId="0" borderId="0" xfId="2" applyAlignment="1">
      <alignment horizontal="left" vertical="top"/>
    </xf>
    <xf numFmtId="0" fontId="6" fillId="38" borderId="168" xfId="2" applyFill="1" applyBorder="1" applyAlignment="1">
      <alignment horizontal="left" vertical="top"/>
    </xf>
    <xf numFmtId="0" fontId="8" fillId="38" borderId="167" xfId="1" applyFill="1" applyBorder="1" applyAlignment="1" applyProtection="1">
      <alignment horizontal="left" vertical="top"/>
    </xf>
    <xf numFmtId="14" fontId="19" fillId="3" borderId="106" xfId="2" applyNumberFormat="1" applyFont="1" applyFill="1" applyBorder="1" applyAlignment="1">
      <alignment horizontal="center" vertical="center" shrinkToFit="1"/>
    </xf>
    <xf numFmtId="14" fontId="27" fillId="3" borderId="106" xfId="1" applyNumberFormat="1" applyFont="1" applyFill="1" applyBorder="1" applyAlignment="1" applyProtection="1">
      <alignment horizontal="center" vertical="center" wrapText="1" shrinkToFit="1"/>
    </xf>
    <xf numFmtId="0" fontId="8" fillId="0" borderId="114" xfId="1" applyFill="1" applyBorder="1" applyAlignment="1" applyProtection="1">
      <alignment vertical="center" wrapText="1"/>
    </xf>
    <xf numFmtId="0" fontId="102" fillId="0" borderId="0" xfId="17" applyFont="1" applyAlignment="1">
      <alignment horizontal="left" vertical="center"/>
    </xf>
    <xf numFmtId="0" fontId="71" fillId="27" borderId="0" xfId="0" applyFont="1" applyFill="1" applyAlignment="1">
      <alignment vertical="top" wrapText="1"/>
    </xf>
    <xf numFmtId="185" fontId="146" fillId="22" borderId="0" xfId="0" applyNumberFormat="1" applyFont="1" applyFill="1" applyAlignment="1">
      <alignment horizontal="right" vertical="center"/>
    </xf>
    <xf numFmtId="185" fontId="146" fillId="0" borderId="0" xfId="0" applyNumberFormat="1" applyFont="1" applyAlignment="1">
      <alignment horizontal="right" vertical="center"/>
    </xf>
    <xf numFmtId="184" fontId="138" fillId="27" borderId="0" xfId="0" applyNumberFormat="1" applyFont="1" applyFill="1" applyBorder="1" applyAlignment="1">
      <alignment horizontal="center" vertical="center" wrapText="1"/>
    </xf>
    <xf numFmtId="184" fontId="138" fillId="27" borderId="0" xfId="0" applyNumberFormat="1" applyFont="1" applyFill="1" applyAlignment="1">
      <alignment vertical="center" wrapText="1"/>
    </xf>
    <xf numFmtId="177" fontId="137" fillId="27" borderId="0" xfId="0" applyNumberFormat="1" applyFont="1" applyFill="1" applyAlignment="1">
      <alignment horizontal="right" vertical="center" wrapText="1"/>
    </xf>
    <xf numFmtId="0" fontId="150" fillId="2" borderId="67" xfId="2" applyFont="1" applyFill="1" applyBorder="1" applyAlignment="1">
      <alignment vertical="top" wrapText="1"/>
    </xf>
    <xf numFmtId="0" fontId="113" fillId="24" borderId="44" xfId="2" applyFont="1" applyFill="1" applyBorder="1" applyAlignment="1">
      <alignment horizontal="center" vertical="center"/>
    </xf>
    <xf numFmtId="0" fontId="113" fillId="24" borderId="9" xfId="2" applyFont="1" applyFill="1" applyBorder="1" applyAlignment="1">
      <alignment horizontal="center" vertical="center" wrapText="1"/>
    </xf>
    <xf numFmtId="0" fontId="113" fillId="24" borderId="42" xfId="2" applyFont="1" applyFill="1" applyBorder="1" applyAlignment="1">
      <alignment horizontal="center" vertical="center"/>
    </xf>
    <xf numFmtId="3" fontId="151" fillId="27" borderId="0" xfId="0" applyNumberFormat="1" applyFont="1" applyFill="1">
      <alignment vertical="center"/>
    </xf>
    <xf numFmtId="0" fontId="9" fillId="6" borderId="0" xfId="2" applyFont="1" applyFill="1" applyAlignment="1">
      <alignment horizontal="center" vertical="center" wrapText="1"/>
    </xf>
    <xf numFmtId="14" fontId="9" fillId="6" borderId="0" xfId="2" applyNumberFormat="1" applyFont="1" applyFill="1" applyAlignment="1">
      <alignment horizontal="center" vertical="center"/>
    </xf>
    <xf numFmtId="14" fontId="26" fillId="6" borderId="0" xfId="2" applyNumberFormat="1" applyFont="1" applyFill="1" applyAlignment="1">
      <alignment horizontal="center" vertical="center"/>
    </xf>
    <xf numFmtId="0" fontId="8" fillId="0" borderId="0" xfId="1" applyFill="1" applyBorder="1" applyAlignment="1" applyProtection="1">
      <alignment vertical="center" wrapText="1"/>
    </xf>
    <xf numFmtId="0" fontId="13" fillId="22" borderId="0" xfId="2" applyFont="1" applyFill="1" applyBorder="1" applyAlignment="1">
      <alignment horizontal="center" vertical="center" wrapText="1"/>
    </xf>
    <xf numFmtId="14" fontId="13" fillId="22" borderId="0" xfId="2" applyNumberFormat="1" applyFont="1" applyFill="1" applyBorder="1" applyAlignment="1">
      <alignment horizontal="center" vertical="center"/>
    </xf>
    <xf numFmtId="14" fontId="13" fillId="22" borderId="0" xfId="2" applyNumberFormat="1" applyFont="1" applyFill="1" applyBorder="1" applyAlignment="1">
      <alignment horizontal="left" vertical="center"/>
    </xf>
    <xf numFmtId="0" fontId="18" fillId="24" borderId="178" xfId="2" applyFont="1" applyFill="1" applyBorder="1" applyAlignment="1">
      <alignment horizontal="center" vertical="center" wrapText="1"/>
    </xf>
    <xf numFmtId="0" fontId="8" fillId="0" borderId="181" xfId="1" applyFill="1" applyBorder="1" applyAlignment="1" applyProtection="1">
      <alignment vertical="center" wrapText="1"/>
    </xf>
    <xf numFmtId="0" fontId="18" fillId="24" borderId="182" xfId="2" applyFont="1" applyFill="1" applyBorder="1" applyAlignment="1">
      <alignment horizontal="center" vertical="center" wrapText="1"/>
    </xf>
    <xf numFmtId="0" fontId="18" fillId="24" borderId="182" xfId="1" applyFont="1" applyFill="1" applyBorder="1" applyAlignment="1" applyProtection="1">
      <alignment horizontal="center" vertical="center" wrapText="1"/>
    </xf>
    <xf numFmtId="0" fontId="8" fillId="0" borderId="183" xfId="1" applyBorder="1" applyAlignment="1" applyProtection="1">
      <alignment vertical="center" wrapText="1"/>
    </xf>
    <xf numFmtId="0" fontId="108" fillId="0" borderId="173" xfId="0" applyFont="1" applyBorder="1" applyAlignment="1">
      <alignment horizontal="left" vertical="top" wrapText="1"/>
    </xf>
    <xf numFmtId="0" fontId="147" fillId="22" borderId="0" xfId="0" applyFont="1" applyFill="1" applyAlignment="1">
      <alignment vertical="center" wrapText="1"/>
    </xf>
    <xf numFmtId="0" fontId="144" fillId="22" borderId="0" xfId="0" applyFont="1" applyFill="1" applyAlignment="1">
      <alignment vertical="center" wrapText="1"/>
    </xf>
    <xf numFmtId="0" fontId="109" fillId="0" borderId="29" xfId="2" applyFont="1" applyBorder="1" applyAlignment="1">
      <alignment vertical="center" shrinkToFit="1"/>
    </xf>
    <xf numFmtId="0" fontId="109" fillId="0" borderId="103" xfId="2" applyFont="1" applyBorder="1" applyAlignment="1">
      <alignment vertical="center" shrinkToFit="1"/>
    </xf>
    <xf numFmtId="0" fontId="154" fillId="26" borderId="102" xfId="2" applyFont="1" applyFill="1" applyBorder="1" applyAlignment="1">
      <alignment horizontal="center" vertical="center" wrapText="1" shrinkToFit="1"/>
    </xf>
    <xf numFmtId="0" fontId="155" fillId="0" borderId="0" xfId="0" applyFont="1" applyAlignment="1">
      <alignment vertical="center" wrapText="1"/>
    </xf>
    <xf numFmtId="0" fontId="156" fillId="0" borderId="0" xfId="0" applyFont="1" applyAlignment="1">
      <alignment vertical="center" wrapText="1"/>
    </xf>
    <xf numFmtId="3" fontId="142" fillId="27" borderId="0" xfId="0" applyNumberFormat="1" applyFont="1" applyFill="1">
      <alignment vertical="center"/>
    </xf>
    <xf numFmtId="3" fontId="137" fillId="27" borderId="0" xfId="0" applyNumberFormat="1" applyFont="1" applyFill="1" applyBorder="1" applyAlignment="1">
      <alignment horizontal="right" vertical="center" wrapText="1"/>
    </xf>
    <xf numFmtId="177" fontId="138" fillId="27" borderId="0" xfId="0" applyNumberFormat="1" applyFont="1" applyFill="1" applyBorder="1" applyAlignment="1">
      <alignment horizontal="right" vertical="center" wrapText="1"/>
    </xf>
    <xf numFmtId="0" fontId="27" fillId="0" borderId="99" xfId="1" applyFont="1" applyBorder="1" applyAlignment="1" applyProtection="1">
      <alignment vertical="top" wrapText="1"/>
    </xf>
    <xf numFmtId="0" fontId="27" fillId="0" borderId="100" xfId="2" applyFont="1" applyBorder="1" applyAlignment="1">
      <alignment vertical="top" wrapText="1"/>
    </xf>
    <xf numFmtId="0" fontId="27" fillId="0" borderId="101" xfId="2" applyFont="1" applyBorder="1" applyAlignment="1">
      <alignment vertical="top" wrapText="1"/>
    </xf>
    <xf numFmtId="0" fontId="18" fillId="26" borderId="174" xfId="2" applyFont="1" applyFill="1" applyBorder="1" applyAlignment="1">
      <alignment horizontal="center" vertical="center" wrapText="1"/>
    </xf>
    <xf numFmtId="0" fontId="108" fillId="26" borderId="175" xfId="2" applyFont="1" applyFill="1" applyBorder="1" applyAlignment="1">
      <alignment horizontal="center" vertical="center"/>
    </xf>
    <xf numFmtId="0" fontId="108" fillId="26" borderId="176" xfId="2" applyFont="1" applyFill="1" applyBorder="1" applyAlignment="1">
      <alignment horizontal="center" vertical="center"/>
    </xf>
    <xf numFmtId="0" fontId="160" fillId="22" borderId="8" xfId="0" applyFont="1" applyFill="1" applyBorder="1" applyAlignment="1">
      <alignment horizontal="center" vertical="center" wrapText="1"/>
    </xf>
    <xf numFmtId="177" fontId="161" fillId="22" borderId="8" xfId="2" applyNumberFormat="1" applyFont="1" applyFill="1" applyBorder="1" applyAlignment="1">
      <alignment horizontal="center" vertical="center" shrinkToFit="1"/>
    </xf>
    <xf numFmtId="0" fontId="6" fillId="0" borderId="0" xfId="2" applyAlignment="1">
      <alignment horizontal="left" vertical="center"/>
    </xf>
    <xf numFmtId="0" fontId="6" fillId="0" borderId="0" xfId="2">
      <alignment vertical="center"/>
    </xf>
    <xf numFmtId="3" fontId="162" fillId="27" borderId="0" xfId="0" applyNumberFormat="1" applyFont="1" applyFill="1" applyAlignment="1">
      <alignment vertical="center" wrapText="1"/>
    </xf>
    <xf numFmtId="177" fontId="23" fillId="24" borderId="8" xfId="2" applyNumberFormat="1" applyFont="1" applyFill="1" applyBorder="1" applyAlignment="1">
      <alignment horizontal="center" vertical="center" shrinkToFit="1"/>
    </xf>
    <xf numFmtId="0" fontId="165" fillId="39" borderId="0" xfId="0" applyFont="1" applyFill="1" applyAlignment="1">
      <alignment vertical="top" wrapText="1"/>
    </xf>
    <xf numFmtId="0" fontId="0" fillId="39" borderId="0" xfId="0" applyFill="1">
      <alignment vertical="center"/>
    </xf>
    <xf numFmtId="0" fontId="167" fillId="39" borderId="0" xfId="0" applyFont="1" applyFill="1" applyAlignment="1">
      <alignment vertical="center" wrapText="1"/>
    </xf>
    <xf numFmtId="0" fontId="0" fillId="39" borderId="0" xfId="0" applyFill="1" applyAlignment="1">
      <alignment vertical="top" wrapText="1"/>
    </xf>
    <xf numFmtId="0" fontId="76" fillId="39" borderId="0" xfId="0" applyFont="1" applyFill="1" applyAlignment="1">
      <alignment vertical="top" wrapText="1"/>
    </xf>
    <xf numFmtId="0" fontId="168" fillId="39" borderId="0" xfId="0" applyFont="1" applyFill="1" applyAlignment="1">
      <alignment vertical="center" wrapText="1"/>
    </xf>
    <xf numFmtId="0" fontId="169" fillId="39" borderId="0" xfId="0" applyFont="1" applyFill="1" applyAlignment="1">
      <alignment vertical="center" wrapText="1"/>
    </xf>
    <xf numFmtId="0" fontId="170" fillId="39" borderId="0" xfId="0" applyFont="1" applyFill="1" applyAlignment="1">
      <alignment vertical="center" wrapText="1"/>
    </xf>
    <xf numFmtId="0" fontId="76" fillId="0" borderId="0" xfId="0" applyFont="1" applyAlignment="1">
      <alignment vertical="top" wrapText="1"/>
    </xf>
    <xf numFmtId="0" fontId="171" fillId="6" borderId="72" xfId="0" applyFont="1" applyFill="1" applyBorder="1">
      <alignment vertical="center"/>
    </xf>
    <xf numFmtId="0" fontId="171" fillId="6" borderId="0" xfId="0" applyFont="1" applyFill="1" applyAlignment="1">
      <alignment horizontal="left" vertical="center"/>
    </xf>
    <xf numFmtId="0" fontId="171" fillId="6" borderId="0" xfId="0" applyFont="1" applyFill="1">
      <alignment vertical="center"/>
    </xf>
    <xf numFmtId="176" fontId="171" fillId="6" borderId="0" xfId="0" applyNumberFormat="1" applyFont="1" applyFill="1" applyAlignment="1">
      <alignment horizontal="left" vertical="center"/>
    </xf>
    <xf numFmtId="183" fontId="171" fillId="6" borderId="0" xfId="0" applyNumberFormat="1" applyFont="1" applyFill="1" applyAlignment="1">
      <alignment horizontal="center" vertical="center"/>
    </xf>
    <xf numFmtId="0" fontId="171" fillId="6" borderId="72" xfId="0" applyFont="1" applyFill="1" applyBorder="1" applyAlignment="1">
      <alignment vertical="top"/>
    </xf>
    <xf numFmtId="0" fontId="171" fillId="6" borderId="0" xfId="0" applyFont="1" applyFill="1" applyAlignment="1">
      <alignment vertical="top"/>
    </xf>
    <xf numFmtId="14" fontId="171" fillId="6" borderId="0" xfId="0" applyNumberFormat="1" applyFont="1" applyFill="1" applyAlignment="1">
      <alignment horizontal="left" vertical="center"/>
    </xf>
    <xf numFmtId="14" fontId="171" fillId="0" borderId="0" xfId="0" applyNumberFormat="1" applyFont="1">
      <alignment vertical="center"/>
    </xf>
    <xf numFmtId="0" fontId="172" fillId="0" borderId="0" xfId="0" applyFont="1">
      <alignment vertical="center"/>
    </xf>
    <xf numFmtId="0" fontId="8" fillId="0" borderId="192" xfId="1" applyBorder="1" applyAlignment="1" applyProtection="1">
      <alignment vertical="center"/>
    </xf>
    <xf numFmtId="0" fontId="6" fillId="0" borderId="66" xfId="2" applyBorder="1" applyAlignment="1">
      <alignment vertical="top" wrapText="1"/>
    </xf>
    <xf numFmtId="0" fontId="6" fillId="0" borderId="0" xfId="2">
      <alignment vertical="center"/>
    </xf>
    <xf numFmtId="0" fontId="8" fillId="38" borderId="143" xfId="1" applyFill="1" applyBorder="1" applyAlignment="1" applyProtection="1">
      <alignment horizontal="left" vertical="top"/>
    </xf>
    <xf numFmtId="0" fontId="6" fillId="38" borderId="166" xfId="2" applyFill="1" applyBorder="1" applyAlignment="1">
      <alignment horizontal="left" vertical="top"/>
    </xf>
    <xf numFmtId="0" fontId="37" fillId="0" borderId="0" xfId="17" applyFont="1">
      <alignment vertical="center"/>
    </xf>
    <xf numFmtId="0" fontId="93" fillId="0" borderId="0" xfId="17" applyFont="1" applyAlignment="1">
      <alignment horizontal="left" vertical="center"/>
    </xf>
    <xf numFmtId="0" fontId="35" fillId="10" borderId="0" xfId="2" applyFont="1" applyFill="1" applyAlignment="1">
      <alignment horizontal="center" vertical="center"/>
    </xf>
    <xf numFmtId="0" fontId="43" fillId="0" borderId="0" xfId="17" applyFont="1">
      <alignment vertical="center"/>
    </xf>
    <xf numFmtId="0" fontId="14" fillId="0" borderId="0" xfId="17" applyFont="1" applyAlignment="1">
      <alignment horizontal="center" vertical="center"/>
    </xf>
    <xf numFmtId="14" fontId="1" fillId="0" borderId="50" xfId="17" applyNumberFormat="1" applyBorder="1" applyAlignment="1">
      <alignment horizontal="center" vertical="center"/>
    </xf>
    <xf numFmtId="14" fontId="1" fillId="0" borderId="0" xfId="17" applyNumberFormat="1" applyAlignment="1">
      <alignment horizontal="center" vertical="center"/>
    </xf>
    <xf numFmtId="0" fontId="1" fillId="11" borderId="0" xfId="17" applyFill="1">
      <alignment vertical="center"/>
    </xf>
    <xf numFmtId="0" fontId="43" fillId="0" borderId="0" xfId="17" applyFont="1" applyAlignment="1">
      <alignment vertical="top" wrapText="1"/>
    </xf>
    <xf numFmtId="0" fontId="1" fillId="11" borderId="0" xfId="17" applyFill="1" applyAlignment="1">
      <alignment horizontal="center" vertical="center"/>
    </xf>
    <xf numFmtId="0" fontId="1" fillId="0" borderId="50" xfId="17" applyBorder="1">
      <alignment vertical="center"/>
    </xf>
    <xf numFmtId="0" fontId="6" fillId="11" borderId="0" xfId="2" applyFill="1" applyAlignment="1">
      <alignment vertical="center" wrapText="1"/>
    </xf>
    <xf numFmtId="0" fontId="38" fillId="0" borderId="0" xfId="17" applyFont="1">
      <alignment vertical="center"/>
    </xf>
    <xf numFmtId="0" fontId="47" fillId="0" borderId="0" xfId="17" applyFont="1" applyAlignment="1">
      <alignment horizontal="center" vertical="center" wrapText="1"/>
    </xf>
    <xf numFmtId="0" fontId="48" fillId="0" borderId="0" xfId="17" applyFont="1">
      <alignment vertical="center"/>
    </xf>
    <xf numFmtId="0" fontId="6" fillId="0" borderId="0" xfId="2" applyAlignment="1">
      <alignment horizontal="center" vertical="center"/>
    </xf>
    <xf numFmtId="0" fontId="9" fillId="0" borderId="0" xfId="17" applyFont="1" applyAlignment="1">
      <alignment horizontal="left" vertical="center"/>
    </xf>
    <xf numFmtId="0" fontId="49" fillId="0" borderId="0" xfId="17" applyFont="1" applyAlignment="1">
      <alignment horizontal="left" vertical="center"/>
    </xf>
    <xf numFmtId="0" fontId="50" fillId="0" borderId="53" xfId="17" applyFont="1" applyBorder="1">
      <alignment vertical="center"/>
    </xf>
    <xf numFmtId="0" fontId="50" fillId="0" borderId="53" xfId="17" applyFont="1" applyBorder="1" applyAlignment="1">
      <alignment horizontal="right" vertical="center"/>
    </xf>
    <xf numFmtId="0" fontId="38" fillId="0" borderId="55" xfId="17" applyFont="1" applyBorder="1" applyAlignment="1">
      <alignment horizontal="center" vertical="center"/>
    </xf>
    <xf numFmtId="0" fontId="38" fillId="0" borderId="193" xfId="17" applyFont="1" applyBorder="1" applyAlignment="1">
      <alignment horizontal="center" vertical="center" wrapText="1"/>
    </xf>
    <xf numFmtId="0" fontId="51" fillId="0" borderId="0" xfId="17" applyFont="1" applyAlignment="1">
      <alignment horizontal="center" vertical="center"/>
    </xf>
    <xf numFmtId="0" fontId="52" fillId="0" borderId="0" xfId="17" applyFont="1" applyAlignment="1">
      <alignment horizontal="center" vertical="center"/>
    </xf>
    <xf numFmtId="0" fontId="53" fillId="0" borderId="0" xfId="17" applyFont="1" applyAlignment="1">
      <alignment horizontal="center" vertical="center" wrapText="1"/>
    </xf>
    <xf numFmtId="0" fontId="54" fillId="0" borderId="0" xfId="17" applyFont="1" applyAlignment="1">
      <alignment horizontal="center" vertical="center"/>
    </xf>
    <xf numFmtId="0" fontId="1" fillId="0" borderId="0" xfId="17" applyAlignment="1">
      <alignment vertical="center" shrinkToFit="1"/>
    </xf>
    <xf numFmtId="0" fontId="12" fillId="0" borderId="194" xfId="17" applyFont="1" applyBorder="1" applyAlignment="1">
      <alignment horizontal="center" vertical="center" shrinkToFit="1"/>
    </xf>
    <xf numFmtId="0" fontId="50" fillId="0" borderId="56" xfId="17" applyFont="1" applyBorder="1" applyAlignment="1">
      <alignment vertical="center" shrinkToFit="1"/>
    </xf>
    <xf numFmtId="0" fontId="50" fillId="0" borderId="56" xfId="17" applyFont="1" applyBorder="1" applyAlignment="1">
      <alignment horizontal="center" vertical="center"/>
    </xf>
    <xf numFmtId="0" fontId="1" fillId="0" borderId="147" xfId="17" applyBorder="1" applyAlignment="1">
      <alignment horizontal="center" vertical="center" wrapText="1"/>
    </xf>
    <xf numFmtId="0" fontId="1" fillId="0" borderId="148" xfId="17" applyBorder="1" applyAlignment="1">
      <alignment horizontal="center" vertical="center"/>
    </xf>
    <xf numFmtId="0" fontId="13" fillId="0" borderId="150" xfId="2" applyFont="1" applyBorder="1" applyAlignment="1">
      <alignment horizontal="center" vertical="center" wrapText="1"/>
    </xf>
    <xf numFmtId="0" fontId="13" fillId="0" borderId="151" xfId="2" applyFont="1" applyBorder="1" applyAlignment="1">
      <alignment horizontal="center" vertical="center" wrapText="1"/>
    </xf>
    <xf numFmtId="0" fontId="13" fillId="0" borderId="18" xfId="2" applyFont="1" applyBorder="1" applyAlignment="1">
      <alignment horizontal="center" vertical="center" wrapText="1"/>
    </xf>
    <xf numFmtId="0" fontId="1" fillId="22" borderId="154" xfId="17" applyFill="1" applyBorder="1" applyAlignment="1">
      <alignment horizontal="center" vertical="center" wrapText="1"/>
    </xf>
    <xf numFmtId="0" fontId="7" fillId="6" borderId="0" xfId="17" applyFont="1" applyFill="1" applyAlignment="1">
      <alignment horizontal="center" vertical="center" wrapText="1"/>
    </xf>
    <xf numFmtId="0" fontId="7" fillId="3" borderId="0" xfId="17" applyFont="1" applyFill="1" applyAlignment="1">
      <alignment horizontal="center" vertical="center" wrapText="1"/>
    </xf>
    <xf numFmtId="0" fontId="14" fillId="3" borderId="0" xfId="17" applyFont="1" applyFill="1" applyAlignment="1">
      <alignment horizontal="center" vertical="center" wrapText="1"/>
    </xf>
    <xf numFmtId="0" fontId="59" fillId="3" borderId="0" xfId="17" applyFont="1" applyFill="1" applyAlignment="1">
      <alignment horizontal="center" vertical="center" wrapText="1"/>
    </xf>
    <xf numFmtId="0" fontId="1" fillId="6" borderId="0" xfId="2" applyFont="1" applyFill="1" applyAlignment="1">
      <alignment horizontal="center" vertical="center"/>
    </xf>
    <xf numFmtId="0" fontId="46" fillId="6" borderId="0" xfId="0" applyFont="1" applyFill="1" applyAlignment="1">
      <alignment horizontal="center" vertical="center" wrapText="1"/>
    </xf>
    <xf numFmtId="180" fontId="50" fillId="6" borderId="0" xfId="17" applyNumberFormat="1" applyFont="1" applyFill="1" applyAlignment="1">
      <alignment horizontal="center" vertical="center"/>
    </xf>
    <xf numFmtId="0" fontId="1" fillId="6" borderId="0" xfId="17" applyFill="1">
      <alignment vertical="center"/>
    </xf>
    <xf numFmtId="0" fontId="1" fillId="6" borderId="0" xfId="17" applyFill="1" applyAlignment="1">
      <alignment horizontal="center" vertical="center"/>
    </xf>
    <xf numFmtId="0" fontId="46" fillId="6" borderId="0" xfId="17" applyFont="1" applyFill="1">
      <alignment vertical="center"/>
    </xf>
    <xf numFmtId="0" fontId="50" fillId="0" borderId="0" xfId="16" applyFont="1">
      <alignment vertical="center"/>
    </xf>
    <xf numFmtId="0" fontId="10" fillId="0" borderId="0" xfId="16" applyFont="1">
      <alignment vertical="center"/>
    </xf>
    <xf numFmtId="177" fontId="1" fillId="5" borderId="40" xfId="2" applyNumberFormat="1" applyFont="1" applyFill="1" applyBorder="1" applyAlignment="1">
      <alignment horizontal="center" vertical="center" wrapText="1"/>
    </xf>
    <xf numFmtId="177" fontId="6" fillId="22" borderId="8" xfId="2" applyNumberFormat="1" applyFill="1" applyBorder="1" applyAlignment="1">
      <alignment horizontal="center" vertical="center" shrinkToFit="1"/>
    </xf>
    <xf numFmtId="177" fontId="1" fillId="22" borderId="40" xfId="2" applyNumberFormat="1" applyFont="1" applyFill="1" applyBorder="1" applyAlignment="1">
      <alignment horizontal="center" vertical="center" wrapText="1"/>
    </xf>
    <xf numFmtId="177" fontId="6" fillId="22" borderId="12" xfId="2" applyNumberFormat="1" applyFill="1" applyBorder="1" applyAlignment="1">
      <alignment horizontal="center" vertical="center" shrinkToFit="1"/>
    </xf>
    <xf numFmtId="177" fontId="6" fillId="7" borderId="10" xfId="2" applyNumberFormat="1" applyFill="1" applyBorder="1" applyAlignment="1">
      <alignment horizontal="center" vertical="center" shrinkToFit="1"/>
    </xf>
    <xf numFmtId="177" fontId="6" fillId="6" borderId="10" xfId="2" applyNumberFormat="1" applyFill="1" applyBorder="1" applyAlignment="1">
      <alignment horizontal="center" vertical="center" shrinkToFit="1"/>
    </xf>
    <xf numFmtId="177" fontId="6" fillId="0" borderId="10" xfId="2" applyNumberFormat="1" applyBorder="1" applyAlignment="1">
      <alignment horizontal="center" vertical="center" shrinkToFit="1"/>
    </xf>
    <xf numFmtId="177" fontId="6" fillId="0" borderId="8" xfId="2" applyNumberFormat="1" applyBorder="1" applyAlignment="1">
      <alignment horizontal="center" vertical="center" shrinkToFit="1"/>
    </xf>
    <xf numFmtId="177" fontId="6" fillId="6" borderId="8" xfId="2" applyNumberFormat="1" applyFill="1" applyBorder="1" applyAlignment="1">
      <alignment horizontal="center" vertical="center" shrinkToFit="1"/>
    </xf>
    <xf numFmtId="177" fontId="6" fillId="25" borderId="8" xfId="2" applyNumberFormat="1" applyFill="1" applyBorder="1" applyAlignment="1">
      <alignment horizontal="center" vertical="center" shrinkToFit="1"/>
    </xf>
    <xf numFmtId="177" fontId="6" fillId="9" borderId="8" xfId="2" applyNumberFormat="1" applyFill="1" applyBorder="1" applyAlignment="1">
      <alignment horizontal="center" vertical="center" shrinkToFit="1"/>
    </xf>
    <xf numFmtId="177" fontId="10" fillId="0" borderId="8" xfId="2" applyNumberFormat="1" applyFont="1" applyBorder="1" applyAlignment="1">
      <alignment horizontal="center" vertical="center" shrinkToFit="1"/>
    </xf>
    <xf numFmtId="177" fontId="6" fillId="7" borderId="8" xfId="2" applyNumberFormat="1" applyFill="1" applyBorder="1" applyAlignment="1">
      <alignment horizontal="center" vertical="center" shrinkToFit="1"/>
    </xf>
    <xf numFmtId="177" fontId="6" fillId="2" borderId="8" xfId="2" applyNumberFormat="1" applyFill="1" applyBorder="1" applyAlignment="1">
      <alignment horizontal="center" vertical="center" shrinkToFit="1"/>
    </xf>
    <xf numFmtId="0" fontId="1" fillId="0" borderId="8" xfId="0" applyFont="1" applyBorder="1" applyAlignment="1">
      <alignment horizontal="center" vertical="center" wrapText="1"/>
    </xf>
    <xf numFmtId="0" fontId="6" fillId="6" borderId="8" xfId="2" applyFill="1" applyBorder="1" applyAlignment="1">
      <alignment horizontal="center" vertical="center" wrapText="1"/>
    </xf>
    <xf numFmtId="177" fontId="6" fillId="0" borderId="107" xfId="2" applyNumberFormat="1" applyBorder="1" applyAlignment="1">
      <alignment horizontal="center" vertical="center" wrapText="1"/>
    </xf>
    <xf numFmtId="0" fontId="6" fillId="0" borderId="8" xfId="2" applyBorder="1" applyAlignment="1">
      <alignment horizontal="center" vertical="center"/>
    </xf>
    <xf numFmtId="177" fontId="1" fillId="0" borderId="8" xfId="2" applyNumberFormat="1" applyFont="1" applyBorder="1" applyAlignment="1">
      <alignment horizontal="center" vertical="center" shrinkToFit="1"/>
    </xf>
    <xf numFmtId="177" fontId="6" fillId="6" borderId="8" xfId="2" applyNumberFormat="1" applyFill="1" applyBorder="1" applyAlignment="1">
      <alignment horizontal="center" vertical="center" wrapText="1"/>
    </xf>
    <xf numFmtId="177" fontId="6" fillId="0" borderId="8" xfId="2" applyNumberFormat="1" applyBorder="1" applyAlignment="1">
      <alignment horizontal="center" vertical="center" wrapText="1"/>
    </xf>
    <xf numFmtId="177" fontId="6" fillId="7" borderId="8" xfId="2" applyNumberFormat="1" applyFill="1" applyBorder="1" applyAlignment="1">
      <alignment horizontal="center" vertical="center" wrapText="1"/>
    </xf>
    <xf numFmtId="177" fontId="6" fillId="8" borderId="107" xfId="2" applyNumberFormat="1" applyFill="1" applyBorder="1" applyAlignment="1">
      <alignment horizontal="center" vertical="center" wrapText="1"/>
    </xf>
    <xf numFmtId="0" fontId="23" fillId="0" borderId="7" xfId="2" applyFont="1" applyBorder="1" applyAlignment="1">
      <alignment horizontal="center" vertical="center"/>
    </xf>
    <xf numFmtId="177" fontId="6" fillId="8" borderId="8" xfId="2" applyNumberFormat="1" applyFill="1" applyBorder="1" applyAlignment="1">
      <alignment horizontal="center" vertical="center" wrapText="1"/>
    </xf>
    <xf numFmtId="177" fontId="6" fillId="0" borderId="109" xfId="2" applyNumberFormat="1" applyBorder="1" applyAlignment="1">
      <alignment horizontal="center" vertical="center" wrapText="1"/>
    </xf>
    <xf numFmtId="177" fontId="6" fillId="6" borderId="0" xfId="2" applyNumberFormat="1" applyFill="1" applyAlignment="1">
      <alignment horizontal="center" vertical="center" wrapText="1"/>
    </xf>
    <xf numFmtId="0" fontId="6" fillId="6" borderId="0" xfId="2" applyFill="1" applyAlignment="1">
      <alignment horizontal="center" vertical="center" wrapText="1"/>
    </xf>
    <xf numFmtId="0" fontId="91" fillId="6" borderId="0" xfId="2" applyFont="1" applyFill="1" applyAlignment="1">
      <alignment horizontal="center" vertical="center"/>
    </xf>
    <xf numFmtId="0" fontId="78" fillId="6" borderId="0" xfId="2" applyFont="1" applyFill="1" applyAlignment="1">
      <alignment horizontal="left" vertical="center"/>
    </xf>
    <xf numFmtId="0" fontId="1" fillId="0" borderId="0" xfId="2" applyFont="1">
      <alignment vertical="center"/>
    </xf>
    <xf numFmtId="0" fontId="171" fillId="6" borderId="0" xfId="0" applyFont="1" applyFill="1" applyAlignment="1">
      <alignment horizontal="left" vertical="center"/>
    </xf>
    <xf numFmtId="0" fontId="50" fillId="22" borderId="194" xfId="16" applyFont="1" applyFill="1" applyBorder="1">
      <alignment vertical="center"/>
    </xf>
    <xf numFmtId="0" fontId="50" fillId="22" borderId="195" xfId="16" applyFont="1" applyFill="1" applyBorder="1">
      <alignment vertical="center"/>
    </xf>
    <xf numFmtId="0" fontId="10" fillId="22" borderId="195" xfId="16" applyFont="1" applyFill="1" applyBorder="1">
      <alignment vertical="center"/>
    </xf>
    <xf numFmtId="0" fontId="37" fillId="0" borderId="0" xfId="17" applyFont="1" applyAlignment="1">
      <alignment horizontal="left" vertical="center" indent="2"/>
    </xf>
    <xf numFmtId="0" fontId="143" fillId="28" borderId="0" xfId="0" applyFont="1" applyFill="1" applyAlignment="1">
      <alignment vertical="center"/>
    </xf>
    <xf numFmtId="0" fontId="174" fillId="0" borderId="0" xfId="17" applyFont="1" applyAlignment="1">
      <alignment vertical="center"/>
    </xf>
    <xf numFmtId="3" fontId="142" fillId="27" borderId="0" xfId="0" applyNumberFormat="1" applyFont="1" applyFill="1" applyBorder="1" applyAlignment="1">
      <alignment horizontal="right" vertical="center"/>
    </xf>
    <xf numFmtId="0" fontId="176" fillId="0" borderId="0" xfId="1" applyFont="1" applyAlignment="1" applyProtection="1">
      <alignment horizontal="left" vertical="top" wrapText="1"/>
    </xf>
    <xf numFmtId="0" fontId="24" fillId="5" borderId="7" xfId="2" applyFont="1" applyFill="1" applyBorder="1" applyAlignment="1">
      <alignment horizontal="center" vertical="top" wrapText="1"/>
    </xf>
    <xf numFmtId="10" fontId="138" fillId="27" borderId="0" xfId="0" applyNumberFormat="1" applyFont="1" applyFill="1" applyAlignment="1">
      <alignment horizontal="center" vertical="center" wrapText="1"/>
    </xf>
    <xf numFmtId="3" fontId="137" fillId="27" borderId="0" xfId="0" applyNumberFormat="1" applyFont="1" applyFill="1" applyBorder="1" applyAlignment="1">
      <alignment vertical="center" wrapText="1"/>
    </xf>
    <xf numFmtId="184" fontId="163" fillId="42" borderId="0" xfId="0" applyNumberFormat="1" applyFont="1" applyFill="1" applyBorder="1" applyAlignment="1">
      <alignment horizontal="center" vertical="center" wrapText="1"/>
    </xf>
    <xf numFmtId="184" fontId="130" fillId="42" borderId="0" xfId="0" applyNumberFormat="1" applyFont="1" applyFill="1" applyBorder="1" applyAlignment="1">
      <alignment horizontal="center" vertical="center" wrapText="1"/>
    </xf>
    <xf numFmtId="0" fontId="178" fillId="39" borderId="0" xfId="0" applyFont="1" applyFill="1" applyAlignment="1">
      <alignment vertical="top" wrapText="1"/>
    </xf>
    <xf numFmtId="0" fontId="179" fillId="39" borderId="0" xfId="0" applyFont="1" applyFill="1" applyAlignment="1">
      <alignment vertical="center" wrapText="1"/>
    </xf>
    <xf numFmtId="0" fontId="164" fillId="39" borderId="0" xfId="0" applyFont="1" applyFill="1" applyAlignment="1">
      <alignment vertical="top" wrapText="1"/>
    </xf>
    <xf numFmtId="0" fontId="1" fillId="22" borderId="0" xfId="2" applyFont="1" applyFill="1">
      <alignment vertical="center"/>
    </xf>
    <xf numFmtId="0" fontId="24" fillId="22" borderId="40" xfId="2" applyFont="1" applyFill="1" applyBorder="1" applyAlignment="1">
      <alignment horizontal="center" vertical="top" wrapText="1"/>
    </xf>
    <xf numFmtId="0" fontId="23" fillId="22" borderId="196" xfId="2" applyFont="1" applyFill="1" applyBorder="1" applyAlignment="1">
      <alignment horizontal="left" vertical="center"/>
    </xf>
    <xf numFmtId="0" fontId="23" fillId="22" borderId="11" xfId="2" applyFont="1" applyFill="1" applyBorder="1" applyAlignment="1">
      <alignment horizontal="left" vertical="center"/>
    </xf>
    <xf numFmtId="0" fontId="23" fillId="6" borderId="11" xfId="2" applyFont="1" applyFill="1" applyBorder="1" applyAlignment="1">
      <alignment horizontal="left" vertical="center"/>
    </xf>
    <xf numFmtId="0" fontId="23" fillId="0" borderId="9" xfId="2" applyFont="1" applyBorder="1" applyAlignment="1">
      <alignment horizontal="left" vertical="center"/>
    </xf>
    <xf numFmtId="0" fontId="23" fillId="6" borderId="13" xfId="2" applyFont="1" applyFill="1" applyBorder="1" applyAlignment="1">
      <alignment horizontal="left" vertical="center"/>
    </xf>
    <xf numFmtId="177" fontId="13" fillId="43" borderId="107" xfId="2" applyNumberFormat="1" applyFont="1" applyFill="1" applyBorder="1" applyAlignment="1">
      <alignment horizontal="center" vertical="center" wrapText="1"/>
    </xf>
    <xf numFmtId="177" fontId="13" fillId="43" borderId="8" xfId="2" applyNumberFormat="1" applyFont="1" applyFill="1" applyBorder="1" applyAlignment="1">
      <alignment horizontal="center" vertical="center" shrinkToFit="1"/>
    </xf>
    <xf numFmtId="184" fontId="138" fillId="27" borderId="0" xfId="0" applyNumberFormat="1" applyFont="1" applyFill="1" applyAlignment="1">
      <alignment horizontal="center" vertical="center" wrapText="1"/>
    </xf>
    <xf numFmtId="14" fontId="26" fillId="22" borderId="0" xfId="2" applyNumberFormat="1" applyFont="1" applyFill="1" applyAlignment="1">
      <alignment horizontal="left" vertical="center"/>
    </xf>
    <xf numFmtId="14" fontId="26" fillId="22" borderId="0" xfId="2" applyNumberFormat="1" applyFont="1" applyFill="1" applyBorder="1" applyAlignment="1">
      <alignment horizontal="left" vertical="center"/>
    </xf>
    <xf numFmtId="0" fontId="26" fillId="22" borderId="0" xfId="19" applyFont="1" applyFill="1">
      <alignment vertical="center"/>
    </xf>
    <xf numFmtId="0" fontId="26" fillId="22" borderId="0" xfId="2" applyFont="1" applyFill="1" applyAlignment="1">
      <alignment horizontal="left" vertical="center"/>
    </xf>
    <xf numFmtId="0" fontId="41" fillId="22" borderId="0" xfId="17" applyFont="1" applyFill="1">
      <alignment vertical="center"/>
    </xf>
    <xf numFmtId="3" fontId="137" fillId="27" borderId="0" xfId="0" applyNumberFormat="1" applyFont="1" applyFill="1">
      <alignment vertical="center"/>
    </xf>
    <xf numFmtId="0" fontId="6" fillId="0" borderId="0" xfId="2">
      <alignment vertical="center"/>
    </xf>
    <xf numFmtId="177" fontId="13" fillId="0" borderId="8" xfId="2" applyNumberFormat="1" applyFont="1" applyBorder="1" applyAlignment="1">
      <alignment horizontal="center" vertical="center" wrapText="1"/>
    </xf>
    <xf numFmtId="177" fontId="13" fillId="0" borderId="8" xfId="2" applyNumberFormat="1" applyFont="1" applyBorder="1" applyAlignment="1">
      <alignment horizontal="center" vertical="center" shrinkToFit="1"/>
    </xf>
    <xf numFmtId="177" fontId="13" fillId="8" borderId="8" xfId="2" applyNumberFormat="1" applyFont="1" applyFill="1" applyBorder="1" applyAlignment="1">
      <alignment horizontal="center" vertical="center" shrinkToFit="1"/>
    </xf>
    <xf numFmtId="177" fontId="13" fillId="22" borderId="8" xfId="2" applyNumberFormat="1" applyFont="1" applyFill="1" applyBorder="1" applyAlignment="1">
      <alignment horizontal="center" vertical="center" shrinkToFit="1"/>
    </xf>
    <xf numFmtId="177" fontId="13" fillId="22" borderId="106" xfId="2" applyNumberFormat="1" applyFont="1" applyFill="1" applyBorder="1" applyAlignment="1">
      <alignment horizontal="center" vertical="center" wrapText="1"/>
    </xf>
    <xf numFmtId="177" fontId="13" fillId="22" borderId="107" xfId="2" applyNumberFormat="1" applyFont="1" applyFill="1" applyBorder="1" applyAlignment="1">
      <alignment horizontal="center" vertical="center" wrapText="1"/>
    </xf>
    <xf numFmtId="0" fontId="13" fillId="0" borderId="197" xfId="2" applyFont="1" applyBorder="1" applyAlignment="1">
      <alignment horizontal="center" vertical="center" wrapText="1"/>
    </xf>
    <xf numFmtId="0" fontId="13" fillId="0" borderId="198" xfId="2" applyFont="1" applyBorder="1" applyAlignment="1">
      <alignment horizontal="center" vertical="center" wrapText="1"/>
    </xf>
    <xf numFmtId="0" fontId="13" fillId="0" borderId="199" xfId="2" applyFont="1" applyBorder="1" applyAlignment="1">
      <alignment horizontal="center" vertical="center" wrapText="1"/>
    </xf>
    <xf numFmtId="0" fontId="13" fillId="0" borderId="197" xfId="2" applyFont="1" applyBorder="1" applyAlignment="1">
      <alignment horizontal="center" vertical="center"/>
    </xf>
    <xf numFmtId="0" fontId="13" fillId="6" borderId="197" xfId="2" applyFont="1" applyFill="1" applyBorder="1" applyAlignment="1">
      <alignment horizontal="center" vertical="center" wrapText="1"/>
    </xf>
    <xf numFmtId="0" fontId="160" fillId="22" borderId="158" xfId="0" applyFont="1" applyFill="1" applyBorder="1" applyAlignment="1">
      <alignment horizontal="center" vertical="center" wrapText="1"/>
    </xf>
    <xf numFmtId="0" fontId="160" fillId="22" borderId="188" xfId="0" applyFont="1" applyFill="1" applyBorder="1" applyAlignment="1">
      <alignment horizontal="center" vertical="center" wrapText="1"/>
    </xf>
    <xf numFmtId="0" fontId="185" fillId="22" borderId="196" xfId="2" applyFont="1" applyFill="1" applyBorder="1" applyAlignment="1">
      <alignment horizontal="center" vertical="center"/>
    </xf>
    <xf numFmtId="177" fontId="185" fillId="22" borderId="8" xfId="2" applyNumberFormat="1" applyFont="1" applyFill="1" applyBorder="1" applyAlignment="1">
      <alignment horizontal="center" vertical="center" shrinkToFit="1"/>
    </xf>
    <xf numFmtId="177" fontId="186" fillId="22" borderId="10" xfId="2" applyNumberFormat="1" applyFont="1" applyFill="1" applyBorder="1" applyAlignment="1">
      <alignment horizontal="center" vertical="center" shrinkToFit="1"/>
    </xf>
    <xf numFmtId="177" fontId="187" fillId="22" borderId="106" xfId="2" applyNumberFormat="1" applyFont="1" applyFill="1" applyBorder="1" applyAlignment="1">
      <alignment horizontal="center" vertical="center" wrapText="1"/>
    </xf>
    <xf numFmtId="0" fontId="188" fillId="0" borderId="172" xfId="1" applyFont="1" applyBorder="1" applyAlignment="1" applyProtection="1">
      <alignment horizontal="left" vertical="top" wrapText="1"/>
    </xf>
    <xf numFmtId="0" fontId="35" fillId="0" borderId="31" xfId="1" applyFont="1" applyBorder="1" applyAlignment="1" applyProtection="1">
      <alignment horizontal="left" vertical="top" wrapText="1"/>
    </xf>
    <xf numFmtId="0" fontId="177" fillId="0" borderId="0" xfId="0" applyFont="1" applyAlignment="1">
      <alignment vertical="top" wrapText="1"/>
    </xf>
    <xf numFmtId="0" fontId="128" fillId="34" borderId="200" xfId="2" applyFont="1" applyFill="1" applyBorder="1" applyAlignment="1">
      <alignment horizontal="center" vertical="center" wrapText="1"/>
    </xf>
    <xf numFmtId="0" fontId="129" fillId="34" borderId="201" xfId="2" applyFont="1" applyFill="1" applyBorder="1" applyAlignment="1">
      <alignment horizontal="center" vertical="center" wrapText="1"/>
    </xf>
    <xf numFmtId="0" fontId="180" fillId="34" borderId="201" xfId="2" applyFont="1" applyFill="1" applyBorder="1" applyAlignment="1">
      <alignment horizontal="left" vertical="center"/>
    </xf>
    <xf numFmtId="0" fontId="122" fillId="34" borderId="201" xfId="2" applyFont="1" applyFill="1" applyBorder="1" applyAlignment="1">
      <alignment horizontal="center" vertical="center"/>
    </xf>
    <xf numFmtId="0" fontId="122" fillId="34" borderId="202" xfId="2" applyFont="1" applyFill="1" applyBorder="1" applyAlignment="1">
      <alignment horizontal="center" vertical="center"/>
    </xf>
    <xf numFmtId="0" fontId="76" fillId="22" borderId="203" xfId="0" applyFont="1" applyFill="1" applyBorder="1" applyAlignment="1">
      <alignment horizontal="left" vertical="center"/>
    </xf>
    <xf numFmtId="14" fontId="76" fillId="22" borderId="203" xfId="0" applyNumberFormat="1" applyFont="1" applyFill="1" applyBorder="1" applyAlignment="1">
      <alignment horizontal="left" vertical="center"/>
    </xf>
    <xf numFmtId="0" fontId="103" fillId="40" borderId="138" xfId="0" applyFont="1" applyFill="1" applyBorder="1" applyAlignment="1">
      <alignment horizontal="center" vertical="center" wrapText="1"/>
    </xf>
    <xf numFmtId="0" fontId="103" fillId="0" borderId="138" xfId="0" applyFont="1" applyBorder="1" applyAlignment="1">
      <alignment horizontal="center" vertical="center" wrapText="1"/>
    </xf>
    <xf numFmtId="0" fontId="103" fillId="0" borderId="158" xfId="0" applyFont="1" applyBorder="1" applyAlignment="1">
      <alignment horizontal="center" vertical="center" wrapText="1"/>
    </xf>
    <xf numFmtId="184" fontId="163" fillId="44" borderId="0" xfId="0" applyNumberFormat="1" applyFont="1" applyFill="1" applyBorder="1" applyAlignment="1">
      <alignment horizontal="center" vertical="center" wrapText="1"/>
    </xf>
    <xf numFmtId="177" fontId="23" fillId="22" borderId="8" xfId="2" applyNumberFormat="1" applyFont="1" applyFill="1" applyBorder="1" applyAlignment="1">
      <alignment horizontal="center" vertical="center" shrinkToFit="1"/>
    </xf>
    <xf numFmtId="0" fontId="153" fillId="45" borderId="0" xfId="0" applyFont="1" applyFill="1" applyAlignment="1">
      <alignment horizontal="center" vertical="center" wrapText="1"/>
    </xf>
    <xf numFmtId="0" fontId="152" fillId="45" borderId="113" xfId="0" applyFont="1" applyFill="1" applyBorder="1" applyAlignment="1">
      <alignment horizontal="center" vertical="center" wrapText="1"/>
    </xf>
    <xf numFmtId="0" fontId="113" fillId="24" borderId="27" xfId="2" applyFont="1" applyFill="1" applyBorder="1" applyAlignment="1">
      <alignment horizontal="center" vertical="center"/>
    </xf>
    <xf numFmtId="14" fontId="113" fillId="24" borderId="28" xfId="2" applyNumberFormat="1" applyFont="1" applyFill="1" applyBorder="1" applyAlignment="1">
      <alignment horizontal="center" vertical="center"/>
    </xf>
    <xf numFmtId="14" fontId="113" fillId="24" borderId="1" xfId="2" applyNumberFormat="1" applyFont="1" applyFill="1" applyBorder="1" applyAlignment="1">
      <alignment horizontal="center" vertical="center" wrapText="1"/>
    </xf>
    <xf numFmtId="0" fontId="113" fillId="24" borderId="2" xfId="2" applyFont="1" applyFill="1" applyBorder="1" applyAlignment="1">
      <alignment horizontal="center" vertical="center" shrinkToFit="1"/>
    </xf>
    <xf numFmtId="0" fontId="18" fillId="26" borderId="46" xfId="2" applyFont="1" applyFill="1" applyBorder="1" applyAlignment="1">
      <alignment horizontal="center" vertical="center" wrapText="1"/>
    </xf>
    <xf numFmtId="0" fontId="189" fillId="45" borderId="0" xfId="0" applyFont="1" applyFill="1" applyAlignment="1">
      <alignment horizontal="center" vertical="center" wrapText="1"/>
    </xf>
    <xf numFmtId="0" fontId="190" fillId="0" borderId="0" xfId="0" applyFont="1" applyAlignment="1">
      <alignment vertical="center" wrapText="1"/>
    </xf>
    <xf numFmtId="0" fontId="6" fillId="22" borderId="0" xfId="2" applyFill="1" applyAlignment="1">
      <alignment vertical="center" wrapText="1"/>
    </xf>
    <xf numFmtId="0" fontId="0" fillId="27" borderId="0" xfId="0" applyFill="1" applyAlignment="1">
      <alignment horizontal="left" vertical="top"/>
    </xf>
    <xf numFmtId="14" fontId="115" fillId="0" borderId="156" xfId="17" applyNumberFormat="1" applyFont="1" applyFill="1" applyBorder="1" applyAlignment="1">
      <alignment horizontal="center" vertical="center"/>
    </xf>
    <xf numFmtId="0" fontId="1" fillId="0" borderId="155" xfId="17" applyFill="1" applyBorder="1" applyAlignment="1">
      <alignment horizontal="center" vertical="center" wrapText="1"/>
    </xf>
    <xf numFmtId="0" fontId="149" fillId="22" borderId="0" xfId="0" applyFont="1" applyFill="1" applyAlignment="1">
      <alignment vertical="top" wrapText="1"/>
    </xf>
    <xf numFmtId="0" fontId="108" fillId="0" borderId="180" xfId="1" applyFont="1" applyFill="1" applyBorder="1" applyAlignment="1" applyProtection="1">
      <alignment vertical="top" wrapText="1"/>
    </xf>
    <xf numFmtId="0" fontId="108" fillId="0" borderId="180" xfId="2" applyFont="1" applyFill="1" applyBorder="1" applyAlignment="1">
      <alignment vertical="top" wrapText="1"/>
    </xf>
    <xf numFmtId="0" fontId="108" fillId="0" borderId="173" xfId="1" applyFont="1" applyBorder="1" applyAlignment="1" applyProtection="1">
      <alignment horizontal="left" vertical="top" wrapText="1"/>
    </xf>
    <xf numFmtId="0" fontId="146" fillId="22" borderId="0" xfId="0" applyFont="1" applyFill="1" applyAlignment="1">
      <alignment horizontal="center" vertical="center" wrapText="1"/>
    </xf>
    <xf numFmtId="14" fontId="37" fillId="22" borderId="156" xfId="17" applyNumberFormat="1" applyFont="1" applyFill="1" applyBorder="1" applyAlignment="1">
      <alignment horizontal="center" vertical="center" wrapText="1"/>
    </xf>
    <xf numFmtId="0" fontId="13" fillId="22" borderId="155" xfId="17" applyFont="1" applyFill="1" applyBorder="1" applyAlignment="1">
      <alignment horizontal="center" vertical="center" wrapText="1"/>
    </xf>
    <xf numFmtId="14" fontId="13" fillId="22" borderId="156" xfId="17" applyNumberFormat="1" applyFont="1" applyFill="1" applyBorder="1" applyAlignment="1">
      <alignment horizontal="center" vertical="center"/>
    </xf>
    <xf numFmtId="0" fontId="37" fillId="22" borderId="155" xfId="17" applyFont="1" applyFill="1" applyBorder="1" applyAlignment="1">
      <alignment horizontal="center" vertical="center" wrapText="1"/>
    </xf>
    <xf numFmtId="14" fontId="37" fillId="22" borderId="156" xfId="17" applyNumberFormat="1" applyFont="1" applyFill="1" applyBorder="1" applyAlignment="1">
      <alignment horizontal="center" vertical="center"/>
    </xf>
    <xf numFmtId="0" fontId="1" fillId="22" borderId="155" xfId="17" applyFill="1" applyBorder="1" applyAlignment="1">
      <alignment horizontal="center" vertical="center" wrapText="1"/>
    </xf>
    <xf numFmtId="14" fontId="1" fillId="22" borderId="156" xfId="17" applyNumberFormat="1" applyFill="1" applyBorder="1" applyAlignment="1">
      <alignment horizontal="center" vertical="center"/>
    </xf>
    <xf numFmtId="3" fontId="13" fillId="22" borderId="0" xfId="0" applyNumberFormat="1" applyFont="1" applyFill="1" applyAlignment="1">
      <alignment horizontal="center" vertical="center"/>
    </xf>
    <xf numFmtId="14" fontId="108" fillId="26" borderId="177" xfId="2" applyNumberFormat="1" applyFont="1" applyFill="1" applyBorder="1" applyAlignment="1">
      <alignment horizontal="center" vertical="center"/>
    </xf>
    <xf numFmtId="0" fontId="108" fillId="0" borderId="0" xfId="0" applyFont="1" applyBorder="1" applyAlignment="1">
      <alignment horizontal="left" vertical="top" wrapText="1"/>
    </xf>
    <xf numFmtId="0" fontId="13" fillId="0" borderId="0" xfId="2" applyFont="1" applyFill="1" applyBorder="1" applyAlignment="1">
      <alignment horizontal="center" vertical="center"/>
    </xf>
    <xf numFmtId="14" fontId="108" fillId="0" borderId="0" xfId="2" applyNumberFormat="1" applyFont="1" applyFill="1" applyBorder="1" applyAlignment="1">
      <alignment horizontal="center" vertical="center"/>
    </xf>
    <xf numFmtId="0" fontId="13" fillId="0" borderId="0" xfId="2" applyFont="1" applyFill="1" applyBorder="1" applyAlignment="1">
      <alignment vertical="top" wrapText="1"/>
    </xf>
    <xf numFmtId="14" fontId="115" fillId="22" borderId="156" xfId="17" applyNumberFormat="1" applyFont="1" applyFill="1" applyBorder="1" applyAlignment="1">
      <alignment horizontal="center" vertical="center" wrapText="1"/>
    </xf>
    <xf numFmtId="0" fontId="119" fillId="22" borderId="0" xfId="0" applyFont="1" applyFill="1" applyAlignment="1">
      <alignment horizontal="center" vertical="center"/>
    </xf>
    <xf numFmtId="0" fontId="76" fillId="22" borderId="0" xfId="0" applyFont="1" applyFill="1" applyAlignment="1">
      <alignment horizontal="center" vertical="center" wrapText="1"/>
    </xf>
    <xf numFmtId="0" fontId="177" fillId="0" borderId="0" xfId="0" applyFont="1">
      <alignment vertical="center"/>
    </xf>
    <xf numFmtId="14" fontId="29" fillId="24" borderId="1" xfId="2" applyNumberFormat="1" applyFont="1" applyFill="1" applyBorder="1" applyAlignment="1">
      <alignment horizontal="center" vertical="center" shrinkToFit="1"/>
    </xf>
    <xf numFmtId="0" fontId="191" fillId="0" borderId="0" xfId="0" applyFont="1" applyAlignment="1">
      <alignment vertical="center" wrapText="1"/>
    </xf>
    <xf numFmtId="3" fontId="142" fillId="27" borderId="0" xfId="0" applyNumberFormat="1" applyFont="1" applyFill="1" applyBorder="1" applyAlignment="1">
      <alignment vertical="center"/>
    </xf>
    <xf numFmtId="184" fontId="192" fillId="27" borderId="0" xfId="0" applyNumberFormat="1" applyFont="1" applyFill="1" applyAlignment="1">
      <alignment vertical="center" wrapText="1"/>
    </xf>
    <xf numFmtId="0" fontId="8" fillId="0" borderId="204" xfId="1" applyBorder="1" applyAlignment="1" applyProtection="1">
      <alignment vertical="center"/>
    </xf>
    <xf numFmtId="0" fontId="108" fillId="24" borderId="1" xfId="2" applyFont="1" applyFill="1" applyBorder="1" applyAlignment="1">
      <alignment vertical="center"/>
    </xf>
    <xf numFmtId="14" fontId="108" fillId="24" borderId="1" xfId="1" applyNumberFormat="1" applyFont="1" applyFill="1" applyBorder="1" applyAlignment="1" applyProtection="1">
      <alignment vertical="center" wrapText="1"/>
    </xf>
    <xf numFmtId="14" fontId="108" fillId="24" borderId="207" xfId="1" applyNumberFormat="1" applyFont="1" applyFill="1" applyBorder="1" applyAlignment="1" applyProtection="1">
      <alignment vertical="center" wrapText="1"/>
    </xf>
    <xf numFmtId="0" fontId="8" fillId="0" borderId="208" xfId="1" applyFill="1" applyBorder="1" applyAlignment="1" applyProtection="1">
      <alignment vertical="center"/>
    </xf>
    <xf numFmtId="14" fontId="108" fillId="24" borderId="159" xfId="1" applyNumberFormat="1" applyFont="1" applyFill="1" applyBorder="1" applyAlignment="1" applyProtection="1">
      <alignment vertical="center" wrapText="1"/>
    </xf>
    <xf numFmtId="0" fontId="41" fillId="0" borderId="0" xfId="17" applyFont="1" applyAlignment="1">
      <alignment horizontal="center" vertical="center"/>
    </xf>
    <xf numFmtId="0" fontId="171" fillId="6" borderId="0" xfId="0" applyFont="1" applyFill="1" applyAlignment="1">
      <alignment horizontal="left" vertical="top"/>
    </xf>
    <xf numFmtId="0" fontId="76" fillId="22" borderId="0" xfId="0" applyFont="1" applyFill="1" applyAlignment="1">
      <alignment horizontal="center" vertical="center"/>
    </xf>
    <xf numFmtId="0" fontId="120" fillId="22" borderId="0" xfId="0" applyFont="1" applyFill="1" applyAlignment="1">
      <alignment vertical="center" wrapText="1"/>
    </xf>
    <xf numFmtId="0" fontId="175" fillId="27" borderId="0" xfId="0" applyFont="1" applyFill="1" applyBorder="1" applyAlignment="1">
      <alignment horizontal="left" vertical="center" wrapText="1"/>
    </xf>
    <xf numFmtId="0" fontId="194" fillId="27" borderId="0" xfId="0" applyFont="1" applyFill="1" applyBorder="1" applyAlignment="1">
      <alignment horizontal="left" vertical="center" wrapText="1"/>
    </xf>
    <xf numFmtId="0" fontId="175" fillId="44" borderId="0" xfId="0" applyFont="1" applyFill="1" applyBorder="1" applyAlignment="1">
      <alignment horizontal="left" vertical="center" wrapText="1"/>
    </xf>
    <xf numFmtId="0" fontId="175" fillId="44" borderId="0" xfId="0" applyFont="1" applyFill="1" applyAlignment="1">
      <alignment horizontal="left" vertical="center" wrapText="1"/>
    </xf>
    <xf numFmtId="0" fontId="175" fillId="44" borderId="0" xfId="0" applyFont="1" applyFill="1" applyAlignment="1">
      <alignment horizontal="left" vertical="center" shrinkToFit="1"/>
    </xf>
    <xf numFmtId="0" fontId="175" fillId="44" borderId="0" xfId="0" applyFont="1" applyFill="1" applyBorder="1" applyAlignment="1">
      <alignment horizontal="left" vertical="center" shrinkToFit="1"/>
    </xf>
    <xf numFmtId="0" fontId="195" fillId="27" borderId="0" xfId="0" applyFont="1" applyFill="1" applyBorder="1" applyAlignment="1">
      <alignment horizontal="left" vertical="center" shrinkToFit="1"/>
    </xf>
    <xf numFmtId="0" fontId="196" fillId="24" borderId="185" xfId="1" applyFont="1" applyFill="1" applyBorder="1" applyAlignment="1" applyProtection="1">
      <alignment horizontal="center" vertical="center" wrapText="1"/>
    </xf>
    <xf numFmtId="0" fontId="18" fillId="2" borderId="209" xfId="2" applyFont="1" applyFill="1" applyBorder="1" applyAlignment="1">
      <alignment horizontal="center" vertical="center" wrapText="1"/>
    </xf>
    <xf numFmtId="0" fontId="193" fillId="22" borderId="0" xfId="17" applyFont="1" applyFill="1" applyAlignment="1">
      <alignment horizontal="left" vertical="center"/>
    </xf>
    <xf numFmtId="3" fontId="142" fillId="27" borderId="0" xfId="0" applyNumberFormat="1" applyFont="1" applyFill="1" applyAlignment="1">
      <alignment vertical="center" wrapText="1"/>
    </xf>
    <xf numFmtId="3" fontId="155" fillId="0" borderId="0" xfId="0" applyNumberFormat="1" applyFont="1" applyAlignment="1">
      <alignment vertical="center" wrapText="1"/>
    </xf>
    <xf numFmtId="0" fontId="111" fillId="22" borderId="0" xfId="0" applyFont="1" applyFill="1">
      <alignment vertical="center"/>
    </xf>
    <xf numFmtId="3" fontId="198" fillId="27" borderId="0" xfId="0" applyNumberFormat="1" applyFont="1" applyFill="1" applyAlignment="1">
      <alignment vertical="top" wrapText="1"/>
    </xf>
    <xf numFmtId="0" fontId="197" fillId="27" borderId="0" xfId="0" applyFont="1" applyFill="1" applyAlignment="1">
      <alignment vertical="top" wrapText="1"/>
    </xf>
    <xf numFmtId="0" fontId="199" fillId="22" borderId="0" xfId="0" applyFont="1" applyFill="1" applyAlignment="1">
      <alignment vertical="top" wrapText="1"/>
    </xf>
    <xf numFmtId="0" fontId="200" fillId="22" borderId="0" xfId="0" applyFont="1" applyFill="1" applyAlignment="1">
      <alignment vertical="top" wrapText="1"/>
    </xf>
    <xf numFmtId="177" fontId="158" fillId="27" borderId="0" xfId="0" applyNumberFormat="1" applyFont="1" applyFill="1" applyBorder="1" applyAlignment="1">
      <alignment vertical="center"/>
    </xf>
    <xf numFmtId="0" fontId="201" fillId="27" borderId="0" xfId="0" applyFont="1" applyFill="1" applyBorder="1" applyAlignment="1">
      <alignment horizontal="left" vertical="center"/>
    </xf>
    <xf numFmtId="0" fontId="192" fillId="27" borderId="0" xfId="0" applyFont="1" applyFill="1" applyBorder="1" applyAlignment="1">
      <alignment horizontal="left" vertical="center" shrinkToFit="1"/>
    </xf>
    <xf numFmtId="184" fontId="137" fillId="27" borderId="0" xfId="0" applyNumberFormat="1" applyFont="1" applyFill="1" applyBorder="1" applyAlignment="1">
      <alignment horizontal="center" vertical="center" wrapText="1"/>
    </xf>
    <xf numFmtId="184" fontId="130" fillId="44" borderId="0" xfId="0" applyNumberFormat="1" applyFont="1" applyFill="1" applyBorder="1" applyAlignment="1">
      <alignment horizontal="center" vertical="center" wrapText="1"/>
    </xf>
    <xf numFmtId="0" fontId="175" fillId="44" borderId="0" xfId="0" applyFont="1" applyFill="1" applyBorder="1" applyAlignment="1">
      <alignment horizontal="left" vertical="center"/>
    </xf>
    <xf numFmtId="3" fontId="0" fillId="0" borderId="0" xfId="0" applyNumberFormat="1">
      <alignment vertical="center"/>
    </xf>
    <xf numFmtId="0" fontId="202" fillId="22" borderId="203" xfId="0" applyFont="1" applyFill="1" applyBorder="1" applyAlignment="1">
      <alignment horizontal="left" vertical="center"/>
    </xf>
    <xf numFmtId="0" fontId="108" fillId="0" borderId="45" xfId="1" applyFont="1" applyFill="1" applyBorder="1" applyAlignment="1" applyProtection="1">
      <alignment vertical="top" wrapText="1"/>
    </xf>
    <xf numFmtId="0" fontId="108" fillId="0" borderId="0" xfId="2" applyFont="1" applyFill="1" applyBorder="1" applyAlignment="1">
      <alignment vertical="top" wrapText="1"/>
    </xf>
    <xf numFmtId="0" fontId="148" fillId="22" borderId="155" xfId="17" applyFont="1" applyFill="1" applyBorder="1" applyAlignment="1">
      <alignment horizontal="center" vertical="center" wrapText="1"/>
    </xf>
    <xf numFmtId="3" fontId="72" fillId="27" borderId="0" xfId="0" applyNumberFormat="1" applyFont="1" applyFill="1" applyAlignment="1">
      <alignment vertical="top" wrapText="1"/>
    </xf>
    <xf numFmtId="0" fontId="8" fillId="0" borderId="32" xfId="1" applyFill="1" applyBorder="1" applyAlignment="1" applyProtection="1">
      <alignment vertical="center" wrapText="1"/>
    </xf>
    <xf numFmtId="0" fontId="166" fillId="46" borderId="0" xfId="0" applyFont="1" applyFill="1" applyAlignment="1">
      <alignment vertical="center"/>
    </xf>
    <xf numFmtId="0" fontId="149" fillId="24" borderId="0" xfId="0" applyFont="1" applyFill="1" applyAlignment="1">
      <alignment horizontal="center" vertical="center" shrinkToFit="1"/>
    </xf>
    <xf numFmtId="0" fontId="8" fillId="0" borderId="218" xfId="1" applyBorder="1" applyAlignment="1" applyProtection="1">
      <alignment vertical="center" wrapText="1"/>
    </xf>
    <xf numFmtId="177" fontId="158" fillId="27" borderId="0" xfId="0" applyNumberFormat="1" applyFont="1" applyFill="1" applyBorder="1">
      <alignment vertical="center"/>
    </xf>
    <xf numFmtId="0" fontId="204" fillId="0" borderId="158" xfId="0" applyFont="1" applyBorder="1" applyAlignment="1">
      <alignment horizontal="center" vertical="center" wrapText="1"/>
    </xf>
    <xf numFmtId="0" fontId="204" fillId="0" borderId="188" xfId="0" applyFont="1" applyBorder="1" applyAlignment="1">
      <alignment horizontal="center" vertical="center" wrapText="1"/>
    </xf>
    <xf numFmtId="0" fontId="205" fillId="0" borderId="205" xfId="1" applyFont="1" applyBorder="1" applyAlignment="1" applyProtection="1">
      <alignment horizontal="left" vertical="top" wrapText="1"/>
    </xf>
    <xf numFmtId="14" fontId="113" fillId="24" borderId="43" xfId="2" applyNumberFormat="1" applyFont="1" applyFill="1" applyBorder="1" applyAlignment="1">
      <alignment horizontal="center" vertical="center"/>
    </xf>
    <xf numFmtId="14" fontId="113" fillId="24" borderId="1" xfId="2" applyNumberFormat="1" applyFont="1" applyFill="1" applyBorder="1" applyAlignment="1">
      <alignment horizontal="center" vertical="center"/>
    </xf>
    <xf numFmtId="14" fontId="113" fillId="24" borderId="2" xfId="2" applyNumberFormat="1" applyFont="1" applyFill="1" applyBorder="1" applyAlignment="1">
      <alignment horizontal="center" vertical="center"/>
    </xf>
    <xf numFmtId="0" fontId="8" fillId="0" borderId="139" xfId="1" applyFill="1" applyBorder="1" applyAlignment="1" applyProtection="1">
      <alignment vertical="center" wrapText="1"/>
    </xf>
    <xf numFmtId="0" fontId="173" fillId="0" borderId="0" xfId="1" applyFont="1" applyAlignment="1" applyProtection="1">
      <alignment horizontal="left" vertical="center" wrapText="1"/>
    </xf>
    <xf numFmtId="0" fontId="8" fillId="0" borderId="0" xfId="1" applyAlignment="1" applyProtection="1">
      <alignment horizontal="left" vertical="center" wrapText="1"/>
    </xf>
    <xf numFmtId="56" fontId="21" fillId="24" borderId="0" xfId="1" applyNumberFormat="1" applyFont="1" applyFill="1" applyAlignment="1" applyProtection="1">
      <alignment horizontal="left" vertical="center" wrapText="1"/>
    </xf>
    <xf numFmtId="0" fontId="8" fillId="0" borderId="206" xfId="1" applyFill="1" applyBorder="1" applyAlignment="1" applyProtection="1">
      <alignment vertical="center" wrapText="1"/>
    </xf>
    <xf numFmtId="0" fontId="76" fillId="24" borderId="203" xfId="0" applyFont="1" applyFill="1" applyBorder="1" applyAlignment="1">
      <alignment horizontal="left" vertical="center"/>
    </xf>
    <xf numFmtId="0" fontId="76" fillId="47" borderId="203" xfId="0" applyFont="1" applyFill="1" applyBorder="1" applyAlignment="1">
      <alignment horizontal="left" vertical="center"/>
    </xf>
    <xf numFmtId="0" fontId="76" fillId="38" borderId="203" xfId="0" applyFont="1" applyFill="1" applyBorder="1" applyAlignment="1">
      <alignment horizontal="left" vertical="center"/>
    </xf>
    <xf numFmtId="0" fontId="76" fillId="48" borderId="203" xfId="0" applyFont="1" applyFill="1" applyBorder="1" applyAlignment="1">
      <alignment horizontal="left" vertical="center"/>
    </xf>
    <xf numFmtId="0" fontId="8" fillId="22" borderId="0" xfId="1" applyFill="1" applyBorder="1" applyAlignment="1" applyProtection="1">
      <alignment vertical="center" wrapText="1"/>
    </xf>
    <xf numFmtId="0" fontId="25" fillId="22" borderId="0" xfId="2" applyFont="1" applyFill="1" applyBorder="1" applyAlignment="1">
      <alignment vertical="center"/>
    </xf>
    <xf numFmtId="0" fontId="113" fillId="3" borderId="9" xfId="2" applyFont="1" applyFill="1" applyBorder="1" applyAlignment="1">
      <alignment horizontal="center" vertical="center" shrinkToFit="1"/>
    </xf>
    <xf numFmtId="0" fontId="8" fillId="0" borderId="206" xfId="1" applyFill="1" applyBorder="1" applyAlignment="1" applyProtection="1">
      <alignment vertical="center"/>
    </xf>
    <xf numFmtId="0" fontId="113" fillId="24" borderId="9" xfId="2" quotePrefix="1" applyFont="1" applyFill="1" applyBorder="1" applyAlignment="1">
      <alignment horizontal="center" vertical="center" wrapText="1"/>
    </xf>
    <xf numFmtId="0" fontId="6" fillId="0" borderId="0" xfId="2">
      <alignment vertical="center"/>
    </xf>
    <xf numFmtId="0" fontId="137" fillId="27" borderId="0" xfId="0" applyFont="1" applyFill="1" applyBorder="1" applyAlignment="1">
      <alignment horizontal="left" vertical="center" wrapText="1"/>
    </xf>
    <xf numFmtId="0" fontId="103" fillId="23" borderId="158" xfId="0" applyFont="1" applyFill="1" applyBorder="1" applyAlignment="1">
      <alignment horizontal="center" vertical="center" wrapText="1"/>
    </xf>
    <xf numFmtId="180" fontId="50" fillId="13" borderId="220" xfId="17" applyNumberFormat="1" applyFont="1" applyFill="1" applyBorder="1" applyAlignment="1">
      <alignment horizontal="center" vertical="center"/>
    </xf>
    <xf numFmtId="180" fontId="50" fillId="13" borderId="219" xfId="17" applyNumberFormat="1" applyFont="1" applyFill="1" applyBorder="1" applyAlignment="1">
      <alignment horizontal="center" vertical="center"/>
    </xf>
    <xf numFmtId="0" fontId="76" fillId="49" borderId="203" xfId="0" applyFont="1" applyFill="1" applyBorder="1" applyAlignment="1">
      <alignment horizontal="left" vertical="center"/>
    </xf>
    <xf numFmtId="0" fontId="76" fillId="50" borderId="203" xfId="0" applyFont="1" applyFill="1" applyBorder="1" applyAlignment="1">
      <alignment horizontal="left" vertical="center"/>
    </xf>
    <xf numFmtId="184" fontId="208" fillId="51" borderId="0" xfId="0" applyNumberFormat="1" applyFont="1" applyFill="1" applyAlignment="1">
      <alignment vertical="center" wrapText="1"/>
    </xf>
    <xf numFmtId="184" fontId="175" fillId="51" borderId="0" xfId="0" applyNumberFormat="1" applyFont="1" applyFill="1" applyAlignment="1">
      <alignment vertical="center" wrapText="1"/>
    </xf>
    <xf numFmtId="184" fontId="175" fillId="51" borderId="0" xfId="0" applyNumberFormat="1" applyFont="1" applyFill="1" applyBorder="1" applyAlignment="1">
      <alignment horizontal="center" vertical="center" wrapText="1"/>
    </xf>
    <xf numFmtId="0" fontId="209" fillId="51" borderId="0" xfId="0" applyFont="1" applyFill="1" applyAlignment="1">
      <alignment vertical="center" wrapText="1"/>
    </xf>
    <xf numFmtId="177" fontId="175" fillId="51" borderId="0" xfId="0" applyNumberFormat="1" applyFont="1" applyFill="1" applyAlignment="1">
      <alignment vertical="center" wrapText="1"/>
    </xf>
    <xf numFmtId="3" fontId="175" fillId="51" borderId="0" xfId="0" applyNumberFormat="1" applyFont="1" applyFill="1" applyAlignment="1">
      <alignment vertical="center" wrapText="1"/>
    </xf>
    <xf numFmtId="0" fontId="148" fillId="24" borderId="155" xfId="17" applyFont="1" applyFill="1" applyBorder="1" applyAlignment="1">
      <alignment horizontal="center" vertical="center" wrapText="1"/>
    </xf>
    <xf numFmtId="14" fontId="148" fillId="24" borderId="156" xfId="17" applyNumberFormat="1" applyFont="1" applyFill="1" applyBorder="1" applyAlignment="1">
      <alignment horizontal="center" vertical="center" wrapText="1"/>
    </xf>
    <xf numFmtId="0" fontId="115" fillId="24" borderId="155" xfId="17" applyFont="1" applyFill="1" applyBorder="1" applyAlignment="1">
      <alignment horizontal="center" vertical="center" wrapText="1"/>
    </xf>
    <xf numFmtId="14" fontId="115" fillId="24" borderId="156" xfId="17" applyNumberFormat="1" applyFont="1" applyFill="1" applyBorder="1" applyAlignment="1">
      <alignment horizontal="center" vertical="center"/>
    </xf>
    <xf numFmtId="0" fontId="108" fillId="24" borderId="9" xfId="1" applyFont="1" applyFill="1" applyBorder="1" applyAlignment="1" applyProtection="1">
      <alignment horizontal="center" vertical="center" wrapText="1"/>
    </xf>
    <xf numFmtId="0" fontId="8" fillId="0" borderId="192" xfId="1" applyBorder="1" applyAlignment="1" applyProtection="1">
      <alignment vertical="center" wrapText="1"/>
    </xf>
    <xf numFmtId="0" fontId="21" fillId="22" borderId="0" xfId="1" applyFont="1" applyFill="1" applyBorder="1" applyAlignment="1" applyProtection="1">
      <alignment vertical="center" wrapText="1"/>
    </xf>
    <xf numFmtId="0" fontId="108" fillId="24" borderId="0" xfId="1" applyFont="1" applyFill="1" applyAlignment="1" applyProtection="1">
      <alignment horizontal="left" vertical="center" wrapText="1"/>
    </xf>
    <xf numFmtId="0" fontId="6" fillId="22" borderId="0" xfId="4" applyFill="1"/>
    <xf numFmtId="0" fontId="6" fillId="0" borderId="0" xfId="4"/>
    <xf numFmtId="0" fontId="212" fillId="22" borderId="0" xfId="2" applyFont="1" applyFill="1">
      <alignment vertical="center"/>
    </xf>
    <xf numFmtId="0" fontId="213" fillId="0" borderId="0" xfId="25" applyFont="1">
      <alignment vertical="center"/>
    </xf>
    <xf numFmtId="0" fontId="8" fillId="0" borderId="0" xfId="1" applyAlignment="1" applyProtection="1">
      <alignment vertical="center"/>
    </xf>
    <xf numFmtId="0" fontId="7" fillId="49" borderId="0" xfId="4" applyFont="1" applyFill="1" applyAlignment="1">
      <alignment vertical="top"/>
    </xf>
    <xf numFmtId="0" fontId="7" fillId="49" borderId="0" xfId="2" applyFont="1" applyFill="1" applyAlignment="1">
      <alignment vertical="top"/>
    </xf>
    <xf numFmtId="0" fontId="213" fillId="0" borderId="0" xfId="2" applyFont="1">
      <alignment vertical="center"/>
    </xf>
    <xf numFmtId="0" fontId="222" fillId="49" borderId="0" xfId="2" applyFont="1" applyFill="1" applyAlignment="1">
      <alignment vertical="top"/>
    </xf>
    <xf numFmtId="0" fontId="34" fillId="49" borderId="0" xfId="2" applyFont="1" applyFill="1" applyAlignment="1">
      <alignment vertical="top"/>
    </xf>
    <xf numFmtId="0" fontId="223" fillId="0" borderId="0" xfId="2" applyFont="1">
      <alignment vertical="center"/>
    </xf>
    <xf numFmtId="0" fontId="35" fillId="33" borderId="0" xfId="4" applyFont="1" applyFill="1"/>
    <xf numFmtId="0" fontId="6" fillId="33" borderId="0" xfId="4" applyFill="1"/>
    <xf numFmtId="0" fontId="6" fillId="33" borderId="0" xfId="4" applyFill="1" applyAlignment="1">
      <alignment horizontal="left" indent="1"/>
    </xf>
    <xf numFmtId="0" fontId="6" fillId="22" borderId="0" xfId="4" applyFill="1" applyAlignment="1">
      <alignment horizontal="left" indent="1"/>
    </xf>
    <xf numFmtId="0" fontId="6" fillId="0" borderId="0" xfId="4" applyAlignment="1">
      <alignment horizontal="left" indent="1"/>
    </xf>
    <xf numFmtId="0" fontId="84" fillId="0" borderId="0" xfId="0" applyFont="1" applyAlignment="1">
      <alignment horizontal="left" vertical="center" wrapText="1"/>
    </xf>
    <xf numFmtId="0" fontId="88" fillId="0" borderId="0" xfId="0" applyFont="1" applyAlignment="1">
      <alignment horizontal="left" vertical="center" wrapText="1"/>
    </xf>
    <xf numFmtId="0" fontId="87" fillId="0" borderId="0" xfId="0" applyFont="1" applyBorder="1" applyAlignment="1">
      <alignment horizontal="left" vertical="center" wrapText="1"/>
    </xf>
    <xf numFmtId="0" fontId="88" fillId="0" borderId="0" xfId="0" applyFont="1" applyAlignment="1">
      <alignment horizontal="left" vertical="top" wrapText="1"/>
    </xf>
    <xf numFmtId="0" fontId="84" fillId="0" borderId="0" xfId="0" applyFont="1" applyAlignment="1">
      <alignment horizontal="left" vertical="top" wrapText="1"/>
    </xf>
    <xf numFmtId="0" fontId="85" fillId="0" borderId="0" xfId="0" applyFont="1" applyBorder="1" applyAlignment="1">
      <alignment horizontal="left" vertical="center" wrapText="1"/>
    </xf>
    <xf numFmtId="0" fontId="6" fillId="0" borderId="72" xfId="0" applyFont="1" applyBorder="1" applyAlignment="1">
      <alignment horizontal="left" vertical="center"/>
    </xf>
    <xf numFmtId="0" fontId="6" fillId="0" borderId="0" xfId="0" applyFont="1" applyBorder="1" applyAlignment="1">
      <alignment horizontal="left" vertical="center"/>
    </xf>
    <xf numFmtId="0" fontId="6" fillId="0" borderId="74" xfId="0" applyFont="1" applyBorder="1" applyAlignment="1">
      <alignment horizontal="left" vertical="center"/>
    </xf>
    <xf numFmtId="0" fontId="171" fillId="6" borderId="0" xfId="0" applyFont="1" applyFill="1" applyAlignment="1">
      <alignment horizontal="left" vertical="center" wrapText="1"/>
    </xf>
    <xf numFmtId="0" fontId="171" fillId="6" borderId="74" xfId="0" applyFont="1" applyFill="1" applyBorder="1" applyAlignment="1">
      <alignment horizontal="left" vertical="center" wrapText="1"/>
    </xf>
    <xf numFmtId="0" fontId="171" fillId="6" borderId="0" xfId="0" applyFont="1" applyFill="1" applyAlignment="1">
      <alignment horizontal="left" vertical="center"/>
    </xf>
    <xf numFmtId="0" fontId="171" fillId="6" borderId="0" xfId="0" applyFont="1" applyFill="1" applyAlignment="1">
      <alignment horizontal="left" vertical="top" wrapText="1"/>
    </xf>
    <xf numFmtId="0" fontId="8" fillId="0" borderId="0" xfId="1" applyAlignment="1" applyProtection="1">
      <alignment horizontal="center" vertical="center" wrapText="1"/>
    </xf>
    <xf numFmtId="0" fontId="179" fillId="39" borderId="0" xfId="0" applyFont="1" applyFill="1" applyAlignment="1">
      <alignment horizontal="left" vertical="center" wrapText="1"/>
    </xf>
    <xf numFmtId="0" fontId="10" fillId="7" borderId="152" xfId="17" applyFont="1" applyFill="1" applyBorder="1" applyAlignment="1">
      <alignment horizontal="left" vertical="center" wrapText="1"/>
    </xf>
    <xf numFmtId="0" fontId="10" fillId="7" borderId="149" xfId="17" applyFont="1" applyFill="1" applyBorder="1" applyAlignment="1">
      <alignment horizontal="left" vertical="center" wrapText="1"/>
    </xf>
    <xf numFmtId="0" fontId="10" fillId="7" borderId="153" xfId="17" applyFont="1" applyFill="1" applyBorder="1" applyAlignment="1">
      <alignment horizontal="left" vertical="center" wrapText="1"/>
    </xf>
    <xf numFmtId="0" fontId="37" fillId="22" borderId="189" xfId="17" applyFont="1" applyFill="1" applyBorder="1" applyAlignment="1">
      <alignment horizontal="left" vertical="top" wrapText="1"/>
    </xf>
    <xf numFmtId="0" fontId="37" fillId="22" borderId="190" xfId="17" applyFont="1" applyFill="1" applyBorder="1" applyAlignment="1">
      <alignment horizontal="left" vertical="top" wrapText="1"/>
    </xf>
    <xf numFmtId="0" fontId="37" fillId="22" borderId="191" xfId="17" applyFont="1" applyFill="1" applyBorder="1" applyAlignment="1">
      <alignment horizontal="left" vertical="top" wrapText="1"/>
    </xf>
    <xf numFmtId="0" fontId="50" fillId="0" borderId="52" xfId="17" applyFont="1" applyBorder="1" applyAlignment="1">
      <alignment horizontal="center" vertical="center"/>
    </xf>
    <xf numFmtId="0" fontId="50" fillId="0" borderId="53" xfId="17" applyFont="1" applyBorder="1" applyAlignment="1">
      <alignment horizontal="center" vertical="center"/>
    </xf>
    <xf numFmtId="0" fontId="50" fillId="0" borderId="54" xfId="17" applyFont="1" applyBorder="1" applyAlignment="1">
      <alignment horizontal="center" vertical="center"/>
    </xf>
    <xf numFmtId="0" fontId="1" fillId="0" borderId="80" xfId="17" applyBorder="1" applyAlignment="1">
      <alignment horizontal="center" vertical="center"/>
    </xf>
    <xf numFmtId="0" fontId="1" fillId="0" borderId="81" xfId="17" applyBorder="1" applyAlignment="1">
      <alignment horizontal="center" vertical="center"/>
    </xf>
    <xf numFmtId="0" fontId="1" fillId="0" borderId="82" xfId="17" applyBorder="1" applyAlignment="1">
      <alignment horizontal="center" vertical="center"/>
    </xf>
    <xf numFmtId="0" fontId="38" fillId="0" borderId="83" xfId="17" applyFont="1" applyBorder="1" applyAlignment="1">
      <alignment horizontal="center" vertical="center" wrapText="1"/>
    </xf>
    <xf numFmtId="0" fontId="38" fillId="0" borderId="48" xfId="17" applyFont="1" applyBorder="1" applyAlignment="1">
      <alignment horizontal="center" vertical="center" wrapText="1"/>
    </xf>
    <xf numFmtId="0" fontId="34" fillId="19" borderId="0" xfId="17" applyFont="1" applyFill="1" applyAlignment="1">
      <alignment horizontal="center" vertical="center"/>
    </xf>
    <xf numFmtId="179" fontId="11" fillId="0" borderId="84" xfId="17" applyNumberFormat="1" applyFont="1" applyBorder="1" applyAlignment="1">
      <alignment horizontal="center" vertical="center" shrinkToFit="1"/>
    </xf>
    <xf numFmtId="179" fontId="11" fillId="0" borderId="85" xfId="17" applyNumberFormat="1" applyFont="1" applyBorder="1" applyAlignment="1">
      <alignment horizontal="center" vertical="center" shrinkToFit="1"/>
    </xf>
    <xf numFmtId="0" fontId="48" fillId="0" borderId="86" xfId="17" applyFont="1" applyBorder="1" applyAlignment="1">
      <alignment horizontal="center" vertical="center"/>
    </xf>
    <xf numFmtId="0" fontId="48" fillId="0" borderId="87" xfId="17" applyFont="1" applyBorder="1" applyAlignment="1">
      <alignment horizontal="center" vertical="center"/>
    </xf>
    <xf numFmtId="0" fontId="37" fillId="12" borderId="88" xfId="18" applyFont="1" applyFill="1" applyBorder="1" applyAlignment="1">
      <alignment horizontal="center" vertical="center"/>
    </xf>
    <xf numFmtId="0" fontId="37" fillId="12" borderId="89" xfId="18" applyFont="1" applyFill="1" applyBorder="1" applyAlignment="1">
      <alignment horizontal="center" vertical="center"/>
    </xf>
    <xf numFmtId="0" fontId="12" fillId="0" borderId="140" xfId="17" applyFont="1" applyBorder="1" applyAlignment="1">
      <alignment horizontal="center" vertical="center" wrapText="1"/>
    </xf>
    <xf numFmtId="0" fontId="12" fillId="0" borderId="141" xfId="17" applyFont="1" applyBorder="1" applyAlignment="1">
      <alignment horizontal="center" vertical="center" wrapText="1"/>
    </xf>
    <xf numFmtId="0" fontId="12" fillId="0" borderId="142" xfId="17" applyFont="1" applyBorder="1" applyAlignment="1">
      <alignment horizontal="center" vertical="center" wrapText="1"/>
    </xf>
    <xf numFmtId="0" fontId="55" fillId="0" borderId="144" xfId="17" applyFont="1" applyBorder="1" applyAlignment="1">
      <alignment horizontal="center" vertical="center"/>
    </xf>
    <xf numFmtId="0" fontId="55" fillId="0" borderId="145" xfId="17" applyFont="1" applyBorder="1" applyAlignment="1">
      <alignment horizontal="center" vertical="center"/>
    </xf>
    <xf numFmtId="0" fontId="55" fillId="0" borderId="146" xfId="17" applyFont="1" applyBorder="1" applyAlignment="1">
      <alignment horizontal="center" vertical="center"/>
    </xf>
    <xf numFmtId="0" fontId="37" fillId="24" borderId="190" xfId="17" applyFont="1" applyFill="1" applyBorder="1" applyAlignment="1">
      <alignment horizontal="left" vertical="top" wrapText="1"/>
    </xf>
    <xf numFmtId="0" fontId="37" fillId="24" borderId="191" xfId="17" applyFont="1" applyFill="1" applyBorder="1" applyAlignment="1">
      <alignment horizontal="left" vertical="top" wrapText="1"/>
    </xf>
    <xf numFmtId="0" fontId="182" fillId="22" borderId="189" xfId="17" applyFont="1" applyFill="1" applyBorder="1" applyAlignment="1">
      <alignment horizontal="left" vertical="top" wrapText="1"/>
    </xf>
    <xf numFmtId="0" fontId="182" fillId="22" borderId="190" xfId="17" applyFont="1" applyFill="1" applyBorder="1" applyAlignment="1">
      <alignment horizontal="left" vertical="top" wrapText="1"/>
    </xf>
    <xf numFmtId="0" fontId="182" fillId="22" borderId="191" xfId="17" applyFont="1" applyFill="1" applyBorder="1" applyAlignment="1">
      <alignment horizontal="left" vertical="top" wrapText="1"/>
    </xf>
    <xf numFmtId="0" fontId="13" fillId="22" borderId="189" xfId="17" applyFont="1" applyFill="1" applyBorder="1" applyAlignment="1">
      <alignment horizontal="left" vertical="top" wrapText="1"/>
    </xf>
    <xf numFmtId="0" fontId="13" fillId="22" borderId="190" xfId="17" applyFont="1" applyFill="1" applyBorder="1" applyAlignment="1">
      <alignment horizontal="left" vertical="top" wrapText="1"/>
    </xf>
    <xf numFmtId="0" fontId="13" fillId="22" borderId="191" xfId="17" applyFont="1" applyFill="1" applyBorder="1" applyAlignment="1">
      <alignment horizontal="left" vertical="top" wrapText="1"/>
    </xf>
    <xf numFmtId="0" fontId="37" fillId="24" borderId="189" xfId="17" applyFont="1" applyFill="1" applyBorder="1" applyAlignment="1">
      <alignment horizontal="left" vertical="top" wrapText="1"/>
    </xf>
    <xf numFmtId="0" fontId="13" fillId="22" borderId="189" xfId="2" applyFont="1" applyFill="1" applyBorder="1" applyAlignment="1">
      <alignment horizontal="left" vertical="top" wrapText="1"/>
    </xf>
    <xf numFmtId="0" fontId="13" fillId="22" borderId="190" xfId="2" applyFont="1" applyFill="1" applyBorder="1" applyAlignment="1">
      <alignment horizontal="left" vertical="top" wrapText="1"/>
    </xf>
    <xf numFmtId="0" fontId="13" fillId="22" borderId="191" xfId="2" applyFont="1" applyFill="1" applyBorder="1" applyAlignment="1">
      <alignment horizontal="left" vertical="top" wrapText="1"/>
    </xf>
    <xf numFmtId="0" fontId="60" fillId="14" borderId="62" xfId="17" applyFont="1" applyFill="1" applyBorder="1" applyAlignment="1">
      <alignment horizontal="right" vertical="center" wrapText="1"/>
    </xf>
    <xf numFmtId="0" fontId="61" fillId="14" borderId="62" xfId="0" applyFont="1" applyFill="1" applyBorder="1" applyAlignment="1">
      <alignment horizontal="right" vertical="center"/>
    </xf>
    <xf numFmtId="0" fontId="0" fillId="14" borderId="62" xfId="0" applyFill="1" applyBorder="1" applyAlignment="1">
      <alignment horizontal="right" vertical="center"/>
    </xf>
    <xf numFmtId="180" fontId="60" fillId="14" borderId="62" xfId="17" applyNumberFormat="1" applyFont="1" applyFill="1" applyBorder="1" applyAlignment="1">
      <alignment horizontal="center" vertical="center" wrapText="1"/>
    </xf>
    <xf numFmtId="180" fontId="0" fillId="14" borderId="62" xfId="0" applyNumberFormat="1" applyFill="1" applyBorder="1" applyAlignment="1">
      <alignment horizontal="center" vertical="center" wrapText="1"/>
    </xf>
    <xf numFmtId="0" fontId="62" fillId="15" borderId="63" xfId="17" applyFont="1" applyFill="1" applyBorder="1" applyAlignment="1">
      <alignment horizontal="center" vertical="center" wrapText="1"/>
    </xf>
    <xf numFmtId="0" fontId="63" fillId="15" borderId="63" xfId="0" applyFont="1" applyFill="1" applyBorder="1" applyAlignment="1">
      <alignment horizontal="center" vertical="center"/>
    </xf>
    <xf numFmtId="0" fontId="62" fillId="11" borderId="63" xfId="0" applyFont="1" applyFill="1" applyBorder="1" applyAlignment="1">
      <alignment horizontal="center" vertical="center"/>
    </xf>
    <xf numFmtId="0" fontId="65" fillId="11" borderId="63" xfId="0" applyFont="1" applyFill="1" applyBorder="1" applyAlignment="1">
      <alignment horizontal="center" vertical="center"/>
    </xf>
    <xf numFmtId="0" fontId="67" fillId="21" borderId="125" xfId="16" applyFont="1" applyFill="1" applyBorder="1" applyAlignment="1">
      <alignment horizontal="center" vertical="center"/>
    </xf>
    <xf numFmtId="0" fontId="67" fillId="21" borderId="130" xfId="16" applyFont="1" applyFill="1" applyBorder="1" applyAlignment="1">
      <alignment horizontal="center" vertical="center"/>
    </xf>
    <xf numFmtId="0" fontId="67" fillId="21" borderId="132" xfId="16" applyFont="1" applyFill="1" applyBorder="1" applyAlignment="1">
      <alignment horizontal="center" vertical="center"/>
    </xf>
    <xf numFmtId="0" fontId="68" fillId="2" borderId="126" xfId="16" applyFont="1" applyFill="1" applyBorder="1" applyAlignment="1">
      <alignment vertical="center" wrapText="1"/>
    </xf>
    <xf numFmtId="0" fontId="68" fillId="2" borderId="127" xfId="16" applyFont="1" applyFill="1" applyBorder="1" applyAlignment="1">
      <alignment vertical="center" wrapText="1"/>
    </xf>
    <xf numFmtId="0" fontId="68" fillId="2" borderId="128" xfId="16" applyFont="1" applyFill="1" applyBorder="1" applyAlignment="1">
      <alignment vertical="center" wrapText="1"/>
    </xf>
    <xf numFmtId="0" fontId="68" fillId="2" borderId="104" xfId="16" applyFont="1" applyFill="1" applyBorder="1" applyAlignment="1">
      <alignment vertical="center" wrapText="1"/>
    </xf>
    <xf numFmtId="0" fontId="68" fillId="2" borderId="0" xfId="16" applyFont="1" applyFill="1" applyAlignment="1">
      <alignment vertical="center" wrapText="1"/>
    </xf>
    <xf numFmtId="0" fontId="68" fillId="2" borderId="105" xfId="16" applyFont="1" applyFill="1" applyBorder="1" applyAlignment="1">
      <alignment vertical="center" wrapText="1"/>
    </xf>
    <xf numFmtId="0" fontId="68" fillId="2" borderId="133" xfId="16" applyFont="1" applyFill="1" applyBorder="1" applyAlignment="1">
      <alignment vertical="center" wrapText="1"/>
    </xf>
    <xf numFmtId="0" fontId="68" fillId="2" borderId="134" xfId="16" applyFont="1" applyFill="1" applyBorder="1" applyAlignment="1">
      <alignment vertical="center" wrapText="1"/>
    </xf>
    <xf numFmtId="0" fontId="68" fillId="2" borderId="135" xfId="16" applyFont="1" applyFill="1" applyBorder="1" applyAlignment="1">
      <alignment vertical="center" wrapText="1"/>
    </xf>
    <xf numFmtId="0" fontId="68" fillId="2" borderId="126" xfId="16" applyFont="1" applyFill="1" applyBorder="1" applyAlignment="1">
      <alignment horizontal="left" vertical="center" wrapText="1"/>
    </xf>
    <xf numFmtId="0" fontId="68" fillId="2" borderId="127" xfId="16" applyFont="1" applyFill="1" applyBorder="1" applyAlignment="1">
      <alignment horizontal="left" vertical="center" wrapText="1"/>
    </xf>
    <xf numFmtId="0" fontId="68" fillId="2" borderId="129" xfId="16" applyFont="1" applyFill="1" applyBorder="1" applyAlignment="1">
      <alignment horizontal="left" vertical="center" wrapText="1"/>
    </xf>
    <xf numFmtId="0" fontId="68" fillId="2" borderId="104" xfId="16" applyFont="1" applyFill="1" applyBorder="1" applyAlignment="1">
      <alignment horizontal="left" vertical="center" wrapText="1"/>
    </xf>
    <xf numFmtId="0" fontId="68" fillId="2" borderId="0" xfId="16" applyFont="1" applyFill="1" applyAlignment="1">
      <alignment horizontal="left" vertical="center" wrapText="1"/>
    </xf>
    <xf numFmtId="0" fontId="68" fillId="2" borderId="131" xfId="16" applyFont="1" applyFill="1" applyBorder="1" applyAlignment="1">
      <alignment horizontal="left" vertical="center" wrapText="1"/>
    </xf>
    <xf numFmtId="0" fontId="68" fillId="2" borderId="133" xfId="16" applyFont="1" applyFill="1" applyBorder="1" applyAlignment="1">
      <alignment horizontal="left" vertical="center" wrapText="1"/>
    </xf>
    <xf numFmtId="0" fontId="68" fillId="2" borderId="134" xfId="16" applyFont="1" applyFill="1" applyBorder="1" applyAlignment="1">
      <alignment horizontal="left" vertical="center" wrapText="1"/>
    </xf>
    <xf numFmtId="0" fontId="68" fillId="2" borderId="136" xfId="16" applyFont="1" applyFill="1" applyBorder="1" applyAlignment="1">
      <alignment horizontal="left" vertical="center" wrapText="1"/>
    </xf>
    <xf numFmtId="0" fontId="7" fillId="6" borderId="38" xfId="17" applyFont="1" applyFill="1" applyBorder="1" applyAlignment="1">
      <alignment horizontal="center" vertical="center" wrapText="1"/>
    </xf>
    <xf numFmtId="0" fontId="60" fillId="31" borderId="76" xfId="17" applyFont="1" applyFill="1" applyBorder="1" applyAlignment="1">
      <alignment horizontal="center" vertical="center" wrapText="1"/>
    </xf>
    <xf numFmtId="0" fontId="58" fillId="18" borderId="76" xfId="17" applyFont="1" applyFill="1" applyBorder="1" applyAlignment="1">
      <alignment horizontal="center" vertical="center" wrapText="1"/>
    </xf>
    <xf numFmtId="0" fontId="0" fillId="18" borderId="76" xfId="0" applyFill="1" applyBorder="1" applyAlignment="1">
      <alignment horizontal="center" vertical="center" wrapText="1"/>
    </xf>
    <xf numFmtId="0" fontId="68" fillId="3" borderId="77" xfId="17" applyFont="1" applyFill="1" applyBorder="1" applyAlignment="1">
      <alignment horizontal="center" vertical="center" wrapText="1"/>
    </xf>
    <xf numFmtId="0" fontId="68" fillId="3" borderId="78" xfId="17" applyFont="1" applyFill="1" applyBorder="1" applyAlignment="1">
      <alignment horizontal="center" vertical="center" wrapText="1"/>
    </xf>
    <xf numFmtId="0" fontId="68" fillId="3" borderId="79" xfId="17" applyFont="1" applyFill="1" applyBorder="1" applyAlignment="1">
      <alignment horizontal="center" vertical="center" wrapText="1"/>
    </xf>
    <xf numFmtId="180" fontId="60" fillId="3" borderId="77" xfId="17" applyNumberFormat="1" applyFont="1" applyFill="1" applyBorder="1" applyAlignment="1">
      <alignment horizontal="center" vertical="center" wrapText="1"/>
    </xf>
    <xf numFmtId="180" fontId="60" fillId="3" borderId="79" xfId="17" applyNumberFormat="1" applyFont="1" applyFill="1" applyBorder="1" applyAlignment="1">
      <alignment horizontal="center" vertical="center" wrapText="1"/>
    </xf>
    <xf numFmtId="0" fontId="37" fillId="0" borderId="189" xfId="17" applyFont="1" applyFill="1" applyBorder="1" applyAlignment="1">
      <alignment horizontal="left" vertical="top" wrapText="1"/>
    </xf>
    <xf numFmtId="0" fontId="37" fillId="0" borderId="190" xfId="17" applyFont="1" applyFill="1" applyBorder="1" applyAlignment="1">
      <alignment horizontal="left" vertical="top" wrapText="1"/>
    </xf>
    <xf numFmtId="0" fontId="37" fillId="0" borderId="191" xfId="17" applyFont="1" applyFill="1" applyBorder="1" applyAlignment="1">
      <alignment horizontal="left" vertical="top" wrapText="1"/>
    </xf>
    <xf numFmtId="0" fontId="121" fillId="22" borderId="189" xfId="2" applyFont="1" applyFill="1" applyBorder="1" applyAlignment="1">
      <alignment horizontal="left" vertical="top" wrapText="1"/>
    </xf>
    <xf numFmtId="0" fontId="121" fillId="22" borderId="190" xfId="2" applyFont="1" applyFill="1" applyBorder="1" applyAlignment="1">
      <alignment horizontal="left" vertical="top" wrapText="1"/>
    </xf>
    <xf numFmtId="0" fontId="121" fillId="22" borderId="191" xfId="2" applyFont="1" applyFill="1" applyBorder="1" applyAlignment="1">
      <alignment horizontal="left" vertical="top" wrapText="1"/>
    </xf>
    <xf numFmtId="0" fontId="13" fillId="22" borderId="189" xfId="2" applyFont="1" applyFill="1" applyBorder="1" applyAlignment="1">
      <alignment horizontal="center" vertical="center" wrapText="1"/>
    </xf>
    <xf numFmtId="0" fontId="13" fillId="22" borderId="190" xfId="2" applyFont="1" applyFill="1" applyBorder="1" applyAlignment="1">
      <alignment horizontal="center" vertical="center" wrapText="1"/>
    </xf>
    <xf numFmtId="0" fontId="13" fillId="22" borderId="191" xfId="2" applyFont="1" applyFill="1" applyBorder="1" applyAlignment="1">
      <alignment horizontal="center" vertical="center" wrapText="1"/>
    </xf>
    <xf numFmtId="0" fontId="122" fillId="33" borderId="221" xfId="4" applyFont="1" applyFill="1" applyBorder="1" applyAlignment="1">
      <alignment horizontal="left" vertical="center" wrapText="1" indent="1"/>
    </xf>
    <xf numFmtId="0" fontId="13" fillId="33" borderId="222" xfId="4" applyFont="1" applyFill="1" applyBorder="1" applyAlignment="1">
      <alignment horizontal="left" vertical="center" wrapText="1" indent="1"/>
    </xf>
    <xf numFmtId="0" fontId="13" fillId="33" borderId="223" xfId="4" applyFont="1" applyFill="1" applyBorder="1" applyAlignment="1">
      <alignment horizontal="left" vertical="center" wrapText="1" indent="1"/>
    </xf>
    <xf numFmtId="0" fontId="13" fillId="33" borderId="224" xfId="4" applyFont="1" applyFill="1" applyBorder="1" applyAlignment="1">
      <alignment horizontal="left" vertical="center" wrapText="1" indent="1"/>
    </xf>
    <xf numFmtId="0" fontId="13" fillId="33" borderId="0" xfId="4" applyFont="1" applyFill="1" applyAlignment="1">
      <alignment horizontal="left" vertical="center" wrapText="1" indent="1"/>
    </xf>
    <xf numFmtId="0" fontId="13" fillId="33" borderId="225" xfId="4" applyFont="1" applyFill="1" applyBorder="1" applyAlignment="1">
      <alignment horizontal="left" vertical="center" wrapText="1" indent="1"/>
    </xf>
    <xf numFmtId="0" fontId="13" fillId="33" borderId="226" xfId="4" applyFont="1" applyFill="1" applyBorder="1" applyAlignment="1">
      <alignment horizontal="left" vertical="center" wrapText="1" indent="1"/>
    </xf>
    <xf numFmtId="0" fontId="13" fillId="33" borderId="227" xfId="4" applyFont="1" applyFill="1" applyBorder="1" applyAlignment="1">
      <alignment horizontal="left" vertical="center" wrapText="1" indent="1"/>
    </xf>
    <xf numFmtId="0" fontId="13" fillId="33" borderId="228" xfId="4" applyFont="1" applyFill="1" applyBorder="1" applyAlignment="1">
      <alignment horizontal="left" vertical="center" wrapText="1" indent="1"/>
    </xf>
    <xf numFmtId="0" fontId="211" fillId="52" borderId="0" xfId="2" applyFont="1" applyFill="1" applyAlignment="1">
      <alignment horizontal="center" vertical="center"/>
    </xf>
    <xf numFmtId="0" fontId="6" fillId="0" borderId="0" xfId="2">
      <alignment vertical="center"/>
    </xf>
    <xf numFmtId="0" fontId="108" fillId="0" borderId="0" xfId="2" applyFont="1" applyAlignment="1">
      <alignment horizontal="center" vertical="center"/>
    </xf>
    <xf numFmtId="0" fontId="21" fillId="0" borderId="0" xfId="2" applyFont="1" applyAlignment="1">
      <alignment horizontal="center" vertical="center"/>
    </xf>
    <xf numFmtId="0" fontId="108" fillId="53" borderId="0" xfId="2" applyFont="1" applyFill="1" applyAlignment="1">
      <alignment horizontal="center" vertical="center" wrapText="1" shrinkToFit="1"/>
    </xf>
    <xf numFmtId="0" fontId="21" fillId="53" borderId="0" xfId="2" applyFont="1" applyFill="1" applyAlignment="1">
      <alignment horizontal="center" vertical="center" wrapText="1" shrinkToFit="1"/>
    </xf>
    <xf numFmtId="0" fontId="214" fillId="22" borderId="0" xfId="2" applyFont="1" applyFill="1">
      <alignment vertical="center"/>
    </xf>
    <xf numFmtId="0" fontId="215" fillId="0" borderId="0" xfId="2" applyFont="1" applyAlignment="1">
      <alignment horizontal="center" vertical="center"/>
    </xf>
    <xf numFmtId="0" fontId="216" fillId="0" borderId="0" xfId="2" applyFont="1" applyAlignment="1">
      <alignment horizontal="center" vertical="center"/>
    </xf>
    <xf numFmtId="0" fontId="217" fillId="49" borderId="0" xfId="2" applyFont="1" applyFill="1" applyAlignment="1">
      <alignment vertical="top" wrapText="1"/>
    </xf>
    <xf numFmtId="0" fontId="218" fillId="49" borderId="0" xfId="2" applyFont="1" applyFill="1" applyAlignment="1">
      <alignment vertical="top" wrapText="1"/>
    </xf>
    <xf numFmtId="0" fontId="6" fillId="49" borderId="0" xfId="2" applyFill="1" applyAlignment="1">
      <alignment vertical="top" wrapText="1"/>
    </xf>
    <xf numFmtId="0" fontId="51" fillId="54" borderId="0" xfId="2" applyFont="1" applyFill="1" applyAlignment="1">
      <alignment horizontal="left" vertical="center" wrapText="1" indent="1"/>
    </xf>
    <xf numFmtId="0" fontId="221" fillId="0" borderId="0" xfId="2" applyFont="1" applyAlignment="1">
      <alignment horizontal="left" vertical="center" wrapText="1" indent="1"/>
    </xf>
    <xf numFmtId="0" fontId="149" fillId="22" borderId="0" xfId="0" applyFont="1" applyFill="1" applyAlignment="1">
      <alignment horizontal="left" vertical="top" wrapText="1"/>
    </xf>
    <xf numFmtId="0" fontId="104" fillId="22" borderId="0" xfId="0" applyFont="1" applyFill="1" applyAlignment="1">
      <alignment horizontal="left" vertical="center"/>
    </xf>
    <xf numFmtId="0" fontId="79" fillId="0" borderId="115" xfId="0" applyFont="1" applyBorder="1" applyAlignment="1">
      <alignment horizontal="left" vertical="center"/>
    </xf>
    <xf numFmtId="0" fontId="79" fillId="22" borderId="115" xfId="0" applyFont="1" applyFill="1" applyBorder="1" applyAlignment="1">
      <alignment horizontal="left" vertical="center"/>
    </xf>
    <xf numFmtId="0" fontId="105" fillId="33" borderId="0" xfId="0" applyFont="1" applyFill="1" applyAlignment="1">
      <alignment horizontal="left" vertical="center" wrapText="1"/>
    </xf>
    <xf numFmtId="0" fontId="79" fillId="25" borderId="116" xfId="0" applyFont="1" applyFill="1" applyBorder="1" applyAlignment="1">
      <alignment horizontal="left" vertical="center"/>
    </xf>
    <xf numFmtId="0" fontId="79" fillId="25" borderId="117" xfId="0" applyFont="1" applyFill="1" applyBorder="1" applyAlignment="1">
      <alignment horizontal="left" vertical="center"/>
    </xf>
    <xf numFmtId="0" fontId="79" fillId="25" borderId="118" xfId="0" applyFont="1" applyFill="1" applyBorder="1" applyAlignment="1">
      <alignment horizontal="left" vertical="center"/>
    </xf>
    <xf numFmtId="0" fontId="107" fillId="26" borderId="116" xfId="0" applyFont="1" applyFill="1" applyBorder="1" applyAlignment="1">
      <alignment horizontal="left" vertical="center"/>
    </xf>
    <xf numFmtId="0" fontId="107" fillId="26" borderId="117" xfId="0" applyFont="1" applyFill="1" applyBorder="1" applyAlignment="1">
      <alignment horizontal="left" vertical="center"/>
    </xf>
    <xf numFmtId="0" fontId="107" fillId="26" borderId="118" xfId="0" applyFont="1" applyFill="1" applyBorder="1" applyAlignment="1">
      <alignment horizontal="left" vertical="center"/>
    </xf>
    <xf numFmtId="0" fontId="79" fillId="25" borderId="119" xfId="0" applyFont="1" applyFill="1" applyBorder="1" applyAlignment="1">
      <alignment horizontal="left" vertical="center"/>
    </xf>
    <xf numFmtId="0" fontId="79" fillId="25" borderId="120" xfId="0" applyFont="1" applyFill="1" applyBorder="1" applyAlignment="1">
      <alignment horizontal="left" vertical="center"/>
    </xf>
    <xf numFmtId="0" fontId="79" fillId="25" borderId="121" xfId="0" applyFont="1" applyFill="1" applyBorder="1" applyAlignment="1">
      <alignment horizontal="left" vertical="center"/>
    </xf>
    <xf numFmtId="0" fontId="79" fillId="25" borderId="124" xfId="0" applyFont="1" applyFill="1" applyBorder="1" applyAlignment="1">
      <alignment horizontal="left" vertical="center"/>
    </xf>
    <xf numFmtId="0" fontId="79" fillId="25" borderId="122" xfId="0" applyFont="1" applyFill="1" applyBorder="1" applyAlignment="1">
      <alignment horizontal="left" vertical="center"/>
    </xf>
    <xf numFmtId="0" fontId="79" fillId="25" borderId="123" xfId="0" applyFont="1" applyFill="1" applyBorder="1" applyAlignment="1">
      <alignment horizontal="left" vertical="center"/>
    </xf>
    <xf numFmtId="0" fontId="81" fillId="0" borderId="113" xfId="0" applyFont="1" applyBorder="1" applyAlignment="1">
      <alignment horizontal="justify" vertical="center" wrapText="1"/>
    </xf>
    <xf numFmtId="0" fontId="81" fillId="0" borderId="114" xfId="0" applyFont="1" applyBorder="1" applyAlignment="1">
      <alignment horizontal="justify" vertical="center" wrapText="1"/>
    </xf>
    <xf numFmtId="0" fontId="79" fillId="0" borderId="113" xfId="0" applyFont="1" applyBorder="1" applyAlignment="1">
      <alignment horizontal="justify" vertical="center" wrapText="1"/>
    </xf>
    <xf numFmtId="0" fontId="79" fillId="0" borderId="114" xfId="0" applyFont="1" applyBorder="1" applyAlignment="1">
      <alignment horizontal="justify" vertical="center" wrapText="1"/>
    </xf>
    <xf numFmtId="0" fontId="157" fillId="27" borderId="0" xfId="0" applyFont="1" applyFill="1" applyAlignment="1">
      <alignment horizontal="center" vertical="top" wrapText="1"/>
    </xf>
    <xf numFmtId="0" fontId="197" fillId="27" borderId="0" xfId="0" applyFont="1" applyFill="1" applyAlignment="1">
      <alignment horizontal="left" vertical="top" wrapText="1"/>
    </xf>
    <xf numFmtId="0" fontId="203" fillId="27" borderId="0" xfId="0" applyFont="1" applyFill="1" applyAlignment="1">
      <alignment horizontal="left" vertical="top" wrapText="1"/>
    </xf>
    <xf numFmtId="0" fontId="143" fillId="28" borderId="0" xfId="0" applyFont="1" applyFill="1" applyAlignment="1">
      <alignment horizontal="left" vertical="center" wrapText="1"/>
    </xf>
    <xf numFmtId="0" fontId="139" fillId="26" borderId="0" xfId="0" applyFont="1" applyFill="1" applyAlignment="1">
      <alignment horizontal="left" vertical="center"/>
    </xf>
    <xf numFmtId="0" fontId="140" fillId="26" borderId="0" xfId="1" applyFont="1" applyFill="1" applyBorder="1" applyAlignment="1" applyProtection="1">
      <alignment horizontal="left" vertical="top" wrapText="1"/>
    </xf>
    <xf numFmtId="0" fontId="73" fillId="27" borderId="0" xfId="0" applyFont="1" applyFill="1" applyAlignment="1">
      <alignment horizontal="center" vertical="top" wrapText="1"/>
    </xf>
    <xf numFmtId="0" fontId="197" fillId="27" borderId="0" xfId="0" applyFont="1" applyFill="1" applyAlignment="1">
      <alignment horizontal="right" vertical="top" wrapText="1"/>
    </xf>
    <xf numFmtId="0" fontId="116" fillId="32" borderId="0" xfId="0" applyFont="1" applyFill="1" applyAlignment="1">
      <alignment horizontal="center" vertical="top" wrapText="1"/>
    </xf>
    <xf numFmtId="0" fontId="105" fillId="32" borderId="0" xfId="0" applyFont="1" applyFill="1" applyAlignment="1">
      <alignment horizontal="center" vertical="top" wrapText="1"/>
    </xf>
    <xf numFmtId="0" fontId="136" fillId="36" borderId="0" xfId="0" applyFont="1" applyFill="1" applyAlignment="1">
      <alignment horizontal="left" vertical="top" wrapText="1"/>
    </xf>
    <xf numFmtId="0" fontId="135" fillId="36" borderId="0" xfId="0" applyFont="1" applyFill="1" applyAlignment="1">
      <alignment horizontal="left" vertical="top" wrapText="1"/>
    </xf>
    <xf numFmtId="0" fontId="18" fillId="36" borderId="0" xfId="0" applyFont="1" applyFill="1" applyAlignment="1">
      <alignment horizontal="center" vertical="center"/>
    </xf>
    <xf numFmtId="0" fontId="116" fillId="36" borderId="0" xfId="0" applyFont="1" applyFill="1" applyAlignment="1">
      <alignment horizontal="center" vertical="center"/>
    </xf>
    <xf numFmtId="0" fontId="108" fillId="0" borderId="216" xfId="2" applyFont="1" applyFill="1" applyBorder="1" applyAlignment="1">
      <alignment horizontal="left" vertical="top" wrapText="1"/>
    </xf>
    <xf numFmtId="0" fontId="108" fillId="0" borderId="217" xfId="2" applyFont="1" applyFill="1" applyBorder="1" applyAlignment="1">
      <alignment horizontal="left" vertical="top" wrapText="1"/>
    </xf>
    <xf numFmtId="0" fontId="113" fillId="24" borderId="43" xfId="2" applyFont="1" applyFill="1" applyBorder="1" applyAlignment="1">
      <alignment horizontal="center" vertical="center" wrapText="1"/>
    </xf>
    <xf numFmtId="0" fontId="113" fillId="24" borderId="1" xfId="2" applyFont="1" applyFill="1" applyBorder="1" applyAlignment="1">
      <alignment horizontal="center" vertical="center" wrapText="1"/>
    </xf>
    <xf numFmtId="0" fontId="113" fillId="24" borderId="2" xfId="2" applyFont="1" applyFill="1" applyBorder="1" applyAlignment="1">
      <alignment horizontal="center" vertical="center" wrapText="1"/>
    </xf>
    <xf numFmtId="14" fontId="108" fillId="24" borderId="162" xfId="2" applyNumberFormat="1" applyFont="1" applyFill="1" applyBorder="1" applyAlignment="1">
      <alignment horizontal="center" vertical="center" wrapText="1" shrinkToFit="1"/>
    </xf>
    <xf numFmtId="14" fontId="108" fillId="24" borderId="160" xfId="2" applyNumberFormat="1" applyFont="1" applyFill="1" applyBorder="1" applyAlignment="1">
      <alignment horizontal="center" vertical="center" wrapText="1" shrinkToFit="1"/>
    </xf>
    <xf numFmtId="14" fontId="108" fillId="24" borderId="161" xfId="2" applyNumberFormat="1" applyFont="1" applyFill="1" applyBorder="1" applyAlignment="1">
      <alignment horizontal="center" vertical="center" wrapText="1" shrinkToFit="1"/>
    </xf>
    <xf numFmtId="56" fontId="108" fillId="24" borderId="43" xfId="1" applyNumberFormat="1" applyFont="1" applyFill="1" applyBorder="1" applyAlignment="1" applyProtection="1">
      <alignment horizontal="center" vertical="center" wrapText="1"/>
    </xf>
    <xf numFmtId="56" fontId="108" fillId="24" borderId="1" xfId="1" applyNumberFormat="1" applyFont="1" applyFill="1" applyBorder="1" applyAlignment="1" applyProtection="1">
      <alignment horizontal="center" vertical="center" wrapText="1"/>
    </xf>
    <xf numFmtId="56" fontId="108" fillId="24" borderId="2" xfId="1" applyNumberFormat="1" applyFont="1" applyFill="1" applyBorder="1" applyAlignment="1" applyProtection="1">
      <alignment horizontal="center" vertical="center" wrapText="1"/>
    </xf>
    <xf numFmtId="14" fontId="108" fillId="24" borderId="213" xfId="1" applyNumberFormat="1" applyFont="1" applyFill="1" applyBorder="1" applyAlignment="1" applyProtection="1">
      <alignment horizontal="center" vertical="center" wrapText="1"/>
    </xf>
    <xf numFmtId="14" fontId="108" fillId="24" borderId="214" xfId="1" applyNumberFormat="1" applyFont="1" applyFill="1" applyBorder="1" applyAlignment="1" applyProtection="1">
      <alignment horizontal="center" vertical="center" wrapText="1"/>
    </xf>
    <xf numFmtId="14" fontId="108" fillId="24" borderId="215" xfId="1" applyNumberFormat="1" applyFont="1" applyFill="1" applyBorder="1" applyAlignment="1" applyProtection="1">
      <alignment horizontal="center" vertical="center" wrapText="1"/>
    </xf>
    <xf numFmtId="14" fontId="108" fillId="24" borderId="179" xfId="1" applyNumberFormat="1" applyFont="1" applyFill="1" applyBorder="1" applyAlignment="1" applyProtection="1">
      <alignment horizontal="center" vertical="center" wrapText="1"/>
    </xf>
    <xf numFmtId="0" fontId="108" fillId="24" borderId="179" xfId="2" applyFont="1" applyFill="1" applyBorder="1" applyAlignment="1">
      <alignment horizontal="center" vertical="center"/>
    </xf>
    <xf numFmtId="0" fontId="108" fillId="24" borderId="213" xfId="2" applyFont="1" applyFill="1" applyBorder="1" applyAlignment="1">
      <alignment horizontal="center" vertical="center"/>
    </xf>
    <xf numFmtId="0" fontId="108" fillId="24" borderId="184" xfId="2" applyFont="1" applyFill="1" applyBorder="1" applyAlignment="1">
      <alignment horizontal="center" vertical="center"/>
    </xf>
    <xf numFmtId="56" fontId="108" fillId="24" borderId="43" xfId="2" applyNumberFormat="1" applyFont="1" applyFill="1" applyBorder="1" applyAlignment="1">
      <alignment horizontal="center" vertical="center" wrapText="1"/>
    </xf>
    <xf numFmtId="56" fontId="108" fillId="24" borderId="1" xfId="2" applyNumberFormat="1" applyFont="1" applyFill="1" applyBorder="1" applyAlignment="1">
      <alignment horizontal="center" vertical="center" wrapText="1"/>
    </xf>
    <xf numFmtId="56" fontId="108" fillId="24" borderId="159" xfId="2" applyNumberFormat="1" applyFont="1" applyFill="1" applyBorder="1" applyAlignment="1">
      <alignment horizontal="center" vertical="center" wrapText="1"/>
    </xf>
    <xf numFmtId="14" fontId="108" fillId="24" borderId="210" xfId="2" applyNumberFormat="1" applyFont="1" applyFill="1" applyBorder="1" applyAlignment="1">
      <alignment horizontal="center" vertical="center"/>
    </xf>
    <xf numFmtId="14" fontId="108" fillId="24" borderId="211" xfId="2" applyNumberFormat="1" applyFont="1" applyFill="1" applyBorder="1" applyAlignment="1">
      <alignment horizontal="center" vertical="center"/>
    </xf>
    <xf numFmtId="14" fontId="108" fillId="24" borderId="212" xfId="2" applyNumberFormat="1" applyFont="1" applyFill="1" applyBorder="1" applyAlignment="1">
      <alignment horizontal="center" vertical="center"/>
    </xf>
    <xf numFmtId="14" fontId="108" fillId="24" borderId="163" xfId="1" applyNumberFormat="1" applyFont="1" applyFill="1" applyBorder="1" applyAlignment="1" applyProtection="1">
      <alignment horizontal="center" vertical="center" wrapText="1" shrinkToFit="1"/>
    </xf>
    <xf numFmtId="14" fontId="108" fillId="24" borderId="165" xfId="1" applyNumberFormat="1" applyFont="1" applyFill="1" applyBorder="1" applyAlignment="1" applyProtection="1">
      <alignment horizontal="center" vertical="center" wrapText="1" shrinkToFit="1"/>
    </xf>
    <xf numFmtId="14" fontId="108" fillId="24" borderId="164" xfId="1" applyNumberFormat="1" applyFont="1" applyFill="1" applyBorder="1" applyAlignment="1" applyProtection="1">
      <alignment horizontal="center" vertical="center" wrapText="1" shrinkToFit="1"/>
    </xf>
    <xf numFmtId="56" fontId="108" fillId="24" borderId="2" xfId="2" applyNumberFormat="1" applyFont="1" applyFill="1" applyBorder="1" applyAlignment="1">
      <alignment horizontal="center" vertical="center" wrapText="1"/>
    </xf>
    <xf numFmtId="14" fontId="113" fillId="24" borderId="1" xfId="2" applyNumberFormat="1" applyFont="1" applyFill="1" applyBorder="1" applyAlignment="1">
      <alignment horizontal="center" vertical="center" shrinkToFit="1"/>
    </xf>
    <xf numFmtId="14" fontId="113" fillId="24" borderId="159" xfId="2" applyNumberFormat="1" applyFont="1" applyFill="1" applyBorder="1" applyAlignment="1">
      <alignment horizontal="center" vertical="center" shrinkToFit="1"/>
    </xf>
    <xf numFmtId="14" fontId="108" fillId="24" borderId="43" xfId="2" applyNumberFormat="1" applyFont="1" applyFill="1" applyBorder="1" applyAlignment="1">
      <alignment horizontal="center" vertical="center" shrinkToFit="1"/>
    </xf>
    <xf numFmtId="14" fontId="108" fillId="24" borderId="1" xfId="2" applyNumberFormat="1" applyFont="1" applyFill="1" applyBorder="1" applyAlignment="1">
      <alignment horizontal="center" vertical="center" shrinkToFit="1"/>
    </xf>
    <xf numFmtId="14" fontId="108" fillId="24" borderId="159" xfId="2" applyNumberFormat="1" applyFont="1" applyFill="1" applyBorder="1" applyAlignment="1">
      <alignment horizontal="center" vertical="center" shrinkToFit="1"/>
    </xf>
    <xf numFmtId="14" fontId="113" fillId="24" borderId="2" xfId="2" applyNumberFormat="1" applyFont="1" applyFill="1" applyBorder="1" applyAlignment="1">
      <alignment horizontal="center" vertical="center" shrinkToFit="1"/>
    </xf>
    <xf numFmtId="14" fontId="108" fillId="24" borderId="207" xfId="2" applyNumberFormat="1" applyFont="1" applyFill="1" applyBorder="1" applyAlignment="1">
      <alignment horizontal="center" vertical="center" shrinkToFit="1"/>
    </xf>
    <xf numFmtId="56" fontId="113" fillId="24" borderId="43" xfId="2" applyNumberFormat="1" applyFont="1" applyFill="1" applyBorder="1" applyAlignment="1">
      <alignment horizontal="center" vertical="center" wrapText="1"/>
    </xf>
    <xf numFmtId="14" fontId="113" fillId="24" borderId="43" xfId="2" applyNumberFormat="1" applyFont="1" applyFill="1" applyBorder="1" applyAlignment="1">
      <alignment horizontal="center" vertical="center"/>
    </xf>
    <xf numFmtId="14" fontId="113" fillId="24" borderId="1" xfId="2" applyNumberFormat="1" applyFont="1" applyFill="1" applyBorder="1" applyAlignment="1">
      <alignment horizontal="center" vertical="center"/>
    </xf>
    <xf numFmtId="14" fontId="113" fillId="24" borderId="2" xfId="2" applyNumberFormat="1" applyFont="1" applyFill="1" applyBorder="1" applyAlignment="1">
      <alignment horizontal="center" vertical="center"/>
    </xf>
    <xf numFmtId="0" fontId="10" fillId="0" borderId="60" xfId="2" applyFont="1" applyFill="1" applyBorder="1" applyAlignment="1">
      <alignment vertical="center"/>
    </xf>
    <xf numFmtId="0" fontId="10" fillId="0" borderId="60" xfId="2" applyFont="1" applyBorder="1" applyAlignment="1">
      <alignment vertical="center"/>
    </xf>
    <xf numFmtId="0" fontId="10" fillId="0" borderId="0" xfId="2" applyFont="1" applyFill="1" applyAlignment="1">
      <alignment vertical="center" wrapText="1"/>
    </xf>
    <xf numFmtId="0" fontId="10" fillId="0" borderId="0" xfId="2" applyFont="1" applyAlignment="1">
      <alignment vertical="center"/>
    </xf>
    <xf numFmtId="0" fontId="1" fillId="17" borderId="70" xfId="2" applyFont="1" applyFill="1" applyBorder="1" applyAlignment="1">
      <alignment vertical="top" wrapText="1"/>
    </xf>
    <xf numFmtId="0" fontId="6" fillId="0" borderId="66" xfId="2" applyBorder="1" applyAlignment="1">
      <alignment vertical="top" wrapText="1"/>
    </xf>
    <xf numFmtId="0" fontId="69" fillId="0" borderId="0" xfId="1" applyFont="1" applyAlignment="1" applyProtection="1">
      <alignment vertical="center"/>
    </xf>
    <xf numFmtId="0" fontId="6" fillId="29" borderId="58" xfId="2" applyFill="1" applyBorder="1" applyAlignment="1">
      <alignment horizontal="left" vertical="top" wrapText="1"/>
    </xf>
    <xf numFmtId="0" fontId="6" fillId="29" borderId="143" xfId="2" applyFill="1" applyBorder="1" applyAlignment="1">
      <alignment horizontal="left" vertical="top" wrapText="1"/>
    </xf>
    <xf numFmtId="0" fontId="6" fillId="29" borderId="167" xfId="2" applyFill="1" applyBorder="1" applyAlignment="1">
      <alignment horizontal="left" vertical="top" wrapText="1"/>
    </xf>
    <xf numFmtId="0" fontId="1" fillId="38" borderId="58" xfId="2" applyFont="1" applyFill="1" applyBorder="1" applyAlignment="1">
      <alignment horizontal="left" vertical="top" wrapText="1"/>
    </xf>
    <xf numFmtId="0" fontId="1" fillId="38" borderId="69" xfId="2" applyFont="1" applyFill="1" applyBorder="1" applyAlignment="1">
      <alignment horizontal="left" vertical="top" wrapText="1"/>
    </xf>
    <xf numFmtId="0" fontId="8" fillId="38" borderId="143" xfId="1" applyFill="1" applyBorder="1" applyAlignment="1" applyProtection="1">
      <alignment horizontal="left" vertical="top"/>
    </xf>
    <xf numFmtId="0" fontId="6" fillId="38" borderId="166" xfId="2" applyFill="1" applyBorder="1" applyAlignment="1">
      <alignment horizontal="left" vertical="top"/>
    </xf>
    <xf numFmtId="0" fontId="6" fillId="2" borderId="75" xfId="2" applyFill="1" applyBorder="1" applyAlignment="1">
      <alignment vertical="top" wrapText="1"/>
    </xf>
    <xf numFmtId="0" fontId="15" fillId="2" borderId="66" xfId="0" applyFont="1" applyFill="1" applyBorder="1" applyAlignment="1">
      <alignment vertical="top" wrapText="1"/>
    </xf>
    <xf numFmtId="0" fontId="1" fillId="2" borderId="75" xfId="2" applyFont="1" applyFill="1" applyBorder="1" applyAlignment="1">
      <alignment horizontal="left" vertical="top" wrapText="1"/>
    </xf>
    <xf numFmtId="0" fontId="1" fillId="2" borderId="66" xfId="2" applyFont="1" applyFill="1" applyBorder="1" applyAlignment="1">
      <alignment horizontal="left" vertical="top" wrapText="1"/>
    </xf>
    <xf numFmtId="0" fontId="14" fillId="6" borderId="18" xfId="2" applyFont="1" applyFill="1" applyBorder="1" applyAlignment="1">
      <alignment horizontal="left" vertical="center"/>
    </xf>
    <xf numFmtId="0" fontId="14" fillId="6" borderId="4" xfId="2" applyFont="1" applyFill="1" applyBorder="1" applyAlignment="1">
      <alignment horizontal="left" vertical="center"/>
    </xf>
    <xf numFmtId="0" fontId="6" fillId="6" borderId="90" xfId="2" applyFill="1" applyBorder="1">
      <alignment vertical="center"/>
    </xf>
    <xf numFmtId="0" fontId="6" fillId="6" borderId="25" xfId="2" applyFill="1" applyBorder="1">
      <alignment vertical="center"/>
    </xf>
    <xf numFmtId="0" fontId="6" fillId="6" borderId="91" xfId="2" applyFill="1" applyBorder="1">
      <alignment vertical="center"/>
    </xf>
    <xf numFmtId="0" fontId="6" fillId="6" borderId="92" xfId="2" applyFill="1" applyBorder="1">
      <alignment vertical="center"/>
    </xf>
    <xf numFmtId="0" fontId="6" fillId="6" borderId="93" xfId="2" applyFill="1" applyBorder="1">
      <alignment vertical="center"/>
    </xf>
    <xf numFmtId="0" fontId="6" fillId="6" borderId="94" xfId="2" applyFill="1" applyBorder="1">
      <alignment vertical="center"/>
    </xf>
    <xf numFmtId="0" fontId="22" fillId="6" borderId="95" xfId="2" applyFont="1" applyFill="1" applyBorder="1" applyAlignment="1">
      <alignment horizontal="center" vertical="top" wrapText="1"/>
    </xf>
    <xf numFmtId="0" fontId="22" fillId="6" borderId="87" xfId="2" applyFont="1" applyFill="1" applyBorder="1" applyAlignment="1">
      <alignment horizontal="center" vertical="top" wrapText="1"/>
    </xf>
    <xf numFmtId="0" fontId="22" fillId="6" borderId="96" xfId="2" applyFont="1" applyFill="1" applyBorder="1" applyAlignment="1">
      <alignment horizontal="center" vertical="top" wrapText="1"/>
    </xf>
    <xf numFmtId="0" fontId="22" fillId="6" borderId="97" xfId="2" applyFont="1" applyFill="1" applyBorder="1" applyAlignment="1">
      <alignment horizontal="center" vertical="top" wrapText="1"/>
    </xf>
    <xf numFmtId="0" fontId="22" fillId="6" borderId="98" xfId="2" applyFont="1" applyFill="1" applyBorder="1" applyAlignment="1">
      <alignment horizontal="center" vertical="top" wrapText="1"/>
    </xf>
    <xf numFmtId="0" fontId="1" fillId="6" borderId="15" xfId="2" applyFont="1" applyFill="1" applyBorder="1" applyAlignment="1">
      <alignment vertical="top" wrapText="1"/>
    </xf>
    <xf numFmtId="0" fontId="6" fillId="6" borderId="0" xfId="2" applyFill="1" applyAlignment="1">
      <alignment vertical="top" wrapText="1"/>
    </xf>
    <xf numFmtId="0" fontId="6" fillId="6" borderId="16" xfId="2" applyFill="1" applyBorder="1" applyAlignment="1">
      <alignment vertical="top" wrapText="1"/>
    </xf>
    <xf numFmtId="0" fontId="26" fillId="0" borderId="0" xfId="19" applyFont="1" applyAlignment="1">
      <alignment vertical="center" wrapText="1"/>
    </xf>
    <xf numFmtId="0" fontId="28" fillId="24" borderId="102" xfId="2" applyFont="1" applyFill="1" applyBorder="1" applyAlignment="1">
      <alignment horizontal="center" vertical="center" shrinkToFit="1"/>
    </xf>
    <xf numFmtId="0" fontId="18" fillId="24" borderId="29" xfId="2" applyFont="1" applyFill="1" applyBorder="1" applyAlignment="1">
      <alignment horizontal="center" vertical="center" shrinkToFit="1"/>
    </xf>
    <xf numFmtId="0" fontId="18" fillId="24" borderId="103" xfId="2" applyFont="1" applyFill="1" applyBorder="1" applyAlignment="1">
      <alignment horizontal="center" vertical="center" shrinkToFit="1"/>
    </xf>
    <xf numFmtId="0" fontId="145" fillId="22" borderId="102" xfId="2" applyFont="1" applyFill="1" applyBorder="1" applyAlignment="1">
      <alignment horizontal="center" vertical="center" wrapText="1" shrinkToFit="1"/>
    </xf>
    <xf numFmtId="0" fontId="32" fillId="22" borderId="29" xfId="2" applyFont="1" applyFill="1" applyBorder="1" applyAlignment="1">
      <alignment horizontal="center" vertical="center" shrinkToFit="1"/>
    </xf>
    <xf numFmtId="0" fontId="32" fillId="22" borderId="103" xfId="2" applyFont="1" applyFill="1" applyBorder="1" applyAlignment="1">
      <alignment horizontal="center" vertical="center" shrinkToFit="1"/>
    </xf>
    <xf numFmtId="0" fontId="21" fillId="22" borderId="99" xfId="1" applyFont="1" applyFill="1" applyBorder="1" applyAlignment="1" applyProtection="1">
      <alignment vertical="top" wrapText="1"/>
    </xf>
    <xf numFmtId="0" fontId="21" fillId="22" borderId="100" xfId="2" applyFont="1" applyFill="1" applyBorder="1" applyAlignment="1">
      <alignment vertical="top" wrapText="1"/>
    </xf>
    <xf numFmtId="0" fontId="21" fillId="22" borderId="101" xfId="2" applyFont="1" applyFill="1" applyBorder="1" applyAlignment="1">
      <alignment vertical="top" wrapText="1"/>
    </xf>
    <xf numFmtId="0" fontId="21" fillId="41" borderId="99" xfId="1" applyFont="1" applyFill="1" applyBorder="1" applyAlignment="1" applyProtection="1">
      <alignment vertical="top" wrapText="1"/>
    </xf>
    <xf numFmtId="0" fontId="21" fillId="41" borderId="100" xfId="2" applyFont="1" applyFill="1" applyBorder="1" applyAlignment="1">
      <alignment vertical="top" wrapText="1"/>
    </xf>
    <xf numFmtId="0" fontId="21" fillId="41" borderId="101" xfId="2" applyFont="1" applyFill="1" applyBorder="1" applyAlignment="1">
      <alignment vertical="top" wrapText="1"/>
    </xf>
    <xf numFmtId="0" fontId="145" fillId="41" borderId="102" xfId="2" applyFont="1" applyFill="1" applyBorder="1" applyAlignment="1">
      <alignment horizontal="center" vertical="center" wrapText="1" shrinkToFit="1"/>
    </xf>
    <xf numFmtId="0" fontId="32" fillId="41" borderId="29" xfId="2" applyFont="1" applyFill="1" applyBorder="1" applyAlignment="1">
      <alignment horizontal="center" vertical="center" shrinkToFit="1"/>
    </xf>
    <xf numFmtId="0" fontId="32" fillId="41" borderId="103" xfId="2" applyFont="1" applyFill="1" applyBorder="1" applyAlignment="1">
      <alignment horizontal="center" vertical="center" shrinkToFit="1"/>
    </xf>
    <xf numFmtId="0" fontId="28" fillId="22" borderId="169" xfId="2" applyFont="1" applyFill="1" applyBorder="1" applyAlignment="1">
      <alignment horizontal="center" vertical="center" wrapText="1" shrinkToFit="1"/>
    </xf>
    <xf numFmtId="0" fontId="28" fillId="22" borderId="170" xfId="2" applyFont="1" applyFill="1" applyBorder="1" applyAlignment="1">
      <alignment horizontal="center" vertical="center" wrapText="1" shrinkToFit="1"/>
    </xf>
    <xf numFmtId="0" fontId="28" fillId="22" borderId="171" xfId="2" applyFont="1" applyFill="1" applyBorder="1" applyAlignment="1">
      <alignment horizontal="center" vertical="center" wrapText="1" shrinkToFit="1"/>
    </xf>
    <xf numFmtId="0" fontId="20" fillId="22" borderId="59" xfId="2" applyFont="1" applyFill="1" applyBorder="1" applyAlignment="1">
      <alignment horizontal="left" vertical="top" wrapText="1" shrinkToFit="1"/>
    </xf>
    <xf numFmtId="0" fontId="20" fillId="22" borderId="60" xfId="2" applyFont="1" applyFill="1" applyBorder="1" applyAlignment="1">
      <alignment horizontal="left" vertical="top" wrapText="1" shrinkToFit="1"/>
    </xf>
    <xf numFmtId="0" fontId="20" fillId="22" borderId="61" xfId="2" applyFont="1" applyFill="1" applyBorder="1" applyAlignment="1">
      <alignment horizontal="left" vertical="top" wrapText="1" shrinkToFit="1"/>
    </xf>
    <xf numFmtId="0" fontId="25" fillId="22" borderId="110" xfId="2" applyFont="1" applyFill="1" applyBorder="1" applyAlignment="1">
      <alignment horizontal="left" vertical="top" wrapText="1"/>
    </xf>
    <xf numFmtId="0" fontId="25" fillId="22" borderId="111" xfId="2" applyFont="1" applyFill="1" applyBorder="1" applyAlignment="1">
      <alignment horizontal="left" vertical="top" wrapText="1"/>
    </xf>
    <xf numFmtId="0" fontId="25" fillId="22" borderId="112" xfId="2" applyFont="1" applyFill="1" applyBorder="1" applyAlignment="1">
      <alignment horizontal="left" vertical="top" wrapText="1"/>
    </xf>
    <xf numFmtId="0" fontId="28" fillId="41" borderId="169" xfId="2" applyFont="1" applyFill="1" applyBorder="1" applyAlignment="1">
      <alignment horizontal="center" vertical="center" wrapText="1" shrinkToFit="1"/>
    </xf>
    <xf numFmtId="0" fontId="28" fillId="41" borderId="170" xfId="2" applyFont="1" applyFill="1" applyBorder="1" applyAlignment="1">
      <alignment horizontal="center" vertical="center" wrapText="1" shrinkToFit="1"/>
    </xf>
    <xf numFmtId="0" fontId="28" fillId="41" borderId="171" xfId="2" applyFont="1" applyFill="1" applyBorder="1" applyAlignment="1">
      <alignment horizontal="center" vertical="center" wrapText="1" shrinkToFit="1"/>
    </xf>
    <xf numFmtId="0" fontId="20" fillId="41" borderId="59" xfId="2" applyFont="1" applyFill="1" applyBorder="1" applyAlignment="1">
      <alignment horizontal="left" vertical="top" wrapText="1" shrinkToFit="1"/>
    </xf>
    <xf numFmtId="0" fontId="20" fillId="41" borderId="60" xfId="2" applyFont="1" applyFill="1" applyBorder="1" applyAlignment="1">
      <alignment horizontal="left" vertical="top" wrapText="1" shrinkToFit="1"/>
    </xf>
    <xf numFmtId="0" fontId="20" fillId="41" borderId="61" xfId="2" applyFont="1" applyFill="1" applyBorder="1" applyAlignment="1">
      <alignment horizontal="left" vertical="top" wrapText="1" shrinkToFit="1"/>
    </xf>
    <xf numFmtId="0" fontId="28" fillId="20" borderId="60" xfId="2" applyFont="1" applyFill="1" applyBorder="1" applyAlignment="1">
      <alignment horizontal="center" vertical="center" shrinkToFit="1"/>
    </xf>
    <xf numFmtId="0" fontId="28" fillId="20" borderId="61" xfId="2" applyFont="1" applyFill="1" applyBorder="1" applyAlignment="1">
      <alignment horizontal="center" vertical="center" shrinkToFit="1"/>
    </xf>
    <xf numFmtId="0" fontId="21" fillId="22" borderId="102" xfId="1" applyFont="1" applyFill="1" applyBorder="1" applyAlignment="1" applyProtection="1">
      <alignment horizontal="center" vertical="center" wrapText="1"/>
    </xf>
    <xf numFmtId="0" fontId="21" fillId="22" borderId="29" xfId="1" applyFont="1" applyFill="1" applyBorder="1" applyAlignment="1" applyProtection="1">
      <alignment horizontal="center" vertical="center" wrapText="1"/>
    </xf>
    <xf numFmtId="0" fontId="21" fillId="22" borderId="103" xfId="1" applyFont="1" applyFill="1" applyBorder="1" applyAlignment="1" applyProtection="1">
      <alignment horizontal="center" vertical="center" wrapText="1"/>
    </xf>
    <xf numFmtId="0" fontId="21" fillId="22" borderId="99" xfId="1" applyFont="1" applyFill="1" applyBorder="1" applyAlignment="1" applyProtection="1">
      <alignment horizontal="left" vertical="top" wrapText="1"/>
    </xf>
    <xf numFmtId="0" fontId="21" fillId="22" borderId="186" xfId="1" applyFont="1" applyFill="1" applyBorder="1" applyAlignment="1" applyProtection="1">
      <alignment horizontal="left" vertical="top" wrapText="1"/>
    </xf>
    <xf numFmtId="0" fontId="21" fillId="22" borderId="187" xfId="1" applyFont="1" applyFill="1" applyBorder="1" applyAlignment="1" applyProtection="1">
      <alignment horizontal="left" vertical="top" wrapText="1"/>
    </xf>
    <xf numFmtId="178" fontId="27" fillId="3" borderId="1" xfId="2" applyNumberFormat="1" applyFont="1" applyFill="1" applyBorder="1" applyAlignment="1">
      <alignment horizontal="center" vertical="center"/>
    </xf>
    <xf numFmtId="178" fontId="27" fillId="3" borderId="1" xfId="0" applyNumberFormat="1" applyFont="1" applyFill="1" applyBorder="1" applyAlignment="1">
      <alignment horizontal="center" vertical="center"/>
    </xf>
  </cellXfs>
  <cellStyles count="26">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 name="標準_H26-20" xfId="25" xr:uid="{523B4A3E-4301-44FA-BF9C-E4B49A0D9D79}"/>
  </cellStyles>
  <dxfs count="6">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s>
  <tableStyles count="0" defaultTableStyle="TableStyleMedium2" defaultPivotStyle="PivotStyleLight16"/>
  <colors>
    <mruColors>
      <color rgb="FF6DDDF7"/>
      <color rgb="FF3399FF"/>
      <color rgb="FF0033CC"/>
      <color rgb="FF66CCFF"/>
      <color rgb="FFFF99FF"/>
      <color rgb="FFFF0066"/>
      <color rgb="FFBB1F05"/>
      <color rgb="FFEBA915"/>
      <color rgb="FF6EF729"/>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腸管出血性大腸菌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4957074711950752E-2"/>
          <c:y val="0.17685185185185184"/>
          <c:w val="0.77210613690956476"/>
          <c:h val="0.60984543598716823"/>
        </c:manualLayout>
      </c:layout>
      <c:lineChart>
        <c:grouping val="standard"/>
        <c:varyColors val="0"/>
        <c:ser>
          <c:idx val="6"/>
          <c:order val="0"/>
          <c:tx>
            <c:strRef>
              <c:f>'27　感染症統計'!$A$7</c:f>
              <c:strCache>
                <c:ptCount val="1"/>
                <c:pt idx="0">
                  <c:v>2022年</c:v>
                </c:pt>
              </c:strCache>
            </c:strRef>
          </c:tx>
          <c:spPr>
            <a:ln w="63500" cap="rnd">
              <a:solidFill>
                <a:srgbClr val="FF0000"/>
              </a:solidFill>
              <a:round/>
            </a:ln>
            <a:effectLst/>
          </c:spPr>
          <c:marker>
            <c:symbol val="none"/>
          </c:marker>
          <c:val>
            <c:numRef>
              <c:f>'27　感染症統計'!$B$7:$M$7</c:f>
              <c:numCache>
                <c:formatCode>#,##0_ </c:formatCode>
                <c:ptCount val="12"/>
                <c:pt idx="0" formatCode="General">
                  <c:v>81</c:v>
                </c:pt>
                <c:pt idx="1">
                  <c:v>39</c:v>
                </c:pt>
                <c:pt idx="2">
                  <c:v>72</c:v>
                </c:pt>
                <c:pt idx="3" formatCode="General">
                  <c:v>88</c:v>
                </c:pt>
                <c:pt idx="4" formatCode="General">
                  <c:v>258</c:v>
                </c:pt>
                <c:pt idx="5" formatCode="General">
                  <c:v>408</c:v>
                </c:pt>
                <c:pt idx="6" formatCode="General">
                  <c:v>88</c:v>
                </c:pt>
              </c:numCache>
            </c:numRef>
          </c:val>
          <c:smooth val="0"/>
          <c:extLst>
            <c:ext xmlns:c16="http://schemas.microsoft.com/office/drawing/2014/chart" uri="{C3380CC4-5D6E-409C-BE32-E72D297353CC}">
              <c16:uniqueId val="{00000000-B26B-4AAB-ADDF-AF634710DDB6}"/>
            </c:ext>
          </c:extLst>
        </c:ser>
        <c:ser>
          <c:idx val="7"/>
          <c:order val="1"/>
          <c:tx>
            <c:strRef>
              <c:f>'27　感染症統計'!$A$8</c:f>
              <c:strCache>
                <c:ptCount val="1"/>
                <c:pt idx="0">
                  <c:v>2021年</c:v>
                </c:pt>
              </c:strCache>
            </c:strRef>
          </c:tx>
          <c:spPr>
            <a:ln w="25400" cap="rnd">
              <a:solidFill>
                <a:schemeClr val="accent6">
                  <a:lumMod val="75000"/>
                </a:schemeClr>
              </a:solidFill>
              <a:round/>
            </a:ln>
            <a:effectLst/>
          </c:spPr>
          <c:marker>
            <c:symbol val="none"/>
          </c:marker>
          <c:val>
            <c:numRef>
              <c:f>'27　感染症統計'!$B$8:$M$8</c:f>
              <c:numCache>
                <c:formatCode>General</c:formatCode>
                <c:ptCount val="12"/>
                <c:pt idx="0">
                  <c:v>81</c:v>
                </c:pt>
                <c:pt idx="1">
                  <c:v>48</c:v>
                </c:pt>
                <c:pt idx="2">
                  <c:v>71</c:v>
                </c:pt>
                <c:pt idx="3">
                  <c:v>128</c:v>
                </c:pt>
                <c:pt idx="4">
                  <c:v>171</c:v>
                </c:pt>
                <c:pt idx="5">
                  <c:v>350</c:v>
                </c:pt>
                <c:pt idx="6">
                  <c:v>569</c:v>
                </c:pt>
                <c:pt idx="7">
                  <c:v>553</c:v>
                </c:pt>
                <c:pt idx="8">
                  <c:v>458</c:v>
                </c:pt>
                <c:pt idx="9">
                  <c:v>306</c:v>
                </c:pt>
                <c:pt idx="10">
                  <c:v>220</c:v>
                </c:pt>
                <c:pt idx="11">
                  <c:v>229</c:v>
                </c:pt>
              </c:numCache>
            </c:numRef>
          </c:val>
          <c:smooth val="0"/>
          <c:extLst>
            <c:ext xmlns:c16="http://schemas.microsoft.com/office/drawing/2014/chart" uri="{C3380CC4-5D6E-409C-BE32-E72D297353CC}">
              <c16:uniqueId val="{00000001-B26B-4AAB-ADDF-AF634710DDB6}"/>
            </c:ext>
          </c:extLst>
        </c:ser>
        <c:ser>
          <c:idx val="0"/>
          <c:order val="2"/>
          <c:tx>
            <c:strRef>
              <c:f>'27　感染症統計'!$A$9</c:f>
              <c:strCache>
                <c:ptCount val="1"/>
                <c:pt idx="0">
                  <c:v>2020年</c:v>
                </c:pt>
              </c:strCache>
            </c:strRef>
          </c:tx>
          <c:spPr>
            <a:ln w="19050" cap="rnd">
              <a:solidFill>
                <a:schemeClr val="accent1"/>
              </a:solidFill>
              <a:round/>
            </a:ln>
            <a:effectLst/>
          </c:spPr>
          <c:marker>
            <c:symbol val="none"/>
          </c:marker>
          <c:val>
            <c:numRef>
              <c:f>'27　感染症統計'!$B$9:$M$9</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2-B26B-4AAB-ADDF-AF634710DDB6}"/>
            </c:ext>
          </c:extLst>
        </c:ser>
        <c:ser>
          <c:idx val="1"/>
          <c:order val="3"/>
          <c:tx>
            <c:strRef>
              <c:f>'27　感染症統計'!$A$10</c:f>
              <c:strCache>
                <c:ptCount val="1"/>
                <c:pt idx="0">
                  <c:v>2019年</c:v>
                </c:pt>
              </c:strCache>
            </c:strRef>
          </c:tx>
          <c:spPr>
            <a:ln w="12700" cap="rnd">
              <a:solidFill>
                <a:srgbClr val="FF0066"/>
              </a:solidFill>
              <a:round/>
            </a:ln>
            <a:effectLst/>
          </c:spPr>
          <c:marker>
            <c:symbol val="none"/>
          </c:marker>
          <c:val>
            <c:numRef>
              <c:f>'27　感染症統計'!$B$10:$M$10</c:f>
              <c:numCache>
                <c:formatCode>#,##0_ </c:formatCode>
                <c:ptCount val="12"/>
                <c:pt idx="0">
                  <c:v>84</c:v>
                </c:pt>
                <c:pt idx="1">
                  <c:v>100</c:v>
                </c:pt>
                <c:pt idx="2">
                  <c:v>77</c:v>
                </c:pt>
                <c:pt idx="3">
                  <c:v>80</c:v>
                </c:pt>
                <c:pt idx="4" formatCode="General">
                  <c:v>236</c:v>
                </c:pt>
                <c:pt idx="5" formatCode="General">
                  <c:v>438</c:v>
                </c:pt>
                <c:pt idx="6" formatCode="General">
                  <c:v>631</c:v>
                </c:pt>
                <c:pt idx="7" formatCode="General">
                  <c:v>752</c:v>
                </c:pt>
                <c:pt idx="8" formatCode="General">
                  <c:v>523</c:v>
                </c:pt>
                <c:pt idx="9" formatCode="General">
                  <c:v>427</c:v>
                </c:pt>
                <c:pt idx="10" formatCode="General">
                  <c:v>253</c:v>
                </c:pt>
                <c:pt idx="11">
                  <c:v>136</c:v>
                </c:pt>
              </c:numCache>
            </c:numRef>
          </c:val>
          <c:smooth val="0"/>
          <c:extLst>
            <c:ext xmlns:c16="http://schemas.microsoft.com/office/drawing/2014/chart" uri="{C3380CC4-5D6E-409C-BE32-E72D297353CC}">
              <c16:uniqueId val="{00000003-B26B-4AAB-ADDF-AF634710DDB6}"/>
            </c:ext>
          </c:extLst>
        </c:ser>
        <c:ser>
          <c:idx val="2"/>
          <c:order val="4"/>
          <c:tx>
            <c:strRef>
              <c:f>'27　感染症統計'!$A$11</c:f>
              <c:strCache>
                <c:ptCount val="1"/>
                <c:pt idx="0">
                  <c:v>2018年</c:v>
                </c:pt>
              </c:strCache>
            </c:strRef>
          </c:tx>
          <c:spPr>
            <a:ln w="12700" cap="rnd">
              <a:solidFill>
                <a:schemeClr val="accent3"/>
              </a:solidFill>
              <a:round/>
            </a:ln>
            <a:effectLst/>
          </c:spPr>
          <c:marker>
            <c:symbol val="none"/>
          </c:marker>
          <c:val>
            <c:numRef>
              <c:f>'27　感染症統計'!$B$11:$M$11</c:f>
              <c:numCache>
                <c:formatCode>#,##0_ </c:formatCode>
                <c:ptCount val="12"/>
                <c:pt idx="0">
                  <c:v>41</c:v>
                </c:pt>
                <c:pt idx="1">
                  <c:v>44</c:v>
                </c:pt>
                <c:pt idx="2">
                  <c:v>67</c:v>
                </c:pt>
                <c:pt idx="3">
                  <c:v>103</c:v>
                </c:pt>
                <c:pt idx="4">
                  <c:v>311</c:v>
                </c:pt>
                <c:pt idx="5">
                  <c:v>415</c:v>
                </c:pt>
                <c:pt idx="6">
                  <c:v>539</c:v>
                </c:pt>
                <c:pt idx="7">
                  <c:v>1165</c:v>
                </c:pt>
                <c:pt idx="8">
                  <c:v>534</c:v>
                </c:pt>
                <c:pt idx="9">
                  <c:v>297</c:v>
                </c:pt>
                <c:pt idx="10">
                  <c:v>205</c:v>
                </c:pt>
                <c:pt idx="11">
                  <c:v>92</c:v>
                </c:pt>
              </c:numCache>
            </c:numRef>
          </c:val>
          <c:smooth val="0"/>
          <c:extLst>
            <c:ext xmlns:c16="http://schemas.microsoft.com/office/drawing/2014/chart" uri="{C3380CC4-5D6E-409C-BE32-E72D297353CC}">
              <c16:uniqueId val="{00000004-B26B-4AAB-ADDF-AF634710DDB6}"/>
            </c:ext>
          </c:extLst>
        </c:ser>
        <c:ser>
          <c:idx val="3"/>
          <c:order val="5"/>
          <c:tx>
            <c:strRef>
              <c:f>'27　感染症統計'!$A$12</c:f>
              <c:strCache>
                <c:ptCount val="1"/>
                <c:pt idx="0">
                  <c:v>2017年</c:v>
                </c:pt>
              </c:strCache>
            </c:strRef>
          </c:tx>
          <c:spPr>
            <a:ln w="12700" cap="rnd">
              <a:solidFill>
                <a:schemeClr val="accent4"/>
              </a:solidFill>
              <a:round/>
            </a:ln>
            <a:effectLst/>
          </c:spPr>
          <c:marker>
            <c:symbol val="none"/>
          </c:marker>
          <c:val>
            <c:numRef>
              <c:f>'27　感染症統計'!$B$12:$M$12</c:f>
              <c:numCache>
                <c:formatCode>#,##0_ </c:formatCode>
                <c:ptCount val="12"/>
                <c:pt idx="0">
                  <c:v>57</c:v>
                </c:pt>
                <c:pt idx="1">
                  <c:v>35</c:v>
                </c:pt>
                <c:pt idx="2">
                  <c:v>95</c:v>
                </c:pt>
                <c:pt idx="3">
                  <c:v>112</c:v>
                </c:pt>
                <c:pt idx="4">
                  <c:v>131</c:v>
                </c:pt>
                <c:pt idx="5" formatCode="General">
                  <c:v>340</c:v>
                </c:pt>
                <c:pt idx="6" formatCode="General">
                  <c:v>483</c:v>
                </c:pt>
                <c:pt idx="7" formatCode="General">
                  <c:v>1339</c:v>
                </c:pt>
                <c:pt idx="8" formatCode="General">
                  <c:v>614</c:v>
                </c:pt>
                <c:pt idx="9" formatCode="General">
                  <c:v>349</c:v>
                </c:pt>
                <c:pt idx="10" formatCode="General">
                  <c:v>236</c:v>
                </c:pt>
                <c:pt idx="11" formatCode="General">
                  <c:v>68</c:v>
                </c:pt>
              </c:numCache>
            </c:numRef>
          </c:val>
          <c:smooth val="0"/>
          <c:extLst>
            <c:ext xmlns:c16="http://schemas.microsoft.com/office/drawing/2014/chart" uri="{C3380CC4-5D6E-409C-BE32-E72D297353CC}">
              <c16:uniqueId val="{00000005-B26B-4AAB-ADDF-AF634710DDB6}"/>
            </c:ext>
          </c:extLst>
        </c:ser>
        <c:ser>
          <c:idx val="4"/>
          <c:order val="6"/>
          <c:tx>
            <c:strRef>
              <c:f>'27　感染症統計'!$A$13</c:f>
              <c:strCache>
                <c:ptCount val="1"/>
                <c:pt idx="0">
                  <c:v>2016年</c:v>
                </c:pt>
              </c:strCache>
            </c:strRef>
          </c:tx>
          <c:spPr>
            <a:ln w="12700" cap="rnd">
              <a:solidFill>
                <a:schemeClr val="accent5"/>
              </a:solidFill>
              <a:round/>
            </a:ln>
            <a:effectLst/>
          </c:spPr>
          <c:marker>
            <c:symbol val="none"/>
          </c:marker>
          <c:val>
            <c:numRef>
              <c:f>'27　感染症統計'!$B$13:$M$13</c:f>
              <c:numCache>
                <c:formatCode>#,##0_ </c:formatCode>
                <c:ptCount val="12"/>
                <c:pt idx="0" formatCode="General">
                  <c:v>68</c:v>
                </c:pt>
                <c:pt idx="1">
                  <c:v>42</c:v>
                </c:pt>
                <c:pt idx="2">
                  <c:v>44</c:v>
                </c:pt>
                <c:pt idx="3">
                  <c:v>75</c:v>
                </c:pt>
                <c:pt idx="4">
                  <c:v>135</c:v>
                </c:pt>
                <c:pt idx="5">
                  <c:v>448</c:v>
                </c:pt>
                <c:pt idx="6">
                  <c:v>507</c:v>
                </c:pt>
                <c:pt idx="7">
                  <c:v>808</c:v>
                </c:pt>
                <c:pt idx="8">
                  <c:v>795</c:v>
                </c:pt>
                <c:pt idx="9">
                  <c:v>313</c:v>
                </c:pt>
                <c:pt idx="10">
                  <c:v>246</c:v>
                </c:pt>
                <c:pt idx="11">
                  <c:v>143</c:v>
                </c:pt>
              </c:numCache>
            </c:numRef>
          </c:val>
          <c:smooth val="0"/>
          <c:extLst>
            <c:ext xmlns:c16="http://schemas.microsoft.com/office/drawing/2014/chart" uri="{C3380CC4-5D6E-409C-BE32-E72D297353CC}">
              <c16:uniqueId val="{00000006-B26B-4AAB-ADDF-AF634710DDB6}"/>
            </c:ext>
          </c:extLst>
        </c:ser>
        <c:ser>
          <c:idx val="5"/>
          <c:order val="7"/>
          <c:tx>
            <c:strRef>
              <c:f>'27　感染症統計'!$A$14</c:f>
              <c:strCache>
                <c:ptCount val="1"/>
                <c:pt idx="0">
                  <c:v>2015年</c:v>
                </c:pt>
              </c:strCache>
            </c:strRef>
          </c:tx>
          <c:spPr>
            <a:ln w="12700" cap="rnd">
              <a:solidFill>
                <a:schemeClr val="accent6"/>
              </a:solidFill>
              <a:round/>
            </a:ln>
            <a:effectLst/>
          </c:spPr>
          <c:marker>
            <c:symbol val="none"/>
          </c:marker>
          <c:val>
            <c:numRef>
              <c:f>'27　感染症統計'!$B$14:$M$14</c:f>
              <c:numCache>
                <c:formatCode>#,##0_ </c:formatCode>
                <c:ptCount val="12"/>
                <c:pt idx="0">
                  <c:v>71</c:v>
                </c:pt>
                <c:pt idx="1">
                  <c:v>97</c:v>
                </c:pt>
                <c:pt idx="2">
                  <c:v>61</c:v>
                </c:pt>
                <c:pt idx="3">
                  <c:v>105</c:v>
                </c:pt>
                <c:pt idx="4">
                  <c:v>198</c:v>
                </c:pt>
                <c:pt idx="5">
                  <c:v>442</c:v>
                </c:pt>
                <c:pt idx="6">
                  <c:v>790</c:v>
                </c:pt>
                <c:pt idx="7" formatCode="General">
                  <c:v>674</c:v>
                </c:pt>
                <c:pt idx="8" formatCode="General">
                  <c:v>594</c:v>
                </c:pt>
                <c:pt idx="9">
                  <c:v>275</c:v>
                </c:pt>
                <c:pt idx="10">
                  <c:v>133</c:v>
                </c:pt>
                <c:pt idx="11">
                  <c:v>108</c:v>
                </c:pt>
              </c:numCache>
            </c:numRef>
          </c:val>
          <c:smooth val="0"/>
          <c:extLst>
            <c:ext xmlns:c16="http://schemas.microsoft.com/office/drawing/2014/chart" uri="{C3380CC4-5D6E-409C-BE32-E72D297353CC}">
              <c16:uniqueId val="{00000007-B26B-4AAB-ADDF-AF634710DDB6}"/>
            </c:ext>
          </c:extLst>
        </c:ser>
        <c:dLbls>
          <c:showLegendKey val="0"/>
          <c:showVal val="0"/>
          <c:showCatName val="0"/>
          <c:showSerName val="0"/>
          <c:showPercent val="0"/>
          <c:showBubbleSize val="0"/>
        </c:dLbls>
        <c:smooth val="0"/>
        <c:axId val="1938067200"/>
        <c:axId val="1938062304"/>
      </c:lineChart>
      <c:catAx>
        <c:axId val="193806720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38062304"/>
        <c:crosses val="autoZero"/>
        <c:auto val="1"/>
        <c:lblAlgn val="ctr"/>
        <c:lblOffset val="100"/>
        <c:noMultiLvlLbl val="0"/>
      </c:catAx>
      <c:valAx>
        <c:axId val="1938062304"/>
        <c:scaling>
          <c:orientation val="minMax"/>
          <c:max val="14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38067200"/>
        <c:crosses val="autoZero"/>
        <c:crossBetween val="between"/>
      </c:valAx>
      <c:spPr>
        <a:noFill/>
        <a:ln>
          <a:noFill/>
        </a:ln>
        <a:effectLst/>
      </c:spPr>
    </c:plotArea>
    <c:legend>
      <c:legendPos val="b"/>
      <c:legendEntry>
        <c:idx val="2"/>
        <c:txPr>
          <a:bodyPr rot="0" spcFirstLastPara="1" vertOverflow="ellipsis" vert="horz" wrap="square" anchor="ctr" anchorCtr="1"/>
          <a:lstStyle/>
          <a:p>
            <a:pPr>
              <a:defRPr sz="900" b="0" i="0" u="none" strike="noStrike" kern="1200" baseline="0">
                <a:ln w="6350">
                  <a:solidFill>
                    <a:schemeClr val="accent1"/>
                  </a:solidFill>
                </a:ln>
                <a:solidFill>
                  <a:schemeClr val="tx1">
                    <a:lumMod val="65000"/>
                    <a:lumOff val="35000"/>
                  </a:schemeClr>
                </a:solidFill>
                <a:latin typeface="+mn-lt"/>
                <a:ea typeface="+mn-ea"/>
                <a:cs typeface="+mn-cs"/>
              </a:defRPr>
            </a:pPr>
            <a:endParaRPr lang="ja-JP"/>
          </a:p>
        </c:txPr>
      </c:legendEntry>
      <c:legendEntry>
        <c:idx val="3"/>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4"/>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5"/>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6"/>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ayout>
        <c:manualLayout>
          <c:xMode val="edge"/>
          <c:yMode val="edge"/>
          <c:x val="0.86971423242222412"/>
          <c:y val="0.15798556430446195"/>
          <c:w val="0.12831174079629443"/>
          <c:h val="0.6223490617283844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prstDash val="sysDash"/>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2466823761346863E-2"/>
          <c:y val="0.1390935811110838"/>
          <c:w val="0.71832911183304882"/>
          <c:h val="0.62589415129079018"/>
        </c:manualLayout>
      </c:layout>
      <c:lineChart>
        <c:grouping val="standard"/>
        <c:varyColors val="0"/>
        <c:ser>
          <c:idx val="6"/>
          <c:order val="0"/>
          <c:tx>
            <c:strRef>
              <c:f>'27　感染症統計'!$P$8</c:f>
              <c:strCache>
                <c:ptCount val="1"/>
                <c:pt idx="0">
                  <c:v>2021年</c:v>
                </c:pt>
              </c:strCache>
            </c:strRef>
          </c:tx>
          <c:spPr>
            <a:ln w="63500" cap="rnd">
              <a:solidFill>
                <a:srgbClr val="FF0000"/>
              </a:solidFill>
              <a:round/>
            </a:ln>
            <a:effectLst/>
          </c:spPr>
          <c:marker>
            <c:symbol val="none"/>
          </c:marker>
          <c:cat>
            <c:numRef>
              <c:f>'27　感染症統計'!$Q$7:$AB$7</c:f>
              <c:numCache>
                <c:formatCode>#,##0_ </c:formatCode>
                <c:ptCount val="12"/>
                <c:pt idx="0" formatCode="General">
                  <c:v>0</c:v>
                </c:pt>
                <c:pt idx="1">
                  <c:v>5</c:v>
                </c:pt>
                <c:pt idx="2">
                  <c:v>4</c:v>
                </c:pt>
                <c:pt idx="3">
                  <c:v>1</c:v>
                </c:pt>
                <c:pt idx="4">
                  <c:v>1</c:v>
                </c:pt>
                <c:pt idx="5">
                  <c:v>0</c:v>
                </c:pt>
                <c:pt idx="6">
                  <c:v>1</c:v>
                </c:pt>
              </c:numCache>
            </c:numRef>
          </c:cat>
          <c:val>
            <c:numRef>
              <c:f>'27　感染症統計'!$Q$8:$AB$8</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0-2962-4A89-9B35-A3E6A78CA0FE}"/>
            </c:ext>
          </c:extLst>
        </c:ser>
        <c:ser>
          <c:idx val="7"/>
          <c:order val="1"/>
          <c:tx>
            <c:strRef>
              <c:f>'27　感染症統計'!$P$9</c:f>
              <c:strCache>
                <c:ptCount val="1"/>
                <c:pt idx="0">
                  <c:v>2020年</c:v>
                </c:pt>
              </c:strCache>
            </c:strRef>
          </c:tx>
          <c:spPr>
            <a:ln w="25400" cap="rnd">
              <a:solidFill>
                <a:schemeClr val="accent6">
                  <a:lumMod val="75000"/>
                </a:schemeClr>
              </a:solidFill>
              <a:round/>
            </a:ln>
            <a:effectLst/>
          </c:spPr>
          <c:marker>
            <c:symbol val="none"/>
          </c:marker>
          <c:cat>
            <c:numRef>
              <c:f>'27　感染症統計'!$Q$7:$AB$7</c:f>
              <c:numCache>
                <c:formatCode>#,##0_ </c:formatCode>
                <c:ptCount val="12"/>
                <c:pt idx="0" formatCode="General">
                  <c:v>0</c:v>
                </c:pt>
                <c:pt idx="1">
                  <c:v>5</c:v>
                </c:pt>
                <c:pt idx="2">
                  <c:v>4</c:v>
                </c:pt>
                <c:pt idx="3">
                  <c:v>1</c:v>
                </c:pt>
                <c:pt idx="4">
                  <c:v>1</c:v>
                </c:pt>
                <c:pt idx="5">
                  <c:v>0</c:v>
                </c:pt>
                <c:pt idx="6">
                  <c:v>1</c:v>
                </c:pt>
              </c:numCache>
            </c:numRef>
          </c:cat>
          <c:val>
            <c:numRef>
              <c:f>'27　感染症統計'!$Q$9:$AB$9</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1</c:v>
                </c:pt>
              </c:numCache>
            </c:numRef>
          </c:val>
          <c:smooth val="0"/>
          <c:extLst>
            <c:ext xmlns:c16="http://schemas.microsoft.com/office/drawing/2014/chart" uri="{C3380CC4-5D6E-409C-BE32-E72D297353CC}">
              <c16:uniqueId val="{00000001-2962-4A89-9B35-A3E6A78CA0FE}"/>
            </c:ext>
          </c:extLst>
        </c:ser>
        <c:ser>
          <c:idx val="0"/>
          <c:order val="2"/>
          <c:tx>
            <c:strRef>
              <c:f>'27　感染症統計'!$P$10</c:f>
              <c:strCache>
                <c:ptCount val="1"/>
                <c:pt idx="0">
                  <c:v>2019年</c:v>
                </c:pt>
              </c:strCache>
            </c:strRef>
          </c:tx>
          <c:spPr>
            <a:ln w="19050" cap="rnd">
              <a:solidFill>
                <a:schemeClr val="accent1"/>
              </a:solidFill>
              <a:round/>
            </a:ln>
            <a:effectLst/>
          </c:spPr>
          <c:marker>
            <c:symbol val="none"/>
          </c:marker>
          <c:cat>
            <c:numRef>
              <c:f>'27　感染症統計'!$Q$7:$AB$7</c:f>
              <c:numCache>
                <c:formatCode>#,##0_ </c:formatCode>
                <c:ptCount val="12"/>
                <c:pt idx="0" formatCode="General">
                  <c:v>0</c:v>
                </c:pt>
                <c:pt idx="1">
                  <c:v>5</c:v>
                </c:pt>
                <c:pt idx="2">
                  <c:v>4</c:v>
                </c:pt>
                <c:pt idx="3">
                  <c:v>1</c:v>
                </c:pt>
                <c:pt idx="4">
                  <c:v>1</c:v>
                </c:pt>
                <c:pt idx="5">
                  <c:v>0</c:v>
                </c:pt>
                <c:pt idx="6">
                  <c:v>1</c:v>
                </c:pt>
              </c:numCache>
            </c:numRef>
          </c:cat>
          <c:val>
            <c:numRef>
              <c:f>'27　感染症統計'!$Q$10:$AB$10</c:f>
              <c:numCache>
                <c:formatCode>#,##0_ </c:formatCode>
                <c:ptCount val="12"/>
                <c:pt idx="0">
                  <c:v>7</c:v>
                </c:pt>
                <c:pt idx="1">
                  <c:v>7</c:v>
                </c:pt>
                <c:pt idx="2">
                  <c:v>13</c:v>
                </c:pt>
                <c:pt idx="3">
                  <c:v>3</c:v>
                </c:pt>
                <c:pt idx="4">
                  <c:v>8</c:v>
                </c:pt>
                <c:pt idx="5">
                  <c:v>11</c:v>
                </c:pt>
                <c:pt idx="6">
                  <c:v>5</c:v>
                </c:pt>
                <c:pt idx="7">
                  <c:v>11</c:v>
                </c:pt>
                <c:pt idx="8">
                  <c:v>9</c:v>
                </c:pt>
                <c:pt idx="9">
                  <c:v>9</c:v>
                </c:pt>
                <c:pt idx="10">
                  <c:v>20</c:v>
                </c:pt>
                <c:pt idx="11">
                  <c:v>35</c:v>
                </c:pt>
              </c:numCache>
            </c:numRef>
          </c:val>
          <c:smooth val="0"/>
          <c:extLst>
            <c:ext xmlns:c16="http://schemas.microsoft.com/office/drawing/2014/chart" uri="{C3380CC4-5D6E-409C-BE32-E72D297353CC}">
              <c16:uniqueId val="{00000002-2962-4A89-9B35-A3E6A78CA0FE}"/>
            </c:ext>
          </c:extLst>
        </c:ser>
        <c:ser>
          <c:idx val="1"/>
          <c:order val="3"/>
          <c:tx>
            <c:strRef>
              <c:f>'27　感染症統計'!$P$11</c:f>
              <c:strCache>
                <c:ptCount val="1"/>
                <c:pt idx="0">
                  <c:v>2018年</c:v>
                </c:pt>
              </c:strCache>
            </c:strRef>
          </c:tx>
          <c:spPr>
            <a:ln w="12700" cap="rnd">
              <a:solidFill>
                <a:schemeClr val="accent2"/>
              </a:solidFill>
              <a:round/>
            </a:ln>
            <a:effectLst/>
          </c:spPr>
          <c:marker>
            <c:symbol val="none"/>
          </c:marker>
          <c:cat>
            <c:numRef>
              <c:f>'27　感染症統計'!$Q$7:$AB$7</c:f>
              <c:numCache>
                <c:formatCode>#,##0_ </c:formatCode>
                <c:ptCount val="12"/>
                <c:pt idx="0" formatCode="General">
                  <c:v>0</c:v>
                </c:pt>
                <c:pt idx="1">
                  <c:v>5</c:v>
                </c:pt>
                <c:pt idx="2">
                  <c:v>4</c:v>
                </c:pt>
                <c:pt idx="3">
                  <c:v>1</c:v>
                </c:pt>
                <c:pt idx="4">
                  <c:v>1</c:v>
                </c:pt>
                <c:pt idx="5">
                  <c:v>0</c:v>
                </c:pt>
                <c:pt idx="6">
                  <c:v>1</c:v>
                </c:pt>
              </c:numCache>
            </c:numRef>
          </c:cat>
          <c:val>
            <c:numRef>
              <c:f>'27　感染症統計'!$Q$11:$AB$11</c:f>
              <c:numCache>
                <c:formatCode>#,##0_ </c:formatCode>
                <c:ptCount val="12"/>
                <c:pt idx="0">
                  <c:v>9</c:v>
                </c:pt>
                <c:pt idx="1">
                  <c:v>22</c:v>
                </c:pt>
                <c:pt idx="2">
                  <c:v>18</c:v>
                </c:pt>
                <c:pt idx="3">
                  <c:v>9</c:v>
                </c:pt>
                <c:pt idx="4">
                  <c:v>21</c:v>
                </c:pt>
                <c:pt idx="5">
                  <c:v>14</c:v>
                </c:pt>
                <c:pt idx="6">
                  <c:v>6</c:v>
                </c:pt>
                <c:pt idx="7">
                  <c:v>13</c:v>
                </c:pt>
                <c:pt idx="8">
                  <c:v>7</c:v>
                </c:pt>
                <c:pt idx="9">
                  <c:v>81</c:v>
                </c:pt>
                <c:pt idx="10">
                  <c:v>31</c:v>
                </c:pt>
                <c:pt idx="11">
                  <c:v>37</c:v>
                </c:pt>
              </c:numCache>
            </c:numRef>
          </c:val>
          <c:smooth val="0"/>
          <c:extLst>
            <c:ext xmlns:c16="http://schemas.microsoft.com/office/drawing/2014/chart" uri="{C3380CC4-5D6E-409C-BE32-E72D297353CC}">
              <c16:uniqueId val="{00000003-2962-4A89-9B35-A3E6A78CA0FE}"/>
            </c:ext>
          </c:extLst>
        </c:ser>
        <c:ser>
          <c:idx val="2"/>
          <c:order val="4"/>
          <c:tx>
            <c:strRef>
              <c:f>'27　感染症統計'!$P$12</c:f>
              <c:strCache>
                <c:ptCount val="1"/>
                <c:pt idx="0">
                  <c:v>2017年</c:v>
                </c:pt>
              </c:strCache>
            </c:strRef>
          </c:tx>
          <c:spPr>
            <a:ln w="12700" cap="rnd">
              <a:solidFill>
                <a:schemeClr val="accent3"/>
              </a:solidFill>
              <a:round/>
            </a:ln>
            <a:effectLst/>
          </c:spPr>
          <c:marker>
            <c:symbol val="none"/>
          </c:marker>
          <c:cat>
            <c:numRef>
              <c:f>'27　感染症統計'!$Q$7:$AB$7</c:f>
              <c:numCache>
                <c:formatCode>#,##0_ </c:formatCode>
                <c:ptCount val="12"/>
                <c:pt idx="0" formatCode="General">
                  <c:v>0</c:v>
                </c:pt>
                <c:pt idx="1">
                  <c:v>5</c:v>
                </c:pt>
                <c:pt idx="2">
                  <c:v>4</c:v>
                </c:pt>
                <c:pt idx="3">
                  <c:v>1</c:v>
                </c:pt>
                <c:pt idx="4">
                  <c:v>1</c:v>
                </c:pt>
                <c:pt idx="5">
                  <c:v>0</c:v>
                </c:pt>
                <c:pt idx="6">
                  <c:v>1</c:v>
                </c:pt>
              </c:numCache>
            </c:numRef>
          </c:cat>
          <c:val>
            <c:numRef>
              <c:f>'27　感染症統計'!$Q$12:$AB$12</c:f>
              <c:numCache>
                <c:formatCode>#,##0_ </c:formatCode>
                <c:ptCount val="12"/>
                <c:pt idx="0">
                  <c:v>19</c:v>
                </c:pt>
                <c:pt idx="1">
                  <c:v>12</c:v>
                </c:pt>
                <c:pt idx="2">
                  <c:v>8</c:v>
                </c:pt>
                <c:pt idx="3">
                  <c:v>12</c:v>
                </c:pt>
                <c:pt idx="4">
                  <c:v>7</c:v>
                </c:pt>
                <c:pt idx="5">
                  <c:v>15</c:v>
                </c:pt>
                <c:pt idx="6" formatCode="General">
                  <c:v>16</c:v>
                </c:pt>
                <c:pt idx="7" formatCode="General">
                  <c:v>12</c:v>
                </c:pt>
                <c:pt idx="8">
                  <c:v>16</c:v>
                </c:pt>
                <c:pt idx="9">
                  <c:v>6</c:v>
                </c:pt>
                <c:pt idx="10">
                  <c:v>12</c:v>
                </c:pt>
                <c:pt idx="11">
                  <c:v>6</c:v>
                </c:pt>
              </c:numCache>
            </c:numRef>
          </c:val>
          <c:smooth val="0"/>
          <c:extLst>
            <c:ext xmlns:c16="http://schemas.microsoft.com/office/drawing/2014/chart" uri="{C3380CC4-5D6E-409C-BE32-E72D297353CC}">
              <c16:uniqueId val="{00000004-2962-4A89-9B35-A3E6A78CA0FE}"/>
            </c:ext>
          </c:extLst>
        </c:ser>
        <c:ser>
          <c:idx val="3"/>
          <c:order val="5"/>
          <c:tx>
            <c:strRef>
              <c:f>'27　感染症統計'!$P$13</c:f>
              <c:strCache>
                <c:ptCount val="1"/>
                <c:pt idx="0">
                  <c:v>2016年</c:v>
                </c:pt>
              </c:strCache>
            </c:strRef>
          </c:tx>
          <c:spPr>
            <a:ln w="12700" cap="rnd">
              <a:solidFill>
                <a:schemeClr val="accent4"/>
              </a:solidFill>
              <a:round/>
            </a:ln>
            <a:effectLst/>
          </c:spPr>
          <c:marker>
            <c:symbol val="none"/>
          </c:marker>
          <c:cat>
            <c:numRef>
              <c:f>'27　感染症統計'!$Q$7:$AB$7</c:f>
              <c:numCache>
                <c:formatCode>#,##0_ </c:formatCode>
                <c:ptCount val="12"/>
                <c:pt idx="0" formatCode="General">
                  <c:v>0</c:v>
                </c:pt>
                <c:pt idx="1">
                  <c:v>5</c:v>
                </c:pt>
                <c:pt idx="2">
                  <c:v>4</c:v>
                </c:pt>
                <c:pt idx="3">
                  <c:v>1</c:v>
                </c:pt>
                <c:pt idx="4">
                  <c:v>1</c:v>
                </c:pt>
                <c:pt idx="5">
                  <c:v>0</c:v>
                </c:pt>
                <c:pt idx="6">
                  <c:v>1</c:v>
                </c:pt>
              </c:numCache>
            </c:numRef>
          </c:cat>
          <c:val>
            <c:numRef>
              <c:f>'27　感染症統計'!$Q$13:$AB$13</c:f>
              <c:numCache>
                <c:formatCode>#,##0_ </c:formatCode>
                <c:ptCount val="12"/>
                <c:pt idx="0" formatCode="General">
                  <c:v>9</c:v>
                </c:pt>
                <c:pt idx="1">
                  <c:v>16</c:v>
                </c:pt>
                <c:pt idx="2">
                  <c:v>12</c:v>
                </c:pt>
                <c:pt idx="3">
                  <c:v>6</c:v>
                </c:pt>
                <c:pt idx="4">
                  <c:v>7</c:v>
                </c:pt>
                <c:pt idx="5">
                  <c:v>14</c:v>
                </c:pt>
                <c:pt idx="6">
                  <c:v>9</c:v>
                </c:pt>
                <c:pt idx="7">
                  <c:v>14</c:v>
                </c:pt>
                <c:pt idx="8">
                  <c:v>9</c:v>
                </c:pt>
                <c:pt idx="9">
                  <c:v>9</c:v>
                </c:pt>
                <c:pt idx="10">
                  <c:v>8</c:v>
                </c:pt>
                <c:pt idx="11">
                  <c:v>7</c:v>
                </c:pt>
              </c:numCache>
            </c:numRef>
          </c:val>
          <c:smooth val="0"/>
          <c:extLst>
            <c:ext xmlns:c16="http://schemas.microsoft.com/office/drawing/2014/chart" uri="{C3380CC4-5D6E-409C-BE32-E72D297353CC}">
              <c16:uniqueId val="{00000005-2962-4A89-9B35-A3E6A78CA0FE}"/>
            </c:ext>
          </c:extLst>
        </c:ser>
        <c:ser>
          <c:idx val="4"/>
          <c:order val="6"/>
          <c:tx>
            <c:strRef>
              <c:f>'27　感染症統計'!$P$14</c:f>
              <c:strCache>
                <c:ptCount val="1"/>
                <c:pt idx="0">
                  <c:v>2015年</c:v>
                </c:pt>
              </c:strCache>
            </c:strRef>
          </c:tx>
          <c:spPr>
            <a:ln w="12700" cap="rnd">
              <a:solidFill>
                <a:schemeClr val="accent5"/>
              </a:solidFill>
              <a:round/>
            </a:ln>
            <a:effectLst/>
          </c:spPr>
          <c:marker>
            <c:symbol val="none"/>
          </c:marker>
          <c:cat>
            <c:numRef>
              <c:f>'27　感染症統計'!$Q$7:$AB$7</c:f>
              <c:numCache>
                <c:formatCode>#,##0_ </c:formatCode>
                <c:ptCount val="12"/>
                <c:pt idx="0" formatCode="General">
                  <c:v>0</c:v>
                </c:pt>
                <c:pt idx="1">
                  <c:v>5</c:v>
                </c:pt>
                <c:pt idx="2">
                  <c:v>4</c:v>
                </c:pt>
                <c:pt idx="3">
                  <c:v>1</c:v>
                </c:pt>
                <c:pt idx="4">
                  <c:v>1</c:v>
                </c:pt>
                <c:pt idx="5">
                  <c:v>0</c:v>
                </c:pt>
                <c:pt idx="6">
                  <c:v>1</c:v>
                </c:pt>
              </c:numCache>
            </c:numRef>
          </c:cat>
          <c:val>
            <c:numRef>
              <c:f>'27　感染症統計'!$Q$14:$AB$14</c:f>
              <c:numCache>
                <c:formatCode>#,##0_ </c:formatCode>
                <c:ptCount val="12"/>
                <c:pt idx="0">
                  <c:v>7</c:v>
                </c:pt>
                <c:pt idx="1">
                  <c:v>13</c:v>
                </c:pt>
                <c:pt idx="2">
                  <c:v>11</c:v>
                </c:pt>
                <c:pt idx="3">
                  <c:v>11</c:v>
                </c:pt>
                <c:pt idx="4">
                  <c:v>12</c:v>
                </c:pt>
                <c:pt idx="5">
                  <c:v>15</c:v>
                </c:pt>
                <c:pt idx="6">
                  <c:v>20</c:v>
                </c:pt>
                <c:pt idx="7">
                  <c:v>15</c:v>
                </c:pt>
                <c:pt idx="8">
                  <c:v>15</c:v>
                </c:pt>
                <c:pt idx="9">
                  <c:v>20</c:v>
                </c:pt>
                <c:pt idx="10">
                  <c:v>9</c:v>
                </c:pt>
                <c:pt idx="11">
                  <c:v>7</c:v>
                </c:pt>
              </c:numCache>
            </c:numRef>
          </c:val>
          <c:smooth val="0"/>
          <c:extLst>
            <c:ext xmlns:c16="http://schemas.microsoft.com/office/drawing/2014/chart" uri="{C3380CC4-5D6E-409C-BE32-E72D297353CC}">
              <c16:uniqueId val="{00000006-2962-4A89-9B35-A3E6A78CA0FE}"/>
            </c:ext>
          </c:extLst>
        </c:ser>
        <c:dLbls>
          <c:showLegendKey val="0"/>
          <c:showVal val="0"/>
          <c:showCatName val="0"/>
          <c:showSerName val="0"/>
          <c:showPercent val="0"/>
          <c:showBubbleSize val="0"/>
        </c:dLbls>
        <c:smooth val="0"/>
        <c:axId val="1938063392"/>
        <c:axId val="1938064480"/>
        <c:extLst/>
      </c:lineChart>
      <c:catAx>
        <c:axId val="1938063392"/>
        <c:scaling>
          <c:orientation val="minMax"/>
        </c:scaling>
        <c:delete val="1"/>
        <c:axPos val="b"/>
        <c:numFmt formatCode="General" sourceLinked="1"/>
        <c:majorTickMark val="none"/>
        <c:minorTickMark val="none"/>
        <c:tickLblPos val="nextTo"/>
        <c:crossAx val="1938064480"/>
        <c:crosses val="autoZero"/>
        <c:auto val="0"/>
        <c:lblAlgn val="ctr"/>
        <c:lblOffset val="100"/>
        <c:noMultiLvlLbl val="0"/>
      </c:catAx>
      <c:valAx>
        <c:axId val="1938064480"/>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38063392"/>
        <c:crosses val="max"/>
        <c:crossBetween val="between"/>
      </c:valAx>
      <c:spPr>
        <a:noFill/>
        <a:ln>
          <a:noFill/>
        </a:ln>
        <a:effectLst/>
      </c:spPr>
    </c:plotArea>
    <c:legend>
      <c:legendPos val="b"/>
      <c:layout>
        <c:manualLayout>
          <c:xMode val="edge"/>
          <c:yMode val="edge"/>
          <c:x val="0.85543391131567292"/>
          <c:y val="8.9866993536922485E-2"/>
          <c:w val="0.11916934337491826"/>
          <c:h val="0.7307317816411962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gif"/><Relationship Id="rId2" Type="http://schemas.openxmlformats.org/officeDocument/2006/relationships/image" Target="../media/image4.png"/><Relationship Id="rId1" Type="http://schemas.openxmlformats.org/officeDocument/2006/relationships/image" Target="../media/image3.png"/><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7.png"/><Relationship Id="rId1" Type="http://schemas.openxmlformats.org/officeDocument/2006/relationships/hyperlink" Target="http://www.google.co.jp/imgres?imgurl=http://thumbnail.image.rakuten.co.jp/@0_mall/fujinami/cabinet/shohin02/457126160002600052.jpg?_ex=320x320&amp;s=2&amp;r=1&amp;imgrefurl=http://item.rakuten.co.jp/fujinami/457126160002600/&amp;h=320&amp;w=320&amp;tbnid=rSj_925s_Y7APM:&amp;zoom=1&amp;docid=0WAZ4htdIbjzZM&amp;hl=ja&amp;ei=HM03U-u9CYaVkQW0lYDIAQ&amp;tbm=isch&amp;ved=0CFUQhBwwAQ&amp;iact=rc&amp;dur=388&amp;page=1&amp;start=0&amp;ndsp=15" TargetMode="External"/></Relationships>
</file>

<file path=xl/drawings/_rels/drawing5.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image" Target="../media/image10.svg"/><Relationship Id="rId7" Type="http://schemas.openxmlformats.org/officeDocument/2006/relationships/image" Target="../media/image14.png"/><Relationship Id="rId2" Type="http://schemas.openxmlformats.org/officeDocument/2006/relationships/image" Target="../media/image9.png"/><Relationship Id="rId1" Type="http://schemas.openxmlformats.org/officeDocument/2006/relationships/image" Target="../media/image8.png"/><Relationship Id="rId6" Type="http://schemas.openxmlformats.org/officeDocument/2006/relationships/image" Target="../media/image13.png"/><Relationship Id="rId5" Type="http://schemas.openxmlformats.org/officeDocument/2006/relationships/image" Target="../media/image12.svg"/><Relationship Id="rId4" Type="http://schemas.openxmlformats.org/officeDocument/2006/relationships/image" Target="../media/image11.png"/><Relationship Id="rId9" Type="http://schemas.openxmlformats.org/officeDocument/2006/relationships/image" Target="../media/image16.png"/></Relationships>
</file>

<file path=xl/drawings/_rels/drawing6.xml.rels><?xml version="1.0" encoding="UTF-8" standalone="yes"?>
<Relationships xmlns="http://schemas.openxmlformats.org/package/2006/relationships"><Relationship Id="rId1" Type="http://schemas.openxmlformats.org/officeDocument/2006/relationships/image" Target="../media/image17.png"/></Relationships>
</file>

<file path=xl/drawings/_rels/drawing7.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18.png"/></Relationships>
</file>

<file path=xl/drawings/drawing1.xml><?xml version="1.0" encoding="utf-8"?>
<xdr:wsDr xmlns:xdr="http://schemas.openxmlformats.org/drawingml/2006/spreadsheetDrawing" xmlns:a="http://schemas.openxmlformats.org/drawingml/2006/main">
  <xdr:twoCellAnchor>
    <xdr:from>
      <xdr:col>1</xdr:col>
      <xdr:colOff>0</xdr:colOff>
      <xdr:row>22</xdr:row>
      <xdr:rowOff>76200</xdr:rowOff>
    </xdr:from>
    <xdr:to>
      <xdr:col>6</xdr:col>
      <xdr:colOff>28575</xdr:colOff>
      <xdr:row>28</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36</xdr:row>
      <xdr:rowOff>0</xdr:rowOff>
    </xdr:from>
    <xdr:to>
      <xdr:col>10</xdr:col>
      <xdr:colOff>47625</xdr:colOff>
      <xdr:row>36</xdr:row>
      <xdr:rowOff>9525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60959</xdr:colOff>
      <xdr:row>0</xdr:row>
      <xdr:rowOff>78178</xdr:rowOff>
    </xdr:from>
    <xdr:to>
      <xdr:col>12</xdr:col>
      <xdr:colOff>333984</xdr:colOff>
      <xdr:row>18</xdr:row>
      <xdr:rowOff>30480</xdr:rowOff>
    </xdr:to>
    <xdr:pic>
      <xdr:nvPicPr>
        <xdr:cNvPr id="3" name="図 2">
          <a:extLst>
            <a:ext uri="{FF2B5EF4-FFF2-40B4-BE49-F238E27FC236}">
              <a16:creationId xmlns:a16="http://schemas.microsoft.com/office/drawing/2014/main" id="{03428EA0-23C6-D1B0-C3AA-D789460AAC7E}"/>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60959" y="78178"/>
          <a:ext cx="7519645" cy="505770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15240</xdr:colOff>
      <xdr:row>4</xdr:row>
      <xdr:rowOff>0</xdr:rowOff>
    </xdr:from>
    <xdr:to>
      <xdr:col>13</xdr:col>
      <xdr:colOff>121920</xdr:colOff>
      <xdr:row>18</xdr:row>
      <xdr:rowOff>22860</xdr:rowOff>
    </xdr:to>
    <xdr:pic>
      <xdr:nvPicPr>
        <xdr:cNvPr id="27" name="図 26" descr="感染性胃腸炎患者報告数　直近5シーズン">
          <a:extLst>
            <a:ext uri="{FF2B5EF4-FFF2-40B4-BE49-F238E27FC236}">
              <a16:creationId xmlns:a16="http://schemas.microsoft.com/office/drawing/2014/main" id="{DCBA2A09-8186-ADAD-F635-795AC8451F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a:ext>
          </a:extLst>
        </a:blip>
        <a:srcRect/>
        <a:stretch>
          <a:fillRect/>
        </a:stretch>
      </xdr:blipFill>
      <xdr:spPr bwMode="auto">
        <a:xfrm>
          <a:off x="4549140" y="990600"/>
          <a:ext cx="7178040" cy="28346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531680</xdr:colOff>
      <xdr:row>9</xdr:row>
      <xdr:rowOff>91419</xdr:rowOff>
    </xdr:from>
    <xdr:to>
      <xdr:col>13</xdr:col>
      <xdr:colOff>350705</xdr:colOff>
      <xdr:row>16</xdr:row>
      <xdr:rowOff>22843</xdr:rowOff>
    </xdr:to>
    <xdr:grpSp>
      <xdr:nvGrpSpPr>
        <xdr:cNvPr id="3" name="グループ化 4">
          <a:extLst>
            <a:ext uri="{FF2B5EF4-FFF2-40B4-BE49-F238E27FC236}">
              <a16:creationId xmlns:a16="http://schemas.microsoft.com/office/drawing/2014/main" id="{61AB0240-66CD-4792-82E4-1225C2B6728B}"/>
            </a:ext>
          </a:extLst>
        </xdr:cNvPr>
        <xdr:cNvGrpSpPr>
          <a:grpSpLocks/>
        </xdr:cNvGrpSpPr>
      </xdr:nvGrpSpPr>
      <xdr:grpSpPr bwMode="auto">
        <a:xfrm>
          <a:off x="5065580" y="1973559"/>
          <a:ext cx="6890385" cy="1104904"/>
          <a:chOff x="15526115" y="3871792"/>
          <a:chExt cx="7163624" cy="987253"/>
        </a:xfrm>
      </xdr:grpSpPr>
      <xdr:cxnSp macro="">
        <xdr:nvCxnSpPr>
          <xdr:cNvPr id="4" name="直線コネクタ 153">
            <a:extLst>
              <a:ext uri="{FF2B5EF4-FFF2-40B4-BE49-F238E27FC236}">
                <a16:creationId xmlns:a16="http://schemas.microsoft.com/office/drawing/2014/main" id="{99F8F55A-487B-4516-8A2D-22633CCBB0BC}"/>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5" name="直線コネクタ 153">
            <a:extLst>
              <a:ext uri="{FF2B5EF4-FFF2-40B4-BE49-F238E27FC236}">
                <a16:creationId xmlns:a16="http://schemas.microsoft.com/office/drawing/2014/main" id="{5DF74CB2-E763-467C-BBBF-850376D1C7FA}"/>
              </a:ext>
            </a:extLst>
          </xdr:cNvPr>
          <xdr:cNvCxnSpPr>
            <a:cxnSpLocks noChangeShapeType="1"/>
          </xdr:cNvCxnSpPr>
        </xdr:nvCxnSpPr>
        <xdr:spPr bwMode="auto">
          <a:xfrm>
            <a:off x="15526115" y="4651508"/>
            <a:ext cx="6959044" cy="38782"/>
          </a:xfrm>
          <a:prstGeom prst="line">
            <a:avLst/>
          </a:prstGeom>
          <a:noFill/>
          <a:ln w="19050" algn="ctr">
            <a:solidFill>
              <a:srgbClr val="FF0000"/>
            </a:solidFill>
            <a:prstDash val="dash"/>
            <a:round/>
            <a:headEnd/>
            <a:tailEnd/>
          </a:ln>
        </xdr:spPr>
      </xdr:cxnSp>
      <xdr:cxnSp macro="">
        <xdr:nvCxnSpPr>
          <xdr:cNvPr id="6" name="直線コネクタ 153">
            <a:extLst>
              <a:ext uri="{FF2B5EF4-FFF2-40B4-BE49-F238E27FC236}">
                <a16:creationId xmlns:a16="http://schemas.microsoft.com/office/drawing/2014/main" id="{9B26C330-3774-409B-A3CA-A03319A58FFA}"/>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 name="直線コネクタ 153">
            <a:extLst>
              <a:ext uri="{FF2B5EF4-FFF2-40B4-BE49-F238E27FC236}">
                <a16:creationId xmlns:a16="http://schemas.microsoft.com/office/drawing/2014/main" id="{781B2B20-05AC-4F23-9459-005DCA279508}"/>
              </a:ext>
            </a:extLst>
          </xdr:cNvPr>
          <xdr:cNvCxnSpPr>
            <a:cxnSpLocks noChangeShapeType="1"/>
          </xdr:cNvCxnSpPr>
        </xdr:nvCxnSpPr>
        <xdr:spPr bwMode="auto">
          <a:xfrm flipV="1">
            <a:off x="15630977" y="4171099"/>
            <a:ext cx="7054374" cy="9695"/>
          </a:xfrm>
          <a:prstGeom prst="line">
            <a:avLst/>
          </a:prstGeom>
          <a:noFill/>
          <a:ln w="6350" algn="ctr">
            <a:solidFill>
              <a:srgbClr val="000000"/>
            </a:solidFill>
            <a:prstDash val="dash"/>
            <a:round/>
            <a:headEnd/>
            <a:tailEnd/>
          </a:ln>
        </xdr:spPr>
      </xdr:cxnSp>
      <xdr:cxnSp macro="">
        <xdr:nvCxnSpPr>
          <xdr:cNvPr id="8" name="直線コネクタ 153">
            <a:extLst>
              <a:ext uri="{FF2B5EF4-FFF2-40B4-BE49-F238E27FC236}">
                <a16:creationId xmlns:a16="http://schemas.microsoft.com/office/drawing/2014/main" id="{6E7EC974-79D1-4204-AE45-F76E9F19174B}"/>
              </a:ext>
            </a:extLst>
          </xdr:cNvPr>
          <xdr:cNvCxnSpPr>
            <a:cxnSpLocks noChangeShapeType="1"/>
          </xdr:cNvCxnSpPr>
        </xdr:nvCxnSpPr>
        <xdr:spPr bwMode="auto">
          <a:xfrm flipV="1">
            <a:off x="15659576" y="4473705"/>
            <a:ext cx="7030163" cy="23932"/>
          </a:xfrm>
          <a:prstGeom prst="line">
            <a:avLst/>
          </a:prstGeom>
          <a:noFill/>
          <a:ln w="12700" algn="ctr">
            <a:solidFill>
              <a:srgbClr val="00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9" name="Text Box 435">
          <a:extLst>
            <a:ext uri="{FF2B5EF4-FFF2-40B4-BE49-F238E27FC236}">
              <a16:creationId xmlns:a16="http://schemas.microsoft.com/office/drawing/2014/main" id="{285A2B2C-5EFD-41E6-9CAF-35C24FDBF8C8}"/>
            </a:ext>
          </a:extLst>
        </xdr:cNvPr>
        <xdr:cNvSpPr txBox="1">
          <a:spLocks noChangeArrowheads="1"/>
        </xdr:cNvSpPr>
      </xdr:nvSpPr>
      <xdr:spPr bwMode="auto">
        <a:xfrm>
          <a:off x="5514975" y="554656"/>
          <a:ext cx="609242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レベル</a:t>
          </a:r>
          <a:r>
            <a:rPr lang="en-US" altLang="ja-JP" sz="1200" b="1" i="0" u="none" strike="noStrike" baseline="0">
              <a:solidFill>
                <a:srgbClr val="FF0000"/>
              </a:solidFill>
              <a:latin typeface="ＭＳ Ｐゴシック"/>
              <a:ea typeface="ＭＳ Ｐゴシック"/>
            </a:rPr>
            <a:t>3  </a:t>
          </a:r>
          <a:r>
            <a:rPr lang="ja-JP" altLang="en-US" sz="1200" b="1" i="0" u="none" strike="noStrike" baseline="0">
              <a:solidFill>
                <a:srgbClr val="FF0000"/>
              </a:solidFill>
              <a:latin typeface="ＭＳ Ｐゴシック"/>
              <a:ea typeface="ＭＳ Ｐゴシック"/>
            </a:rPr>
            <a:t> 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200" b="1" i="0" u="none" strike="noStrike" baseline="0">
              <a:solidFill>
                <a:srgbClr val="FF0000"/>
              </a:solidFill>
              <a:latin typeface="ＭＳ Ｐゴシック"/>
              <a:ea typeface="ＭＳ Ｐゴシック"/>
            </a:rPr>
            <a:t>2)</a:t>
          </a:r>
          <a:r>
            <a:rPr lang="ja-JP" altLang="en-US"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4.55</a:t>
          </a: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10" name="右矢印 4">
          <a:extLst>
            <a:ext uri="{FF2B5EF4-FFF2-40B4-BE49-F238E27FC236}">
              <a16:creationId xmlns:a16="http://schemas.microsoft.com/office/drawing/2014/main" id="{BB9A530A-E1A8-4D2A-821A-A787279950C2}"/>
            </a:ext>
          </a:extLst>
        </xdr:cNvPr>
        <xdr:cNvSpPr/>
      </xdr:nvSpPr>
      <xdr:spPr>
        <a:xfrm>
          <a:off x="2025014" y="181927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759922</xdr:colOff>
      <xdr:row>4</xdr:row>
      <xdr:rowOff>38471</xdr:rowOff>
    </xdr:from>
    <xdr:to>
      <xdr:col>12</xdr:col>
      <xdr:colOff>893651</xdr:colOff>
      <xdr:row>7</xdr:row>
      <xdr:rowOff>76383</xdr:rowOff>
    </xdr:to>
    <xdr:sp macro="" textlink="">
      <xdr:nvSpPr>
        <xdr:cNvPr id="11" name="線吹き出し 2 (枠付き) 14">
          <a:extLst>
            <a:ext uri="{FF2B5EF4-FFF2-40B4-BE49-F238E27FC236}">
              <a16:creationId xmlns:a16="http://schemas.microsoft.com/office/drawing/2014/main" id="{76056B01-D9F9-4167-BF91-EEAC187535F7}"/>
            </a:ext>
          </a:extLst>
        </xdr:cNvPr>
        <xdr:cNvSpPr/>
      </xdr:nvSpPr>
      <xdr:spPr bwMode="auto">
        <a:xfrm>
          <a:off x="9119062" y="1029071"/>
          <a:ext cx="2457829" cy="594172"/>
        </a:xfrm>
        <a:prstGeom prst="borderCallout2">
          <a:avLst>
            <a:gd name="adj1" fmla="val 101279"/>
            <a:gd name="adj2" fmla="val 51060"/>
            <a:gd name="adj3" fmla="val 210486"/>
            <a:gd name="adj4" fmla="val 51057"/>
            <a:gd name="adj5" fmla="val 307045"/>
            <a:gd name="adj6" fmla="val 50358"/>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散発事故事例の報告多数</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11</xdr:col>
      <xdr:colOff>899884</xdr:colOff>
      <xdr:row>14</xdr:row>
      <xdr:rowOff>23987</xdr:rowOff>
    </xdr:from>
    <xdr:to>
      <xdr:col>11</xdr:col>
      <xdr:colOff>1222702</xdr:colOff>
      <xdr:row>15</xdr:row>
      <xdr:rowOff>155746</xdr:rowOff>
    </xdr:to>
    <xdr:sp macro="" textlink="">
      <xdr:nvSpPr>
        <xdr:cNvPr id="12" name="円/楕円 17">
          <a:extLst>
            <a:ext uri="{FF2B5EF4-FFF2-40B4-BE49-F238E27FC236}">
              <a16:creationId xmlns:a16="http://schemas.microsoft.com/office/drawing/2014/main" id="{26CB123A-9358-4833-A988-B4FD20522346}"/>
            </a:ext>
          </a:extLst>
        </xdr:cNvPr>
        <xdr:cNvSpPr>
          <a:spLocks noChangeArrowheads="1"/>
        </xdr:cNvSpPr>
      </xdr:nvSpPr>
      <xdr:spPr bwMode="auto">
        <a:xfrm>
          <a:off x="10181044" y="2744327"/>
          <a:ext cx="322818" cy="299399"/>
        </a:xfrm>
        <a:prstGeom prst="ellipse">
          <a:avLst/>
        </a:prstGeom>
        <a:noFill/>
        <a:ln w="25400" algn="ctr">
          <a:solidFill>
            <a:srgbClr val="000000"/>
          </a:solidFill>
          <a:round/>
          <a:headEnd/>
          <a:tailEnd/>
        </a:ln>
      </xdr:spPr>
    </xdr:sp>
    <xdr:clientData/>
  </xdr:twoCellAnchor>
  <xdr:twoCellAnchor editAs="oneCell">
    <xdr:from>
      <xdr:col>5</xdr:col>
      <xdr:colOff>76200</xdr:colOff>
      <xdr:row>2</xdr:row>
      <xdr:rowOff>1</xdr:rowOff>
    </xdr:from>
    <xdr:to>
      <xdr:col>7</xdr:col>
      <xdr:colOff>1497</xdr:colOff>
      <xdr:row>16</xdr:row>
      <xdr:rowOff>7621</xdr:rowOff>
    </xdr:to>
    <xdr:pic>
      <xdr:nvPicPr>
        <xdr:cNvPr id="16" name="図 15">
          <a:extLst>
            <a:ext uri="{FF2B5EF4-FFF2-40B4-BE49-F238E27FC236}">
              <a16:creationId xmlns:a16="http://schemas.microsoft.com/office/drawing/2014/main" id="{661BDEDF-2F72-485F-8BAA-F475482FB5BF}"/>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2933700" y="548641"/>
          <a:ext cx="1601697" cy="2514600"/>
        </a:xfrm>
        <a:prstGeom prst="rect">
          <a:avLst/>
        </a:prstGeom>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xdr:row>
      <xdr:rowOff>1</xdr:rowOff>
    </xdr:from>
    <xdr:to>
      <xdr:col>3</xdr:col>
      <xdr:colOff>91440</xdr:colOff>
      <xdr:row>16</xdr:row>
      <xdr:rowOff>22861</xdr:rowOff>
    </xdr:to>
    <xdr:pic>
      <xdr:nvPicPr>
        <xdr:cNvPr id="13" name="図 12">
          <a:extLst>
            <a:ext uri="{FF2B5EF4-FFF2-40B4-BE49-F238E27FC236}">
              <a16:creationId xmlns:a16="http://schemas.microsoft.com/office/drawing/2014/main" id="{3C535CC8-9DFF-E5BC-487A-B5F5B513111E}"/>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0" y="548641"/>
          <a:ext cx="1577340" cy="25298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0</xdr:colOff>
      <xdr:row>16</xdr:row>
      <xdr:rowOff>0</xdr:rowOff>
    </xdr:from>
    <xdr:to>
      <xdr:col>8</xdr:col>
      <xdr:colOff>304800</xdr:colOff>
      <xdr:row>17</xdr:row>
      <xdr:rowOff>123825</xdr:rowOff>
    </xdr:to>
    <xdr:sp macro="" textlink="">
      <xdr:nvSpPr>
        <xdr:cNvPr id="2" name="AutoShape 73"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C069BFD8-8C62-4AF4-AFF1-84E9A4F452DB}"/>
            </a:ext>
          </a:extLst>
        </xdr:cNvPr>
        <xdr:cNvSpPr>
          <a:spLocks noChangeAspect="1" noChangeArrowheads="1"/>
        </xdr:cNvSpPr>
      </xdr:nvSpPr>
      <xdr:spPr bwMode="auto">
        <a:xfrm>
          <a:off x="5067300" y="4030980"/>
          <a:ext cx="304800" cy="299085"/>
        </a:xfrm>
        <a:prstGeom prst="rect">
          <a:avLst/>
        </a:prstGeom>
        <a:noFill/>
        <a:ln w="9525">
          <a:noFill/>
          <a:miter lim="800000"/>
          <a:headEnd/>
          <a:tailEnd/>
        </a:ln>
      </xdr:spPr>
    </xdr:sp>
    <xdr:clientData/>
  </xdr:twoCellAnchor>
  <xdr:twoCellAnchor>
    <xdr:from>
      <xdr:col>5</xdr:col>
      <xdr:colOff>178969</xdr:colOff>
      <xdr:row>7</xdr:row>
      <xdr:rowOff>38100</xdr:rowOff>
    </xdr:from>
    <xdr:to>
      <xdr:col>6</xdr:col>
      <xdr:colOff>407569</xdr:colOff>
      <xdr:row>10</xdr:row>
      <xdr:rowOff>114300</xdr:rowOff>
    </xdr:to>
    <xdr:sp macro="" textlink="">
      <xdr:nvSpPr>
        <xdr:cNvPr id="3" name="右矢印 2">
          <a:extLst>
            <a:ext uri="{FF2B5EF4-FFF2-40B4-BE49-F238E27FC236}">
              <a16:creationId xmlns:a16="http://schemas.microsoft.com/office/drawing/2014/main" id="{0023C521-B490-45D5-ACEB-B8C7C67BA122}"/>
            </a:ext>
          </a:extLst>
        </xdr:cNvPr>
        <xdr:cNvSpPr/>
      </xdr:nvSpPr>
      <xdr:spPr>
        <a:xfrm>
          <a:off x="2983129" y="1935480"/>
          <a:ext cx="845820" cy="8305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0</xdr:col>
      <xdr:colOff>327259</xdr:colOff>
      <xdr:row>4</xdr:row>
      <xdr:rowOff>176463</xdr:rowOff>
    </xdr:from>
    <xdr:to>
      <xdr:col>5</xdr:col>
      <xdr:colOff>8827</xdr:colOff>
      <xdr:row>14</xdr:row>
      <xdr:rowOff>24063</xdr:rowOff>
    </xdr:to>
    <xdr:pic>
      <xdr:nvPicPr>
        <xdr:cNvPr id="4" name="図 1">
          <a:extLst>
            <a:ext uri="{FF2B5EF4-FFF2-40B4-BE49-F238E27FC236}">
              <a16:creationId xmlns:a16="http://schemas.microsoft.com/office/drawing/2014/main" id="{90A76EDF-6304-4E83-9E7C-BA5F99E1B0AE}"/>
            </a:ext>
          </a:extLst>
        </xdr:cNvPr>
        <xdr:cNvPicPr>
          <a:picLocks noChangeAspect="1"/>
        </xdr:cNvPicPr>
      </xdr:nvPicPr>
      <xdr:blipFill>
        <a:blip xmlns:r="http://schemas.openxmlformats.org/officeDocument/2006/relationships" r:embed="rId2" cstate="email">
          <a:extLst>
            <a:ext uri="{BEBA8EAE-BF5A-486C-A8C5-ECC9F3942E4B}">
              <a14:imgProps xmlns:a14="http://schemas.microsoft.com/office/drawing/2010/main">
                <a14:imgLayer r:embed="rId3">
                  <a14:imgEffect>
                    <a14:sharpenSoften amount="20000"/>
                  </a14:imgEffect>
                  <a14:imgEffect>
                    <a14:saturation sat="66000"/>
                  </a14:imgEffect>
                  <a14:imgEffect>
                    <a14:brightnessContrast bright="20000"/>
                  </a14:imgEffect>
                </a14:imgLayer>
              </a14:imgProps>
            </a:ext>
            <a:ext uri="{28A0092B-C50C-407E-A947-70E740481C1C}">
              <a14:useLocalDpi xmlns:a14="http://schemas.microsoft.com/office/drawing/2010/main"/>
            </a:ext>
          </a:extLst>
        </a:blip>
        <a:srcRect/>
        <a:stretch>
          <a:fillRect/>
        </a:stretch>
      </xdr:blipFill>
      <xdr:spPr bwMode="auto">
        <a:xfrm>
          <a:off x="327259" y="1365183"/>
          <a:ext cx="2485728" cy="2270760"/>
        </a:xfrm>
        <a:prstGeom prst="rect">
          <a:avLst/>
        </a:prstGeom>
        <a:noFill/>
        <a:ln w="9525">
          <a:noFill/>
          <a:miter lim="800000"/>
          <a:headEnd/>
          <a:tailEnd/>
        </a:ln>
      </xdr:spPr>
    </xdr:pic>
    <xdr:clientData/>
  </xdr:twoCellAnchor>
  <xdr:twoCellAnchor>
    <xdr:from>
      <xdr:col>1</xdr:col>
      <xdr:colOff>16043</xdr:colOff>
      <xdr:row>12</xdr:row>
      <xdr:rowOff>31582</xdr:rowOff>
    </xdr:from>
    <xdr:to>
      <xdr:col>4</xdr:col>
      <xdr:colOff>593558</xdr:colOff>
      <xdr:row>13</xdr:row>
      <xdr:rowOff>96754</xdr:rowOff>
    </xdr:to>
    <xdr:sp macro="" textlink="">
      <xdr:nvSpPr>
        <xdr:cNvPr id="5" name="テキスト ボックス 4">
          <a:extLst>
            <a:ext uri="{FF2B5EF4-FFF2-40B4-BE49-F238E27FC236}">
              <a16:creationId xmlns:a16="http://schemas.microsoft.com/office/drawing/2014/main" id="{24FB8BDC-8F6C-457A-8169-AFE42FF4FB61}"/>
            </a:ext>
          </a:extLst>
        </xdr:cNvPr>
        <xdr:cNvSpPr txBox="1"/>
      </xdr:nvSpPr>
      <xdr:spPr>
        <a:xfrm>
          <a:off x="351323" y="3186262"/>
          <a:ext cx="2429175" cy="316632"/>
        </a:xfrm>
        <a:prstGeom prst="rect">
          <a:avLst/>
        </a:prstGeom>
        <a:solidFill>
          <a:schemeClr val="accent3">
            <a:lumMod val="40000"/>
            <a:lumOff val="60000"/>
            <a:alpha val="26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chemeClr val="bg1"/>
              </a:solidFill>
            </a:rPr>
            <a:t>洗剤にスポンジを常に漬けて使用</a:t>
          </a:r>
        </a:p>
      </xdr:txBody>
    </xdr:sp>
    <xdr:clientData/>
  </xdr:twoCellAnchor>
  <xdr:twoCellAnchor>
    <xdr:from>
      <xdr:col>2</xdr:col>
      <xdr:colOff>185487</xdr:colOff>
      <xdr:row>6</xdr:row>
      <xdr:rowOff>32084</xdr:rowOff>
    </xdr:from>
    <xdr:to>
      <xdr:col>3</xdr:col>
      <xdr:colOff>646697</xdr:colOff>
      <xdr:row>10</xdr:row>
      <xdr:rowOff>101767</xdr:rowOff>
    </xdr:to>
    <xdr:cxnSp macro="">
      <xdr:nvCxnSpPr>
        <xdr:cNvPr id="6" name="直線コネクタ 5">
          <a:extLst>
            <a:ext uri="{FF2B5EF4-FFF2-40B4-BE49-F238E27FC236}">
              <a16:creationId xmlns:a16="http://schemas.microsoft.com/office/drawing/2014/main" id="{92F0D34C-7E76-4820-B081-1B2FD38F8944}"/>
            </a:ext>
          </a:extLst>
        </xdr:cNvPr>
        <xdr:cNvCxnSpPr/>
      </xdr:nvCxnSpPr>
      <xdr:spPr>
        <a:xfrm>
          <a:off x="1137987" y="1678004"/>
          <a:ext cx="1047950" cy="1075523"/>
        </a:xfrm>
        <a:prstGeom prst="line">
          <a:avLst/>
        </a:prstGeom>
        <a:ln w="76200"/>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128337</xdr:colOff>
      <xdr:row>6</xdr:row>
      <xdr:rowOff>13034</xdr:rowOff>
    </xdr:from>
    <xdr:to>
      <xdr:col>3</xdr:col>
      <xdr:colOff>665747</xdr:colOff>
      <xdr:row>10</xdr:row>
      <xdr:rowOff>101768</xdr:rowOff>
    </xdr:to>
    <xdr:cxnSp macro="">
      <xdr:nvCxnSpPr>
        <xdr:cNvPr id="7" name="直線コネクタ 6">
          <a:extLst>
            <a:ext uri="{FF2B5EF4-FFF2-40B4-BE49-F238E27FC236}">
              <a16:creationId xmlns:a16="http://schemas.microsoft.com/office/drawing/2014/main" id="{A94E3378-4AD5-4D0C-96B2-6E4E4C0265D6}"/>
            </a:ext>
          </a:extLst>
        </xdr:cNvPr>
        <xdr:cNvCxnSpPr/>
      </xdr:nvCxnSpPr>
      <xdr:spPr>
        <a:xfrm flipV="1">
          <a:off x="1080837" y="1658954"/>
          <a:ext cx="1108910" cy="1094574"/>
        </a:xfrm>
        <a:prstGeom prst="line">
          <a:avLst/>
        </a:prstGeom>
        <a:ln w="76200"/>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589280</xdr:colOff>
      <xdr:row>31</xdr:row>
      <xdr:rowOff>20320</xdr:rowOff>
    </xdr:from>
    <xdr:to>
      <xdr:col>10</xdr:col>
      <xdr:colOff>345440</xdr:colOff>
      <xdr:row>40</xdr:row>
      <xdr:rowOff>30480</xdr:rowOff>
    </xdr:to>
    <xdr:pic>
      <xdr:nvPicPr>
        <xdr:cNvPr id="7" name="図 6">
          <a:extLst>
            <a:ext uri="{FF2B5EF4-FFF2-40B4-BE49-F238E27FC236}">
              <a16:creationId xmlns:a16="http://schemas.microsoft.com/office/drawing/2014/main" id="{7566E5E6-0CD4-0147-0B20-2FF3D02E1192}"/>
            </a:ext>
          </a:extLst>
        </xdr:cNvPr>
        <xdr:cNvPicPr>
          <a:picLocks noChangeAspect="1"/>
        </xdr:cNvPicPr>
      </xdr:nvPicPr>
      <xdr:blipFill>
        <a:blip xmlns:r="http://schemas.openxmlformats.org/officeDocument/2006/relationships" r:embed="rId1"/>
        <a:stretch>
          <a:fillRect/>
        </a:stretch>
      </xdr:blipFill>
      <xdr:spPr>
        <a:xfrm>
          <a:off x="1463040" y="14000480"/>
          <a:ext cx="10505440" cy="2479040"/>
        </a:xfrm>
        <a:prstGeom prst="rect">
          <a:avLst/>
        </a:prstGeom>
      </xdr:spPr>
    </xdr:pic>
    <xdr:clientData/>
  </xdr:twoCellAnchor>
  <xdr:twoCellAnchor>
    <xdr:from>
      <xdr:col>11</xdr:col>
      <xdr:colOff>740411</xdr:colOff>
      <xdr:row>7</xdr:row>
      <xdr:rowOff>78742</xdr:rowOff>
    </xdr:from>
    <xdr:to>
      <xdr:col>13</xdr:col>
      <xdr:colOff>1950720</xdr:colOff>
      <xdr:row>11</xdr:row>
      <xdr:rowOff>121920</xdr:rowOff>
    </xdr:to>
    <xdr:sp macro="" textlink="">
      <xdr:nvSpPr>
        <xdr:cNvPr id="3" name="四角形吹き出し 7">
          <a:extLst>
            <a:ext uri="{FF2B5EF4-FFF2-40B4-BE49-F238E27FC236}">
              <a16:creationId xmlns:a16="http://schemas.microsoft.com/office/drawing/2014/main" id="{4536BC87-42E0-412F-82F9-981865BD05B8}"/>
            </a:ext>
          </a:extLst>
        </xdr:cNvPr>
        <xdr:cNvSpPr/>
      </xdr:nvSpPr>
      <xdr:spPr>
        <a:xfrm>
          <a:off x="13115291" y="8572502"/>
          <a:ext cx="3211829" cy="1059178"/>
        </a:xfrm>
        <a:prstGeom prst="wedgeRectCallout">
          <a:avLst>
            <a:gd name="adj1" fmla="val -44124"/>
            <a:gd name="adj2" fmla="val 69116"/>
          </a:avLst>
        </a:prstGeom>
        <a:solidFill>
          <a:schemeClr val="tx1"/>
        </a:solidFill>
        <a:ln>
          <a:solidFill>
            <a:schemeClr val="accent6">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solidFill>
                <a:srgbClr val="FFFF00"/>
              </a:solidFill>
            </a:rPr>
            <a:t>世界の感染率は</a:t>
          </a:r>
          <a:r>
            <a:rPr kumimoji="1" lang="en-US" altLang="ja-JP" sz="1400" b="1">
              <a:solidFill>
                <a:srgbClr val="FFFF00"/>
              </a:solidFill>
            </a:rPr>
            <a:t>1.15% :0.01%</a:t>
          </a:r>
          <a:r>
            <a:rPr kumimoji="1" lang="ja-JP" altLang="en-US" sz="1400" b="1">
              <a:solidFill>
                <a:srgbClr val="FFFF00"/>
              </a:solidFill>
            </a:rPr>
            <a:t>減少</a:t>
          </a:r>
          <a:endParaRPr kumimoji="1" lang="ja-JP" altLang="en-US" sz="1050" b="1">
            <a:solidFill>
              <a:schemeClr val="bg1"/>
            </a:solidFill>
          </a:endParaRPr>
        </a:p>
        <a:p>
          <a:pPr algn="l"/>
          <a:r>
            <a:rPr kumimoji="1" lang="en-US" altLang="ja-JP" sz="1100">
              <a:solidFill>
                <a:schemeClr val="bg1"/>
              </a:solidFill>
            </a:rPr>
            <a:t>65</a:t>
          </a:r>
          <a:r>
            <a:rPr kumimoji="1" lang="ja-JP" altLang="en-US" sz="1100">
              <a:solidFill>
                <a:schemeClr val="bg1"/>
              </a:solidFill>
            </a:rPr>
            <a:t>歳以上の高齢者に肺炎発症による重度化リスクが高い　　</a:t>
          </a:r>
          <a:r>
            <a:rPr kumimoji="1" lang="ja-JP" altLang="en-US" sz="1100" b="1">
              <a:solidFill>
                <a:schemeClr val="bg1"/>
              </a:solidFill>
            </a:rPr>
            <a:t>　    </a:t>
          </a:r>
          <a:endParaRPr kumimoji="1" lang="en-US" altLang="ja-JP" sz="1100" b="1">
            <a:solidFill>
              <a:schemeClr val="bg1"/>
            </a:solidFill>
          </a:endParaRPr>
        </a:p>
        <a:p>
          <a:pPr algn="l"/>
          <a:endParaRPr kumimoji="1" lang="ja-JP" altLang="en-US" sz="1400" b="1" i="0" u="sng">
            <a:solidFill>
              <a:srgbClr val="FFFF00"/>
            </a:solidFill>
          </a:endParaRPr>
        </a:p>
        <a:p>
          <a:pPr algn="l"/>
          <a:endParaRPr kumimoji="1" lang="en-US" altLang="ja-JP" sz="1400" b="1" i="0" u="sng">
            <a:solidFill>
              <a:srgbClr val="FFC000"/>
            </a:solidFill>
          </a:endParaRPr>
        </a:p>
        <a:p>
          <a:pPr algn="l"/>
          <a:r>
            <a:rPr kumimoji="1" lang="en-US" altLang="ja-JP" sz="1400" b="1" i="0" u="sng">
              <a:solidFill>
                <a:srgbClr val="FFC000"/>
              </a:solidFill>
            </a:rPr>
            <a:t>)</a:t>
          </a:r>
          <a:endParaRPr kumimoji="1" lang="ja-JP" altLang="en-US" sz="1400" b="1" i="0" u="sng">
            <a:solidFill>
              <a:srgbClr val="FFC000"/>
            </a:solidFill>
          </a:endParaRPr>
        </a:p>
      </xdr:txBody>
    </xdr:sp>
    <xdr:clientData/>
  </xdr:twoCellAnchor>
  <xdr:twoCellAnchor>
    <xdr:from>
      <xdr:col>5</xdr:col>
      <xdr:colOff>558800</xdr:colOff>
      <xdr:row>49</xdr:row>
      <xdr:rowOff>265814</xdr:rowOff>
    </xdr:from>
    <xdr:to>
      <xdr:col>5</xdr:col>
      <xdr:colOff>593651</xdr:colOff>
      <xdr:row>70</xdr:row>
      <xdr:rowOff>101600</xdr:rowOff>
    </xdr:to>
    <xdr:cxnSp macro="">
      <xdr:nvCxnSpPr>
        <xdr:cNvPr id="5" name="直線矢印コネクタ 4">
          <a:extLst>
            <a:ext uri="{FF2B5EF4-FFF2-40B4-BE49-F238E27FC236}">
              <a16:creationId xmlns:a16="http://schemas.microsoft.com/office/drawing/2014/main" id="{38D8CF2F-16BC-4C80-BA5E-A4B32E25EEC4}"/>
            </a:ext>
          </a:extLst>
        </xdr:cNvPr>
        <xdr:cNvCxnSpPr/>
      </xdr:nvCxnSpPr>
      <xdr:spPr>
        <a:xfrm flipH="1">
          <a:off x="6685280" y="26549734"/>
          <a:ext cx="34851" cy="5322186"/>
        </a:xfrm>
        <a:prstGeom prst="straightConnector1">
          <a:avLst/>
        </a:prstGeom>
        <a:ln>
          <a:tailEnd type="triangle"/>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0</xdr:col>
      <xdr:colOff>828644</xdr:colOff>
      <xdr:row>10</xdr:row>
      <xdr:rowOff>163254</xdr:rowOff>
    </xdr:from>
    <xdr:to>
      <xdr:col>2</xdr:col>
      <xdr:colOff>150627</xdr:colOff>
      <xdr:row>27</xdr:row>
      <xdr:rowOff>265814</xdr:rowOff>
    </xdr:to>
    <xdr:sp macro="" textlink="">
      <xdr:nvSpPr>
        <xdr:cNvPr id="6" name="吹き出し: 四角形 5">
          <a:extLst>
            <a:ext uri="{FF2B5EF4-FFF2-40B4-BE49-F238E27FC236}">
              <a16:creationId xmlns:a16="http://schemas.microsoft.com/office/drawing/2014/main" id="{3CC40751-A841-46FA-96C6-42F7806D92A4}"/>
            </a:ext>
          </a:extLst>
        </xdr:cNvPr>
        <xdr:cNvSpPr/>
      </xdr:nvSpPr>
      <xdr:spPr>
        <a:xfrm>
          <a:off x="828644" y="10780454"/>
          <a:ext cx="1912783" cy="3689040"/>
        </a:xfrm>
        <a:prstGeom prst="wedgeRectCallout">
          <a:avLst>
            <a:gd name="adj1" fmla="val 153383"/>
            <a:gd name="adj2" fmla="val -40876"/>
          </a:avLst>
        </a:prstGeom>
        <a:solidFill>
          <a:schemeClr val="tx1"/>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b="1">
            <a:solidFill>
              <a:schemeClr val="bg1"/>
            </a:solidFill>
          </a:endParaRPr>
        </a:p>
        <a:p>
          <a:pPr algn="l"/>
          <a:endParaRPr kumimoji="1" lang="ja-JP" altLang="en-US" sz="1100" b="1">
            <a:solidFill>
              <a:schemeClr val="bg1"/>
            </a:solidFill>
          </a:endParaRPr>
        </a:p>
        <a:p>
          <a:pPr algn="l"/>
          <a:endParaRPr kumimoji="1" lang="ja-JP" altLang="en-US" sz="1100" b="1">
            <a:solidFill>
              <a:schemeClr val="bg1"/>
            </a:solidFill>
          </a:endParaRPr>
        </a:p>
        <a:p>
          <a:pPr algn="l"/>
          <a:endParaRPr kumimoji="1" lang="ja-JP" altLang="en-US" sz="1100" b="1">
            <a:solidFill>
              <a:schemeClr val="bg1"/>
            </a:solidFill>
          </a:endParaRPr>
        </a:p>
        <a:p>
          <a:pPr algn="l"/>
          <a:r>
            <a:rPr kumimoji="1" lang="ja-JP" altLang="en-US" sz="1400" b="1">
              <a:solidFill>
                <a:srgbClr val="FFFF00"/>
              </a:solidFill>
            </a:rPr>
            <a:t>世界の増加率が上昇</a:t>
          </a:r>
        </a:p>
        <a:p>
          <a:pPr algn="l"/>
          <a:endParaRPr kumimoji="1" lang="ja-JP" altLang="en-US" sz="1400" b="1">
            <a:solidFill>
              <a:srgbClr val="FFFF00"/>
            </a:solidFill>
          </a:endParaRPr>
        </a:p>
        <a:p>
          <a:pPr algn="l"/>
          <a:r>
            <a:rPr kumimoji="1" lang="en-US" altLang="ja-JP" sz="1400" b="1">
              <a:solidFill>
                <a:srgbClr val="FFFF00"/>
              </a:solidFill>
            </a:rPr>
            <a:t>o</a:t>
          </a:r>
          <a:r>
            <a:rPr kumimoji="1" lang="ja-JP" altLang="en-US" sz="1400" b="1">
              <a:solidFill>
                <a:srgbClr val="FFFF00"/>
              </a:solidFill>
            </a:rPr>
            <a:t>　</a:t>
          </a:r>
          <a:r>
            <a:rPr kumimoji="1" lang="en-US" altLang="ja-JP" sz="1400" b="1">
              <a:solidFill>
                <a:srgbClr val="FFFF00"/>
              </a:solidFill>
            </a:rPr>
            <a:t>BA5</a:t>
          </a:r>
          <a:r>
            <a:rPr kumimoji="1" lang="ja-JP" altLang="en-US" sz="1400" b="1">
              <a:solidFill>
                <a:srgbClr val="FFFF00"/>
              </a:solidFill>
            </a:rPr>
            <a:t>・</a:t>
          </a:r>
          <a:r>
            <a:rPr kumimoji="1" lang="en-US" altLang="ja-JP" sz="1400" b="1">
              <a:solidFill>
                <a:srgbClr val="FFFF00"/>
              </a:solidFill>
            </a:rPr>
            <a:t>2</a:t>
          </a:r>
          <a:endParaRPr kumimoji="1" lang="ja-JP" altLang="en-US" sz="1400" b="1">
            <a:solidFill>
              <a:srgbClr val="FFFF00"/>
            </a:solidFill>
          </a:endParaRPr>
        </a:p>
        <a:p>
          <a:pPr algn="l"/>
          <a:endParaRPr kumimoji="1" lang="ja-JP" altLang="en-US" sz="1400" b="1">
            <a:solidFill>
              <a:srgbClr val="FFFF00"/>
            </a:solidFill>
          </a:endParaRPr>
        </a:p>
        <a:p>
          <a:pPr algn="l"/>
          <a:endParaRPr kumimoji="1" lang="ja-JP" altLang="en-US" sz="1400" b="1">
            <a:solidFill>
              <a:srgbClr val="FFFF00"/>
            </a:solidFill>
          </a:endParaRPr>
        </a:p>
      </xdr:txBody>
    </xdr:sp>
    <xdr:clientData/>
  </xdr:twoCellAnchor>
  <xdr:twoCellAnchor>
    <xdr:from>
      <xdr:col>1</xdr:col>
      <xdr:colOff>1348740</xdr:colOff>
      <xdr:row>4</xdr:row>
      <xdr:rowOff>1181100</xdr:rowOff>
    </xdr:from>
    <xdr:to>
      <xdr:col>13</xdr:col>
      <xdr:colOff>1402080</xdr:colOff>
      <xdr:row>4</xdr:row>
      <xdr:rowOff>2367280</xdr:rowOff>
    </xdr:to>
    <xdr:sp macro="" textlink="">
      <xdr:nvSpPr>
        <xdr:cNvPr id="10" name="テキスト ボックス 9">
          <a:extLst>
            <a:ext uri="{FF2B5EF4-FFF2-40B4-BE49-F238E27FC236}">
              <a16:creationId xmlns:a16="http://schemas.microsoft.com/office/drawing/2014/main" id="{995E2A9C-FBB0-4719-9C03-1A670623514F}"/>
            </a:ext>
          </a:extLst>
        </xdr:cNvPr>
        <xdr:cNvSpPr txBox="1"/>
      </xdr:nvSpPr>
      <xdr:spPr>
        <a:xfrm>
          <a:off x="2222500" y="5722620"/>
          <a:ext cx="12926060" cy="118618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2000" b="1">
              <a:solidFill>
                <a:srgbClr val="FFFF00"/>
              </a:solidFill>
            </a:rPr>
            <a:t>*評価に値する政府のコロナ対策</a:t>
          </a:r>
          <a:r>
            <a:rPr kumimoji="1" lang="ja-JP" altLang="en-US" sz="2000" b="1" baseline="0">
              <a:solidFill>
                <a:srgbClr val="FFFF00"/>
              </a:solidFill>
            </a:rPr>
            <a:t>   </a:t>
          </a:r>
          <a:r>
            <a:rPr kumimoji="1" lang="ja-JP" altLang="en-US" sz="2000" b="1" baseline="0">
              <a:solidFill>
                <a:schemeClr val="bg1"/>
              </a:solidFill>
            </a:rPr>
            <a:t>第三回ブースター接種の予定を明確にすべき時期</a:t>
          </a:r>
          <a:r>
            <a:rPr kumimoji="1" lang="en-US" altLang="ja-JP" sz="2000" b="1" baseline="0">
              <a:solidFill>
                <a:schemeClr val="bg1"/>
              </a:solidFill>
            </a:rPr>
            <a:t>!!</a:t>
          </a:r>
          <a:endParaRPr kumimoji="1" lang="en-US" altLang="ja-JP" sz="2000" b="1">
            <a:solidFill>
              <a:schemeClr val="bg1"/>
            </a:solidFill>
          </a:endParaRPr>
        </a:p>
        <a:p>
          <a:pPr algn="l"/>
          <a:r>
            <a:rPr kumimoji="1" lang="ja-JP" altLang="en-US" sz="2000" b="1">
              <a:solidFill>
                <a:srgbClr val="FFFF00"/>
              </a:solidFill>
            </a:rPr>
            <a:t>*世界は感染第</a:t>
          </a:r>
          <a:r>
            <a:rPr kumimoji="1" lang="en-US" altLang="ja-JP" sz="2000" b="1">
              <a:solidFill>
                <a:srgbClr val="FFFF00"/>
              </a:solidFill>
            </a:rPr>
            <a:t>5</a:t>
          </a:r>
          <a:r>
            <a:rPr kumimoji="1" lang="ja-JP" altLang="en-US" sz="2000" b="1">
              <a:solidFill>
                <a:srgbClr val="FFFF00"/>
              </a:solidFill>
            </a:rPr>
            <a:t>波リバウンドもピークアウトしているものの　今週はまだ毎日</a:t>
          </a:r>
          <a:r>
            <a:rPr kumimoji="1" lang="en-US" altLang="ja-JP" sz="2000" b="1">
              <a:solidFill>
                <a:srgbClr val="FFFF00"/>
              </a:solidFill>
            </a:rPr>
            <a:t>78</a:t>
          </a:r>
          <a:r>
            <a:rPr kumimoji="1" lang="ja-JP" altLang="en-US" sz="2000" b="1">
              <a:solidFill>
                <a:srgbClr val="FFFF00"/>
              </a:solidFill>
            </a:rPr>
            <a:t>万人が新規感染状態。　第六波はあるのか</a:t>
          </a:r>
          <a:r>
            <a:rPr kumimoji="1" lang="en-US" altLang="ja-JP" sz="2000" b="1">
              <a:solidFill>
                <a:srgbClr val="FFFF00"/>
              </a:solidFill>
            </a:rPr>
            <a:t>?</a:t>
          </a:r>
          <a:r>
            <a:rPr kumimoji="1" lang="ja-JP" altLang="en-US" sz="2000" b="1">
              <a:solidFill>
                <a:srgbClr val="FFFF00"/>
              </a:solidFill>
            </a:rPr>
            <a:t>　　　　　　　　　　　　　　　　　　　　　　　　　　　　*</a:t>
          </a:r>
          <a:r>
            <a:rPr kumimoji="1" lang="ja-JP" altLang="en-US" sz="2000" b="1">
              <a:solidFill>
                <a:schemeClr val="bg1"/>
              </a:solidFill>
            </a:rPr>
            <a:t>国産ワクチン製造承認と経済再生プログラムの更なる後押しが急務</a:t>
          </a:r>
          <a:endParaRPr kumimoji="1" lang="en-US" altLang="ja-JP" sz="2000" b="1">
            <a:solidFill>
              <a:schemeClr val="bg1"/>
            </a:solidFill>
          </a:endParaRPr>
        </a:p>
      </xdr:txBody>
    </xdr:sp>
    <xdr:clientData/>
  </xdr:twoCellAnchor>
  <xdr:twoCellAnchor editAs="oneCell">
    <xdr:from>
      <xdr:col>1</xdr:col>
      <xdr:colOff>277511</xdr:colOff>
      <xdr:row>4</xdr:row>
      <xdr:rowOff>964727</xdr:rowOff>
    </xdr:from>
    <xdr:to>
      <xdr:col>1</xdr:col>
      <xdr:colOff>1190021</xdr:colOff>
      <xdr:row>4</xdr:row>
      <xdr:rowOff>1879127</xdr:rowOff>
    </xdr:to>
    <xdr:pic>
      <xdr:nvPicPr>
        <xdr:cNvPr id="8" name="グラフィックス 7" descr="針">
          <a:extLst>
            <a:ext uri="{FF2B5EF4-FFF2-40B4-BE49-F238E27FC236}">
              <a16:creationId xmlns:a16="http://schemas.microsoft.com/office/drawing/2014/main" id="{4F2E414E-B222-4085-A733-CD7BE0A0758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a:ext>
            <a:ext uri="{96DAC541-7B7A-43D3-8B79-37D633B846F1}">
              <asvg:svgBlip xmlns:asvg="http://schemas.microsoft.com/office/drawing/2016/SVG/main" r:embed="rId3"/>
            </a:ext>
          </a:extLst>
        </a:blip>
        <a:stretch>
          <a:fillRect/>
        </a:stretch>
      </xdr:blipFill>
      <xdr:spPr>
        <a:xfrm>
          <a:off x="1151271" y="5110007"/>
          <a:ext cx="912510" cy="914400"/>
        </a:xfrm>
        <a:prstGeom prst="rect">
          <a:avLst/>
        </a:prstGeom>
      </xdr:spPr>
    </xdr:pic>
    <xdr:clientData/>
  </xdr:twoCellAnchor>
  <xdr:twoCellAnchor editAs="oneCell">
    <xdr:from>
      <xdr:col>2</xdr:col>
      <xdr:colOff>117195</xdr:colOff>
      <xdr:row>32</xdr:row>
      <xdr:rowOff>101600</xdr:rowOff>
    </xdr:from>
    <xdr:to>
      <xdr:col>3</xdr:col>
      <xdr:colOff>399785</xdr:colOff>
      <xdr:row>35</xdr:row>
      <xdr:rowOff>235215</xdr:rowOff>
    </xdr:to>
    <xdr:pic>
      <xdr:nvPicPr>
        <xdr:cNvPr id="11" name="グラフィックス 10" descr="針">
          <a:extLst>
            <a:ext uri="{FF2B5EF4-FFF2-40B4-BE49-F238E27FC236}">
              <a16:creationId xmlns:a16="http://schemas.microsoft.com/office/drawing/2014/main" id="{A728F270-B4D6-417C-AD76-74AD289D8B68}"/>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a:ext>
            <a:ext uri="{96DAC541-7B7A-43D3-8B79-37D633B846F1}">
              <asvg:svgBlip xmlns:asvg="http://schemas.microsoft.com/office/drawing/2016/SVG/main" r:embed="rId5"/>
            </a:ext>
          </a:extLst>
        </a:blip>
        <a:stretch>
          <a:fillRect/>
        </a:stretch>
      </xdr:blipFill>
      <xdr:spPr>
        <a:xfrm rot="10800000">
          <a:off x="2707995" y="15656560"/>
          <a:ext cx="912510" cy="956575"/>
        </a:xfrm>
        <a:prstGeom prst="rect">
          <a:avLst/>
        </a:prstGeom>
      </xdr:spPr>
    </xdr:pic>
    <xdr:clientData/>
  </xdr:twoCellAnchor>
  <xdr:twoCellAnchor>
    <xdr:from>
      <xdr:col>5</xdr:col>
      <xdr:colOff>680720</xdr:colOff>
      <xdr:row>2</xdr:row>
      <xdr:rowOff>345440</xdr:rowOff>
    </xdr:from>
    <xdr:to>
      <xdr:col>13</xdr:col>
      <xdr:colOff>1320800</xdr:colOff>
      <xdr:row>2</xdr:row>
      <xdr:rowOff>2052320</xdr:rowOff>
    </xdr:to>
    <xdr:sp macro="" textlink="">
      <xdr:nvSpPr>
        <xdr:cNvPr id="24" name="テキスト ボックス 23">
          <a:extLst>
            <a:ext uri="{FF2B5EF4-FFF2-40B4-BE49-F238E27FC236}">
              <a16:creationId xmlns:a16="http://schemas.microsoft.com/office/drawing/2014/main" id="{87A11060-5553-4DE4-913E-BB156696BAD6}"/>
            </a:ext>
          </a:extLst>
        </xdr:cNvPr>
        <xdr:cNvSpPr txBox="1"/>
      </xdr:nvSpPr>
      <xdr:spPr>
        <a:xfrm>
          <a:off x="6807200" y="1137920"/>
          <a:ext cx="8890000" cy="1706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2000" b="0" i="0">
              <a:solidFill>
                <a:schemeClr val="dk1"/>
              </a:solidFill>
              <a:effectLst/>
              <a:latin typeface="+mn-lt"/>
              <a:ea typeface="+mn-ea"/>
              <a:cs typeface="+mn-cs"/>
            </a:rPr>
            <a:t>1</a:t>
          </a:r>
          <a:r>
            <a:rPr lang="ja-JP" altLang="en-US" sz="2000" b="0" i="0">
              <a:solidFill>
                <a:schemeClr val="dk1"/>
              </a:solidFill>
              <a:effectLst/>
              <a:latin typeface="+mn-lt"/>
              <a:ea typeface="+mn-ea"/>
              <a:cs typeface="+mn-cs"/>
            </a:rPr>
            <a:t>日あたりに確認される感染者数を</a:t>
          </a:r>
          <a:r>
            <a:rPr lang="en-US" altLang="ja-JP" sz="2000" b="0" i="0">
              <a:solidFill>
                <a:schemeClr val="dk1"/>
              </a:solidFill>
              <a:effectLst/>
              <a:latin typeface="+mn-lt"/>
              <a:ea typeface="+mn-ea"/>
              <a:cs typeface="+mn-cs"/>
            </a:rPr>
            <a:t>7</a:t>
          </a:r>
          <a:r>
            <a:rPr lang="ja-JP" altLang="en-US" sz="2000" b="0" i="0">
              <a:solidFill>
                <a:schemeClr val="dk1"/>
              </a:solidFill>
              <a:effectLst/>
              <a:latin typeface="+mn-lt"/>
              <a:ea typeface="+mn-ea"/>
              <a:cs typeface="+mn-cs"/>
            </a:rPr>
            <a:t>日移動平均で国別に見る。米国は</a:t>
          </a:r>
          <a:r>
            <a:rPr lang="en-US" altLang="ja-JP" sz="2000" b="0" i="0">
              <a:solidFill>
                <a:schemeClr val="dk1"/>
              </a:solidFill>
              <a:effectLst/>
              <a:latin typeface="+mn-lt"/>
              <a:ea typeface="+mn-ea"/>
              <a:cs typeface="+mn-cs"/>
            </a:rPr>
            <a:t>7</a:t>
          </a:r>
          <a:r>
            <a:rPr lang="ja-JP" altLang="en-US" sz="2000" b="0" i="0">
              <a:solidFill>
                <a:schemeClr val="dk1"/>
              </a:solidFill>
              <a:effectLst/>
              <a:latin typeface="+mn-lt"/>
              <a:ea typeface="+mn-ea"/>
              <a:cs typeface="+mn-cs"/>
            </a:rPr>
            <a:t>月</a:t>
          </a:r>
          <a:r>
            <a:rPr lang="en-US" altLang="ja-JP" sz="2000" b="0" i="0">
              <a:solidFill>
                <a:schemeClr val="dk1"/>
              </a:solidFill>
              <a:effectLst/>
              <a:latin typeface="+mn-lt"/>
              <a:ea typeface="+mn-ea"/>
              <a:cs typeface="+mn-cs"/>
            </a:rPr>
            <a:t>15</a:t>
          </a:r>
          <a:r>
            <a:rPr lang="ja-JP" altLang="en-US" sz="2000" b="0" i="0">
              <a:solidFill>
                <a:schemeClr val="dk1"/>
              </a:solidFill>
              <a:effectLst/>
              <a:latin typeface="+mn-lt"/>
              <a:ea typeface="+mn-ea"/>
              <a:cs typeface="+mn-cs"/>
            </a:rPr>
            <a:t>日時点で</a:t>
          </a:r>
          <a:r>
            <a:rPr lang="en-US" altLang="ja-JP" sz="2000" b="0" i="0">
              <a:solidFill>
                <a:schemeClr val="dk1"/>
              </a:solidFill>
              <a:effectLst/>
              <a:latin typeface="+mn-lt"/>
              <a:ea typeface="+mn-ea"/>
              <a:cs typeface="+mn-cs"/>
            </a:rPr>
            <a:t>12</a:t>
          </a:r>
          <a:r>
            <a:rPr lang="ja-JP" altLang="en-US" sz="2000" b="0" i="0">
              <a:solidFill>
                <a:schemeClr val="dk1"/>
              </a:solidFill>
              <a:effectLst/>
              <a:latin typeface="+mn-lt"/>
              <a:ea typeface="+mn-ea"/>
              <a:cs typeface="+mn-cs"/>
            </a:rPr>
            <a:t>万</a:t>
          </a:r>
          <a:r>
            <a:rPr lang="en-US" altLang="ja-JP" sz="2000" b="0" i="0">
              <a:solidFill>
                <a:schemeClr val="dk1"/>
              </a:solidFill>
              <a:effectLst/>
              <a:latin typeface="+mn-lt"/>
              <a:ea typeface="+mn-ea"/>
              <a:cs typeface="+mn-cs"/>
            </a:rPr>
            <a:t>8308</a:t>
          </a:r>
          <a:r>
            <a:rPr lang="ja-JP" altLang="en-US" sz="2000" b="0" i="0">
              <a:solidFill>
                <a:schemeClr val="dk1"/>
              </a:solidFill>
              <a:effectLst/>
              <a:latin typeface="+mn-lt"/>
              <a:ea typeface="+mn-ea"/>
              <a:cs typeface="+mn-cs"/>
            </a:rPr>
            <a:t>人だった。</a:t>
          </a:r>
          <a:r>
            <a:rPr lang="en-US" altLang="ja-JP" sz="2000" b="0" i="0">
              <a:solidFill>
                <a:schemeClr val="dk1"/>
              </a:solidFill>
              <a:effectLst/>
              <a:latin typeface="+mn-lt"/>
              <a:ea typeface="+mn-ea"/>
              <a:cs typeface="+mn-cs"/>
            </a:rPr>
            <a:t>2022</a:t>
          </a:r>
          <a:r>
            <a:rPr lang="ja-JP" altLang="en-US" sz="2000" b="0" i="0">
              <a:solidFill>
                <a:schemeClr val="dk1"/>
              </a:solidFill>
              <a:effectLst/>
              <a:latin typeface="+mn-lt"/>
              <a:ea typeface="+mn-ea"/>
              <a:cs typeface="+mn-cs"/>
            </a:rPr>
            <a:t>年</a:t>
          </a:r>
          <a:r>
            <a:rPr lang="en-US" altLang="ja-JP" sz="2000" b="0" i="0">
              <a:solidFill>
                <a:schemeClr val="dk1"/>
              </a:solidFill>
              <a:effectLst/>
              <a:latin typeface="+mn-lt"/>
              <a:ea typeface="+mn-ea"/>
              <a:cs typeface="+mn-cs"/>
            </a:rPr>
            <a:t>1</a:t>
          </a:r>
          <a:r>
            <a:rPr lang="ja-JP" altLang="en-US" sz="2000" b="0" i="0">
              <a:solidFill>
                <a:schemeClr val="dk1"/>
              </a:solidFill>
              <a:effectLst/>
              <a:latin typeface="+mn-lt"/>
              <a:ea typeface="+mn-ea"/>
              <a:cs typeface="+mn-cs"/>
            </a:rPr>
            <a:t>月</a:t>
          </a:r>
          <a:r>
            <a:rPr lang="en-US" altLang="ja-JP" sz="2000" b="0" i="0">
              <a:solidFill>
                <a:schemeClr val="dk1"/>
              </a:solidFill>
              <a:effectLst/>
              <a:latin typeface="+mn-lt"/>
              <a:ea typeface="+mn-ea"/>
              <a:cs typeface="+mn-cs"/>
            </a:rPr>
            <a:t>15</a:t>
          </a:r>
          <a:r>
            <a:rPr lang="ja-JP" altLang="en-US" sz="2000" b="0" i="0">
              <a:solidFill>
                <a:schemeClr val="dk1"/>
              </a:solidFill>
              <a:effectLst/>
              <a:latin typeface="+mn-lt"/>
              <a:ea typeface="+mn-ea"/>
              <a:cs typeface="+mn-cs"/>
            </a:rPr>
            <a:t>日の過去最多（</a:t>
          </a:r>
          <a:r>
            <a:rPr lang="en-US" altLang="ja-JP" sz="2000" b="0" i="0">
              <a:solidFill>
                <a:schemeClr val="dk1"/>
              </a:solidFill>
              <a:effectLst/>
              <a:latin typeface="+mn-lt"/>
              <a:ea typeface="+mn-ea"/>
              <a:cs typeface="+mn-cs"/>
            </a:rPr>
            <a:t>80</a:t>
          </a:r>
          <a:r>
            <a:rPr lang="ja-JP" altLang="en-US" sz="2000" b="0" i="0">
              <a:solidFill>
                <a:schemeClr val="dk1"/>
              </a:solidFill>
              <a:effectLst/>
              <a:latin typeface="+mn-lt"/>
              <a:ea typeface="+mn-ea"/>
              <a:cs typeface="+mn-cs"/>
            </a:rPr>
            <a:t>万</a:t>
          </a:r>
          <a:r>
            <a:rPr lang="en-US" altLang="ja-JP" sz="2000" b="0" i="0">
              <a:solidFill>
                <a:schemeClr val="dk1"/>
              </a:solidFill>
              <a:effectLst/>
              <a:latin typeface="+mn-lt"/>
              <a:ea typeface="+mn-ea"/>
              <a:cs typeface="+mn-cs"/>
            </a:rPr>
            <a:t>7799</a:t>
          </a:r>
          <a:r>
            <a:rPr lang="ja-JP" altLang="en-US" sz="2000" b="0" i="0">
              <a:solidFill>
                <a:schemeClr val="dk1"/>
              </a:solidFill>
              <a:effectLst/>
              <a:latin typeface="+mn-lt"/>
              <a:ea typeface="+mn-ea"/>
              <a:cs typeface="+mn-cs"/>
            </a:rPr>
            <a:t>人）に比べて</a:t>
          </a:r>
          <a:r>
            <a:rPr lang="en-US" altLang="ja-JP" sz="2000" b="0" i="0">
              <a:solidFill>
                <a:schemeClr val="dk1"/>
              </a:solidFill>
              <a:effectLst/>
              <a:latin typeface="+mn-lt"/>
              <a:ea typeface="+mn-ea"/>
              <a:cs typeface="+mn-cs"/>
            </a:rPr>
            <a:t>84.1</a:t>
          </a:r>
          <a:r>
            <a:rPr lang="ja-JP" altLang="en-US" sz="2000" b="0" i="0">
              <a:solidFill>
                <a:schemeClr val="dk1"/>
              </a:solidFill>
              <a:effectLst/>
              <a:latin typeface="+mn-lt"/>
              <a:ea typeface="+mn-ea"/>
              <a:cs typeface="+mn-cs"/>
            </a:rPr>
            <a:t>％少ない。ドイツは</a:t>
          </a:r>
          <a:r>
            <a:rPr lang="en-US" altLang="ja-JP" sz="2000" b="0" i="0">
              <a:solidFill>
                <a:schemeClr val="dk1"/>
              </a:solidFill>
              <a:effectLst/>
              <a:latin typeface="+mn-lt"/>
              <a:ea typeface="+mn-ea"/>
              <a:cs typeface="+mn-cs"/>
            </a:rPr>
            <a:t>9</a:t>
          </a:r>
          <a:r>
            <a:rPr lang="ja-JP" altLang="en-US" sz="2000" b="0" i="0">
              <a:solidFill>
                <a:schemeClr val="dk1"/>
              </a:solidFill>
              <a:effectLst/>
              <a:latin typeface="+mn-lt"/>
              <a:ea typeface="+mn-ea"/>
              <a:cs typeface="+mn-cs"/>
            </a:rPr>
            <a:t>万</a:t>
          </a:r>
          <a:r>
            <a:rPr lang="en-US" altLang="ja-JP" sz="2000" b="0" i="0">
              <a:solidFill>
                <a:schemeClr val="dk1"/>
              </a:solidFill>
              <a:effectLst/>
              <a:latin typeface="+mn-lt"/>
              <a:ea typeface="+mn-ea"/>
              <a:cs typeface="+mn-cs"/>
            </a:rPr>
            <a:t>5818</a:t>
          </a:r>
          <a:r>
            <a:rPr lang="ja-JP" altLang="en-US" sz="2000" b="0" i="0">
              <a:solidFill>
                <a:schemeClr val="dk1"/>
              </a:solidFill>
              <a:effectLst/>
              <a:latin typeface="+mn-lt"/>
              <a:ea typeface="+mn-ea"/>
              <a:cs typeface="+mn-cs"/>
            </a:rPr>
            <a:t>人だった。過去最多は</a:t>
          </a:r>
          <a:r>
            <a:rPr lang="en-US" altLang="ja-JP" sz="2000" b="0" i="0">
              <a:solidFill>
                <a:schemeClr val="dk1"/>
              </a:solidFill>
              <a:effectLst/>
              <a:latin typeface="+mn-lt"/>
              <a:ea typeface="+mn-ea"/>
              <a:cs typeface="+mn-cs"/>
            </a:rPr>
            <a:t>3</a:t>
          </a:r>
          <a:r>
            <a:rPr lang="ja-JP" altLang="en-US" sz="2000" b="0" i="0">
              <a:solidFill>
                <a:schemeClr val="dk1"/>
              </a:solidFill>
              <a:effectLst/>
              <a:latin typeface="+mn-lt"/>
              <a:ea typeface="+mn-ea"/>
              <a:cs typeface="+mn-cs"/>
            </a:rPr>
            <a:t>月</a:t>
          </a:r>
          <a:r>
            <a:rPr lang="en-US" altLang="ja-JP" sz="2000" b="0" i="0">
              <a:solidFill>
                <a:schemeClr val="dk1"/>
              </a:solidFill>
              <a:effectLst/>
              <a:latin typeface="+mn-lt"/>
              <a:ea typeface="+mn-ea"/>
              <a:cs typeface="+mn-cs"/>
            </a:rPr>
            <a:t>31</a:t>
          </a:r>
          <a:r>
            <a:rPr lang="ja-JP" altLang="en-US" sz="2000" b="0" i="0">
              <a:solidFill>
                <a:schemeClr val="dk1"/>
              </a:solidFill>
              <a:effectLst/>
              <a:latin typeface="+mn-lt"/>
              <a:ea typeface="+mn-ea"/>
              <a:cs typeface="+mn-cs"/>
            </a:rPr>
            <a:t>日の</a:t>
          </a:r>
          <a:r>
            <a:rPr lang="en-US" altLang="ja-JP" sz="2000" b="0" i="0">
              <a:solidFill>
                <a:schemeClr val="dk1"/>
              </a:solidFill>
              <a:effectLst/>
              <a:latin typeface="+mn-lt"/>
              <a:ea typeface="+mn-ea"/>
              <a:cs typeface="+mn-cs"/>
            </a:rPr>
            <a:t>25</a:t>
          </a:r>
          <a:r>
            <a:rPr lang="ja-JP" altLang="en-US" sz="2000" b="0" i="0">
              <a:solidFill>
                <a:schemeClr val="dk1"/>
              </a:solidFill>
              <a:effectLst/>
              <a:latin typeface="+mn-lt"/>
              <a:ea typeface="+mn-ea"/>
              <a:cs typeface="+mn-cs"/>
            </a:rPr>
            <a:t>万</a:t>
          </a:r>
          <a:r>
            <a:rPr lang="en-US" altLang="ja-JP" sz="2000" b="0" i="0">
              <a:solidFill>
                <a:schemeClr val="dk1"/>
              </a:solidFill>
              <a:effectLst/>
              <a:latin typeface="+mn-lt"/>
              <a:ea typeface="+mn-ea"/>
              <a:cs typeface="+mn-cs"/>
            </a:rPr>
            <a:t>1509</a:t>
          </a:r>
          <a:r>
            <a:rPr lang="ja-JP" altLang="en-US" sz="2000" b="0" i="0">
              <a:solidFill>
                <a:schemeClr val="dk1"/>
              </a:solidFill>
              <a:effectLst/>
              <a:latin typeface="+mn-lt"/>
              <a:ea typeface="+mn-ea"/>
              <a:cs typeface="+mn-cs"/>
            </a:rPr>
            <a:t>人だった。　　　　</a:t>
          </a:r>
          <a:endParaRPr lang="ja-JP" altLang="en-US" sz="2000" b="1" i="0">
            <a:solidFill>
              <a:schemeClr val="dk1"/>
            </a:solidFill>
            <a:effectLst/>
            <a:latin typeface="+mn-lt"/>
            <a:ea typeface="+mn-ea"/>
            <a:cs typeface="+mn-cs"/>
          </a:endParaRPr>
        </a:p>
      </xdr:txBody>
    </xdr:sp>
    <xdr:clientData/>
  </xdr:twoCellAnchor>
  <xdr:twoCellAnchor>
    <xdr:from>
      <xdr:col>2</xdr:col>
      <xdr:colOff>144028</xdr:colOff>
      <xdr:row>35</xdr:row>
      <xdr:rowOff>74647</xdr:rowOff>
    </xdr:from>
    <xdr:to>
      <xdr:col>9</xdr:col>
      <xdr:colOff>436880</xdr:colOff>
      <xdr:row>40</xdr:row>
      <xdr:rowOff>213348</xdr:rowOff>
    </xdr:to>
    <xdr:grpSp>
      <xdr:nvGrpSpPr>
        <xdr:cNvPr id="15" name="グループ化 14">
          <a:extLst>
            <a:ext uri="{FF2B5EF4-FFF2-40B4-BE49-F238E27FC236}">
              <a16:creationId xmlns:a16="http://schemas.microsoft.com/office/drawing/2014/main" id="{8F1D3020-CDBB-4672-A302-344DB8CE3EE1}"/>
            </a:ext>
          </a:extLst>
        </xdr:cNvPr>
        <xdr:cNvGrpSpPr/>
      </xdr:nvGrpSpPr>
      <xdr:grpSpPr>
        <a:xfrm>
          <a:off x="2734828" y="15152087"/>
          <a:ext cx="8420852" cy="1510301"/>
          <a:chOff x="6055358" y="22210188"/>
          <a:chExt cx="8877210" cy="1056212"/>
        </a:xfrm>
      </xdr:grpSpPr>
      <xdr:sp macro="" textlink="">
        <xdr:nvSpPr>
          <xdr:cNvPr id="12" name="右大かっこ 11">
            <a:extLst>
              <a:ext uri="{FF2B5EF4-FFF2-40B4-BE49-F238E27FC236}">
                <a16:creationId xmlns:a16="http://schemas.microsoft.com/office/drawing/2014/main" id="{7EC26A29-06D7-4F9D-9756-685D7BAB9327}"/>
              </a:ext>
            </a:extLst>
          </xdr:cNvPr>
          <xdr:cNvSpPr/>
        </xdr:nvSpPr>
        <xdr:spPr>
          <a:xfrm rot="16200000">
            <a:off x="7283064" y="21763497"/>
            <a:ext cx="668317" cy="1585172"/>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sp macro="" textlink="">
        <xdr:nvSpPr>
          <xdr:cNvPr id="20" name="右大かっこ 19">
            <a:extLst>
              <a:ext uri="{FF2B5EF4-FFF2-40B4-BE49-F238E27FC236}">
                <a16:creationId xmlns:a16="http://schemas.microsoft.com/office/drawing/2014/main" id="{E149C133-9A92-4DC0-AF69-33E2207543DC}"/>
              </a:ext>
            </a:extLst>
          </xdr:cNvPr>
          <xdr:cNvSpPr/>
        </xdr:nvSpPr>
        <xdr:spPr>
          <a:xfrm rot="16200000">
            <a:off x="10167554" y="21932574"/>
            <a:ext cx="701040" cy="1280882"/>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sp macro="" textlink="">
        <xdr:nvSpPr>
          <xdr:cNvPr id="21" name="右大かっこ 20">
            <a:extLst>
              <a:ext uri="{FF2B5EF4-FFF2-40B4-BE49-F238E27FC236}">
                <a16:creationId xmlns:a16="http://schemas.microsoft.com/office/drawing/2014/main" id="{CFCF7CC2-DDE6-424C-8939-C0A100D79072}"/>
              </a:ext>
            </a:extLst>
          </xdr:cNvPr>
          <xdr:cNvSpPr/>
        </xdr:nvSpPr>
        <xdr:spPr>
          <a:xfrm rot="16200000">
            <a:off x="8781163" y="21881677"/>
            <a:ext cx="670560" cy="1327582"/>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sp macro="" textlink="">
        <xdr:nvSpPr>
          <xdr:cNvPr id="2" name="テキスト ボックス 1">
            <a:extLst>
              <a:ext uri="{FF2B5EF4-FFF2-40B4-BE49-F238E27FC236}">
                <a16:creationId xmlns:a16="http://schemas.microsoft.com/office/drawing/2014/main" id="{608ABBFC-599C-4C80-A56F-6D52C64F54A5}"/>
              </a:ext>
            </a:extLst>
          </xdr:cNvPr>
          <xdr:cNvSpPr txBox="1"/>
        </xdr:nvSpPr>
        <xdr:spPr>
          <a:xfrm>
            <a:off x="6055358" y="22880320"/>
            <a:ext cx="8877210" cy="3860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solidFill>
              </a:rPr>
              <a:t>      第一波　　　　　     　　第二波　　　　　第三波              　　第四波　　　　　　　第五波</a:t>
            </a:r>
          </a:p>
        </xdr:txBody>
      </xdr:sp>
    </xdr:grpSp>
    <xdr:clientData/>
  </xdr:twoCellAnchor>
  <xdr:twoCellAnchor>
    <xdr:from>
      <xdr:col>6</xdr:col>
      <xdr:colOff>640080</xdr:colOff>
      <xdr:row>35</xdr:row>
      <xdr:rowOff>111760</xdr:rowOff>
    </xdr:from>
    <xdr:to>
      <xdr:col>7</xdr:col>
      <xdr:colOff>1371600</xdr:colOff>
      <xdr:row>39</xdr:row>
      <xdr:rowOff>20320</xdr:rowOff>
    </xdr:to>
    <xdr:sp macro="" textlink="">
      <xdr:nvSpPr>
        <xdr:cNvPr id="29" name="右大かっこ 28">
          <a:extLst>
            <a:ext uri="{FF2B5EF4-FFF2-40B4-BE49-F238E27FC236}">
              <a16:creationId xmlns:a16="http://schemas.microsoft.com/office/drawing/2014/main" id="{CBC0D307-3F7A-4B60-831C-AAAC0594D26F}"/>
            </a:ext>
          </a:extLst>
        </xdr:cNvPr>
        <xdr:cNvSpPr/>
      </xdr:nvSpPr>
      <xdr:spPr>
        <a:xfrm rot="16200000">
          <a:off x="7980680" y="14818360"/>
          <a:ext cx="1005840" cy="174752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8</xdr:col>
      <xdr:colOff>30480</xdr:colOff>
      <xdr:row>31</xdr:row>
      <xdr:rowOff>121920</xdr:rowOff>
    </xdr:from>
    <xdr:to>
      <xdr:col>9</xdr:col>
      <xdr:colOff>802640</xdr:colOff>
      <xdr:row>33</xdr:row>
      <xdr:rowOff>30480</xdr:rowOff>
    </xdr:to>
    <xdr:sp macro="" textlink="">
      <xdr:nvSpPr>
        <xdr:cNvPr id="18" name="テキスト ボックス 17">
          <a:extLst>
            <a:ext uri="{FF2B5EF4-FFF2-40B4-BE49-F238E27FC236}">
              <a16:creationId xmlns:a16="http://schemas.microsoft.com/office/drawing/2014/main" id="{CF185106-E988-47D3-B811-81F36DA744F4}"/>
            </a:ext>
          </a:extLst>
        </xdr:cNvPr>
        <xdr:cNvSpPr txBox="1"/>
      </xdr:nvSpPr>
      <xdr:spPr>
        <a:xfrm>
          <a:off x="9448800" y="14102080"/>
          <a:ext cx="2072640" cy="45720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FF00"/>
              </a:solidFill>
            </a:rPr>
            <a:t>世界の第</a:t>
          </a:r>
          <a:r>
            <a:rPr kumimoji="1" lang="en-US" altLang="ja-JP" sz="1800">
              <a:solidFill>
                <a:srgbClr val="FFFF00"/>
              </a:solidFill>
            </a:rPr>
            <a:t>5</a:t>
          </a:r>
          <a:r>
            <a:rPr kumimoji="1" lang="ja-JP" altLang="en-US" sz="1800">
              <a:solidFill>
                <a:srgbClr val="FFFF00"/>
              </a:solidFill>
            </a:rPr>
            <a:t>波終息</a:t>
          </a:r>
        </a:p>
      </xdr:txBody>
    </xdr:sp>
    <xdr:clientData/>
  </xdr:twoCellAnchor>
  <xdr:twoCellAnchor editAs="oneCell">
    <xdr:from>
      <xdr:col>4</xdr:col>
      <xdr:colOff>1016000</xdr:colOff>
      <xdr:row>28</xdr:row>
      <xdr:rowOff>233680</xdr:rowOff>
    </xdr:from>
    <xdr:to>
      <xdr:col>4</xdr:col>
      <xdr:colOff>1223282</xdr:colOff>
      <xdr:row>29</xdr:row>
      <xdr:rowOff>235737</xdr:rowOff>
    </xdr:to>
    <xdr:pic>
      <xdr:nvPicPr>
        <xdr:cNvPr id="33" name="図 32">
          <a:extLst>
            <a:ext uri="{FF2B5EF4-FFF2-40B4-BE49-F238E27FC236}">
              <a16:creationId xmlns:a16="http://schemas.microsoft.com/office/drawing/2014/main" id="{EEE67535-6C3A-48BB-8C55-438C7C17FC1F}"/>
            </a:ext>
          </a:extLst>
        </xdr:cNvPr>
        <xdr:cNvPicPr>
          <a:picLocks noChangeAspect="1"/>
        </xdr:cNvPicPr>
      </xdr:nvPicPr>
      <xdr:blipFill>
        <a:blip xmlns:r="http://schemas.openxmlformats.org/officeDocument/2006/relationships" r:embed="rId6" cstate="email">
          <a:extLst>
            <a:ext uri="{28A0092B-C50C-407E-A947-70E740481C1C}">
              <a14:useLocalDpi xmlns:a14="http://schemas.microsoft.com/office/drawing/2010/main"/>
            </a:ext>
          </a:extLst>
        </a:blip>
        <a:stretch>
          <a:fillRect/>
        </a:stretch>
      </xdr:blipFill>
      <xdr:spPr>
        <a:xfrm>
          <a:off x="5811520" y="14721840"/>
          <a:ext cx="207282" cy="286537"/>
        </a:xfrm>
        <a:prstGeom prst="rect">
          <a:avLst/>
        </a:prstGeom>
      </xdr:spPr>
    </xdr:pic>
    <xdr:clientData/>
  </xdr:twoCellAnchor>
  <xdr:twoCellAnchor>
    <xdr:from>
      <xdr:col>8</xdr:col>
      <xdr:colOff>0</xdr:colOff>
      <xdr:row>33</xdr:row>
      <xdr:rowOff>20320</xdr:rowOff>
    </xdr:from>
    <xdr:to>
      <xdr:col>9</xdr:col>
      <xdr:colOff>406400</xdr:colOff>
      <xdr:row>39</xdr:row>
      <xdr:rowOff>254000</xdr:rowOff>
    </xdr:to>
    <xdr:sp macro="" textlink="">
      <xdr:nvSpPr>
        <xdr:cNvPr id="32" name="右大かっこ 31">
          <a:extLst>
            <a:ext uri="{FF2B5EF4-FFF2-40B4-BE49-F238E27FC236}">
              <a16:creationId xmlns:a16="http://schemas.microsoft.com/office/drawing/2014/main" id="{24555815-A3D9-4279-927D-CF7B8FA48425}"/>
            </a:ext>
          </a:extLst>
        </xdr:cNvPr>
        <xdr:cNvSpPr/>
      </xdr:nvSpPr>
      <xdr:spPr>
        <a:xfrm rot="16200000">
          <a:off x="9331960" y="14635480"/>
          <a:ext cx="1879600" cy="170688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9</xdr:col>
      <xdr:colOff>558800</xdr:colOff>
      <xdr:row>37</xdr:row>
      <xdr:rowOff>40640</xdr:rowOff>
    </xdr:from>
    <xdr:to>
      <xdr:col>10</xdr:col>
      <xdr:colOff>274320</xdr:colOff>
      <xdr:row>38</xdr:row>
      <xdr:rowOff>10160</xdr:rowOff>
    </xdr:to>
    <xdr:cxnSp macro="">
      <xdr:nvCxnSpPr>
        <xdr:cNvPr id="16" name="直線矢印コネクタ 15">
          <a:extLst>
            <a:ext uri="{FF2B5EF4-FFF2-40B4-BE49-F238E27FC236}">
              <a16:creationId xmlns:a16="http://schemas.microsoft.com/office/drawing/2014/main" id="{D5D22478-656B-A4DE-5825-D7EA3B4F460F}"/>
            </a:ext>
          </a:extLst>
        </xdr:cNvPr>
        <xdr:cNvCxnSpPr/>
      </xdr:nvCxnSpPr>
      <xdr:spPr>
        <a:xfrm flipV="1">
          <a:off x="11277600" y="15666720"/>
          <a:ext cx="619760" cy="243840"/>
        </a:xfrm>
        <a:prstGeom prst="straightConnector1">
          <a:avLst/>
        </a:prstGeom>
        <a:ln w="57150">
          <a:solidFill>
            <a:srgbClr val="FFFF00"/>
          </a:solidFill>
          <a:tailEnd type="triangle"/>
        </a:ln>
      </xdr:spPr>
      <xdr:style>
        <a:lnRef idx="2">
          <a:schemeClr val="accent6"/>
        </a:lnRef>
        <a:fillRef idx="0">
          <a:schemeClr val="accent6"/>
        </a:fillRef>
        <a:effectRef idx="1">
          <a:schemeClr val="accent6"/>
        </a:effectRef>
        <a:fontRef idx="minor">
          <a:schemeClr val="tx1"/>
        </a:fontRef>
      </xdr:style>
    </xdr:cxnSp>
    <xdr:clientData/>
  </xdr:twoCellAnchor>
  <xdr:twoCellAnchor editAs="oneCell">
    <xdr:from>
      <xdr:col>1</xdr:col>
      <xdr:colOff>304800</xdr:colOff>
      <xdr:row>1</xdr:row>
      <xdr:rowOff>40640</xdr:rowOff>
    </xdr:from>
    <xdr:to>
      <xdr:col>5</xdr:col>
      <xdr:colOff>508000</xdr:colOff>
      <xdr:row>2</xdr:row>
      <xdr:rowOff>2905760</xdr:rowOff>
    </xdr:to>
    <xdr:pic>
      <xdr:nvPicPr>
        <xdr:cNvPr id="14" name="図 13">
          <a:extLst>
            <a:ext uri="{FF2B5EF4-FFF2-40B4-BE49-F238E27FC236}">
              <a16:creationId xmlns:a16="http://schemas.microsoft.com/office/drawing/2014/main" id="{937CC067-C2E2-B5A9-E9D6-97D600226589}"/>
            </a:ext>
          </a:extLst>
        </xdr:cNvPr>
        <xdr:cNvPicPr>
          <a:picLocks noChangeAspect="1"/>
        </xdr:cNvPicPr>
      </xdr:nvPicPr>
      <xdr:blipFill>
        <a:blip xmlns:r="http://schemas.openxmlformats.org/officeDocument/2006/relationships" r:embed="rId7"/>
        <a:stretch>
          <a:fillRect/>
        </a:stretch>
      </xdr:blipFill>
      <xdr:spPr>
        <a:xfrm>
          <a:off x="1178560" y="436880"/>
          <a:ext cx="5455920" cy="3261360"/>
        </a:xfrm>
        <a:prstGeom prst="rect">
          <a:avLst/>
        </a:prstGeom>
      </xdr:spPr>
    </xdr:pic>
    <xdr:clientData/>
  </xdr:twoCellAnchor>
  <xdr:twoCellAnchor editAs="oneCell">
    <xdr:from>
      <xdr:col>4</xdr:col>
      <xdr:colOff>538480</xdr:colOff>
      <xdr:row>1</xdr:row>
      <xdr:rowOff>40640</xdr:rowOff>
    </xdr:from>
    <xdr:to>
      <xdr:col>5</xdr:col>
      <xdr:colOff>350680</xdr:colOff>
      <xdr:row>2</xdr:row>
      <xdr:rowOff>25453</xdr:rowOff>
    </xdr:to>
    <xdr:pic>
      <xdr:nvPicPr>
        <xdr:cNvPr id="17" name="図 16">
          <a:extLst>
            <a:ext uri="{FF2B5EF4-FFF2-40B4-BE49-F238E27FC236}">
              <a16:creationId xmlns:a16="http://schemas.microsoft.com/office/drawing/2014/main" id="{3DA2DE36-B9B4-B52A-5E66-98A0B2337B8C}"/>
            </a:ext>
          </a:extLst>
        </xdr:cNvPr>
        <xdr:cNvPicPr>
          <a:picLocks noChangeAspect="1"/>
        </xdr:cNvPicPr>
      </xdr:nvPicPr>
      <xdr:blipFill>
        <a:blip xmlns:r="http://schemas.openxmlformats.org/officeDocument/2006/relationships" r:embed="rId8"/>
        <a:stretch>
          <a:fillRect/>
        </a:stretch>
      </xdr:blipFill>
      <xdr:spPr>
        <a:xfrm>
          <a:off x="5334000" y="436880"/>
          <a:ext cx="1143160" cy="381053"/>
        </a:xfrm>
        <a:prstGeom prst="rect">
          <a:avLst/>
        </a:prstGeom>
      </xdr:spPr>
    </xdr:pic>
    <xdr:clientData/>
  </xdr:twoCellAnchor>
  <xdr:twoCellAnchor editAs="oneCell">
    <xdr:from>
      <xdr:col>1</xdr:col>
      <xdr:colOff>304800</xdr:colOff>
      <xdr:row>1</xdr:row>
      <xdr:rowOff>40640</xdr:rowOff>
    </xdr:from>
    <xdr:to>
      <xdr:col>4</xdr:col>
      <xdr:colOff>461819</xdr:colOff>
      <xdr:row>2</xdr:row>
      <xdr:rowOff>254000</xdr:rowOff>
    </xdr:to>
    <xdr:pic>
      <xdr:nvPicPr>
        <xdr:cNvPr id="22" name="図 21">
          <a:extLst>
            <a:ext uri="{FF2B5EF4-FFF2-40B4-BE49-F238E27FC236}">
              <a16:creationId xmlns:a16="http://schemas.microsoft.com/office/drawing/2014/main" id="{D7A12C70-B718-8606-B6A0-D61850D6B8BE}"/>
            </a:ext>
          </a:extLst>
        </xdr:cNvPr>
        <xdr:cNvPicPr>
          <a:picLocks noChangeAspect="1"/>
        </xdr:cNvPicPr>
      </xdr:nvPicPr>
      <xdr:blipFill>
        <a:blip xmlns:r="http://schemas.openxmlformats.org/officeDocument/2006/relationships" r:embed="rId9"/>
        <a:stretch>
          <a:fillRect/>
        </a:stretch>
      </xdr:blipFill>
      <xdr:spPr>
        <a:xfrm>
          <a:off x="1178560" y="436880"/>
          <a:ext cx="4078779" cy="6096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0</xdr:row>
      <xdr:rowOff>13335</xdr:rowOff>
    </xdr:from>
    <xdr:to>
      <xdr:col>2</xdr:col>
      <xdr:colOff>470535</xdr:colOff>
      <xdr:row>0</xdr:row>
      <xdr:rowOff>230505</xdr:rowOff>
    </xdr:to>
    <xdr:pic>
      <xdr:nvPicPr>
        <xdr:cNvPr id="2" name="図 1" descr="感染症・食中毒情報">
          <a:extLst>
            <a:ext uri="{FF2B5EF4-FFF2-40B4-BE49-F238E27FC236}">
              <a16:creationId xmlns:a16="http://schemas.microsoft.com/office/drawing/2014/main" id="{E085B89B-5E14-41DB-8A4F-5FB14AD3B791}"/>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6200" y="13335"/>
          <a:ext cx="2306955" cy="21717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oneCellAnchor>
    <xdr:from>
      <xdr:col>0</xdr:col>
      <xdr:colOff>0</xdr:colOff>
      <xdr:row>34</xdr:row>
      <xdr:rowOff>0</xdr:rowOff>
    </xdr:from>
    <xdr:ext cx="47625" cy="9525"/>
    <xdr:pic>
      <xdr:nvPicPr>
        <xdr:cNvPr id="2" name="図 4" descr="http://www1.pref.shimane.lg.jp/contents/kansen/dis/zensu/sp.gif">
          <a:extLst>
            <a:ext uri="{FF2B5EF4-FFF2-40B4-BE49-F238E27FC236}">
              <a16:creationId xmlns:a16="http://schemas.microsoft.com/office/drawing/2014/main" id="{983735D9-D01C-4784-9FC6-2FDFCCD6D66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699760"/>
          <a:ext cx="47625" cy="9525"/>
        </a:xfrm>
        <a:prstGeom prst="rect">
          <a:avLst/>
        </a:prstGeom>
        <a:noFill/>
        <a:ln w="9525">
          <a:noFill/>
          <a:miter lim="800000"/>
          <a:headEnd/>
          <a:tailEnd/>
        </a:ln>
      </xdr:spPr>
    </xdr:pic>
    <xdr:clientData/>
  </xdr:oneCellAnchor>
  <xdr:twoCellAnchor>
    <xdr:from>
      <xdr:col>6</xdr:col>
      <xdr:colOff>457199</xdr:colOff>
      <xdr:row>22</xdr:row>
      <xdr:rowOff>66675</xdr:rowOff>
    </xdr:from>
    <xdr:to>
      <xdr:col>9</xdr:col>
      <xdr:colOff>447674</xdr:colOff>
      <xdr:row>24</xdr:row>
      <xdr:rowOff>811</xdr:rowOff>
    </xdr:to>
    <xdr:sp macro="" textlink="">
      <xdr:nvSpPr>
        <xdr:cNvPr id="3" name="テキスト ボックス 2">
          <a:extLst>
            <a:ext uri="{FF2B5EF4-FFF2-40B4-BE49-F238E27FC236}">
              <a16:creationId xmlns:a16="http://schemas.microsoft.com/office/drawing/2014/main" id="{AD1C65E8-7A90-4452-B4A2-B25C11F82174}"/>
            </a:ext>
          </a:extLst>
        </xdr:cNvPr>
        <xdr:cNvSpPr txBox="1"/>
      </xdr:nvSpPr>
      <xdr:spPr>
        <a:xfrm>
          <a:off x="4160519" y="3754755"/>
          <a:ext cx="1842135" cy="2694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14</xdr:row>
      <xdr:rowOff>0</xdr:rowOff>
    </xdr:from>
    <xdr:to>
      <xdr:col>24</xdr:col>
      <xdr:colOff>851</xdr:colOff>
      <xdr:row>20</xdr:row>
      <xdr:rowOff>90488</xdr:rowOff>
    </xdr:to>
    <xdr:cxnSp macro="">
      <xdr:nvCxnSpPr>
        <xdr:cNvPr id="4" name="直線矢印コネクタ 3">
          <a:extLst>
            <a:ext uri="{FF2B5EF4-FFF2-40B4-BE49-F238E27FC236}">
              <a16:creationId xmlns:a16="http://schemas.microsoft.com/office/drawing/2014/main" id="{11827319-2040-4CEC-A1FE-B4FC11AC2EE6}"/>
            </a:ext>
          </a:extLst>
        </xdr:cNvPr>
        <xdr:cNvCxnSpPr>
          <a:stCxn id="5" idx="1"/>
        </xdr:cNvCxnSpPr>
      </xdr:nvCxnSpPr>
      <xdr:spPr>
        <a:xfrm flipV="1">
          <a:off x="13056870" y="2346960"/>
          <a:ext cx="1757261" cy="109632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18</xdr:row>
      <xdr:rowOff>95250</xdr:rowOff>
    </xdr:from>
    <xdr:to>
      <xdr:col>27</xdr:col>
      <xdr:colOff>171450</xdr:colOff>
      <xdr:row>22</xdr:row>
      <xdr:rowOff>28575</xdr:rowOff>
    </xdr:to>
    <xdr:sp macro="" textlink="">
      <xdr:nvSpPr>
        <xdr:cNvPr id="5" name="テキスト ボックス 4">
          <a:extLst>
            <a:ext uri="{FF2B5EF4-FFF2-40B4-BE49-F238E27FC236}">
              <a16:creationId xmlns:a16="http://schemas.microsoft.com/office/drawing/2014/main" id="{AFC911BB-E012-42D7-A04A-CBF8F2411314}"/>
            </a:ext>
          </a:extLst>
        </xdr:cNvPr>
        <xdr:cNvSpPr txBox="1"/>
      </xdr:nvSpPr>
      <xdr:spPr>
        <a:xfrm>
          <a:off x="13056870" y="3112770"/>
          <a:ext cx="3779520" cy="6038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10</xdr:row>
      <xdr:rowOff>9525</xdr:rowOff>
    </xdr:from>
    <xdr:to>
      <xdr:col>31</xdr:col>
      <xdr:colOff>613410</xdr:colOff>
      <xdr:row>14</xdr:row>
      <xdr:rowOff>0</xdr:rowOff>
    </xdr:to>
    <xdr:grpSp>
      <xdr:nvGrpSpPr>
        <xdr:cNvPr id="6" name="グループ化 8580">
          <a:extLst>
            <a:ext uri="{FF2B5EF4-FFF2-40B4-BE49-F238E27FC236}">
              <a16:creationId xmlns:a16="http://schemas.microsoft.com/office/drawing/2014/main" id="{304C5CC6-7E4D-4A1F-A280-88CA6FFD93A4}"/>
            </a:ext>
          </a:extLst>
        </xdr:cNvPr>
        <xdr:cNvGrpSpPr>
          <a:grpSpLocks/>
        </xdr:cNvGrpSpPr>
      </xdr:nvGrpSpPr>
      <xdr:grpSpPr bwMode="auto">
        <a:xfrm>
          <a:off x="11851735" y="2125291"/>
          <a:ext cx="3474760" cy="898390"/>
          <a:chOff x="13125451" y="1438276"/>
          <a:chExt cx="3733799" cy="628650"/>
        </a:xfrm>
      </xdr:grpSpPr>
      <xdr:sp macro="" textlink="">
        <xdr:nvSpPr>
          <xdr:cNvPr id="7" name="テキスト ボックス 6">
            <a:extLst>
              <a:ext uri="{FF2B5EF4-FFF2-40B4-BE49-F238E27FC236}">
                <a16:creationId xmlns:a16="http://schemas.microsoft.com/office/drawing/2014/main" id="{6E493F21-878D-4129-9B26-0400B414624E}"/>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C9725314-141E-4210-BCD3-EAA8F3C6C931}"/>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11</xdr:row>
      <xdr:rowOff>129541</xdr:rowOff>
    </xdr:from>
    <xdr:to>
      <xdr:col>13</xdr:col>
      <xdr:colOff>447675</xdr:colOff>
      <xdr:row>21</xdr:row>
      <xdr:rowOff>190501</xdr:rowOff>
    </xdr:to>
    <xdr:grpSp>
      <xdr:nvGrpSpPr>
        <xdr:cNvPr id="9" name="グループ化 8584">
          <a:extLst>
            <a:ext uri="{FF2B5EF4-FFF2-40B4-BE49-F238E27FC236}">
              <a16:creationId xmlns:a16="http://schemas.microsoft.com/office/drawing/2014/main" id="{B68A6A49-4AA4-4910-ACB2-781E4894FDA3}"/>
            </a:ext>
          </a:extLst>
        </xdr:cNvPr>
        <xdr:cNvGrpSpPr>
          <a:grpSpLocks/>
        </xdr:cNvGrpSpPr>
      </xdr:nvGrpSpPr>
      <xdr:grpSpPr bwMode="auto">
        <a:xfrm>
          <a:off x="4125663" y="2472286"/>
          <a:ext cx="2369374" cy="1260704"/>
          <a:chOff x="4514850" y="1800225"/>
          <a:chExt cx="2619375" cy="1809750"/>
        </a:xfrm>
      </xdr:grpSpPr>
      <xdr:sp macro="" textlink="">
        <xdr:nvSpPr>
          <xdr:cNvPr id="10" name="テキスト ボックス 9">
            <a:extLst>
              <a:ext uri="{FF2B5EF4-FFF2-40B4-BE49-F238E27FC236}">
                <a16:creationId xmlns:a16="http://schemas.microsoft.com/office/drawing/2014/main" id="{66C9EE18-919E-4B7F-88EB-99B9E14B7D20}"/>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8DC5A893-C479-43A5-90A5-9D97E7F68062}"/>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14</xdr:row>
      <xdr:rowOff>0</xdr:rowOff>
    </xdr:from>
    <xdr:to>
      <xdr:col>9</xdr:col>
      <xdr:colOff>68580</xdr:colOff>
      <xdr:row>21</xdr:row>
      <xdr:rowOff>190500</xdr:rowOff>
    </xdr:to>
    <xdr:grpSp>
      <xdr:nvGrpSpPr>
        <xdr:cNvPr id="12" name="グループ化 8588">
          <a:extLst>
            <a:ext uri="{FF2B5EF4-FFF2-40B4-BE49-F238E27FC236}">
              <a16:creationId xmlns:a16="http://schemas.microsoft.com/office/drawing/2014/main" id="{4DEBAEA0-A2A2-4B65-9003-317797C520FF}"/>
            </a:ext>
          </a:extLst>
        </xdr:cNvPr>
        <xdr:cNvGrpSpPr>
          <a:grpSpLocks/>
        </xdr:cNvGrpSpPr>
      </xdr:nvGrpSpPr>
      <xdr:grpSpPr bwMode="auto">
        <a:xfrm>
          <a:off x="2503251" y="3023681"/>
          <a:ext cx="1764435" cy="709308"/>
          <a:chOff x="2697628" y="2705100"/>
          <a:chExt cx="1969622" cy="904876"/>
        </a:xfrm>
      </xdr:grpSpPr>
      <xdr:sp macro="" textlink="">
        <xdr:nvSpPr>
          <xdr:cNvPr id="13" name="テキスト ボックス 12">
            <a:extLst>
              <a:ext uri="{FF2B5EF4-FFF2-40B4-BE49-F238E27FC236}">
                <a16:creationId xmlns:a16="http://schemas.microsoft.com/office/drawing/2014/main" id="{BAB727EC-4F72-40D7-997B-3E705FFAD85F}"/>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56975EFF-B2FD-4E23-BF8F-8BF5AD6E8F59}"/>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76200</xdr:colOff>
      <xdr:row>24</xdr:row>
      <xdr:rowOff>53340</xdr:rowOff>
    </xdr:from>
    <xdr:to>
      <xdr:col>13</xdr:col>
      <xdr:colOff>502920</xdr:colOff>
      <xdr:row>51</xdr:row>
      <xdr:rowOff>99060</xdr:rowOff>
    </xdr:to>
    <xdr:graphicFrame macro="">
      <xdr:nvGraphicFramePr>
        <xdr:cNvPr id="15" name="グラフ 14">
          <a:extLst>
            <a:ext uri="{FF2B5EF4-FFF2-40B4-BE49-F238E27FC236}">
              <a16:creationId xmlns:a16="http://schemas.microsoft.com/office/drawing/2014/main" id="{0C280FF2-956E-490F-A79A-75C65130F2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24</xdr:row>
      <xdr:rowOff>45720</xdr:rowOff>
    </xdr:from>
    <xdr:to>
      <xdr:col>29</xdr:col>
      <xdr:colOff>7620</xdr:colOff>
      <xdr:row>51</xdr:row>
      <xdr:rowOff>114300</xdr:rowOff>
    </xdr:to>
    <xdr:graphicFrame macro="">
      <xdr:nvGraphicFramePr>
        <xdr:cNvPr id="16" name="グラフ 15">
          <a:extLst>
            <a:ext uri="{FF2B5EF4-FFF2-40B4-BE49-F238E27FC236}">
              <a16:creationId xmlns:a16="http://schemas.microsoft.com/office/drawing/2014/main" id="{6BC686FF-76A7-40CF-B3AC-E5254A5257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15</xdr:col>
      <xdr:colOff>373380</xdr:colOff>
      <xdr:row>47</xdr:row>
      <xdr:rowOff>22861</xdr:rowOff>
    </xdr:from>
    <xdr:ext cx="4553463" cy="261674"/>
    <xdr:pic>
      <xdr:nvPicPr>
        <xdr:cNvPr id="17" name="図 16">
          <a:extLst>
            <a:ext uri="{FF2B5EF4-FFF2-40B4-BE49-F238E27FC236}">
              <a16:creationId xmlns:a16="http://schemas.microsoft.com/office/drawing/2014/main" id="{BFAC2631-46AE-4BB2-8B79-2501E103279B}"/>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9631680" y="7901941"/>
          <a:ext cx="4553463" cy="261674"/>
        </a:xfrm>
        <a:prstGeom prst="rect">
          <a:avLst/>
        </a:prstGeom>
      </xdr:spPr>
    </xdr:pic>
    <xdr:clientData/>
  </xdr:oneCellAnchor>
  <xdr:twoCellAnchor>
    <xdr:from>
      <xdr:col>18</xdr:col>
      <xdr:colOff>2675</xdr:colOff>
      <xdr:row>22</xdr:row>
      <xdr:rowOff>0</xdr:rowOff>
    </xdr:from>
    <xdr:to>
      <xdr:col>21</xdr:col>
      <xdr:colOff>48639</xdr:colOff>
      <xdr:row>44</xdr:row>
      <xdr:rowOff>113489</xdr:rowOff>
    </xdr:to>
    <xdr:cxnSp macro="">
      <xdr:nvCxnSpPr>
        <xdr:cNvPr id="18" name="直線矢印コネクタ 17">
          <a:extLst>
            <a:ext uri="{FF2B5EF4-FFF2-40B4-BE49-F238E27FC236}">
              <a16:creationId xmlns:a16="http://schemas.microsoft.com/office/drawing/2014/main" id="{4B533FD0-965A-432F-A4AD-1153F2431FD6}"/>
            </a:ext>
          </a:extLst>
        </xdr:cNvPr>
        <xdr:cNvCxnSpPr/>
      </xdr:nvCxnSpPr>
      <xdr:spPr>
        <a:xfrm>
          <a:off x="8400888" y="3753255"/>
          <a:ext cx="1432155" cy="3834319"/>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70930</xdr:colOff>
      <xdr:row>22</xdr:row>
      <xdr:rowOff>141862</xdr:rowOff>
    </xdr:from>
    <xdr:to>
      <xdr:col>6</xdr:col>
      <xdr:colOff>405319</xdr:colOff>
      <xdr:row>44</xdr:row>
      <xdr:rowOff>137809</xdr:rowOff>
    </xdr:to>
    <xdr:cxnSp macro="">
      <xdr:nvCxnSpPr>
        <xdr:cNvPr id="19" name="直線矢印コネクタ 18">
          <a:extLst>
            <a:ext uri="{FF2B5EF4-FFF2-40B4-BE49-F238E27FC236}">
              <a16:creationId xmlns:a16="http://schemas.microsoft.com/office/drawing/2014/main" id="{B374DCA4-779F-4C72-B409-811F2193402B}"/>
            </a:ext>
          </a:extLst>
        </xdr:cNvPr>
        <xdr:cNvCxnSpPr/>
      </xdr:nvCxnSpPr>
      <xdr:spPr>
        <a:xfrm>
          <a:off x="1959717" y="3895117"/>
          <a:ext cx="1258517" cy="3716777"/>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hyperlink" Target="https://spring211.hatenablog.com/entry/2022/07/10/080544" TargetMode="External"/><Relationship Id="rId2" Type="http://schemas.openxmlformats.org/officeDocument/2006/relationships/hyperlink" Target="https://www.nna.jp/news/show/2361127" TargetMode="External"/><Relationship Id="rId1" Type="http://schemas.openxmlformats.org/officeDocument/2006/relationships/hyperlink" Target="https://www.beisia.co.jp/wp-content/uploads/2022/07/7ff4a070080de44ea69090881a04954a-1.pdf" TargetMode="External"/><Relationship Id="rId4"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gisanddata.maps.arcgis.com/apps/opsdashboard/index.html"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newsdig.tbs.co.jp/articles/-/93816?display=1" TargetMode="External"/><Relationship Id="rId3" Type="http://schemas.openxmlformats.org/officeDocument/2006/relationships/hyperlink" Target="https://news.yahoo.co.jp/articles/4b08ffa7c5385c1704ae999dcc11c746c7410531" TargetMode="External"/><Relationship Id="rId7" Type="http://schemas.openxmlformats.org/officeDocument/2006/relationships/hyperlink" Target="https://www.sankei.com/article/20220712-5MHYBQ4LB5PNVGVJEQWKZKWDLA/" TargetMode="External"/><Relationship Id="rId2" Type="http://schemas.openxmlformats.org/officeDocument/2006/relationships/hyperlink" Target="https://www3.nhk.or.jp/lnews/takamatsu/20220714/8030013442.html" TargetMode="External"/><Relationship Id="rId1" Type="http://schemas.openxmlformats.org/officeDocument/2006/relationships/hyperlink" Target="https://newsdig.tbs.co.jp/articles/rcc/95455?page=2" TargetMode="External"/><Relationship Id="rId6" Type="http://schemas.openxmlformats.org/officeDocument/2006/relationships/hyperlink" Target="https://www3.nhk.or.jp/lnews/kofu/20220711/1040017342.html" TargetMode="External"/><Relationship Id="rId5" Type="http://schemas.openxmlformats.org/officeDocument/2006/relationships/hyperlink" Target="https://news.yahoo.co.jp/articles/3f2de3fa771a1ca054d28b16220f63597e295881" TargetMode="External"/><Relationship Id="rId10" Type="http://schemas.openxmlformats.org/officeDocument/2006/relationships/printerSettings" Target="../printerSettings/printerSettings6.bin"/><Relationship Id="rId4" Type="http://schemas.openxmlformats.org/officeDocument/2006/relationships/hyperlink" Target="https://www.jomo-news.co.jp/articles/-/145225" TargetMode="External"/><Relationship Id="rId9" Type="http://schemas.openxmlformats.org/officeDocument/2006/relationships/hyperlink" Target="https://www.nipponese.news/%e3%83%86%e3%83%a9%e3%83%b3%e3%82%ac%e3%83%bc%e3%83%8a%e3%81%ae%e3%83%8b%e3%83%ab%e3%83%9e%e3%83%ab%e3%81%ab%e3%81%82%e3%82%8b%e3%83%9b%e3%82%b9%e3%83%86%e3%83%ab%e3%81%ae%e6%b7%b7%e4%b9%b1%e3%81%a7/"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jetro.go.jp/biznews/2022/07/ccbe5c051d310ae2.html" TargetMode="External"/><Relationship Id="rId3" Type="http://schemas.openxmlformats.org/officeDocument/2006/relationships/hyperlink" Target="https://jp.sputniknews.com/20220714/who-11996286.html" TargetMode="External"/><Relationship Id="rId7" Type="http://schemas.openxmlformats.org/officeDocument/2006/relationships/hyperlink" Target="https://www.jetro.go.jp/biznews/2022/07/3ad2a0efd0244287.html" TargetMode="External"/><Relationship Id="rId2" Type="http://schemas.openxmlformats.org/officeDocument/2006/relationships/hyperlink" Target="https://nordot.app/919870883272884224?c=113896078018594299" TargetMode="External"/><Relationship Id="rId1" Type="http://schemas.openxmlformats.org/officeDocument/2006/relationships/hyperlink" Target="https://www.jetro.go.jp/biznews/2022/07/5247bcdc9be8a8f2.html" TargetMode="External"/><Relationship Id="rId6" Type="http://schemas.openxmlformats.org/officeDocument/2006/relationships/hyperlink" Target="https://www.jetro.go.jp/biznews/2022/07/65286581672b3abe.html" TargetMode="External"/><Relationship Id="rId11" Type="http://schemas.openxmlformats.org/officeDocument/2006/relationships/printerSettings" Target="../printerSettings/printerSettings7.bin"/><Relationship Id="rId5" Type="http://schemas.openxmlformats.org/officeDocument/2006/relationships/hyperlink" Target="https://www.jetro.go.jp/biznews/2022/07/75fa2c0269b2ee1a.html" TargetMode="External"/><Relationship Id="rId10" Type="http://schemas.openxmlformats.org/officeDocument/2006/relationships/hyperlink" Target="https://www.afpbb.com/articles/-/3414395" TargetMode="External"/><Relationship Id="rId4" Type="http://schemas.openxmlformats.org/officeDocument/2006/relationships/hyperlink" Target="https://jp.reuters.com/article/health-coronavirus-china-food-idJPL6N2YT057" TargetMode="External"/><Relationship Id="rId9" Type="http://schemas.openxmlformats.org/officeDocument/2006/relationships/hyperlink" Target="https://www.jetro.go.jp/biznews/2022/07/2dc0ccf7134f666b.html"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8.bin"/><Relationship Id="rId1" Type="http://schemas.openxmlformats.org/officeDocument/2006/relationships/hyperlink" Target="https://www.mhlw.go.jp/stf/covid-19/kokunainohasseijoukyou.html"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0"/>
  <sheetViews>
    <sheetView zoomScaleNormal="100" workbookViewId="0">
      <selection activeCell="E19" sqref="A9:H19"/>
    </sheetView>
  </sheetViews>
  <sheetFormatPr defaultRowHeight="13.2"/>
  <cols>
    <col min="1" max="1" width="15.21875" customWidth="1"/>
    <col min="2" max="2" width="8.2187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10" ht="13.8" thickTop="1">
      <c r="A1" s="234" t="s">
        <v>272</v>
      </c>
      <c r="B1" s="235"/>
      <c r="C1" s="235"/>
      <c r="D1" s="235"/>
      <c r="E1" s="235"/>
      <c r="F1" s="235"/>
      <c r="G1" s="235"/>
      <c r="H1" s="235"/>
      <c r="I1" s="129"/>
    </row>
    <row r="2" spans="1:10">
      <c r="A2" s="236" t="s">
        <v>122</v>
      </c>
      <c r="B2" s="237"/>
      <c r="C2" s="237"/>
      <c r="D2" s="237"/>
      <c r="E2" s="237"/>
      <c r="F2" s="237"/>
      <c r="G2" s="237"/>
      <c r="H2" s="237"/>
      <c r="I2" s="129"/>
    </row>
    <row r="3" spans="1:10" ht="15.75" customHeight="1">
      <c r="A3" s="616" t="s">
        <v>29</v>
      </c>
      <c r="B3" s="617"/>
      <c r="C3" s="617"/>
      <c r="D3" s="617"/>
      <c r="E3" s="617"/>
      <c r="F3" s="617"/>
      <c r="G3" s="617"/>
      <c r="H3" s="618"/>
      <c r="I3" s="129"/>
    </row>
    <row r="4" spans="1:10">
      <c r="A4" s="236" t="s">
        <v>195</v>
      </c>
      <c r="B4" s="237"/>
      <c r="C4" s="237"/>
      <c r="D4" s="237"/>
      <c r="E4" s="237"/>
      <c r="F4" s="237"/>
      <c r="G4" s="237"/>
      <c r="H4" s="237"/>
      <c r="I4" s="129"/>
    </row>
    <row r="5" spans="1:10">
      <c r="A5" s="236" t="s">
        <v>123</v>
      </c>
      <c r="B5" s="237"/>
      <c r="C5" s="237"/>
      <c r="D5" s="237"/>
      <c r="E5" s="237"/>
      <c r="F5" s="237"/>
      <c r="G5" s="237"/>
      <c r="H5" s="237"/>
      <c r="I5" s="129"/>
    </row>
    <row r="6" spans="1:10">
      <c r="A6" s="238" t="s">
        <v>122</v>
      </c>
      <c r="B6" s="239"/>
      <c r="C6" s="239"/>
      <c r="D6" s="239"/>
      <c r="E6" s="239"/>
      <c r="F6" s="239"/>
      <c r="G6" s="239"/>
      <c r="H6" s="239"/>
      <c r="I6" s="129"/>
    </row>
    <row r="7" spans="1:10">
      <c r="A7" s="238" t="s">
        <v>124</v>
      </c>
      <c r="B7" s="239"/>
      <c r="C7" s="239"/>
      <c r="D7" s="239"/>
      <c r="E7" s="239"/>
      <c r="F7" s="239"/>
      <c r="G7" s="239"/>
      <c r="H7" s="239"/>
      <c r="I7" s="129"/>
    </row>
    <row r="8" spans="1:10">
      <c r="A8" s="240" t="s">
        <v>125</v>
      </c>
      <c r="B8" s="241"/>
      <c r="C8" s="241"/>
      <c r="D8" s="241"/>
      <c r="E8" s="241"/>
      <c r="F8" s="241"/>
      <c r="G8" s="241"/>
      <c r="H8" s="241"/>
      <c r="I8" s="129"/>
    </row>
    <row r="9" spans="1:10" ht="15" customHeight="1">
      <c r="A9" s="310" t="s">
        <v>126</v>
      </c>
      <c r="B9" s="311" t="str">
        <f>+'27　食中毒記事等 '!A2</f>
        <v>群馬県草津町の飲食店で焼き肉食べた11人が食中毒　カンピロバクターを検出</v>
      </c>
      <c r="C9" s="312"/>
      <c r="D9" s="312"/>
      <c r="E9" s="312"/>
      <c r="F9" s="312"/>
      <c r="G9" s="312"/>
      <c r="H9" s="312"/>
      <c r="I9" s="129"/>
    </row>
    <row r="10" spans="1:10" ht="15" customHeight="1">
      <c r="A10" s="310" t="s">
        <v>127</v>
      </c>
      <c r="B10" s="404" t="str">
        <f>+'27　ノロウイルス関連情報 '!H72</f>
        <v>管理レベル「2」　</v>
      </c>
      <c r="C10" s="404" t="s">
        <v>233</v>
      </c>
      <c r="D10" s="313">
        <f>+'27　ノロウイルス関連情報 '!G73</f>
        <v>4.55</v>
      </c>
      <c r="E10" s="404" t="s">
        <v>234</v>
      </c>
      <c r="F10" s="314">
        <f>+'27　ノロウイルス関連情報 '!I73</f>
        <v>-0.23000000000000043</v>
      </c>
      <c r="G10" s="312" t="s">
        <v>138</v>
      </c>
      <c r="H10" s="312"/>
      <c r="I10" s="129"/>
    </row>
    <row r="11" spans="1:10" s="148" customFormat="1" ht="15" customHeight="1">
      <c r="A11" s="315" t="s">
        <v>128</v>
      </c>
      <c r="B11" s="622" t="str">
        <f>+'27 残留農薬　等 '!A2</f>
        <v xml:space="preserve">お詫び タイ産生鮮バナナ「幻バナナ グロスミシェル」残留農薬検出の件 </v>
      </c>
      <c r="C11" s="622"/>
      <c r="D11" s="622"/>
      <c r="E11" s="622"/>
      <c r="F11" s="622"/>
      <c r="G11" s="622"/>
      <c r="H11" s="316"/>
      <c r="I11" s="147"/>
      <c r="J11" s="148" t="s">
        <v>129</v>
      </c>
    </row>
    <row r="12" spans="1:10" ht="15" customHeight="1">
      <c r="A12" s="310" t="s">
        <v>130</v>
      </c>
      <c r="B12" s="311" t="str">
        <f>+'27　食品表示'!A2</f>
        <v>冷凍マグロ産地偽装で処分　東京の卸業者　農水省</v>
      </c>
      <c r="C12" s="312"/>
      <c r="D12" s="312"/>
      <c r="E12" s="312"/>
      <c r="F12" s="312"/>
      <c r="G12" s="312"/>
      <c r="H12" s="312"/>
      <c r="I12" s="129"/>
    </row>
    <row r="13" spans="1:10" ht="15" customHeight="1">
      <c r="A13" s="310" t="s">
        <v>131</v>
      </c>
      <c r="B13" s="317" t="str">
        <f>+'27　海外情報'!B3</f>
        <v>米国</v>
      </c>
      <c r="C13" s="312" t="str">
        <f>+'27　海外情報'!A2</f>
        <v>米カリフォルニア州でプラスチック削減に関する新たな法案が成立、全米で4州目(米国)  - ジェトロ</v>
      </c>
      <c r="D13" s="312"/>
      <c r="E13" s="312"/>
      <c r="F13" s="312"/>
      <c r="G13" s="312"/>
      <c r="H13" s="312"/>
      <c r="I13" s="129"/>
    </row>
    <row r="14" spans="1:10" ht="15" customHeight="1">
      <c r="A14" s="317" t="s">
        <v>132</v>
      </c>
      <c r="B14" s="318" t="str">
        <f>+'27　海外情報'!B5</f>
        <v>韓国</v>
      </c>
      <c r="C14" s="619" t="str">
        <f>+'27　海外情報'!A5</f>
        <v>一部の農畜産物・食品原料に関税割当適用へ、最近の高物価を受けて(韓国)  - ジェトロ</v>
      </c>
      <c r="D14" s="619"/>
      <c r="E14" s="619"/>
      <c r="F14" s="619"/>
      <c r="G14" s="619"/>
      <c r="H14" s="620"/>
      <c r="I14" s="129"/>
    </row>
    <row r="15" spans="1:10" ht="15" customHeight="1">
      <c r="A15" s="310" t="s">
        <v>133</v>
      </c>
      <c r="B15" s="311" t="str">
        <f>+'27　感染症統計'!A20</f>
        <v>※2022年 第27週（7/4～7/10） 現在</v>
      </c>
      <c r="C15" s="312"/>
      <c r="D15" s="311" t="s">
        <v>175</v>
      </c>
      <c r="E15" s="312"/>
      <c r="F15" s="312"/>
      <c r="G15" s="312"/>
      <c r="H15" s="312"/>
      <c r="I15" s="129"/>
    </row>
    <row r="16" spans="1:10" ht="15" customHeight="1">
      <c r="A16" s="310" t="s">
        <v>134</v>
      </c>
      <c r="B16" s="621" t="str">
        <f>+'26　感染症情報'!B2</f>
        <v>2022年第26週（6月27日〜7月3日）</v>
      </c>
      <c r="C16" s="621"/>
      <c r="D16" s="621"/>
      <c r="E16" s="621"/>
      <c r="F16" s="621"/>
      <c r="G16" s="621"/>
      <c r="H16" s="312"/>
      <c r="I16" s="129"/>
    </row>
    <row r="17" spans="1:14" ht="15" customHeight="1">
      <c r="A17" s="310" t="s">
        <v>237</v>
      </c>
      <c r="B17" s="516" t="str">
        <f>+'27  衛生訓話'!A3</f>
        <v>　　固形洗剤を汚れたままにしたり、液体洗剤にスポンジを入れっぱなしはダメです！</v>
      </c>
      <c r="C17" s="312"/>
      <c r="D17" s="312"/>
      <c r="E17" s="312"/>
      <c r="F17" s="319"/>
      <c r="G17" s="312"/>
      <c r="H17" s="312"/>
      <c r="I17" s="129"/>
    </row>
    <row r="18" spans="1:14" ht="15" customHeight="1">
      <c r="A18" s="310" t="s">
        <v>139</v>
      </c>
      <c r="B18" s="312" t="str">
        <f>+'27　新型コロナウイルス情報'!C4</f>
        <v>今週の新型コロナ 新規感染者数　世界で693万人(対前週の増加に対して78万人増加)</v>
      </c>
      <c r="C18" s="312"/>
      <c r="D18" s="312"/>
      <c r="E18" s="312"/>
      <c r="F18" s="312" t="s">
        <v>21</v>
      </c>
      <c r="G18" s="312"/>
      <c r="H18" s="312"/>
      <c r="I18" s="129"/>
    </row>
    <row r="19" spans="1:14" s="185" customFormat="1" ht="15" customHeight="1">
      <c r="A19" s="310" t="s">
        <v>198</v>
      </c>
      <c r="B19" s="312" t="s">
        <v>262</v>
      </c>
      <c r="C19" s="312"/>
      <c r="D19" s="312"/>
      <c r="E19" s="312"/>
      <c r="F19" s="312"/>
      <c r="G19" s="312"/>
      <c r="H19" s="312"/>
      <c r="I19" s="129"/>
    </row>
    <row r="20" spans="1:14">
      <c r="A20" s="240" t="s">
        <v>125</v>
      </c>
      <c r="B20" s="241"/>
      <c r="C20" s="241"/>
      <c r="D20" s="241"/>
      <c r="E20" s="241"/>
      <c r="F20" s="241"/>
      <c r="G20" s="241"/>
      <c r="H20" s="241"/>
      <c r="I20" s="129"/>
    </row>
    <row r="21" spans="1:14">
      <c r="A21" s="238" t="s">
        <v>21</v>
      </c>
      <c r="B21" s="239"/>
      <c r="C21" s="239"/>
      <c r="D21" s="239"/>
      <c r="E21" s="239"/>
      <c r="F21" s="239"/>
      <c r="G21" s="239"/>
      <c r="H21" s="239"/>
      <c r="I21" s="129"/>
    </row>
    <row r="22" spans="1:14">
      <c r="A22" s="130" t="s">
        <v>135</v>
      </c>
      <c r="I22" s="129"/>
    </row>
    <row r="23" spans="1:14">
      <c r="A23" s="129"/>
      <c r="I23" s="129"/>
    </row>
    <row r="24" spans="1:14">
      <c r="A24" s="129"/>
      <c r="I24" s="129"/>
    </row>
    <row r="25" spans="1:14">
      <c r="A25" s="129"/>
      <c r="I25" s="129"/>
      <c r="N25" t="s">
        <v>175</v>
      </c>
    </row>
    <row r="26" spans="1:14">
      <c r="A26" s="129"/>
      <c r="I26" s="129"/>
    </row>
    <row r="27" spans="1:14">
      <c r="A27" s="129"/>
      <c r="I27" s="129"/>
    </row>
    <row r="28" spans="1:14">
      <c r="A28" s="129"/>
      <c r="I28" s="129"/>
    </row>
    <row r="29" spans="1:14">
      <c r="A29" s="129"/>
      <c r="I29" s="129"/>
    </row>
    <row r="30" spans="1:14">
      <c r="A30" s="129"/>
      <c r="I30" s="129"/>
    </row>
    <row r="31" spans="1:14">
      <c r="A31" s="129"/>
      <c r="I31" s="129"/>
    </row>
    <row r="32" spans="1:14">
      <c r="A32" s="129"/>
      <c r="I32" s="129"/>
    </row>
    <row r="33" spans="1:9" ht="13.8" thickBot="1">
      <c r="A33" s="131"/>
      <c r="B33" s="132"/>
      <c r="C33" s="132"/>
      <c r="D33" s="132"/>
      <c r="E33" s="132"/>
      <c r="F33" s="132"/>
      <c r="G33" s="132"/>
      <c r="H33" s="132"/>
      <c r="I33" s="129"/>
    </row>
    <row r="34" spans="1:9" ht="13.8" thickTop="1"/>
    <row r="37" spans="1:9" ht="24.6">
      <c r="A37" s="161" t="s">
        <v>160</v>
      </c>
    </row>
    <row r="38" spans="1:9" ht="40.5" customHeight="1">
      <c r="A38" s="623" t="s">
        <v>161</v>
      </c>
      <c r="B38" s="623"/>
      <c r="C38" s="623"/>
      <c r="D38" s="623"/>
      <c r="E38" s="623"/>
      <c r="F38" s="623"/>
      <c r="G38" s="623"/>
    </row>
    <row r="39" spans="1:9" ht="30.75" customHeight="1">
      <c r="A39" s="615" t="s">
        <v>162</v>
      </c>
      <c r="B39" s="615"/>
      <c r="C39" s="615"/>
      <c r="D39" s="615"/>
      <c r="E39" s="615"/>
      <c r="F39" s="615"/>
      <c r="G39" s="615"/>
    </row>
    <row r="40" spans="1:9" ht="15">
      <c r="A40" s="162"/>
    </row>
    <row r="41" spans="1:9" ht="69.75" customHeight="1">
      <c r="A41" s="610" t="s">
        <v>170</v>
      </c>
      <c r="B41" s="610"/>
      <c r="C41" s="610"/>
      <c r="D41" s="610"/>
      <c r="E41" s="610"/>
      <c r="F41" s="610"/>
      <c r="G41" s="610"/>
    </row>
    <row r="42" spans="1:9" ht="35.25" customHeight="1">
      <c r="A42" s="615" t="s">
        <v>163</v>
      </c>
      <c r="B42" s="615"/>
      <c r="C42" s="615"/>
      <c r="D42" s="615"/>
      <c r="E42" s="615"/>
      <c r="F42" s="615"/>
      <c r="G42" s="615"/>
    </row>
    <row r="43" spans="1:9" ht="59.25" customHeight="1">
      <c r="A43" s="610" t="s">
        <v>164</v>
      </c>
      <c r="B43" s="610"/>
      <c r="C43" s="610"/>
      <c r="D43" s="610"/>
      <c r="E43" s="610"/>
      <c r="F43" s="610"/>
      <c r="G43" s="610"/>
    </row>
    <row r="44" spans="1:9" ht="15">
      <c r="A44" s="163"/>
    </row>
    <row r="45" spans="1:9" ht="27.75" customHeight="1">
      <c r="A45" s="612" t="s">
        <v>165</v>
      </c>
      <c r="B45" s="612"/>
      <c r="C45" s="612"/>
      <c r="D45" s="612"/>
      <c r="E45" s="612"/>
      <c r="F45" s="612"/>
      <c r="G45" s="612"/>
    </row>
    <row r="46" spans="1:9" ht="53.25" customHeight="1">
      <c r="A46" s="611" t="s">
        <v>171</v>
      </c>
      <c r="B46" s="610"/>
      <c r="C46" s="610"/>
      <c r="D46" s="610"/>
      <c r="E46" s="610"/>
      <c r="F46" s="610"/>
      <c r="G46" s="610"/>
    </row>
    <row r="47" spans="1:9" ht="15">
      <c r="A47" s="163"/>
    </row>
    <row r="48" spans="1:9" ht="32.25" customHeight="1">
      <c r="A48" s="612" t="s">
        <v>166</v>
      </c>
      <c r="B48" s="612"/>
      <c r="C48" s="612"/>
      <c r="D48" s="612"/>
      <c r="E48" s="612"/>
      <c r="F48" s="612"/>
      <c r="G48" s="612"/>
    </row>
    <row r="49" spans="1:7" ht="15">
      <c r="A49" s="162"/>
    </row>
    <row r="50" spans="1:7" ht="87" customHeight="1">
      <c r="A50" s="611" t="s">
        <v>172</v>
      </c>
      <c r="B50" s="610"/>
      <c r="C50" s="610"/>
      <c r="D50" s="610"/>
      <c r="E50" s="610"/>
      <c r="F50" s="610"/>
      <c r="G50" s="610"/>
    </row>
    <row r="51" spans="1:7" ht="15">
      <c r="A51" s="163"/>
    </row>
    <row r="52" spans="1:7" ht="32.25" customHeight="1">
      <c r="A52" s="612" t="s">
        <v>167</v>
      </c>
      <c r="B52" s="612"/>
      <c r="C52" s="612"/>
      <c r="D52" s="612"/>
      <c r="E52" s="612"/>
      <c r="F52" s="612"/>
      <c r="G52" s="612"/>
    </row>
    <row r="53" spans="1:7" ht="29.25" customHeight="1">
      <c r="A53" s="610" t="s">
        <v>168</v>
      </c>
      <c r="B53" s="610"/>
      <c r="C53" s="610"/>
      <c r="D53" s="610"/>
      <c r="E53" s="610"/>
      <c r="F53" s="610"/>
      <c r="G53" s="610"/>
    </row>
    <row r="54" spans="1:7" ht="15">
      <c r="A54" s="163"/>
    </row>
    <row r="55" spans="1:7" s="148" customFormat="1" ht="110.25" customHeight="1">
      <c r="A55" s="613" t="s">
        <v>173</v>
      </c>
      <c r="B55" s="614"/>
      <c r="C55" s="614"/>
      <c r="D55" s="614"/>
      <c r="E55" s="614"/>
      <c r="F55" s="614"/>
      <c r="G55" s="614"/>
    </row>
    <row r="56" spans="1:7" ht="34.5" customHeight="1">
      <c r="A56" s="615" t="s">
        <v>169</v>
      </c>
      <c r="B56" s="615"/>
      <c r="C56" s="615"/>
      <c r="D56" s="615"/>
      <c r="E56" s="615"/>
      <c r="F56" s="615"/>
      <c r="G56" s="615"/>
    </row>
    <row r="57" spans="1:7" ht="114" customHeight="1">
      <c r="A57" s="611" t="s">
        <v>174</v>
      </c>
      <c r="B57" s="610"/>
      <c r="C57" s="610"/>
      <c r="D57" s="610"/>
      <c r="E57" s="610"/>
      <c r="F57" s="610"/>
      <c r="G57" s="610"/>
    </row>
    <row r="58" spans="1:7" ht="109.5" customHeight="1">
      <c r="A58" s="610"/>
      <c r="B58" s="610"/>
      <c r="C58" s="610"/>
      <c r="D58" s="610"/>
      <c r="E58" s="610"/>
      <c r="F58" s="610"/>
      <c r="G58" s="610"/>
    </row>
    <row r="59" spans="1:7" ht="15">
      <c r="A59" s="163"/>
    </row>
    <row r="60" spans="1:7" s="160" customFormat="1" ht="57.75" customHeight="1">
      <c r="A60" s="610"/>
      <c r="B60" s="610"/>
      <c r="C60" s="610"/>
      <c r="D60" s="610"/>
      <c r="E60" s="610"/>
      <c r="F60" s="610"/>
      <c r="G60" s="610"/>
    </row>
  </sheetData>
  <mergeCells count="20">
    <mergeCell ref="A3:H3"/>
    <mergeCell ref="C14:H14"/>
    <mergeCell ref="B16:G16"/>
    <mergeCell ref="B11:G11"/>
    <mergeCell ref="A38:G38"/>
    <mergeCell ref="A46:G46"/>
    <mergeCell ref="A45:G45"/>
    <mergeCell ref="A52:G52"/>
    <mergeCell ref="A39:G39"/>
    <mergeCell ref="A41:G41"/>
    <mergeCell ref="A43:G43"/>
    <mergeCell ref="A42:G42"/>
    <mergeCell ref="A58:G58"/>
    <mergeCell ref="A57:G57"/>
    <mergeCell ref="A60:G60"/>
    <mergeCell ref="A50:G50"/>
    <mergeCell ref="A48:G48"/>
    <mergeCell ref="A55:G55"/>
    <mergeCell ref="A53:G53"/>
    <mergeCell ref="A56:G56"/>
  </mergeCells>
  <phoneticPr fontId="33"/>
  <hyperlinks>
    <hyperlink ref="A38"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53"/>
  <sheetViews>
    <sheetView view="pageBreakPreview" zoomScaleNormal="100" zoomScaleSheetLayoutView="100" workbookViewId="0">
      <selection activeCell="G13" sqref="G13"/>
    </sheetView>
  </sheetViews>
  <sheetFormatPr defaultColWidth="9" defaultRowHeight="13.2"/>
  <cols>
    <col min="1" max="1" width="21.33203125" style="48" customWidth="1"/>
    <col min="2" max="2" width="19.77734375" style="48" customWidth="1"/>
    <col min="3" max="3" width="80.21875" style="434" customWidth="1"/>
    <col min="4" max="4" width="14.44140625" style="49" customWidth="1"/>
    <col min="5" max="5" width="13.6640625" style="49" customWidth="1"/>
    <col min="6" max="6" width="13.88671875" style="43" customWidth="1"/>
    <col min="7" max="7" width="58.6640625" style="43" customWidth="1"/>
    <col min="8" max="10" width="9" style="43"/>
    <col min="11" max="11" width="14.109375" style="43" customWidth="1"/>
    <col min="12" max="16384" width="9" style="43"/>
  </cols>
  <sheetData>
    <row r="1" spans="1:5" ht="44.25" customHeight="1">
      <c r="A1" s="458" t="s">
        <v>290</v>
      </c>
      <c r="B1" s="459" t="s">
        <v>227</v>
      </c>
      <c r="C1" s="460" t="s">
        <v>246</v>
      </c>
      <c r="D1" s="461" t="s">
        <v>25</v>
      </c>
      <c r="E1" s="462" t="s">
        <v>26</v>
      </c>
    </row>
    <row r="2" spans="1:5" s="181" customFormat="1" ht="22.95" customHeight="1">
      <c r="A2" s="543" t="s">
        <v>265</v>
      </c>
      <c r="B2" s="463" t="s">
        <v>291</v>
      </c>
      <c r="C2" s="564" t="s">
        <v>357</v>
      </c>
      <c r="D2" s="464">
        <v>44757</v>
      </c>
      <c r="E2" s="464">
        <v>44757</v>
      </c>
    </row>
    <row r="3" spans="1:5" s="181" customFormat="1" ht="22.95" customHeight="1">
      <c r="A3" s="543" t="s">
        <v>263</v>
      </c>
      <c r="B3" s="463" t="s">
        <v>274</v>
      </c>
      <c r="C3" s="567" t="s">
        <v>358</v>
      </c>
      <c r="D3" s="464">
        <v>44757</v>
      </c>
      <c r="E3" s="464">
        <v>44757</v>
      </c>
    </row>
    <row r="4" spans="1:5" s="181" customFormat="1" ht="22.95" customHeight="1">
      <c r="A4" s="543" t="s">
        <v>263</v>
      </c>
      <c r="B4" s="463" t="s">
        <v>292</v>
      </c>
      <c r="C4" s="566" t="s">
        <v>359</v>
      </c>
      <c r="D4" s="464">
        <v>44748</v>
      </c>
      <c r="E4" s="464">
        <v>44757</v>
      </c>
    </row>
    <row r="5" spans="1:5" s="181" customFormat="1" ht="22.95" customHeight="1">
      <c r="A5" s="543" t="s">
        <v>263</v>
      </c>
      <c r="B5" s="463" t="s">
        <v>293</v>
      </c>
      <c r="C5" s="567" t="s">
        <v>360</v>
      </c>
      <c r="D5" s="464">
        <v>44756</v>
      </c>
      <c r="E5" s="464">
        <v>44757</v>
      </c>
    </row>
    <row r="6" spans="1:5" s="181" customFormat="1" ht="22.95" customHeight="1">
      <c r="A6" s="543" t="s">
        <v>268</v>
      </c>
      <c r="B6" s="463" t="s">
        <v>294</v>
      </c>
      <c r="C6" s="566" t="s">
        <v>361</v>
      </c>
      <c r="D6" s="464">
        <v>44756</v>
      </c>
      <c r="E6" s="464">
        <v>44757</v>
      </c>
    </row>
    <row r="7" spans="1:5" s="181" customFormat="1" ht="22.95" customHeight="1">
      <c r="A7" s="543" t="s">
        <v>263</v>
      </c>
      <c r="B7" s="463" t="s">
        <v>295</v>
      </c>
      <c r="C7" s="567" t="s">
        <v>362</v>
      </c>
      <c r="D7" s="464">
        <v>44756</v>
      </c>
      <c r="E7" s="464">
        <v>44756</v>
      </c>
    </row>
    <row r="8" spans="1:5" s="181" customFormat="1" ht="22.95" customHeight="1">
      <c r="A8" s="543" t="s">
        <v>266</v>
      </c>
      <c r="B8" s="463" t="s">
        <v>296</v>
      </c>
      <c r="C8" s="567" t="s">
        <v>363</v>
      </c>
      <c r="D8" s="464">
        <v>44756</v>
      </c>
      <c r="E8" s="464">
        <v>44756</v>
      </c>
    </row>
    <row r="9" spans="1:5" s="181" customFormat="1" ht="22.95" customHeight="1">
      <c r="A9" s="543" t="s">
        <v>265</v>
      </c>
      <c r="B9" s="463" t="s">
        <v>297</v>
      </c>
      <c r="C9" s="463" t="s">
        <v>364</v>
      </c>
      <c r="D9" s="464">
        <v>44756</v>
      </c>
      <c r="E9" s="464">
        <v>44756</v>
      </c>
    </row>
    <row r="10" spans="1:5" s="181" customFormat="1" ht="22.95" customHeight="1">
      <c r="A10" s="543" t="s">
        <v>265</v>
      </c>
      <c r="B10" s="463" t="s">
        <v>298</v>
      </c>
      <c r="C10" s="463" t="s">
        <v>365</v>
      </c>
      <c r="D10" s="464">
        <v>44755</v>
      </c>
      <c r="E10" s="464">
        <v>44756</v>
      </c>
    </row>
    <row r="11" spans="1:5" s="181" customFormat="1" ht="22.95" customHeight="1">
      <c r="A11" s="543" t="s">
        <v>263</v>
      </c>
      <c r="B11" s="463" t="s">
        <v>299</v>
      </c>
      <c r="C11" s="578" t="s">
        <v>366</v>
      </c>
      <c r="D11" s="464">
        <v>44755</v>
      </c>
      <c r="E11" s="464">
        <v>44756</v>
      </c>
    </row>
    <row r="12" spans="1:5" s="181" customFormat="1" ht="22.95" customHeight="1">
      <c r="A12" s="543" t="s">
        <v>263</v>
      </c>
      <c r="B12" s="463" t="s">
        <v>300</v>
      </c>
      <c r="C12" s="463" t="s">
        <v>367</v>
      </c>
      <c r="D12" s="464">
        <v>44755</v>
      </c>
      <c r="E12" s="464">
        <v>44756</v>
      </c>
    </row>
    <row r="13" spans="1:5" s="181" customFormat="1" ht="22.95" customHeight="1">
      <c r="A13" s="543" t="s">
        <v>263</v>
      </c>
      <c r="B13" s="463" t="s">
        <v>301</v>
      </c>
      <c r="C13" s="564" t="s">
        <v>302</v>
      </c>
      <c r="D13" s="464">
        <v>44755</v>
      </c>
      <c r="E13" s="464">
        <v>44755</v>
      </c>
    </row>
    <row r="14" spans="1:5" s="181" customFormat="1" ht="22.95" customHeight="1">
      <c r="A14" s="543" t="s">
        <v>263</v>
      </c>
      <c r="B14" s="463" t="s">
        <v>275</v>
      </c>
      <c r="C14" s="567" t="s">
        <v>303</v>
      </c>
      <c r="D14" s="464">
        <v>44755</v>
      </c>
      <c r="E14" s="464">
        <v>44755</v>
      </c>
    </row>
    <row r="15" spans="1:5" s="181" customFormat="1" ht="22.95" customHeight="1">
      <c r="A15" s="543" t="s">
        <v>266</v>
      </c>
      <c r="B15" s="463" t="s">
        <v>304</v>
      </c>
      <c r="C15" s="567" t="s">
        <v>305</v>
      </c>
      <c r="D15" s="464">
        <v>44755</v>
      </c>
      <c r="E15" s="464">
        <v>44755</v>
      </c>
    </row>
    <row r="16" spans="1:5" s="181" customFormat="1" ht="22.95" customHeight="1">
      <c r="A16" s="543" t="s">
        <v>263</v>
      </c>
      <c r="B16" s="463" t="s">
        <v>306</v>
      </c>
      <c r="C16" s="567" t="s">
        <v>307</v>
      </c>
      <c r="D16" s="464">
        <v>44754</v>
      </c>
      <c r="E16" s="464">
        <v>44755</v>
      </c>
    </row>
    <row r="17" spans="1:5" s="181" customFormat="1" ht="22.95" customHeight="1">
      <c r="A17" s="543" t="s">
        <v>265</v>
      </c>
      <c r="B17" s="463" t="s">
        <v>308</v>
      </c>
      <c r="C17" s="566" t="s">
        <v>309</v>
      </c>
      <c r="D17" s="464">
        <v>44754</v>
      </c>
      <c r="E17" s="464">
        <v>44755</v>
      </c>
    </row>
    <row r="18" spans="1:5" s="181" customFormat="1" ht="22.95" customHeight="1">
      <c r="A18" s="543" t="s">
        <v>263</v>
      </c>
      <c r="B18" s="463" t="s">
        <v>310</v>
      </c>
      <c r="C18" s="564" t="s">
        <v>311</v>
      </c>
      <c r="D18" s="464">
        <v>44754</v>
      </c>
      <c r="E18" s="464">
        <v>44755</v>
      </c>
    </row>
    <row r="19" spans="1:5" s="181" customFormat="1" ht="22.95" customHeight="1">
      <c r="A19" s="543" t="s">
        <v>263</v>
      </c>
      <c r="B19" s="463" t="s">
        <v>312</v>
      </c>
      <c r="C19" s="564" t="s">
        <v>313</v>
      </c>
      <c r="D19" s="464">
        <v>44754</v>
      </c>
      <c r="E19" s="464">
        <v>44755</v>
      </c>
    </row>
    <row r="20" spans="1:5" s="181" customFormat="1" ht="22.95" customHeight="1">
      <c r="A20" s="543" t="s">
        <v>263</v>
      </c>
      <c r="B20" s="463" t="s">
        <v>314</v>
      </c>
      <c r="C20" s="566" t="s">
        <v>315</v>
      </c>
      <c r="D20" s="464">
        <v>44754</v>
      </c>
      <c r="E20" s="464">
        <v>44755</v>
      </c>
    </row>
    <row r="21" spans="1:5" s="181" customFormat="1" ht="22.95" customHeight="1">
      <c r="A21" s="543" t="s">
        <v>263</v>
      </c>
      <c r="B21" s="463" t="s">
        <v>269</v>
      </c>
      <c r="C21" s="565" t="s">
        <v>316</v>
      </c>
      <c r="D21" s="464">
        <v>44754</v>
      </c>
      <c r="E21" s="464">
        <v>44755</v>
      </c>
    </row>
    <row r="22" spans="1:5" s="181" customFormat="1" ht="22.95" customHeight="1">
      <c r="A22" s="543" t="s">
        <v>263</v>
      </c>
      <c r="B22" s="463" t="s">
        <v>317</v>
      </c>
      <c r="C22" s="567" t="s">
        <v>318</v>
      </c>
      <c r="D22" s="464">
        <v>44754</v>
      </c>
      <c r="E22" s="464">
        <v>44755</v>
      </c>
    </row>
    <row r="23" spans="1:5" s="181" customFormat="1" ht="22.95" customHeight="1">
      <c r="A23" s="543" t="s">
        <v>263</v>
      </c>
      <c r="B23" s="463" t="s">
        <v>276</v>
      </c>
      <c r="C23" s="567" t="s">
        <v>319</v>
      </c>
      <c r="D23" s="464">
        <v>44754</v>
      </c>
      <c r="E23" s="464">
        <v>44755</v>
      </c>
    </row>
    <row r="24" spans="1:5" s="181" customFormat="1" ht="22.95" customHeight="1">
      <c r="A24" s="543" t="s">
        <v>263</v>
      </c>
      <c r="B24" s="463" t="s">
        <v>276</v>
      </c>
      <c r="C24" s="565" t="s">
        <v>320</v>
      </c>
      <c r="D24" s="464">
        <v>44754</v>
      </c>
      <c r="E24" s="464">
        <v>44755</v>
      </c>
    </row>
    <row r="25" spans="1:5" s="181" customFormat="1" ht="22.95" customHeight="1">
      <c r="A25" s="543" t="s">
        <v>263</v>
      </c>
      <c r="B25" s="463" t="s">
        <v>321</v>
      </c>
      <c r="C25" s="566" t="s">
        <v>322</v>
      </c>
      <c r="D25" s="464">
        <v>44754</v>
      </c>
      <c r="E25" s="464">
        <v>44754</v>
      </c>
    </row>
    <row r="26" spans="1:5" s="181" customFormat="1" ht="22.95" customHeight="1">
      <c r="A26" s="543" t="s">
        <v>263</v>
      </c>
      <c r="B26" s="463" t="s">
        <v>323</v>
      </c>
      <c r="C26" s="579" t="s">
        <v>324</v>
      </c>
      <c r="D26" s="464">
        <v>44754</v>
      </c>
      <c r="E26" s="464">
        <v>44754</v>
      </c>
    </row>
    <row r="27" spans="1:5" s="181" customFormat="1" ht="22.95" customHeight="1">
      <c r="A27" s="543" t="s">
        <v>265</v>
      </c>
      <c r="B27" s="463" t="s">
        <v>270</v>
      </c>
      <c r="C27" s="565" t="s">
        <v>325</v>
      </c>
      <c r="D27" s="464">
        <v>44754</v>
      </c>
      <c r="E27" s="464">
        <v>44754</v>
      </c>
    </row>
    <row r="28" spans="1:5" s="181" customFormat="1" ht="22.95" customHeight="1">
      <c r="A28" s="543" t="s">
        <v>265</v>
      </c>
      <c r="B28" s="463" t="s">
        <v>270</v>
      </c>
      <c r="C28" s="463" t="s">
        <v>326</v>
      </c>
      <c r="D28" s="464">
        <v>44754</v>
      </c>
      <c r="E28" s="464">
        <v>44754</v>
      </c>
    </row>
    <row r="29" spans="1:5" s="181" customFormat="1" ht="22.95" customHeight="1">
      <c r="A29" s="543" t="s">
        <v>265</v>
      </c>
      <c r="B29" s="463" t="s">
        <v>327</v>
      </c>
      <c r="C29" s="564" t="s">
        <v>328</v>
      </c>
      <c r="D29" s="464">
        <v>44753</v>
      </c>
      <c r="E29" s="464">
        <v>44754</v>
      </c>
    </row>
    <row r="30" spans="1:5" s="181" customFormat="1" ht="22.95" customHeight="1">
      <c r="A30" s="543" t="s">
        <v>263</v>
      </c>
      <c r="B30" s="463" t="s">
        <v>264</v>
      </c>
      <c r="C30" s="565" t="s">
        <v>329</v>
      </c>
      <c r="D30" s="464">
        <v>44753</v>
      </c>
      <c r="E30" s="464">
        <v>44754</v>
      </c>
    </row>
    <row r="31" spans="1:5" s="181" customFormat="1" ht="22.95" customHeight="1">
      <c r="A31" s="543" t="s">
        <v>263</v>
      </c>
      <c r="B31" s="463" t="s">
        <v>264</v>
      </c>
      <c r="C31" s="564" t="s">
        <v>330</v>
      </c>
      <c r="D31" s="464">
        <v>44753</v>
      </c>
      <c r="E31" s="464">
        <v>44754</v>
      </c>
    </row>
    <row r="32" spans="1:5" s="181" customFormat="1" ht="22.95" customHeight="1">
      <c r="A32" s="543" t="s">
        <v>263</v>
      </c>
      <c r="B32" s="463" t="s">
        <v>306</v>
      </c>
      <c r="C32" s="567" t="s">
        <v>331</v>
      </c>
      <c r="D32" s="464">
        <v>44753</v>
      </c>
      <c r="E32" s="464">
        <v>44754</v>
      </c>
    </row>
    <row r="33" spans="1:5" s="181" customFormat="1" ht="22.95" customHeight="1">
      <c r="A33" s="543" t="s">
        <v>266</v>
      </c>
      <c r="B33" s="463" t="s">
        <v>332</v>
      </c>
      <c r="C33" s="565" t="s">
        <v>333</v>
      </c>
      <c r="D33" s="464">
        <v>44753</v>
      </c>
      <c r="E33" s="464">
        <v>44754</v>
      </c>
    </row>
    <row r="34" spans="1:5" s="181" customFormat="1" ht="22.95" customHeight="1">
      <c r="A34" s="543" t="s">
        <v>263</v>
      </c>
      <c r="B34" s="463" t="s">
        <v>334</v>
      </c>
      <c r="C34" s="567" t="s">
        <v>335</v>
      </c>
      <c r="D34" s="464">
        <v>44753</v>
      </c>
      <c r="E34" s="464">
        <v>44754</v>
      </c>
    </row>
    <row r="35" spans="1:5" s="181" customFormat="1" ht="22.95" customHeight="1">
      <c r="A35" s="543" t="s">
        <v>263</v>
      </c>
      <c r="B35" s="463" t="s">
        <v>336</v>
      </c>
      <c r="C35" s="564" t="s">
        <v>337</v>
      </c>
      <c r="D35" s="464">
        <v>44753</v>
      </c>
      <c r="E35" s="464">
        <v>44754</v>
      </c>
    </row>
    <row r="36" spans="1:5" s="181" customFormat="1" ht="22.95" customHeight="1">
      <c r="A36" s="543" t="s">
        <v>263</v>
      </c>
      <c r="B36" s="463" t="s">
        <v>338</v>
      </c>
      <c r="C36" s="567" t="s">
        <v>339</v>
      </c>
      <c r="D36" s="464">
        <v>44753</v>
      </c>
      <c r="E36" s="464">
        <v>44754</v>
      </c>
    </row>
    <row r="37" spans="1:5" s="181" customFormat="1" ht="22.95" customHeight="1">
      <c r="A37" s="543" t="s">
        <v>266</v>
      </c>
      <c r="B37" s="463" t="s">
        <v>340</v>
      </c>
      <c r="C37" s="578" t="s">
        <v>341</v>
      </c>
      <c r="D37" s="464">
        <v>44752</v>
      </c>
      <c r="E37" s="464">
        <v>44753</v>
      </c>
    </row>
    <row r="38" spans="1:5" s="181" customFormat="1" ht="22.95" customHeight="1">
      <c r="A38" s="543" t="s">
        <v>263</v>
      </c>
      <c r="B38" s="463" t="s">
        <v>342</v>
      </c>
      <c r="C38" s="463" t="s">
        <v>343</v>
      </c>
      <c r="D38" s="464">
        <v>44750</v>
      </c>
      <c r="E38" s="464">
        <v>44753</v>
      </c>
    </row>
    <row r="39" spans="1:5" s="181" customFormat="1" ht="22.95" customHeight="1">
      <c r="A39" s="543" t="s">
        <v>263</v>
      </c>
      <c r="B39" s="463" t="s">
        <v>344</v>
      </c>
      <c r="C39" s="578" t="s">
        <v>345</v>
      </c>
      <c r="D39" s="464">
        <v>44750</v>
      </c>
      <c r="E39" s="464">
        <v>44753</v>
      </c>
    </row>
    <row r="40" spans="1:5" s="181" customFormat="1" ht="22.95" customHeight="1">
      <c r="A40" s="543" t="s">
        <v>263</v>
      </c>
      <c r="B40" s="463" t="s">
        <v>317</v>
      </c>
      <c r="C40" s="567" t="s">
        <v>346</v>
      </c>
      <c r="D40" s="464">
        <v>44750</v>
      </c>
      <c r="E40" s="464">
        <v>44753</v>
      </c>
    </row>
    <row r="41" spans="1:5" s="181" customFormat="1" ht="22.95" customHeight="1">
      <c r="A41" s="543" t="s">
        <v>263</v>
      </c>
      <c r="B41" s="463" t="s">
        <v>347</v>
      </c>
      <c r="C41" s="578" t="s">
        <v>348</v>
      </c>
      <c r="D41" s="464">
        <v>44750</v>
      </c>
      <c r="E41" s="464">
        <v>44753</v>
      </c>
    </row>
    <row r="42" spans="1:5" s="181" customFormat="1" ht="22.95" customHeight="1">
      <c r="A42" s="543" t="s">
        <v>266</v>
      </c>
      <c r="B42" s="463" t="s">
        <v>349</v>
      </c>
      <c r="C42" s="564" t="s">
        <v>350</v>
      </c>
      <c r="D42" s="464">
        <v>44750</v>
      </c>
      <c r="E42" s="464">
        <v>44753</v>
      </c>
    </row>
    <row r="43" spans="1:5" s="181" customFormat="1" ht="22.95" customHeight="1">
      <c r="A43" s="543" t="s">
        <v>263</v>
      </c>
      <c r="B43" s="463" t="s">
        <v>351</v>
      </c>
      <c r="C43" s="567" t="s">
        <v>352</v>
      </c>
      <c r="D43" s="464">
        <v>44750</v>
      </c>
      <c r="E43" s="464">
        <v>44753</v>
      </c>
    </row>
    <row r="44" spans="1:5" s="181" customFormat="1" ht="22.95" customHeight="1">
      <c r="A44" s="543" t="s">
        <v>266</v>
      </c>
      <c r="B44" s="463" t="s">
        <v>353</v>
      </c>
      <c r="C44" s="578" t="s">
        <v>354</v>
      </c>
      <c r="D44" s="464">
        <v>44750</v>
      </c>
      <c r="E44" s="464">
        <v>44753</v>
      </c>
    </row>
    <row r="45" spans="1:5" s="181" customFormat="1" ht="22.95" customHeight="1">
      <c r="A45" s="543" t="s">
        <v>265</v>
      </c>
      <c r="B45" s="463" t="s">
        <v>355</v>
      </c>
      <c r="C45" s="566" t="s">
        <v>356</v>
      </c>
      <c r="D45" s="464">
        <v>44750</v>
      </c>
      <c r="E45" s="464">
        <v>44753</v>
      </c>
    </row>
    <row r="46" spans="1:5" s="181" customFormat="1" ht="22.95" customHeight="1">
      <c r="A46" s="543"/>
      <c r="B46" s="463"/>
      <c r="C46" s="463"/>
      <c r="D46" s="464"/>
      <c r="E46" s="464"/>
    </row>
    <row r="47" spans="1:5" s="181" customFormat="1" ht="22.95" customHeight="1">
      <c r="A47" s="543"/>
      <c r="B47" s="463"/>
      <c r="C47" s="463"/>
      <c r="D47" s="464"/>
      <c r="E47" s="464"/>
    </row>
    <row r="48" spans="1:5" s="181" customFormat="1" ht="22.2" customHeight="1">
      <c r="A48" s="270"/>
      <c r="B48" s="271"/>
      <c r="C48" s="272"/>
      <c r="D48" s="271"/>
      <c r="E48" s="271"/>
    </row>
    <row r="49" spans="1:11" s="181" customFormat="1" ht="18" customHeight="1">
      <c r="A49" s="266"/>
      <c r="B49" s="267"/>
      <c r="C49" s="431" t="s">
        <v>226</v>
      </c>
      <c r="D49" s="268"/>
      <c r="E49" s="268"/>
    </row>
    <row r="50" spans="1:11" ht="18.75" customHeight="1">
      <c r="A50" s="43"/>
      <c r="B50" s="43"/>
      <c r="C50" s="181"/>
      <c r="D50" s="43"/>
      <c r="E50" s="43"/>
    </row>
    <row r="51" spans="1:11" ht="9" customHeight="1">
      <c r="A51" s="44"/>
      <c r="B51" s="45"/>
      <c r="C51" s="432"/>
      <c r="D51" s="46"/>
      <c r="E51" s="46"/>
    </row>
    <row r="52" spans="1:11" s="47" customFormat="1" ht="20.25" customHeight="1">
      <c r="A52" s="183" t="s">
        <v>176</v>
      </c>
      <c r="B52" s="183"/>
      <c r="C52" s="433"/>
      <c r="D52" s="60"/>
      <c r="E52" s="60"/>
    </row>
    <row r="53" spans="1:11" s="47" customFormat="1" ht="20.25" customHeight="1">
      <c r="A53" s="843" t="s">
        <v>27</v>
      </c>
      <c r="B53" s="843"/>
      <c r="C53" s="843"/>
      <c r="D53" s="61"/>
      <c r="E53" s="61"/>
      <c r="J53" s="182"/>
      <c r="K53" s="182"/>
    </row>
  </sheetData>
  <mergeCells count="1">
    <mergeCell ref="A53:C53"/>
  </mergeCells>
  <phoneticPr fontId="30"/>
  <printOptions horizontalCentered="1" verticalCentered="1"/>
  <pageMargins left="0.64" right="0.39" top="0.98425196850393704" bottom="0.7" header="0.51181102362204722" footer="0.51181102362204722"/>
  <pageSetup paperSize="9" scale="34" orientation="landscape" horizontalDpi="300" verticalDpi="300" r:id="rId1"/>
  <headerFooter alignWithMargins="0"/>
  <colBreaks count="1" manualBreakCount="1">
    <brk id="5" max="2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1024"/>
  <sheetViews>
    <sheetView zoomScale="91" zoomScaleNormal="91" zoomScaleSheetLayoutView="100" workbookViewId="0">
      <selection activeCell="P14" sqref="P14"/>
    </sheetView>
  </sheetViews>
  <sheetFormatPr defaultColWidth="9" defaultRowHeight="16.8" customHeight="1"/>
  <cols>
    <col min="1" max="13" width="9" style="1"/>
    <col min="14" max="14" width="108.6640625" style="1" customWidth="1"/>
    <col min="15" max="15" width="26.88671875" style="13" customWidth="1"/>
    <col min="16" max="16384" width="9" style="1"/>
  </cols>
  <sheetData>
    <row r="1" spans="1:16" ht="43.8" customHeight="1" thickBot="1">
      <c r="A1" s="844" t="s">
        <v>285</v>
      </c>
      <c r="B1" s="845"/>
      <c r="C1" s="845"/>
      <c r="D1" s="845"/>
      <c r="E1" s="845"/>
      <c r="F1" s="845"/>
      <c r="G1" s="845"/>
      <c r="H1" s="845"/>
      <c r="I1" s="845"/>
      <c r="J1" s="845"/>
      <c r="K1" s="845"/>
      <c r="L1" s="845"/>
      <c r="M1" s="845"/>
      <c r="N1" s="846"/>
    </row>
    <row r="2" spans="1:16" s="298" customFormat="1" ht="47.4" customHeight="1">
      <c r="A2" s="847" t="s">
        <v>384</v>
      </c>
      <c r="B2" s="848"/>
      <c r="C2" s="848"/>
      <c r="D2" s="848"/>
      <c r="E2" s="848"/>
      <c r="F2" s="848"/>
      <c r="G2" s="848"/>
      <c r="H2" s="848"/>
      <c r="I2" s="848"/>
      <c r="J2" s="848"/>
      <c r="K2" s="848"/>
      <c r="L2" s="848"/>
      <c r="M2" s="848"/>
      <c r="N2" s="849"/>
      <c r="O2" s="13"/>
    </row>
    <row r="3" spans="1:16" s="298" customFormat="1" ht="112.8" customHeight="1" thickBot="1">
      <c r="A3" s="850" t="s">
        <v>385</v>
      </c>
      <c r="B3" s="851"/>
      <c r="C3" s="851"/>
      <c r="D3" s="851"/>
      <c r="E3" s="851"/>
      <c r="F3" s="851"/>
      <c r="G3" s="851"/>
      <c r="H3" s="851"/>
      <c r="I3" s="851"/>
      <c r="J3" s="851"/>
      <c r="K3" s="851"/>
      <c r="L3" s="851"/>
      <c r="M3" s="851"/>
      <c r="N3" s="852"/>
      <c r="O3" s="13"/>
    </row>
    <row r="4" spans="1:16" s="573" customFormat="1" ht="42" customHeight="1">
      <c r="A4" s="856" t="s">
        <v>386</v>
      </c>
      <c r="B4" s="857"/>
      <c r="C4" s="857"/>
      <c r="D4" s="857"/>
      <c r="E4" s="857"/>
      <c r="F4" s="857"/>
      <c r="G4" s="857"/>
      <c r="H4" s="857"/>
      <c r="I4" s="857"/>
      <c r="J4" s="857"/>
      <c r="K4" s="857"/>
      <c r="L4" s="857"/>
      <c r="M4" s="857"/>
      <c r="N4" s="858"/>
      <c r="O4" s="13"/>
    </row>
    <row r="5" spans="1:16" s="573" customFormat="1" ht="128.4" customHeight="1" thickBot="1">
      <c r="A5" s="853" t="s">
        <v>387</v>
      </c>
      <c r="B5" s="854"/>
      <c r="C5" s="854"/>
      <c r="D5" s="854"/>
      <c r="E5" s="854"/>
      <c r="F5" s="854"/>
      <c r="G5" s="854"/>
      <c r="H5" s="854"/>
      <c r="I5" s="854"/>
      <c r="J5" s="854"/>
      <c r="K5" s="854"/>
      <c r="L5" s="854"/>
      <c r="M5" s="854"/>
      <c r="N5" s="855"/>
      <c r="O5" s="13"/>
    </row>
    <row r="6" spans="1:16" ht="48" customHeight="1" thickBot="1">
      <c r="A6" s="859" t="s">
        <v>388</v>
      </c>
      <c r="B6" s="860"/>
      <c r="C6" s="860"/>
      <c r="D6" s="860"/>
      <c r="E6" s="860"/>
      <c r="F6" s="860"/>
      <c r="G6" s="860"/>
      <c r="H6" s="860"/>
      <c r="I6" s="860"/>
      <c r="J6" s="860"/>
      <c r="K6" s="860"/>
      <c r="L6" s="860"/>
      <c r="M6" s="860"/>
      <c r="N6" s="861"/>
    </row>
    <row r="7" spans="1:16" ht="111.6" customHeight="1" thickBot="1">
      <c r="A7" s="862" t="s">
        <v>389</v>
      </c>
      <c r="B7" s="863"/>
      <c r="C7" s="863"/>
      <c r="D7" s="863"/>
      <c r="E7" s="863"/>
      <c r="F7" s="863"/>
      <c r="G7" s="863"/>
      <c r="H7" s="863"/>
      <c r="I7" s="863"/>
      <c r="J7" s="863"/>
      <c r="K7" s="863"/>
      <c r="L7" s="863"/>
      <c r="M7" s="863"/>
      <c r="N7" s="864"/>
      <c r="O7" s="50"/>
    </row>
    <row r="8" spans="1:16" s="184" customFormat="1" ht="50.4" customHeight="1" thickBot="1">
      <c r="A8" s="868" t="s">
        <v>390</v>
      </c>
      <c r="B8" s="869"/>
      <c r="C8" s="869"/>
      <c r="D8" s="869"/>
      <c r="E8" s="869"/>
      <c r="F8" s="869"/>
      <c r="G8" s="869"/>
      <c r="H8" s="869"/>
      <c r="I8" s="869"/>
      <c r="J8" s="869"/>
      <c r="K8" s="869"/>
      <c r="L8" s="869"/>
      <c r="M8" s="869"/>
      <c r="N8" s="870"/>
      <c r="O8" s="56"/>
    </row>
    <row r="9" spans="1:16" s="184" customFormat="1" ht="186" customHeight="1">
      <c r="A9" s="871" t="s">
        <v>391</v>
      </c>
      <c r="B9" s="872"/>
      <c r="C9" s="872"/>
      <c r="D9" s="872"/>
      <c r="E9" s="872"/>
      <c r="F9" s="872"/>
      <c r="G9" s="872"/>
      <c r="H9" s="872"/>
      <c r="I9" s="872"/>
      <c r="J9" s="872"/>
      <c r="K9" s="872"/>
      <c r="L9" s="872"/>
      <c r="M9" s="872"/>
      <c r="N9" s="873"/>
      <c r="O9" s="56"/>
    </row>
    <row r="10" spans="1:16" s="138" customFormat="1" ht="27" hidden="1" customHeight="1">
      <c r="A10" s="876"/>
      <c r="B10" s="877"/>
      <c r="C10" s="877"/>
      <c r="D10" s="877"/>
      <c r="E10" s="877"/>
      <c r="F10" s="877"/>
      <c r="G10" s="877"/>
      <c r="H10" s="877"/>
      <c r="I10" s="877"/>
      <c r="J10" s="877"/>
      <c r="K10" s="877"/>
      <c r="L10" s="877"/>
      <c r="M10" s="877"/>
      <c r="N10" s="878"/>
      <c r="O10" s="479"/>
    </row>
    <row r="11" spans="1:16" s="138" customFormat="1" ht="77.400000000000006" hidden="1" customHeight="1" thickBot="1">
      <c r="A11" s="879"/>
      <c r="B11" s="880"/>
      <c r="C11" s="880"/>
      <c r="D11" s="880"/>
      <c r="E11" s="880"/>
      <c r="F11" s="880"/>
      <c r="G11" s="880"/>
      <c r="H11" s="880"/>
      <c r="I11" s="880"/>
      <c r="J11" s="880"/>
      <c r="K11" s="880"/>
      <c r="L11" s="880"/>
      <c r="M11" s="880"/>
      <c r="N11" s="881"/>
      <c r="O11" s="479"/>
    </row>
    <row r="12" spans="1:16" s="138" customFormat="1" ht="25.8" customHeight="1">
      <c r="A12" s="134"/>
      <c r="B12" s="135"/>
      <c r="C12" s="135"/>
      <c r="D12" s="135"/>
      <c r="E12" s="135"/>
      <c r="F12" s="135"/>
      <c r="G12" s="135"/>
      <c r="H12" s="135"/>
      <c r="I12" s="135"/>
      <c r="J12" s="135"/>
      <c r="K12" s="135"/>
      <c r="L12" s="135"/>
      <c r="M12" s="135"/>
      <c r="N12" s="136"/>
      <c r="O12" s="137"/>
    </row>
    <row r="13" spans="1:16" s="138" customFormat="1" ht="25.8" customHeight="1" thickBot="1">
      <c r="A13" s="134"/>
      <c r="B13" s="135"/>
      <c r="C13" s="135"/>
      <c r="D13" s="135"/>
      <c r="E13" s="135"/>
      <c r="F13" s="135"/>
      <c r="G13" s="135"/>
      <c r="H13" s="135"/>
      <c r="I13" s="135"/>
      <c r="J13" s="135"/>
      <c r="K13" s="135"/>
      <c r="L13" s="135"/>
      <c r="M13" s="135"/>
      <c r="N13" s="136"/>
      <c r="O13" s="137"/>
    </row>
    <row r="14" spans="1:16" ht="49.2" customHeight="1">
      <c r="A14" s="874" t="s">
        <v>392</v>
      </c>
      <c r="B14" s="874"/>
      <c r="C14" s="874"/>
      <c r="D14" s="874"/>
      <c r="E14" s="874"/>
      <c r="F14" s="874"/>
      <c r="G14" s="874"/>
      <c r="H14" s="874"/>
      <c r="I14" s="874"/>
      <c r="J14" s="874"/>
      <c r="K14" s="874"/>
      <c r="L14" s="874"/>
      <c r="M14" s="874"/>
      <c r="N14" s="875"/>
      <c r="P14" s="51"/>
    </row>
    <row r="15" spans="1:16" ht="21.6" customHeight="1">
      <c r="A15" s="865" t="s">
        <v>244</v>
      </c>
      <c r="B15" s="866"/>
      <c r="C15" s="866"/>
      <c r="D15" s="866"/>
      <c r="E15" s="866"/>
      <c r="F15" s="866"/>
      <c r="G15" s="866"/>
      <c r="H15" s="866"/>
      <c r="I15" s="866"/>
      <c r="J15" s="866"/>
      <c r="K15" s="866"/>
      <c r="L15" s="866"/>
      <c r="M15" s="866"/>
      <c r="N15" s="867"/>
      <c r="O15" s="62" t="s">
        <v>216</v>
      </c>
      <c r="P15" s="51"/>
    </row>
    <row r="16" spans="1:16" ht="30" customHeight="1" thickBot="1">
      <c r="A16" s="57"/>
      <c r="B16" s="58"/>
      <c r="C16" s="58"/>
      <c r="D16" s="58"/>
      <c r="E16" s="58"/>
      <c r="F16" s="58"/>
      <c r="G16" s="58"/>
      <c r="H16" s="58"/>
      <c r="I16" s="58"/>
      <c r="J16" s="58"/>
      <c r="K16" s="58"/>
      <c r="L16" s="58"/>
      <c r="M16" s="58"/>
      <c r="N16" s="59"/>
      <c r="P16" s="51"/>
    </row>
    <row r="17" spans="1:16" ht="22.8" customHeight="1">
      <c r="A17" s="809" t="s">
        <v>29</v>
      </c>
      <c r="B17" s="810"/>
      <c r="C17" s="810"/>
      <c r="D17" s="810"/>
      <c r="E17" s="810"/>
      <c r="F17" s="810"/>
      <c r="G17" s="810"/>
      <c r="H17" s="810"/>
      <c r="I17" s="810"/>
      <c r="J17" s="810"/>
      <c r="K17" s="810"/>
      <c r="L17" s="810"/>
      <c r="M17" s="810"/>
      <c r="N17" s="810"/>
      <c r="O17" s="52"/>
      <c r="P17" s="47"/>
    </row>
    <row r="18" spans="1:16" ht="40.200000000000003" customHeight="1">
      <c r="A18" s="811" t="s">
        <v>27</v>
      </c>
      <c r="B18" s="812"/>
      <c r="C18" s="812"/>
      <c r="D18" s="812"/>
      <c r="E18" s="812"/>
      <c r="F18" s="812"/>
      <c r="G18" s="812"/>
      <c r="H18" s="812"/>
      <c r="I18" s="812"/>
      <c r="J18" s="812"/>
      <c r="K18" s="812"/>
      <c r="L18" s="812"/>
      <c r="M18" s="812"/>
      <c r="N18" s="812"/>
      <c r="O18" s="52"/>
      <c r="P18" s="47"/>
    </row>
    <row r="19" spans="1:16" ht="18.600000000000001" customHeight="1"/>
    <row r="20" spans="1:16" ht="18.600000000000001" customHeight="1"/>
    <row r="21" spans="1:16" ht="18.600000000000001" customHeight="1"/>
    <row r="22" spans="1:16" ht="18.600000000000001" customHeight="1"/>
    <row r="23" spans="1:16" ht="18.600000000000001" customHeight="1"/>
    <row r="24" spans="1:16" ht="18.600000000000001" customHeight="1"/>
    <row r="25" spans="1:16" ht="18.600000000000001" customHeight="1"/>
    <row r="26" spans="1:16" ht="18.600000000000001" customHeight="1"/>
    <row r="27" spans="1:16" ht="18.600000000000001" customHeight="1"/>
    <row r="28" spans="1:16" ht="18.600000000000001" customHeight="1"/>
    <row r="29" spans="1:16" ht="18.600000000000001" customHeight="1"/>
    <row r="30" spans="1:16" ht="18.600000000000001" customHeight="1"/>
    <row r="31" spans="1:16" ht="18.600000000000001" customHeight="1"/>
    <row r="32" spans="1:16" ht="18.600000000000001" customHeight="1"/>
    <row r="33" ht="18.600000000000001" customHeight="1"/>
    <row r="34" ht="18.600000000000001" customHeight="1"/>
    <row r="35" ht="18.600000000000001" customHeight="1"/>
    <row r="36" ht="18.600000000000001" customHeight="1"/>
    <row r="37" ht="18.600000000000001" customHeight="1"/>
    <row r="38" ht="18.600000000000001" customHeight="1"/>
    <row r="39" ht="18.600000000000001" customHeight="1"/>
    <row r="40" ht="18.600000000000001" customHeight="1"/>
    <row r="41" ht="18.600000000000001" customHeight="1"/>
    <row r="42" ht="18.600000000000001" customHeight="1"/>
    <row r="43" ht="18.600000000000001" customHeight="1"/>
    <row r="44" ht="18.600000000000001" customHeight="1"/>
    <row r="45" ht="18.600000000000001" customHeight="1"/>
    <row r="46" ht="18.600000000000001" customHeight="1"/>
    <row r="47" ht="18.600000000000001" customHeight="1"/>
    <row r="48" ht="18.600000000000001" customHeight="1"/>
    <row r="49" ht="18.600000000000001" customHeight="1"/>
    <row r="50" ht="18.600000000000001" customHeight="1"/>
    <row r="51" ht="18.600000000000001" customHeight="1"/>
    <row r="52" ht="18.600000000000001" customHeight="1"/>
    <row r="53" ht="18.600000000000001" customHeight="1"/>
    <row r="54" ht="18.600000000000001" customHeight="1"/>
    <row r="55" ht="18.600000000000001" customHeight="1"/>
    <row r="56" ht="18.600000000000001" customHeight="1"/>
    <row r="57" ht="18.600000000000001" customHeight="1"/>
    <row r="58" ht="18.600000000000001" customHeight="1"/>
    <row r="59" ht="18.600000000000001" customHeight="1"/>
    <row r="60" ht="18.600000000000001" customHeight="1"/>
    <row r="61" ht="18.600000000000001" customHeight="1"/>
    <row r="62" ht="18.600000000000001" customHeight="1"/>
    <row r="63" ht="18.600000000000001" customHeight="1"/>
    <row r="64" ht="18.600000000000001" customHeight="1"/>
    <row r="65" ht="18.600000000000001" customHeight="1"/>
    <row r="66" ht="18.600000000000001" customHeight="1"/>
    <row r="67" ht="18.600000000000001" customHeight="1"/>
    <row r="68" ht="18.600000000000001" customHeight="1"/>
    <row r="69" ht="18.600000000000001" customHeight="1"/>
    <row r="70" ht="18.600000000000001" customHeight="1"/>
    <row r="71" ht="18.600000000000001" customHeight="1"/>
    <row r="72" ht="18.600000000000001" customHeight="1"/>
    <row r="73" ht="18.600000000000001" customHeight="1"/>
    <row r="74" ht="18.600000000000001" customHeight="1"/>
    <row r="75" ht="18.600000000000001" customHeight="1"/>
    <row r="76" ht="18.600000000000001" customHeight="1"/>
    <row r="77" ht="18.600000000000001" customHeight="1"/>
    <row r="78" ht="18.600000000000001" customHeight="1"/>
    <row r="79" ht="18.600000000000001" customHeight="1"/>
    <row r="80" ht="18.600000000000001" customHeight="1"/>
    <row r="81" ht="18.600000000000001" customHeight="1"/>
    <row r="82" ht="18.600000000000001" customHeight="1"/>
    <row r="83" ht="18.600000000000001" customHeight="1"/>
    <row r="84" ht="18.600000000000001" customHeight="1"/>
    <row r="85" ht="18.600000000000001" customHeight="1"/>
    <row r="86" ht="18.600000000000001" customHeight="1"/>
    <row r="87" ht="18.600000000000001" customHeight="1"/>
    <row r="88" ht="18.600000000000001" customHeight="1"/>
    <row r="89" ht="18.600000000000001" customHeight="1"/>
    <row r="90" ht="18.600000000000001" customHeight="1"/>
    <row r="91" ht="18.600000000000001" customHeight="1"/>
    <row r="92" ht="18.600000000000001" customHeight="1"/>
    <row r="93" ht="18.600000000000001" customHeight="1"/>
    <row r="94" ht="18.600000000000001" customHeight="1"/>
    <row r="95" ht="18.600000000000001" customHeight="1"/>
    <row r="96" ht="18.600000000000001" customHeight="1"/>
    <row r="97" ht="18.600000000000001" customHeight="1"/>
    <row r="98" ht="18.600000000000001" customHeight="1"/>
    <row r="99" ht="18.600000000000001" customHeight="1"/>
    <row r="100" ht="18.600000000000001" customHeight="1"/>
    <row r="101" ht="18.600000000000001" customHeight="1"/>
    <row r="102" ht="18.600000000000001" customHeight="1"/>
    <row r="103" ht="18.600000000000001" customHeight="1"/>
    <row r="104" ht="18.600000000000001" customHeight="1"/>
    <row r="105" ht="18.600000000000001" customHeight="1"/>
    <row r="106" ht="18.600000000000001" customHeight="1"/>
    <row r="107" ht="18.600000000000001" customHeight="1"/>
    <row r="108" ht="18.600000000000001" customHeight="1"/>
    <row r="109" ht="18.600000000000001" customHeight="1"/>
    <row r="110" ht="18.600000000000001" customHeight="1"/>
    <row r="111" ht="18.600000000000001" customHeight="1"/>
    <row r="112" ht="18.600000000000001" customHeight="1"/>
    <row r="113" ht="18.600000000000001" customHeight="1"/>
    <row r="114" ht="18.600000000000001" customHeight="1"/>
    <row r="115" ht="18.600000000000001" customHeight="1"/>
    <row r="116" ht="18.600000000000001" customHeight="1"/>
    <row r="117" ht="18.600000000000001" customHeight="1"/>
    <row r="118" ht="18.600000000000001" customHeight="1"/>
    <row r="119" ht="18.600000000000001" customHeight="1"/>
    <row r="120" ht="18.600000000000001" customHeight="1"/>
    <row r="121" ht="18.600000000000001" customHeight="1"/>
    <row r="122" ht="18.600000000000001" customHeight="1"/>
    <row r="123" ht="18.600000000000001" customHeight="1"/>
    <row r="124" ht="18.600000000000001" customHeight="1"/>
    <row r="125" ht="18.600000000000001" customHeight="1"/>
    <row r="126" ht="18.600000000000001" customHeight="1"/>
    <row r="127" ht="18.600000000000001" customHeight="1"/>
    <row r="128" ht="18.600000000000001" customHeight="1"/>
    <row r="129" ht="18.600000000000001" customHeight="1"/>
    <row r="130" ht="18.600000000000001" customHeight="1"/>
    <row r="131" ht="18.600000000000001" customHeight="1"/>
    <row r="132" ht="18.600000000000001" customHeight="1"/>
    <row r="133" ht="18.600000000000001" customHeight="1"/>
    <row r="134" ht="18.600000000000001" customHeight="1"/>
    <row r="135" ht="18.600000000000001" customHeight="1"/>
    <row r="136" ht="18.600000000000001" customHeight="1"/>
    <row r="137" ht="18.600000000000001" customHeight="1"/>
    <row r="138" ht="18.600000000000001" customHeight="1"/>
    <row r="139" ht="18.600000000000001" customHeight="1"/>
    <row r="140" ht="18.600000000000001" customHeight="1"/>
    <row r="141" ht="18.600000000000001" customHeight="1"/>
    <row r="142" ht="18.600000000000001" customHeight="1"/>
    <row r="143" ht="18.600000000000001" customHeight="1"/>
    <row r="144" ht="18.600000000000001" customHeight="1"/>
    <row r="145" ht="18.600000000000001" customHeight="1"/>
    <row r="146" ht="18.600000000000001" customHeight="1"/>
    <row r="147" ht="18.600000000000001" customHeight="1"/>
    <row r="148" ht="18.600000000000001" customHeight="1"/>
    <row r="149" ht="18.600000000000001" customHeight="1"/>
    <row r="150" ht="18.600000000000001" customHeight="1"/>
    <row r="151" ht="18.600000000000001" customHeight="1"/>
    <row r="152" ht="18.600000000000001" customHeight="1"/>
    <row r="153" ht="18.600000000000001" customHeight="1"/>
    <row r="154" ht="18.600000000000001" customHeight="1"/>
    <row r="155" ht="18.600000000000001" customHeight="1"/>
    <row r="156" ht="18.600000000000001" customHeight="1"/>
    <row r="157" ht="18.600000000000001" customHeight="1"/>
    <row r="158" ht="18.600000000000001" customHeight="1"/>
    <row r="159" ht="18.600000000000001" customHeight="1"/>
    <row r="160" ht="18.600000000000001" customHeight="1"/>
    <row r="161" ht="18.600000000000001" customHeight="1"/>
    <row r="162" ht="18.600000000000001" customHeight="1"/>
    <row r="163" ht="18.600000000000001" customHeight="1"/>
    <row r="164" ht="18.600000000000001" customHeight="1"/>
    <row r="165" ht="18.600000000000001" customHeight="1"/>
    <row r="166" ht="18.600000000000001" customHeight="1"/>
    <row r="167" ht="18.600000000000001" customHeight="1"/>
    <row r="168" ht="18.600000000000001" customHeight="1"/>
    <row r="169" ht="18.600000000000001" customHeight="1"/>
    <row r="170" ht="18.600000000000001" customHeight="1"/>
    <row r="171" ht="18.600000000000001" customHeight="1"/>
    <row r="172" ht="18.600000000000001" customHeight="1"/>
    <row r="173" ht="18.600000000000001" customHeight="1"/>
    <row r="174" ht="18.600000000000001" customHeight="1"/>
    <row r="175" ht="18.600000000000001" customHeight="1"/>
    <row r="176" ht="18.600000000000001" customHeight="1"/>
    <row r="177" ht="18.600000000000001" customHeight="1"/>
    <row r="178" ht="18.600000000000001" customHeight="1"/>
    <row r="179" ht="18.600000000000001" customHeight="1"/>
    <row r="180" ht="18.600000000000001" customHeight="1"/>
    <row r="181" ht="18.600000000000001" customHeight="1"/>
    <row r="182" ht="18.600000000000001" customHeight="1"/>
    <row r="183" ht="18.600000000000001" customHeight="1"/>
    <row r="184" ht="18.600000000000001" customHeight="1"/>
    <row r="185" ht="18.600000000000001" customHeight="1"/>
    <row r="186" ht="18.600000000000001" customHeight="1"/>
    <row r="187" ht="18.600000000000001" customHeight="1"/>
    <row r="188" ht="18.600000000000001" customHeight="1"/>
    <row r="189" ht="18.600000000000001" customHeight="1"/>
    <row r="190" ht="18.600000000000001" customHeight="1"/>
    <row r="191" ht="18.600000000000001" customHeight="1"/>
    <row r="192" ht="18.600000000000001" customHeight="1"/>
    <row r="193" ht="18.600000000000001" customHeight="1"/>
    <row r="194" ht="18.600000000000001" customHeight="1"/>
    <row r="195" ht="18.600000000000001" customHeight="1"/>
    <row r="196" ht="18.600000000000001" customHeight="1"/>
    <row r="197" ht="18.600000000000001" customHeight="1"/>
    <row r="198" ht="18.600000000000001" customHeight="1"/>
    <row r="199" ht="18.600000000000001" customHeight="1"/>
    <row r="200" ht="18.600000000000001" customHeight="1"/>
    <row r="201" ht="18.600000000000001" customHeight="1"/>
    <row r="202" ht="18.600000000000001" customHeight="1"/>
    <row r="203" ht="18.600000000000001" customHeight="1"/>
    <row r="204" ht="18.600000000000001" customHeight="1"/>
    <row r="205" ht="18.600000000000001" customHeight="1"/>
    <row r="206" ht="18.600000000000001" customHeight="1"/>
    <row r="207" ht="18.600000000000001" customHeight="1"/>
    <row r="208" ht="18.600000000000001" customHeight="1"/>
    <row r="209" ht="18.600000000000001" customHeight="1"/>
    <row r="210" ht="18.600000000000001" customHeight="1"/>
    <row r="211" ht="18.600000000000001" customHeight="1"/>
    <row r="212" ht="18.600000000000001" customHeight="1"/>
    <row r="213" ht="18.600000000000001" customHeight="1"/>
    <row r="214" ht="18.600000000000001" customHeight="1"/>
    <row r="215" ht="18.600000000000001" customHeight="1"/>
    <row r="216" ht="18.600000000000001" customHeight="1"/>
    <row r="217" ht="18.600000000000001" customHeight="1"/>
    <row r="218" ht="18.600000000000001" customHeight="1"/>
    <row r="219" ht="18.600000000000001" customHeight="1"/>
    <row r="220" ht="18.600000000000001" customHeight="1"/>
    <row r="221" ht="18.600000000000001" customHeight="1"/>
    <row r="222" ht="18.600000000000001" customHeight="1"/>
    <row r="223" ht="18.600000000000001" customHeight="1"/>
    <row r="224" ht="18.600000000000001" customHeight="1"/>
    <row r="225" ht="18.600000000000001" customHeight="1"/>
    <row r="226" ht="18.600000000000001" customHeight="1"/>
    <row r="227" ht="18.600000000000001" customHeight="1"/>
    <row r="228" ht="18.600000000000001" customHeight="1"/>
    <row r="229" ht="18.600000000000001" customHeight="1"/>
    <row r="230" ht="18.600000000000001" customHeight="1"/>
    <row r="231" ht="18.600000000000001" customHeight="1"/>
    <row r="232" ht="18.600000000000001" customHeight="1"/>
    <row r="233" ht="18.600000000000001" customHeight="1"/>
    <row r="234" ht="18.600000000000001" customHeight="1"/>
    <row r="235" ht="18.600000000000001" customHeight="1"/>
    <row r="236" ht="18.600000000000001" customHeight="1"/>
    <row r="237" ht="18.600000000000001" customHeight="1"/>
    <row r="238" ht="18.600000000000001" customHeight="1"/>
    <row r="239" ht="18.600000000000001" customHeight="1"/>
    <row r="240" ht="18.600000000000001" customHeight="1"/>
    <row r="241" ht="18.600000000000001" customHeight="1"/>
    <row r="242" ht="18.600000000000001" customHeight="1"/>
    <row r="243" ht="18.600000000000001" customHeight="1"/>
    <row r="244" ht="18.600000000000001" customHeight="1"/>
    <row r="245" ht="18.600000000000001" customHeight="1"/>
    <row r="246" ht="18.600000000000001" customHeight="1"/>
    <row r="247" ht="18.600000000000001" customHeight="1"/>
    <row r="248" ht="18.600000000000001" customHeight="1"/>
    <row r="249" ht="18.600000000000001" customHeight="1"/>
    <row r="250" ht="18.600000000000001" customHeight="1"/>
    <row r="251" ht="18.600000000000001" customHeight="1"/>
    <row r="252" ht="18.600000000000001" customHeight="1"/>
    <row r="253" ht="18.600000000000001" customHeight="1"/>
    <row r="254" ht="18.600000000000001" customHeight="1"/>
    <row r="255" ht="18.600000000000001" customHeight="1"/>
    <row r="256" ht="18.600000000000001" customHeight="1"/>
    <row r="257" ht="18.600000000000001" customHeight="1"/>
    <row r="258" ht="18.600000000000001" customHeight="1"/>
    <row r="259" ht="18.600000000000001" customHeight="1"/>
    <row r="260" ht="18.600000000000001" customHeight="1"/>
    <row r="261" ht="18.600000000000001" customHeight="1"/>
    <row r="262" ht="18.600000000000001" customHeight="1"/>
    <row r="263" ht="18.600000000000001" customHeight="1"/>
    <row r="264" ht="18.600000000000001" customHeight="1"/>
    <row r="265" ht="18.600000000000001" customHeight="1"/>
    <row r="266" ht="18.600000000000001" customHeight="1"/>
    <row r="267" ht="18.600000000000001" customHeight="1"/>
    <row r="268" ht="18.600000000000001" customHeight="1"/>
    <row r="269" ht="18.600000000000001" customHeight="1"/>
    <row r="270" ht="18.600000000000001" customHeight="1"/>
    <row r="271" ht="18.600000000000001" customHeight="1"/>
    <row r="272" ht="18.600000000000001" customHeight="1"/>
    <row r="273" ht="18.600000000000001" customHeight="1"/>
    <row r="274" ht="18.600000000000001" customHeight="1"/>
    <row r="275" ht="18.600000000000001" customHeight="1"/>
    <row r="276" ht="18.600000000000001" customHeight="1"/>
    <row r="277" ht="18.600000000000001" customHeight="1"/>
    <row r="278" ht="18.600000000000001" customHeight="1"/>
    <row r="279" ht="18.600000000000001" customHeight="1"/>
    <row r="280" ht="18.600000000000001" customHeight="1"/>
    <row r="281" ht="18.600000000000001" customHeight="1"/>
    <row r="282" ht="18.600000000000001" customHeight="1"/>
    <row r="283" ht="18.600000000000001" customHeight="1"/>
    <row r="284" ht="18.600000000000001" customHeight="1"/>
    <row r="285" ht="18.600000000000001" customHeight="1"/>
    <row r="286" ht="18.600000000000001" customHeight="1"/>
    <row r="287" ht="18.600000000000001" customHeight="1"/>
    <row r="288" ht="18.600000000000001" customHeight="1"/>
    <row r="289" ht="18.600000000000001" customHeight="1"/>
    <row r="290" ht="18.600000000000001" customHeight="1"/>
    <row r="291" ht="18.600000000000001" customHeight="1"/>
    <row r="292" ht="18.600000000000001" customHeight="1"/>
    <row r="293" ht="18.600000000000001" customHeight="1"/>
    <row r="294" ht="18.600000000000001" customHeight="1"/>
    <row r="295" ht="18.600000000000001" customHeight="1"/>
    <row r="296" ht="18.600000000000001" customHeight="1"/>
    <row r="297" ht="18.600000000000001" customHeight="1"/>
    <row r="298" ht="18.600000000000001" customHeight="1"/>
    <row r="299" ht="18.600000000000001" customHeight="1"/>
    <row r="300" ht="18.600000000000001" customHeight="1"/>
    <row r="301" ht="18.600000000000001" customHeight="1"/>
    <row r="302" ht="18.600000000000001" customHeight="1"/>
    <row r="303" ht="18.600000000000001" customHeight="1"/>
    <row r="304" ht="18.600000000000001" customHeight="1"/>
    <row r="305" ht="18.600000000000001" customHeight="1"/>
    <row r="306" ht="18.600000000000001" customHeight="1"/>
    <row r="307" ht="18.600000000000001" customHeight="1"/>
    <row r="308" ht="18.600000000000001" customHeight="1"/>
    <row r="309" ht="18.600000000000001" customHeight="1"/>
    <row r="310" ht="18.600000000000001" customHeight="1"/>
    <row r="311" ht="18.600000000000001" customHeight="1"/>
    <row r="312" ht="18.600000000000001" customHeight="1"/>
    <row r="313" ht="18.600000000000001" customHeight="1"/>
    <row r="314" ht="18.600000000000001" customHeight="1"/>
    <row r="315" ht="18.600000000000001" customHeight="1"/>
    <row r="316" ht="18.600000000000001" customHeight="1"/>
    <row r="317" ht="18.600000000000001" customHeight="1"/>
    <row r="318" ht="18.600000000000001" customHeight="1"/>
    <row r="319" ht="18.600000000000001" customHeight="1"/>
    <row r="320" ht="18.600000000000001" customHeight="1"/>
    <row r="321" ht="18.600000000000001" customHeight="1"/>
    <row r="322" ht="18.600000000000001" customHeight="1"/>
    <row r="323" ht="18.600000000000001" customHeight="1"/>
    <row r="324" ht="18.600000000000001" customHeight="1"/>
    <row r="325" ht="18.600000000000001" customHeight="1"/>
    <row r="326" ht="18.600000000000001" customHeight="1"/>
    <row r="327" ht="18.600000000000001" customHeight="1"/>
    <row r="328" ht="18.600000000000001" customHeight="1"/>
    <row r="329" ht="18.600000000000001" customHeight="1"/>
    <row r="330" ht="18.600000000000001" customHeight="1"/>
    <row r="331" ht="18.600000000000001" customHeight="1"/>
    <row r="332" ht="18.600000000000001" customHeight="1"/>
    <row r="333" ht="18.600000000000001" customHeight="1"/>
    <row r="334" ht="18.600000000000001" customHeight="1"/>
    <row r="335" ht="18.600000000000001" customHeight="1"/>
    <row r="336" ht="18.600000000000001" customHeight="1"/>
    <row r="337" ht="18.600000000000001" customHeight="1"/>
    <row r="338" ht="18.600000000000001" customHeight="1"/>
    <row r="339" ht="18.600000000000001" customHeight="1"/>
    <row r="340" ht="18.600000000000001" customHeight="1"/>
    <row r="341" ht="18.600000000000001" customHeight="1"/>
    <row r="342" ht="18.600000000000001" customHeight="1"/>
    <row r="343" ht="18.600000000000001" customHeight="1"/>
    <row r="344" ht="18.600000000000001" customHeight="1"/>
    <row r="345" ht="18.600000000000001" customHeight="1"/>
    <row r="346" ht="18.600000000000001" customHeight="1"/>
    <row r="347" ht="18.600000000000001" customHeight="1"/>
    <row r="348" ht="18.600000000000001" customHeight="1"/>
    <row r="349" ht="18.600000000000001" customHeight="1"/>
    <row r="350" ht="18.600000000000001" customHeight="1"/>
    <row r="351" ht="18.600000000000001" customHeight="1"/>
    <row r="352" ht="18.600000000000001" customHeight="1"/>
    <row r="353" ht="18.600000000000001" customHeight="1"/>
    <row r="354" ht="18.600000000000001" customHeight="1"/>
    <row r="355" ht="18.600000000000001" customHeight="1"/>
    <row r="356" ht="18.600000000000001" customHeight="1"/>
    <row r="357" ht="18.600000000000001" customHeight="1"/>
    <row r="358" ht="18.600000000000001" customHeight="1"/>
    <row r="359" ht="18.600000000000001" customHeight="1"/>
    <row r="360" ht="18.600000000000001" customHeight="1"/>
    <row r="361" ht="18.600000000000001" customHeight="1"/>
    <row r="362" ht="18.600000000000001" customHeight="1"/>
    <row r="363" ht="18.600000000000001" customHeight="1"/>
    <row r="364" ht="18.600000000000001" customHeight="1"/>
    <row r="365" ht="18.600000000000001" customHeight="1"/>
    <row r="366" ht="18.600000000000001" customHeight="1"/>
    <row r="367" ht="18.600000000000001" customHeight="1"/>
    <row r="368" ht="18.600000000000001" customHeight="1"/>
    <row r="369" ht="18.600000000000001" customHeight="1"/>
    <row r="370" ht="18.600000000000001" customHeight="1"/>
    <row r="371" ht="18.600000000000001" customHeight="1"/>
    <row r="372" ht="18.600000000000001" customHeight="1"/>
    <row r="373" ht="18.600000000000001" customHeight="1"/>
    <row r="374" ht="18.600000000000001" customHeight="1"/>
    <row r="375" ht="18.600000000000001" customHeight="1"/>
    <row r="376" ht="18.600000000000001" customHeight="1"/>
    <row r="377" ht="18.600000000000001" customHeight="1"/>
    <row r="378" ht="18.600000000000001" customHeight="1"/>
    <row r="379" ht="18.600000000000001" customHeight="1"/>
    <row r="380" ht="18.600000000000001" customHeight="1"/>
    <row r="381" ht="18.600000000000001" customHeight="1"/>
    <row r="382" ht="18.600000000000001" customHeight="1"/>
    <row r="383" ht="18.600000000000001" customHeight="1"/>
    <row r="384" ht="18.600000000000001" customHeight="1"/>
    <row r="385" ht="18.600000000000001" customHeight="1"/>
    <row r="386" ht="18.600000000000001" customHeight="1"/>
    <row r="387" ht="18.600000000000001" customHeight="1"/>
    <row r="388" ht="18.600000000000001" customHeight="1"/>
    <row r="389" ht="18.600000000000001" customHeight="1"/>
    <row r="390" ht="18.600000000000001" customHeight="1"/>
    <row r="391" ht="18.600000000000001" customHeight="1"/>
    <row r="392" ht="18.600000000000001" customHeight="1"/>
    <row r="393" ht="18.600000000000001" customHeight="1"/>
    <row r="394" ht="18.600000000000001" customHeight="1"/>
    <row r="395" ht="18.600000000000001" customHeight="1"/>
    <row r="396" ht="18.600000000000001" customHeight="1"/>
    <row r="397" ht="18.600000000000001" customHeight="1"/>
    <row r="398" ht="18.600000000000001" customHeight="1"/>
    <row r="399" ht="18.600000000000001" customHeight="1"/>
    <row r="400" ht="18.600000000000001" customHeight="1"/>
    <row r="401" ht="18.600000000000001" customHeight="1"/>
    <row r="402" ht="18.600000000000001" customHeight="1"/>
    <row r="403" ht="18.600000000000001" customHeight="1"/>
    <row r="404" ht="18.600000000000001" customHeight="1"/>
    <row r="405" ht="18.600000000000001" customHeight="1"/>
    <row r="406" ht="18.600000000000001" customHeight="1"/>
    <row r="407" ht="18.600000000000001" customHeight="1"/>
    <row r="408" ht="18.600000000000001" customHeight="1"/>
    <row r="409" ht="18.600000000000001" customHeight="1"/>
    <row r="410" ht="18.600000000000001" customHeight="1"/>
    <row r="411" ht="18.600000000000001" customHeight="1"/>
    <row r="412" ht="18.600000000000001" customHeight="1"/>
    <row r="413" ht="18.600000000000001" customHeight="1"/>
    <row r="414" ht="18.600000000000001" customHeight="1"/>
    <row r="415" ht="18.600000000000001" customHeight="1"/>
    <row r="416" ht="18.600000000000001" customHeight="1"/>
    <row r="417" ht="18.600000000000001" customHeight="1"/>
    <row r="418" ht="18.600000000000001" customHeight="1"/>
    <row r="419" ht="18.600000000000001" customHeight="1"/>
    <row r="420" ht="18.600000000000001" customHeight="1"/>
    <row r="421" ht="18.600000000000001" customHeight="1"/>
    <row r="422" ht="18.600000000000001" customHeight="1"/>
    <row r="423" ht="18.600000000000001" customHeight="1"/>
    <row r="424" ht="18.600000000000001" customHeight="1"/>
    <row r="425" ht="18.600000000000001" customHeight="1"/>
    <row r="426" ht="18.600000000000001" customHeight="1"/>
    <row r="427" ht="18.600000000000001" customHeight="1"/>
    <row r="428" ht="18.600000000000001" customHeight="1"/>
    <row r="429" ht="18.600000000000001" customHeight="1"/>
    <row r="430" ht="18.600000000000001" customHeight="1"/>
    <row r="431" ht="18.600000000000001" customHeight="1"/>
    <row r="432" ht="18.600000000000001" customHeight="1"/>
    <row r="433" ht="18.600000000000001" customHeight="1"/>
    <row r="434" ht="18.600000000000001" customHeight="1"/>
    <row r="435" ht="18.600000000000001" customHeight="1"/>
    <row r="436" ht="18.600000000000001" customHeight="1"/>
    <row r="437" ht="18.600000000000001" customHeight="1"/>
    <row r="438" ht="18.600000000000001" customHeight="1"/>
    <row r="439" ht="18.600000000000001" customHeight="1"/>
    <row r="440" ht="18.600000000000001" customHeight="1"/>
    <row r="441" ht="18.600000000000001" customHeight="1"/>
    <row r="442" ht="18.600000000000001" customHeight="1"/>
    <row r="443" ht="18.600000000000001" customHeight="1"/>
    <row r="444" ht="18.600000000000001" customHeight="1"/>
    <row r="445" ht="18.600000000000001" customHeight="1"/>
    <row r="446" ht="18.600000000000001" customHeight="1"/>
    <row r="447" ht="18.600000000000001" customHeight="1"/>
    <row r="448" ht="18.600000000000001" customHeight="1"/>
    <row r="449" ht="18.600000000000001" customHeight="1"/>
    <row r="450" ht="18.600000000000001" customHeight="1"/>
    <row r="451" ht="18.600000000000001" customHeight="1"/>
    <row r="452" ht="18.600000000000001" customHeight="1"/>
    <row r="453" ht="18.600000000000001" customHeight="1"/>
    <row r="454" ht="18.600000000000001" customHeight="1"/>
    <row r="455" ht="18.600000000000001" customHeight="1"/>
    <row r="456" ht="18.600000000000001" customHeight="1"/>
    <row r="457" ht="18.600000000000001" customHeight="1"/>
    <row r="458" ht="18.600000000000001" customHeight="1"/>
    <row r="459" ht="18.600000000000001" customHeight="1"/>
    <row r="460" ht="18.600000000000001" customHeight="1"/>
    <row r="461" ht="18.600000000000001" customHeight="1"/>
    <row r="462" ht="18.600000000000001" customHeight="1"/>
    <row r="463" ht="18.600000000000001" customHeight="1"/>
    <row r="464" ht="18.600000000000001" customHeight="1"/>
    <row r="465" ht="18.600000000000001" customHeight="1"/>
    <row r="466" ht="18.600000000000001" customHeight="1"/>
    <row r="467" ht="18.600000000000001" customHeight="1"/>
    <row r="468" ht="18.600000000000001" customHeight="1"/>
    <row r="469" ht="18.600000000000001" customHeight="1"/>
    <row r="470" ht="18.600000000000001" customHeight="1"/>
    <row r="471" ht="18.600000000000001" customHeight="1"/>
    <row r="472" ht="18.600000000000001" customHeight="1"/>
    <row r="473" ht="18.600000000000001" customHeight="1"/>
    <row r="474" ht="18.600000000000001" customHeight="1"/>
    <row r="475" ht="18.600000000000001" customHeight="1"/>
    <row r="476" ht="18.600000000000001" customHeight="1"/>
    <row r="477" ht="18.600000000000001" customHeight="1"/>
    <row r="478" ht="18.600000000000001" customHeight="1"/>
    <row r="479" ht="18.600000000000001" customHeight="1"/>
    <row r="480" ht="18.600000000000001" customHeight="1"/>
    <row r="481" ht="18.600000000000001" customHeight="1"/>
    <row r="482" ht="18.600000000000001" customHeight="1"/>
    <row r="483" ht="18.600000000000001" customHeight="1"/>
    <row r="484" ht="18.600000000000001" customHeight="1"/>
    <row r="485" ht="18.600000000000001" customHeight="1"/>
    <row r="486" ht="18.600000000000001" customHeight="1"/>
    <row r="487" ht="18.600000000000001" customHeight="1"/>
    <row r="488" ht="18.600000000000001" customHeight="1"/>
    <row r="489" ht="18.600000000000001" customHeight="1"/>
    <row r="490" ht="18.600000000000001" customHeight="1"/>
    <row r="491" ht="18.600000000000001" customHeight="1"/>
    <row r="492" ht="18.600000000000001" customHeight="1"/>
    <row r="493" ht="18.600000000000001" customHeight="1"/>
    <row r="494" ht="18.600000000000001" customHeight="1"/>
    <row r="495" ht="18.600000000000001" customHeight="1"/>
    <row r="496" ht="18.600000000000001" customHeight="1"/>
    <row r="497" ht="18.600000000000001" customHeight="1"/>
    <row r="498" ht="18.600000000000001" customHeight="1"/>
    <row r="499" ht="18.600000000000001" customHeight="1"/>
    <row r="500" ht="18.600000000000001" customHeight="1"/>
    <row r="501" ht="18.600000000000001" customHeight="1"/>
    <row r="502" ht="18.600000000000001" customHeight="1"/>
    <row r="503" ht="18.600000000000001" customHeight="1"/>
    <row r="504" ht="18.600000000000001" customHeight="1"/>
    <row r="505" ht="18.600000000000001" customHeight="1"/>
    <row r="506" ht="18.600000000000001" customHeight="1"/>
    <row r="507" ht="18.600000000000001" customHeight="1"/>
    <row r="508" ht="18.600000000000001" customHeight="1"/>
    <row r="509" ht="18.600000000000001" customHeight="1"/>
    <row r="510" ht="18.600000000000001" customHeight="1"/>
    <row r="511" ht="18.600000000000001" customHeight="1"/>
    <row r="512" ht="18.600000000000001" customHeight="1"/>
    <row r="513" ht="18.600000000000001" customHeight="1"/>
    <row r="514" ht="18.600000000000001" customHeight="1"/>
    <row r="515" ht="18.600000000000001" customHeight="1"/>
    <row r="516" ht="18.600000000000001" customHeight="1"/>
    <row r="517" ht="18.600000000000001" customHeight="1"/>
    <row r="518" ht="18.600000000000001" customHeight="1"/>
    <row r="519" ht="18.600000000000001" customHeight="1"/>
    <row r="520" ht="18.600000000000001" customHeight="1"/>
    <row r="521" ht="18.600000000000001" customHeight="1"/>
    <row r="522" ht="18.600000000000001" customHeight="1"/>
    <row r="523" ht="18.600000000000001" customHeight="1"/>
    <row r="524" ht="18.600000000000001" customHeight="1"/>
    <row r="525" ht="18.600000000000001" customHeight="1"/>
    <row r="526" ht="18.600000000000001" customHeight="1"/>
    <row r="527" ht="18.600000000000001" customHeight="1"/>
    <row r="528" ht="18.600000000000001" customHeight="1"/>
    <row r="529" ht="18.600000000000001" customHeight="1"/>
    <row r="530" ht="18.600000000000001" customHeight="1"/>
    <row r="531" ht="18.600000000000001" customHeight="1"/>
    <row r="532" ht="18.600000000000001" customHeight="1"/>
    <row r="533" ht="18.600000000000001" customHeight="1"/>
    <row r="534" ht="18.600000000000001" customHeight="1"/>
    <row r="535" ht="18.600000000000001" customHeight="1"/>
    <row r="536" ht="18.600000000000001" customHeight="1"/>
    <row r="537" ht="18.600000000000001" customHeight="1"/>
    <row r="538" ht="18.600000000000001" customHeight="1"/>
    <row r="539" ht="18.600000000000001" customHeight="1"/>
    <row r="540" ht="18.600000000000001" customHeight="1"/>
    <row r="541" ht="18.600000000000001" customHeight="1"/>
    <row r="542" ht="18.600000000000001" customHeight="1"/>
    <row r="543" ht="18.600000000000001" customHeight="1"/>
    <row r="544" ht="18.600000000000001" customHeight="1"/>
    <row r="545" ht="18.600000000000001" customHeight="1"/>
    <row r="546" ht="18.600000000000001" customHeight="1"/>
    <row r="547" ht="18.600000000000001" customHeight="1"/>
    <row r="548" ht="18.600000000000001" customHeight="1"/>
    <row r="549" ht="18.600000000000001" customHeight="1"/>
    <row r="550" ht="18.600000000000001" customHeight="1"/>
    <row r="551" ht="18.600000000000001" customHeight="1"/>
    <row r="552" ht="18.600000000000001" customHeight="1"/>
    <row r="553" ht="18.600000000000001" customHeight="1"/>
    <row r="554" ht="18.600000000000001" customHeight="1"/>
    <row r="555" ht="18.600000000000001" customHeight="1"/>
    <row r="556" ht="18.600000000000001" customHeight="1"/>
    <row r="557" ht="18.600000000000001" customHeight="1"/>
    <row r="558" ht="18.600000000000001" customHeight="1"/>
    <row r="559" ht="18.600000000000001" customHeight="1"/>
    <row r="560" ht="18.600000000000001" customHeight="1"/>
    <row r="561" ht="18.600000000000001" customHeight="1"/>
    <row r="562" ht="18.600000000000001" customHeight="1"/>
    <row r="563" ht="18.600000000000001" customHeight="1"/>
    <row r="564" ht="18.600000000000001" customHeight="1"/>
    <row r="565" ht="18.600000000000001" customHeight="1"/>
    <row r="566" ht="18.600000000000001" customHeight="1"/>
    <row r="567" ht="18.600000000000001" customHeight="1"/>
    <row r="568" ht="18.600000000000001" customHeight="1"/>
    <row r="569" ht="18.600000000000001" customHeight="1"/>
    <row r="570" ht="18.600000000000001" customHeight="1"/>
    <row r="571" ht="18.600000000000001" customHeight="1"/>
    <row r="572" ht="18.600000000000001" customHeight="1"/>
    <row r="573" ht="18.600000000000001" customHeight="1"/>
    <row r="574" ht="18.600000000000001" customHeight="1"/>
    <row r="575" ht="18.600000000000001" customHeight="1"/>
    <row r="576" ht="18.600000000000001" customHeight="1"/>
    <row r="577" ht="18.600000000000001" customHeight="1"/>
    <row r="578" ht="18.600000000000001" customHeight="1"/>
    <row r="579" ht="18.600000000000001" customHeight="1"/>
    <row r="580" ht="18.600000000000001" customHeight="1"/>
    <row r="581" ht="18.600000000000001" customHeight="1"/>
    <row r="582" ht="18.600000000000001" customHeight="1"/>
    <row r="583" ht="18.600000000000001" customHeight="1"/>
    <row r="584" ht="18.600000000000001" customHeight="1"/>
    <row r="585" ht="18.600000000000001" customHeight="1"/>
    <row r="586" ht="18.600000000000001" customHeight="1"/>
    <row r="587" ht="18.600000000000001" customHeight="1"/>
    <row r="588" ht="18.600000000000001" customHeight="1"/>
    <row r="589" ht="18.600000000000001" customHeight="1"/>
    <row r="590" ht="18.600000000000001" customHeight="1"/>
    <row r="591" ht="18.600000000000001" customHeight="1"/>
    <row r="592" ht="18.600000000000001" customHeight="1"/>
    <row r="593" ht="18.600000000000001" customHeight="1"/>
    <row r="594" ht="18.600000000000001" customHeight="1"/>
    <row r="595" ht="18.600000000000001" customHeight="1"/>
    <row r="596" ht="18.600000000000001" customHeight="1"/>
    <row r="597" ht="18.600000000000001" customHeight="1"/>
    <row r="598" ht="18.600000000000001" customHeight="1"/>
    <row r="599" ht="18.600000000000001" customHeight="1"/>
    <row r="600" ht="18.600000000000001" customHeight="1"/>
    <row r="601" ht="18.600000000000001" customHeight="1"/>
    <row r="602" ht="18.600000000000001" customHeight="1"/>
    <row r="603" ht="18.600000000000001" customHeight="1"/>
    <row r="604" ht="18.600000000000001" customHeight="1"/>
    <row r="605" ht="18.600000000000001" customHeight="1"/>
    <row r="606" ht="18.600000000000001" customHeight="1"/>
    <row r="607" ht="18.600000000000001" customHeight="1"/>
    <row r="608" ht="18.600000000000001" customHeight="1"/>
    <row r="609" ht="18.600000000000001" customHeight="1"/>
    <row r="610" ht="18.600000000000001" customHeight="1"/>
    <row r="611" ht="18.600000000000001" customHeight="1"/>
    <row r="612" ht="18.600000000000001" customHeight="1"/>
    <row r="613" ht="18.600000000000001" customHeight="1"/>
    <row r="614" ht="18.600000000000001" customHeight="1"/>
    <row r="615" ht="18.600000000000001" customHeight="1"/>
    <row r="616" ht="18.600000000000001" customHeight="1"/>
    <row r="617" ht="18.600000000000001" customHeight="1"/>
    <row r="618" ht="18.600000000000001" customHeight="1"/>
    <row r="619" ht="18.600000000000001" customHeight="1"/>
    <row r="620" ht="18.600000000000001" customHeight="1"/>
    <row r="621" ht="18.600000000000001" customHeight="1"/>
    <row r="622" ht="18.600000000000001" customHeight="1"/>
    <row r="623" ht="18.600000000000001" customHeight="1"/>
    <row r="624" ht="18.600000000000001" customHeight="1"/>
    <row r="625" ht="18.600000000000001" customHeight="1"/>
    <row r="626" ht="18.600000000000001" customHeight="1"/>
    <row r="627" ht="18.600000000000001" customHeight="1"/>
    <row r="628" ht="18.600000000000001" customHeight="1"/>
    <row r="629" ht="18.600000000000001" customHeight="1"/>
    <row r="630" ht="18.600000000000001" customHeight="1"/>
    <row r="631" ht="18.600000000000001" customHeight="1"/>
    <row r="632" ht="18.600000000000001" customHeight="1"/>
    <row r="633" ht="18.600000000000001" customHeight="1"/>
    <row r="634" ht="18.600000000000001" customHeight="1"/>
    <row r="635" ht="18.600000000000001" customHeight="1"/>
    <row r="636" ht="18.600000000000001" customHeight="1"/>
    <row r="637" ht="18.600000000000001" customHeight="1"/>
    <row r="638" ht="18.600000000000001" customHeight="1"/>
    <row r="639" ht="18.600000000000001" customHeight="1"/>
    <row r="640" ht="18.600000000000001" customHeight="1"/>
    <row r="641" ht="18.600000000000001" customHeight="1"/>
    <row r="642" ht="18.600000000000001" customHeight="1"/>
    <row r="643" ht="18.600000000000001" customHeight="1"/>
    <row r="644" ht="18.600000000000001" customHeight="1"/>
    <row r="645" ht="18.600000000000001" customHeight="1"/>
    <row r="646" ht="18.600000000000001" customHeight="1"/>
    <row r="647" ht="18.600000000000001" customHeight="1"/>
    <row r="648" ht="18.600000000000001" customHeight="1"/>
    <row r="649" ht="18.600000000000001" customHeight="1"/>
    <row r="650" ht="18.600000000000001" customHeight="1"/>
    <row r="651" ht="18.600000000000001" customHeight="1"/>
    <row r="652" ht="18.600000000000001" customHeight="1"/>
    <row r="653" ht="18.600000000000001" customHeight="1"/>
    <row r="654" ht="18.600000000000001" customHeight="1"/>
    <row r="655" ht="18.600000000000001" customHeight="1"/>
    <row r="656" ht="18.600000000000001" customHeight="1"/>
    <row r="657" ht="18.600000000000001" customHeight="1"/>
    <row r="658" ht="18.600000000000001" customHeight="1"/>
    <row r="659" ht="18.600000000000001" customHeight="1"/>
    <row r="660" ht="18.600000000000001" customHeight="1"/>
    <row r="661" ht="18.600000000000001" customHeight="1"/>
    <row r="662" ht="18.600000000000001" customHeight="1"/>
    <row r="663" ht="18.600000000000001" customHeight="1"/>
    <row r="664" ht="18.600000000000001" customHeight="1"/>
    <row r="665" ht="18.600000000000001" customHeight="1"/>
    <row r="666" ht="18.600000000000001" customHeight="1"/>
    <row r="667" ht="18.600000000000001" customHeight="1"/>
    <row r="668" ht="18.600000000000001" customHeight="1"/>
    <row r="669" ht="18.600000000000001" customHeight="1"/>
    <row r="670" ht="18.600000000000001" customHeight="1"/>
    <row r="671" ht="18.600000000000001" customHeight="1"/>
    <row r="672" ht="18.600000000000001" customHeight="1"/>
    <row r="673" ht="18.600000000000001" customHeight="1"/>
    <row r="674" ht="18.600000000000001" customHeight="1"/>
    <row r="675" ht="18.600000000000001" customHeight="1"/>
    <row r="676" ht="18.600000000000001" customHeight="1"/>
    <row r="677" ht="18.600000000000001" customHeight="1"/>
    <row r="678" ht="18.600000000000001" customHeight="1"/>
    <row r="679" ht="18.600000000000001" customHeight="1"/>
    <row r="680" ht="18.600000000000001" customHeight="1"/>
    <row r="681" ht="18.600000000000001" customHeight="1"/>
    <row r="682" ht="18.600000000000001" customHeight="1"/>
    <row r="683" ht="18.600000000000001" customHeight="1"/>
    <row r="684" ht="18.600000000000001" customHeight="1"/>
    <row r="685" ht="18.600000000000001" customHeight="1"/>
    <row r="686" ht="18.600000000000001" customHeight="1"/>
    <row r="687" ht="18.600000000000001" customHeight="1"/>
    <row r="688" ht="18.600000000000001" customHeight="1"/>
    <row r="689" ht="18.600000000000001" customHeight="1"/>
    <row r="690" ht="18.600000000000001" customHeight="1"/>
    <row r="691" ht="18.600000000000001" customHeight="1"/>
    <row r="692" ht="18.600000000000001" customHeight="1"/>
    <row r="693" ht="18.600000000000001" customHeight="1"/>
    <row r="694" ht="18.600000000000001" customHeight="1"/>
    <row r="695" ht="18.600000000000001" customHeight="1"/>
    <row r="696" ht="18.600000000000001" customHeight="1"/>
    <row r="697" ht="18.600000000000001" customHeight="1"/>
    <row r="698" ht="18.600000000000001" customHeight="1"/>
    <row r="699" ht="18.600000000000001" customHeight="1"/>
    <row r="700" ht="18.600000000000001" customHeight="1"/>
    <row r="701" ht="18.600000000000001" customHeight="1"/>
    <row r="702" ht="18.600000000000001" customHeight="1"/>
    <row r="703" ht="18.600000000000001" customHeight="1"/>
    <row r="704" ht="18.600000000000001" customHeight="1"/>
    <row r="705" ht="18.600000000000001" customHeight="1"/>
    <row r="706" ht="18.600000000000001" customHeight="1"/>
    <row r="707" ht="18.600000000000001" customHeight="1"/>
    <row r="708" ht="18.600000000000001" customHeight="1"/>
    <row r="709" ht="18.600000000000001" customHeight="1"/>
    <row r="710" ht="18.600000000000001" customHeight="1"/>
    <row r="711" ht="18.600000000000001" customHeight="1"/>
    <row r="712" ht="18.600000000000001" customHeight="1"/>
    <row r="713" ht="18.600000000000001" customHeight="1"/>
    <row r="714" ht="18.600000000000001" customHeight="1"/>
    <row r="715" ht="18.600000000000001" customHeight="1"/>
    <row r="716" ht="18.600000000000001" customHeight="1"/>
    <row r="717" ht="18.600000000000001" customHeight="1"/>
    <row r="718" ht="18.600000000000001" customHeight="1"/>
    <row r="719" ht="18.600000000000001" customHeight="1"/>
    <row r="720" ht="18.600000000000001" customHeight="1"/>
    <row r="721" ht="18.600000000000001" customHeight="1"/>
    <row r="722" ht="18.600000000000001" customHeight="1"/>
    <row r="723" ht="18.600000000000001" customHeight="1"/>
    <row r="724" ht="18.600000000000001" customHeight="1"/>
    <row r="725" ht="18.600000000000001" customHeight="1"/>
    <row r="726" ht="18.600000000000001" customHeight="1"/>
    <row r="727" ht="18.600000000000001" customHeight="1"/>
    <row r="728" ht="18.600000000000001" customHeight="1"/>
    <row r="729" ht="18.600000000000001" customHeight="1"/>
    <row r="730" ht="18.600000000000001" customHeight="1"/>
    <row r="731" ht="18.600000000000001" customHeight="1"/>
    <row r="732" ht="18.600000000000001" customHeight="1"/>
    <row r="733" ht="18.600000000000001" customHeight="1"/>
    <row r="734" ht="18.600000000000001" customHeight="1"/>
    <row r="735" ht="18.600000000000001" customHeight="1"/>
    <row r="736" ht="18.600000000000001" customHeight="1"/>
    <row r="737" ht="18.600000000000001" customHeight="1"/>
    <row r="738" ht="18.600000000000001" customHeight="1"/>
    <row r="739" ht="18.600000000000001" customHeight="1"/>
    <row r="740" ht="18.600000000000001" customHeight="1"/>
    <row r="741" ht="18.600000000000001" customHeight="1"/>
    <row r="742" ht="18.600000000000001" customHeight="1"/>
    <row r="743" ht="18.600000000000001" customHeight="1"/>
    <row r="744" ht="18.600000000000001" customHeight="1"/>
    <row r="745" ht="18.600000000000001" customHeight="1"/>
    <row r="746" ht="18.600000000000001" customHeight="1"/>
    <row r="747" ht="18.600000000000001" customHeight="1"/>
    <row r="748" ht="18.600000000000001" customHeight="1"/>
    <row r="749" ht="18.600000000000001" customHeight="1"/>
    <row r="750" ht="18.600000000000001" customHeight="1"/>
    <row r="751" ht="18.600000000000001" customHeight="1"/>
    <row r="752" ht="18.600000000000001" customHeight="1"/>
    <row r="753" ht="18.600000000000001" customHeight="1"/>
    <row r="754" ht="18.600000000000001" customHeight="1"/>
    <row r="755" ht="18.600000000000001" customHeight="1"/>
    <row r="756" ht="18.600000000000001" customHeight="1"/>
    <row r="757" ht="18.600000000000001" customHeight="1"/>
    <row r="758" ht="18.600000000000001" customHeight="1"/>
    <row r="759" ht="18.600000000000001" customHeight="1"/>
    <row r="760" ht="18.600000000000001" customHeight="1"/>
    <row r="761" ht="18.600000000000001" customHeight="1"/>
    <row r="762" ht="18.600000000000001" customHeight="1"/>
    <row r="763" ht="18.600000000000001" customHeight="1"/>
    <row r="764" ht="18.600000000000001" customHeight="1"/>
    <row r="765" ht="18.600000000000001" customHeight="1"/>
    <row r="766" ht="18.600000000000001" customHeight="1"/>
    <row r="767" ht="18.600000000000001" customHeight="1"/>
    <row r="768" ht="18.600000000000001" customHeight="1"/>
    <row r="769" ht="18.600000000000001" customHeight="1"/>
    <row r="770" ht="18.600000000000001" customHeight="1"/>
    <row r="771" ht="18.600000000000001" customHeight="1"/>
    <row r="772" ht="18.600000000000001" customHeight="1"/>
    <row r="773" ht="18.600000000000001" customHeight="1"/>
    <row r="774" ht="18.600000000000001" customHeight="1"/>
    <row r="775" ht="18.600000000000001" customHeight="1"/>
    <row r="776" ht="18.600000000000001" customHeight="1"/>
    <row r="777" ht="18.600000000000001" customHeight="1"/>
    <row r="778" ht="18.600000000000001" customHeight="1"/>
    <row r="779" ht="18.600000000000001" customHeight="1"/>
    <row r="780" ht="18.600000000000001" customHeight="1"/>
    <row r="781" ht="18.600000000000001" customHeight="1"/>
    <row r="782" ht="18.600000000000001" customHeight="1"/>
    <row r="783" ht="18.600000000000001" customHeight="1"/>
    <row r="784" ht="18.600000000000001" customHeight="1"/>
    <row r="785" ht="18.600000000000001" customHeight="1"/>
    <row r="786" ht="18.600000000000001" customHeight="1"/>
    <row r="787" ht="18.600000000000001" customHeight="1"/>
    <row r="788" ht="18.600000000000001" customHeight="1"/>
    <row r="789" ht="18.600000000000001" customHeight="1"/>
    <row r="790" ht="18.600000000000001" customHeight="1"/>
    <row r="791" ht="18.600000000000001" customHeight="1"/>
    <row r="792" ht="18.600000000000001" customHeight="1"/>
    <row r="793" ht="18.600000000000001" customHeight="1"/>
    <row r="794" ht="18.600000000000001" customHeight="1"/>
    <row r="795" ht="18.600000000000001" customHeight="1"/>
    <row r="796" ht="18.600000000000001" customHeight="1"/>
    <row r="797" ht="18.600000000000001" customHeight="1"/>
    <row r="798" ht="18.600000000000001" customHeight="1"/>
    <row r="799" ht="18.600000000000001" customHeight="1"/>
    <row r="800" ht="18.600000000000001" customHeight="1"/>
    <row r="801" ht="18.600000000000001" customHeight="1"/>
    <row r="802" ht="18.600000000000001" customHeight="1"/>
    <row r="803" ht="18.600000000000001" customHeight="1"/>
    <row r="804" ht="18.600000000000001" customHeight="1"/>
    <row r="805" ht="18.600000000000001" customHeight="1"/>
    <row r="806" ht="18.600000000000001" customHeight="1"/>
    <row r="807" ht="18.600000000000001" customHeight="1"/>
    <row r="808" ht="18.600000000000001" customHeight="1"/>
    <row r="809" ht="18.600000000000001" customHeight="1"/>
    <row r="810" ht="18.600000000000001" customHeight="1"/>
    <row r="811" ht="18.600000000000001" customHeight="1"/>
    <row r="812" ht="18.600000000000001" customHeight="1"/>
    <row r="813" ht="18.600000000000001" customHeight="1"/>
    <row r="814" ht="18.600000000000001" customHeight="1"/>
    <row r="815" ht="18.600000000000001" customHeight="1"/>
    <row r="816" ht="18.600000000000001" customHeight="1"/>
    <row r="817" ht="18.600000000000001" customHeight="1"/>
    <row r="818" ht="18.600000000000001" customHeight="1"/>
    <row r="819" ht="18.600000000000001" customHeight="1"/>
    <row r="820" ht="18.600000000000001" customHeight="1"/>
    <row r="821" ht="18.600000000000001" customHeight="1"/>
    <row r="822" ht="18.600000000000001" customHeight="1"/>
    <row r="823" ht="18.600000000000001" customHeight="1"/>
    <row r="824" ht="18.600000000000001" customHeight="1"/>
    <row r="825" ht="18.600000000000001" customHeight="1"/>
    <row r="826" ht="18.600000000000001" customHeight="1"/>
    <row r="827" ht="18.600000000000001" customHeight="1"/>
    <row r="828" ht="18.600000000000001" customHeight="1"/>
    <row r="829" ht="18.600000000000001" customHeight="1"/>
    <row r="830" ht="18.600000000000001" customHeight="1"/>
    <row r="831" ht="18.600000000000001" customHeight="1"/>
    <row r="832" ht="18.600000000000001" customHeight="1"/>
    <row r="833" ht="18.600000000000001" customHeight="1"/>
    <row r="834" ht="18.600000000000001" customHeight="1"/>
    <row r="835" ht="18.600000000000001" customHeight="1"/>
    <row r="836" ht="18.600000000000001" customHeight="1"/>
    <row r="837" ht="18.600000000000001" customHeight="1"/>
    <row r="838" ht="18.600000000000001" customHeight="1"/>
    <row r="839" ht="18.600000000000001" customHeight="1"/>
    <row r="840" ht="18.600000000000001" customHeight="1"/>
    <row r="841" ht="18.600000000000001" customHeight="1"/>
    <row r="842" ht="18.600000000000001" customHeight="1"/>
    <row r="843" ht="18.600000000000001" customHeight="1"/>
    <row r="844" ht="18.600000000000001" customHeight="1"/>
    <row r="845" ht="18.600000000000001" customHeight="1"/>
    <row r="846" ht="18.600000000000001" customHeight="1"/>
    <row r="847" ht="18.600000000000001" customHeight="1"/>
    <row r="848" ht="18.600000000000001" customHeight="1"/>
    <row r="849" ht="18.600000000000001" customHeight="1"/>
    <row r="850" ht="18.600000000000001" customHeight="1"/>
    <row r="851" ht="18.600000000000001" customHeight="1"/>
    <row r="852" ht="18.600000000000001" customHeight="1"/>
    <row r="853" ht="18.600000000000001" customHeight="1"/>
    <row r="854" ht="18.600000000000001" customHeight="1"/>
    <row r="855" ht="18.600000000000001" customHeight="1"/>
    <row r="856" ht="18.600000000000001" customHeight="1"/>
    <row r="857" ht="18.600000000000001" customHeight="1"/>
    <row r="858" ht="18.600000000000001" customHeight="1"/>
    <row r="859" ht="18.600000000000001" customHeight="1"/>
    <row r="860" ht="18.600000000000001" customHeight="1"/>
    <row r="861" ht="18.600000000000001" customHeight="1"/>
    <row r="862" ht="18.600000000000001" customHeight="1"/>
    <row r="863" ht="18.600000000000001" customHeight="1"/>
    <row r="864" ht="18.600000000000001" customHeight="1"/>
    <row r="865" ht="18.600000000000001" customHeight="1"/>
    <row r="866" ht="18.600000000000001" customHeight="1"/>
    <row r="867" ht="18.600000000000001" customHeight="1"/>
    <row r="868" ht="18.600000000000001" customHeight="1"/>
    <row r="869" ht="18.600000000000001" customHeight="1"/>
    <row r="870" ht="18.600000000000001" customHeight="1"/>
    <row r="871" ht="18.600000000000001" customHeight="1"/>
    <row r="872" ht="18.600000000000001" customHeight="1"/>
    <row r="873" ht="18.600000000000001" customHeight="1"/>
    <row r="874" ht="18.600000000000001" customHeight="1"/>
    <row r="875" ht="18.600000000000001" customHeight="1"/>
    <row r="876" ht="18.600000000000001" customHeight="1"/>
    <row r="877" ht="18.600000000000001" customHeight="1"/>
    <row r="878" ht="18.600000000000001" customHeight="1"/>
    <row r="879" ht="18.600000000000001" customHeight="1"/>
    <row r="880" ht="18.600000000000001" customHeight="1"/>
    <row r="881" ht="18.600000000000001" customHeight="1"/>
    <row r="882" ht="18.600000000000001" customHeight="1"/>
    <row r="883" ht="18.600000000000001" customHeight="1"/>
    <row r="884" ht="18.600000000000001" customHeight="1"/>
    <row r="885" ht="18.600000000000001" customHeight="1"/>
    <row r="886" ht="18.600000000000001" customHeight="1"/>
    <row r="887" ht="18.600000000000001" customHeight="1"/>
    <row r="888" ht="18.600000000000001" customHeight="1"/>
    <row r="889" ht="18.600000000000001" customHeight="1"/>
    <row r="890" ht="18.600000000000001" customHeight="1"/>
    <row r="891" ht="18.600000000000001" customHeight="1"/>
    <row r="892" ht="18.600000000000001" customHeight="1"/>
    <row r="893" ht="18.600000000000001" customHeight="1"/>
    <row r="894" ht="18.600000000000001" customHeight="1"/>
    <row r="895" ht="18.600000000000001" customHeight="1"/>
    <row r="896" ht="18.600000000000001" customHeight="1"/>
    <row r="897" ht="18.600000000000001" customHeight="1"/>
    <row r="898" ht="18.600000000000001" customHeight="1"/>
    <row r="899" ht="18.600000000000001" customHeight="1"/>
    <row r="900" ht="18.600000000000001" customHeight="1"/>
    <row r="901" ht="18.600000000000001" customHeight="1"/>
    <row r="902" ht="18.600000000000001" customHeight="1"/>
    <row r="903" ht="18.600000000000001" customHeight="1"/>
    <row r="904" ht="18.600000000000001" customHeight="1"/>
    <row r="905" ht="18.600000000000001" customHeight="1"/>
    <row r="906" ht="18.600000000000001" customHeight="1"/>
    <row r="907" ht="18.600000000000001" customHeight="1"/>
    <row r="908" ht="18.600000000000001" customHeight="1"/>
    <row r="909" ht="18.600000000000001" customHeight="1"/>
    <row r="910" ht="18.600000000000001" customHeight="1"/>
    <row r="911" ht="18.600000000000001" customHeight="1"/>
    <row r="912" ht="18.600000000000001" customHeight="1"/>
    <row r="913" ht="18.600000000000001" customHeight="1"/>
    <row r="914" ht="18.600000000000001" customHeight="1"/>
    <row r="915" ht="18.600000000000001" customHeight="1"/>
    <row r="916" ht="18.600000000000001" customHeight="1"/>
    <row r="917" ht="18.600000000000001" customHeight="1"/>
    <row r="918" ht="18.600000000000001" customHeight="1"/>
    <row r="919" ht="18.600000000000001" customHeight="1"/>
    <row r="920" ht="18.600000000000001" customHeight="1"/>
    <row r="921" ht="18.600000000000001" customHeight="1"/>
    <row r="922" ht="18.600000000000001" customHeight="1"/>
    <row r="923" ht="18.600000000000001" customHeight="1"/>
    <row r="924" ht="18.600000000000001" customHeight="1"/>
    <row r="925" ht="18.600000000000001" customHeight="1"/>
    <row r="926" ht="18.600000000000001" customHeight="1"/>
    <row r="927" ht="18.600000000000001" customHeight="1"/>
    <row r="928" ht="18.600000000000001" customHeight="1"/>
    <row r="929" ht="18.600000000000001" customHeight="1"/>
    <row r="930" ht="18.600000000000001" customHeight="1"/>
    <row r="931" ht="18.600000000000001" customHeight="1"/>
    <row r="932" ht="18.600000000000001" customHeight="1"/>
    <row r="933" ht="18.600000000000001" customHeight="1"/>
    <row r="934" ht="18.600000000000001" customHeight="1"/>
    <row r="935" ht="18.600000000000001" customHeight="1"/>
    <row r="936" ht="18.600000000000001" customHeight="1"/>
    <row r="937" ht="18.600000000000001" customHeight="1"/>
    <row r="938" ht="18.600000000000001" customHeight="1"/>
    <row r="939" ht="18.600000000000001" customHeight="1"/>
    <row r="940" ht="18.600000000000001" customHeight="1"/>
    <row r="941" ht="18.600000000000001" customHeight="1"/>
    <row r="942" ht="18.600000000000001" customHeight="1"/>
    <row r="943" ht="18.600000000000001" customHeight="1"/>
    <row r="944" ht="18.600000000000001" customHeight="1"/>
    <row r="945" ht="18.600000000000001" customHeight="1"/>
    <row r="946" ht="18.600000000000001" customHeight="1"/>
    <row r="947" ht="18.600000000000001" customHeight="1"/>
    <row r="948" ht="18.600000000000001" customHeight="1"/>
    <row r="949" ht="18.600000000000001" customHeight="1"/>
    <row r="950" ht="18.600000000000001" customHeight="1"/>
    <row r="951" ht="18.600000000000001" customHeight="1"/>
    <row r="952" ht="18.600000000000001" customHeight="1"/>
    <row r="953" ht="18.600000000000001" customHeight="1"/>
    <row r="954" ht="18.600000000000001" customHeight="1"/>
    <row r="955" ht="18.600000000000001" customHeight="1"/>
    <row r="956" ht="18.600000000000001" customHeight="1"/>
    <row r="957" ht="18.600000000000001" customHeight="1"/>
    <row r="958" ht="18.600000000000001" customHeight="1"/>
    <row r="959" ht="18.600000000000001" customHeight="1"/>
    <row r="960" ht="18.600000000000001" customHeight="1"/>
    <row r="961" ht="18.600000000000001" customHeight="1"/>
    <row r="962" ht="18.600000000000001" customHeight="1"/>
    <row r="963" ht="18.600000000000001" customHeight="1"/>
    <row r="964" ht="18.600000000000001" customHeight="1"/>
    <row r="965" ht="18.600000000000001" customHeight="1"/>
    <row r="966" ht="18.600000000000001" customHeight="1"/>
    <row r="967" ht="18.600000000000001" customHeight="1"/>
    <row r="968" ht="18.600000000000001" customHeight="1"/>
    <row r="969" ht="18.600000000000001" customHeight="1"/>
    <row r="970" ht="18.600000000000001" customHeight="1"/>
    <row r="971" ht="18.600000000000001" customHeight="1"/>
    <row r="972" ht="18.600000000000001" customHeight="1"/>
    <row r="973" ht="18.600000000000001" customHeight="1"/>
    <row r="974" ht="18.600000000000001" customHeight="1"/>
    <row r="975" ht="18.600000000000001" customHeight="1"/>
    <row r="976" ht="18.600000000000001" customHeight="1"/>
    <row r="977" ht="18.600000000000001" customHeight="1"/>
    <row r="978" ht="18.600000000000001" customHeight="1"/>
    <row r="979" ht="18.600000000000001" customHeight="1"/>
    <row r="980" ht="18.600000000000001" customHeight="1"/>
    <row r="981" ht="18.600000000000001" customHeight="1"/>
    <row r="982" ht="18.600000000000001" customHeight="1"/>
    <row r="983" ht="18.600000000000001" customHeight="1"/>
    <row r="984" ht="18.600000000000001" customHeight="1"/>
    <row r="985" ht="18.600000000000001" customHeight="1"/>
    <row r="986" ht="18.600000000000001" customHeight="1"/>
    <row r="987" ht="18.600000000000001" customHeight="1"/>
    <row r="988" ht="18.600000000000001" customHeight="1"/>
    <row r="989" ht="18.600000000000001" customHeight="1"/>
    <row r="990" ht="18.600000000000001" customHeight="1"/>
    <row r="991" ht="18.600000000000001" customHeight="1"/>
    <row r="992" ht="18.600000000000001" customHeight="1"/>
    <row r="993" ht="18.600000000000001" customHeight="1"/>
    <row r="994" ht="18.600000000000001" customHeight="1"/>
    <row r="995" ht="18.600000000000001" customHeight="1"/>
    <row r="996" ht="18.600000000000001" customHeight="1"/>
    <row r="997" ht="18.600000000000001" customHeight="1"/>
    <row r="998" ht="18.600000000000001" customHeight="1"/>
    <row r="999" ht="18.600000000000001" customHeight="1"/>
    <row r="1000" ht="18.600000000000001" customHeight="1"/>
    <row r="1001" ht="18.600000000000001" customHeight="1"/>
    <row r="1002" ht="18.600000000000001" customHeight="1"/>
    <row r="1003" ht="18.600000000000001" customHeight="1"/>
    <row r="1004" ht="18.600000000000001" customHeight="1"/>
    <row r="1005" ht="18.600000000000001" customHeight="1"/>
    <row r="1006" ht="18.600000000000001" customHeight="1"/>
    <row r="1007" ht="18.600000000000001" customHeight="1"/>
    <row r="1008" ht="18.600000000000001" customHeight="1"/>
    <row r="1009" ht="18.600000000000001" customHeight="1"/>
    <row r="1010" ht="18.600000000000001" customHeight="1"/>
    <row r="1011" ht="18.600000000000001" customHeight="1"/>
    <row r="1012" ht="18.600000000000001" customHeight="1"/>
    <row r="1013" ht="18.600000000000001" customHeight="1"/>
    <row r="1014" ht="18.600000000000001" customHeight="1"/>
    <row r="1015" ht="18.600000000000001" customHeight="1"/>
    <row r="1016" ht="18.600000000000001" customHeight="1"/>
    <row r="1017" ht="18.600000000000001" customHeight="1"/>
    <row r="1018" ht="18.600000000000001" customHeight="1"/>
    <row r="1019" ht="18.600000000000001" customHeight="1"/>
    <row r="1020" ht="18.600000000000001" customHeight="1"/>
    <row r="1021" ht="18.600000000000001" customHeight="1"/>
    <row r="1022" ht="18.600000000000001" customHeight="1"/>
    <row r="1023" ht="18.600000000000001" customHeight="1"/>
    <row r="1024" ht="18.600000000000001" customHeight="1"/>
  </sheetData>
  <mergeCells count="15">
    <mergeCell ref="A6:N6"/>
    <mergeCell ref="A7:N7"/>
    <mergeCell ref="A18:N18"/>
    <mergeCell ref="A17:N17"/>
    <mergeCell ref="A15:N15"/>
    <mergeCell ref="A8:N8"/>
    <mergeCell ref="A9:N9"/>
    <mergeCell ref="A14:N14"/>
    <mergeCell ref="A10:N10"/>
    <mergeCell ref="A11:N11"/>
    <mergeCell ref="A1:N1"/>
    <mergeCell ref="A2:N2"/>
    <mergeCell ref="A3:N3"/>
    <mergeCell ref="A5:N5"/>
    <mergeCell ref="A4:N4"/>
  </mergeCells>
  <phoneticPr fontId="16"/>
  <pageMargins left="0.7" right="0.7" top="0.75" bottom="0.75" header="0.3" footer="0.3"/>
  <pageSetup paperSize="9" scale="59" orientation="portrait" horizontalDpi="300" verticalDpi="300" r:id="rId1"/>
  <colBreaks count="1" manualBreakCount="1">
    <brk id="14"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N37"/>
  <sheetViews>
    <sheetView view="pageBreakPreview" zoomScale="95" zoomScaleNormal="75" zoomScaleSheetLayoutView="95" workbookViewId="0">
      <selection activeCell="A6" sqref="A6"/>
    </sheetView>
  </sheetViews>
  <sheetFormatPr defaultColWidth="9" defaultRowHeight="14.4"/>
  <cols>
    <col min="1" max="1" width="212.109375" style="5" customWidth="1"/>
    <col min="2" max="2" width="33.109375" style="3" hidden="1" customWidth="1"/>
    <col min="3" max="3" width="23.109375" style="4" hidden="1" customWidth="1"/>
    <col min="4" max="16384" width="9" style="6"/>
  </cols>
  <sheetData>
    <row r="1" spans="1:14" s="55" customFormat="1" ht="46.2" customHeight="1" thickBot="1">
      <c r="A1" s="201" t="s">
        <v>286</v>
      </c>
      <c r="B1" s="53" t="s">
        <v>0</v>
      </c>
      <c r="C1" s="54" t="s">
        <v>2</v>
      </c>
    </row>
    <row r="2" spans="1:14" s="51" customFormat="1" ht="40.799999999999997" customHeight="1">
      <c r="A2" s="477" t="s">
        <v>393</v>
      </c>
      <c r="B2" s="2"/>
      <c r="C2" s="882"/>
    </row>
    <row r="3" spans="1:14" s="51" customFormat="1" ht="238.8" customHeight="1">
      <c r="A3" s="456" t="s">
        <v>394</v>
      </c>
      <c r="B3" s="63"/>
      <c r="C3" s="883"/>
    </row>
    <row r="4" spans="1:14" s="51" customFormat="1" ht="31.8" customHeight="1" thickBot="1">
      <c r="A4" s="172" t="s">
        <v>395</v>
      </c>
    </row>
    <row r="5" spans="1:14" s="51" customFormat="1" ht="41.4" customHeight="1">
      <c r="A5" s="470" t="s">
        <v>396</v>
      </c>
      <c r="B5" s="2"/>
      <c r="C5" s="882"/>
    </row>
    <row r="6" spans="1:14" s="51" customFormat="1" ht="97.2" customHeight="1">
      <c r="A6" s="457" t="s">
        <v>397</v>
      </c>
      <c r="B6" s="63"/>
      <c r="C6" s="883"/>
      <c r="D6" t="s">
        <v>216</v>
      </c>
    </row>
    <row r="7" spans="1:14" s="51" customFormat="1" ht="31.2" customHeight="1" thickBot="1">
      <c r="A7" s="172" t="s">
        <v>398</v>
      </c>
    </row>
    <row r="8" spans="1:14" s="51" customFormat="1" ht="43.2" customHeight="1">
      <c r="A8" s="471" t="s">
        <v>399</v>
      </c>
      <c r="B8" s="251"/>
      <c r="C8" s="882"/>
    </row>
    <row r="9" spans="1:14" s="51" customFormat="1" ht="185.4" customHeight="1">
      <c r="A9" s="455" t="s">
        <v>400</v>
      </c>
      <c r="B9" s="252"/>
      <c r="C9" s="883"/>
    </row>
    <row r="10" spans="1:14" s="51" customFormat="1" ht="28.8" customHeight="1" thickBot="1">
      <c r="A10" s="253" t="s">
        <v>401</v>
      </c>
    </row>
    <row r="11" spans="1:14" s="51" customFormat="1" ht="53.25" hidden="1" customHeight="1">
      <c r="A11" s="283"/>
      <c r="B11" s="281"/>
      <c r="C11" s="281"/>
      <c r="D11" s="281"/>
      <c r="E11" s="281"/>
      <c r="F11" s="281"/>
      <c r="G11" s="281"/>
      <c r="H11" s="281"/>
      <c r="I11" s="281"/>
      <c r="J11" s="281"/>
      <c r="K11" s="281"/>
      <c r="L11" s="281"/>
      <c r="M11" s="281"/>
      <c r="N11" s="282"/>
    </row>
    <row r="12" spans="1:14" s="51" customFormat="1" ht="249.6" hidden="1" customHeight="1" thickBot="1">
      <c r="A12" s="289"/>
      <c r="B12" s="290"/>
      <c r="C12" s="290"/>
      <c r="D12" s="290"/>
      <c r="E12" s="290"/>
      <c r="F12" s="290"/>
      <c r="G12" s="290"/>
      <c r="H12" s="290"/>
      <c r="I12" s="290"/>
      <c r="J12" s="290"/>
      <c r="K12" s="290"/>
      <c r="L12" s="290"/>
      <c r="M12" s="290"/>
      <c r="N12" s="291"/>
    </row>
    <row r="13" spans="1:14" s="51" customFormat="1" ht="42.6" hidden="1" customHeight="1" thickBot="1">
      <c r="A13" s="172"/>
    </row>
    <row r="14" spans="1:14" s="51" customFormat="1" ht="42.6" hidden="1" customHeight="1">
      <c r="A14" s="269"/>
    </row>
    <row r="15" spans="1:14" s="51" customFormat="1" ht="39" customHeight="1">
      <c r="A15" s="51" t="s">
        <v>223</v>
      </c>
    </row>
    <row r="16" spans="1:14" s="51" customFormat="1" ht="32.25" customHeight="1">
      <c r="A16" s="51" t="s">
        <v>224</v>
      </c>
    </row>
    <row r="17" spans="1:3" s="51" customFormat="1" ht="36.75" customHeight="1">
      <c r="A17" s="5"/>
      <c r="B17" s="3"/>
      <c r="C17" s="4"/>
    </row>
    <row r="18" spans="1:3" s="51" customFormat="1" ht="33" customHeight="1">
      <c r="A18" s="5"/>
      <c r="B18" s="3"/>
      <c r="C18" s="4"/>
    </row>
    <row r="19" spans="1:3" s="51" customFormat="1" ht="36.75" customHeight="1">
      <c r="A19" s="5"/>
      <c r="B19" s="3"/>
      <c r="C19" s="4"/>
    </row>
    <row r="20" spans="1:3" s="51" customFormat="1" ht="36.75" customHeight="1">
      <c r="A20" s="5"/>
      <c r="B20" s="3"/>
      <c r="C20" s="4"/>
    </row>
    <row r="21" spans="1:3" s="51" customFormat="1" ht="25.5" customHeight="1">
      <c r="A21" s="5"/>
      <c r="B21" s="3"/>
      <c r="C21" s="4"/>
    </row>
    <row r="22" spans="1:3" s="51" customFormat="1" ht="32.25" customHeight="1">
      <c r="A22" s="5"/>
      <c r="B22" s="3"/>
      <c r="C22" s="4"/>
    </row>
    <row r="23" spans="1:3" s="51" customFormat="1" ht="30.75" customHeight="1">
      <c r="A23" s="5"/>
      <c r="B23" s="3"/>
      <c r="C23" s="4"/>
    </row>
    <row r="24" spans="1:3" s="51" customFormat="1" ht="42.75" customHeight="1">
      <c r="A24" s="5"/>
      <c r="B24" s="3"/>
      <c r="C24" s="4"/>
    </row>
    <row r="25" spans="1:3" s="51" customFormat="1" ht="43.5" customHeight="1">
      <c r="A25" s="5"/>
      <c r="B25" s="3"/>
      <c r="C25" s="4"/>
    </row>
    <row r="26" spans="1:3" s="51" customFormat="1" ht="27.75" customHeight="1">
      <c r="A26" s="5"/>
      <c r="B26" s="3"/>
      <c r="C26" s="4"/>
    </row>
    <row r="27" spans="1:3" s="51" customFormat="1" ht="30.75" customHeight="1">
      <c r="A27" s="5"/>
      <c r="B27" s="3"/>
      <c r="C27" s="4"/>
    </row>
    <row r="28" spans="1:3" s="7" customFormat="1" ht="29.25" customHeight="1">
      <c r="A28" s="5"/>
      <c r="B28" s="3"/>
      <c r="C28" s="4"/>
    </row>
    <row r="29" spans="1:3" ht="27" customHeight="1"/>
    <row r="30" spans="1:3" ht="27" customHeight="1"/>
    <row r="31" spans="1:3" s="51" customFormat="1" ht="27" customHeight="1">
      <c r="A31" s="5"/>
      <c r="B31" s="3"/>
      <c r="C31" s="4"/>
    </row>
    <row r="32" spans="1:3" s="51" customFormat="1" ht="27" customHeight="1">
      <c r="A32" s="5"/>
      <c r="B32" s="3"/>
      <c r="C32" s="4"/>
    </row>
    <row r="33" spans="1:3" s="51" customFormat="1" ht="27" customHeight="1">
      <c r="A33" s="5"/>
      <c r="B33" s="3"/>
      <c r="C33" s="4"/>
    </row>
    <row r="34" spans="1:3" s="51" customFormat="1" ht="27" customHeight="1">
      <c r="A34" s="5"/>
      <c r="B34" s="3"/>
      <c r="C34" s="4"/>
    </row>
    <row r="35" spans="1:3" s="51" customFormat="1" ht="27" customHeight="1">
      <c r="A35" s="5"/>
      <c r="B35" s="3"/>
      <c r="C35" s="4"/>
    </row>
    <row r="36" spans="1:3" s="51" customFormat="1" ht="27" customHeight="1">
      <c r="A36" s="5"/>
      <c r="B36" s="3"/>
      <c r="C36" s="4"/>
    </row>
    <row r="37" spans="1:3" s="51" customFormat="1" ht="27" customHeight="1">
      <c r="A37" s="5"/>
      <c r="B37" s="3"/>
      <c r="C37" s="4"/>
    </row>
  </sheetData>
  <mergeCells count="3">
    <mergeCell ref="C2:C3"/>
    <mergeCell ref="C5:C6"/>
    <mergeCell ref="C8:C9"/>
  </mergeCells>
  <phoneticPr fontId="16"/>
  <hyperlinks>
    <hyperlink ref="A4" r:id="rId1" xr:uid="{2EDE499A-F808-49D7-AF5B-96D03AE35CF3}"/>
    <hyperlink ref="A7" r:id="rId2" xr:uid="{267AA410-DDD0-43AF-BB24-BE41E89EBF37}"/>
    <hyperlink ref="A10" r:id="rId3" xr:uid="{00B3E447-E37E-433C-AB95-216A98DC21BC}"/>
  </hyperlinks>
  <pageMargins left="0" right="0" top="0.19685039370078741" bottom="0.39370078740157483" header="0" footer="0.19685039370078741"/>
  <pageSetup paperSize="8" scale="55" orientation="portrait" horizontalDpi="300" verticalDpi="300"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D61E0-C409-4505-9502-76758B85CCC6}">
  <dimension ref="A1:N100"/>
  <sheetViews>
    <sheetView view="pageBreakPreview" zoomScaleNormal="94" zoomScaleSheetLayoutView="100" workbookViewId="0">
      <selection activeCell="N12" sqref="N12"/>
    </sheetView>
  </sheetViews>
  <sheetFormatPr defaultColWidth="8.88671875" defaultRowHeight="13.2"/>
  <cols>
    <col min="1" max="1" width="1.6640625" style="185" customWidth="1"/>
    <col min="2" max="2" width="2.6640625" style="185" hidden="1" customWidth="1"/>
    <col min="3" max="4" width="14.77734375" style="185" customWidth="1"/>
    <col min="5" max="5" width="14.77734375" style="309" customWidth="1"/>
    <col min="6" max="6" width="8.88671875" style="309"/>
    <col min="7" max="7" width="5.21875" style="309" customWidth="1"/>
    <col min="8" max="8" width="12.5546875" style="185" customWidth="1"/>
    <col min="9" max="9" width="8.88671875" style="185"/>
    <col min="10" max="10" width="6.33203125" style="185" customWidth="1"/>
    <col min="11" max="12" width="8.88671875" style="185"/>
    <col min="13" max="13" width="6.109375" style="185" customWidth="1"/>
    <col min="14" max="16384" width="8.88671875" style="185"/>
  </cols>
  <sheetData>
    <row r="1" spans="1:14" ht="11.4" customHeight="1">
      <c r="A1" s="549" t="s">
        <v>208</v>
      </c>
      <c r="B1" s="549"/>
      <c r="C1" s="549"/>
      <c r="D1" s="549"/>
      <c r="E1" s="549"/>
      <c r="F1" s="549"/>
      <c r="G1" s="549"/>
      <c r="H1" s="549"/>
      <c r="I1" s="549"/>
      <c r="J1" s="549"/>
      <c r="K1" s="549"/>
      <c r="L1" s="549"/>
      <c r="M1" s="549"/>
      <c r="N1" s="549"/>
    </row>
    <row r="2" spans="1:14" ht="39.6" customHeight="1">
      <c r="A2" s="549"/>
      <c r="B2" s="549"/>
      <c r="C2" s="549"/>
      <c r="D2" s="549"/>
      <c r="E2" s="549"/>
      <c r="F2" s="549"/>
      <c r="G2" s="549"/>
      <c r="H2" s="549"/>
      <c r="I2" s="549"/>
      <c r="J2" s="549"/>
      <c r="K2" s="549"/>
      <c r="L2" s="549"/>
      <c r="M2" s="549"/>
      <c r="N2" s="549"/>
    </row>
    <row r="3" spans="1:14" ht="37.200000000000003" customHeight="1">
      <c r="A3" s="549"/>
      <c r="B3" s="549"/>
      <c r="C3" s="549"/>
      <c r="D3" s="549"/>
      <c r="E3" s="549"/>
      <c r="F3" s="549"/>
      <c r="G3" s="549"/>
      <c r="H3" s="549"/>
      <c r="I3" s="549"/>
      <c r="J3" s="549"/>
      <c r="K3" s="549"/>
      <c r="L3" s="549"/>
      <c r="M3" s="549"/>
      <c r="N3" s="549"/>
    </row>
    <row r="4" spans="1:14" ht="32.4" customHeight="1">
      <c r="A4" s="549"/>
      <c r="B4" s="549"/>
      <c r="C4" s="549"/>
      <c r="D4" s="549"/>
      <c r="E4" s="549"/>
      <c r="F4" s="549"/>
      <c r="G4" s="549"/>
      <c r="H4" s="549"/>
      <c r="I4" s="549"/>
      <c r="J4" s="549"/>
      <c r="K4" s="549"/>
      <c r="L4" s="549"/>
      <c r="M4" s="549"/>
      <c r="N4" s="549"/>
    </row>
    <row r="5" spans="1:14" ht="11.4" customHeight="1">
      <c r="A5" s="549"/>
      <c r="B5" s="549"/>
      <c r="C5" s="549"/>
      <c r="D5" s="549"/>
      <c r="E5" s="549"/>
      <c r="F5" s="549"/>
      <c r="G5" s="549"/>
      <c r="H5" s="549"/>
      <c r="I5" s="549"/>
      <c r="J5" s="549"/>
      <c r="K5" s="549"/>
      <c r="L5" s="549"/>
      <c r="M5" s="549"/>
      <c r="N5" s="549"/>
    </row>
    <row r="6" spans="1:14" ht="23.4" customHeight="1">
      <c r="A6" s="549"/>
      <c r="B6" s="549"/>
      <c r="C6" s="549"/>
      <c r="D6" s="549"/>
      <c r="E6" s="549"/>
      <c r="F6" s="549"/>
      <c r="G6" s="549"/>
      <c r="H6" s="549"/>
      <c r="I6" s="549"/>
      <c r="J6" s="549"/>
      <c r="K6" s="549"/>
      <c r="L6" s="549"/>
      <c r="M6" s="549"/>
      <c r="N6" s="549"/>
    </row>
    <row r="7" spans="1:14" ht="16.2" customHeight="1">
      <c r="A7" s="549"/>
      <c r="B7" s="549"/>
      <c r="C7" s="549"/>
      <c r="D7" s="549"/>
      <c r="E7" s="549"/>
      <c r="F7" s="549"/>
      <c r="G7" s="549"/>
      <c r="H7" s="549"/>
      <c r="I7" s="549"/>
      <c r="J7" s="549"/>
      <c r="K7" s="549"/>
      <c r="L7" s="549"/>
      <c r="M7" s="549"/>
      <c r="N7" s="549"/>
    </row>
    <row r="8" spans="1:14" ht="11.4" customHeight="1">
      <c r="A8" s="549"/>
      <c r="B8" s="549"/>
      <c r="C8" s="549"/>
      <c r="D8" s="549"/>
      <c r="E8" s="549"/>
      <c r="F8" s="549"/>
      <c r="G8" s="549"/>
      <c r="H8" s="549"/>
      <c r="I8" s="549"/>
      <c r="J8" s="549"/>
      <c r="K8" s="549"/>
      <c r="L8" s="549"/>
      <c r="M8" s="549"/>
      <c r="N8" s="549"/>
    </row>
    <row r="9" spans="1:14" ht="16.2" customHeight="1">
      <c r="A9" s="549"/>
      <c r="B9" s="549"/>
      <c r="C9" s="549"/>
      <c r="D9" s="549"/>
      <c r="E9" s="549"/>
      <c r="F9" s="549"/>
      <c r="G9" s="549"/>
      <c r="H9" s="549"/>
      <c r="I9" s="549"/>
      <c r="J9" s="549"/>
      <c r="K9" s="549"/>
      <c r="L9" s="549"/>
      <c r="M9" s="549"/>
      <c r="N9" s="549"/>
    </row>
    <row r="10" spans="1:14" ht="16.2" customHeight="1">
      <c r="A10" s="549"/>
      <c r="B10" s="549"/>
      <c r="C10" s="549"/>
      <c r="D10" s="549"/>
      <c r="E10" s="549"/>
      <c r="F10" s="549"/>
      <c r="G10" s="549"/>
      <c r="H10" s="549"/>
      <c r="I10" s="549"/>
      <c r="J10" s="549"/>
      <c r="K10" s="549"/>
      <c r="L10" s="549"/>
      <c r="M10" s="549"/>
      <c r="N10" s="549"/>
    </row>
    <row r="11" spans="1:14" ht="11.4" customHeight="1">
      <c r="A11" s="549"/>
      <c r="B11" s="549"/>
      <c r="C11" s="549"/>
      <c r="D11" s="549"/>
      <c r="E11" s="549"/>
      <c r="F11" s="549"/>
      <c r="G11" s="549"/>
      <c r="H11" s="549"/>
      <c r="I11" s="549"/>
      <c r="J11" s="549"/>
      <c r="K11" s="549"/>
      <c r="L11" s="549"/>
      <c r="M11" s="549"/>
      <c r="N11" s="549"/>
    </row>
    <row r="12" spans="1:14" ht="107.4" customHeight="1">
      <c r="A12" s="549"/>
      <c r="B12" s="549"/>
      <c r="C12" s="549"/>
      <c r="D12" s="549"/>
      <c r="E12" s="549"/>
      <c r="F12" s="549"/>
      <c r="G12" s="549"/>
      <c r="H12" s="549"/>
      <c r="I12" s="549"/>
      <c r="J12" s="549"/>
      <c r="K12" s="549"/>
      <c r="L12" s="549"/>
      <c r="M12" s="549"/>
      <c r="N12" s="549"/>
    </row>
    <row r="13" spans="1:14" ht="16.2" customHeight="1">
      <c r="A13" s="549"/>
      <c r="B13" s="549"/>
      <c r="C13" s="549"/>
      <c r="D13" s="549"/>
      <c r="E13" s="549"/>
      <c r="F13" s="549"/>
      <c r="G13" s="549"/>
      <c r="H13" s="549"/>
      <c r="I13" s="549"/>
      <c r="J13" s="549"/>
      <c r="K13" s="549"/>
      <c r="L13" s="549"/>
      <c r="M13" s="549"/>
      <c r="N13" s="549"/>
    </row>
    <row r="14" spans="1:14" ht="11.4" customHeight="1">
      <c r="A14" s="549"/>
      <c r="B14" s="549"/>
      <c r="C14" s="549"/>
      <c r="D14" s="549"/>
      <c r="E14" s="549"/>
      <c r="F14" s="549"/>
      <c r="G14" s="549"/>
      <c r="H14" s="549"/>
      <c r="I14" s="549"/>
      <c r="J14" s="549"/>
      <c r="K14" s="549"/>
      <c r="L14" s="549"/>
      <c r="M14" s="549"/>
      <c r="N14" s="549"/>
    </row>
    <row r="15" spans="1:14" ht="24" customHeight="1">
      <c r="A15" s="549"/>
      <c r="B15" s="549"/>
      <c r="C15" s="549"/>
      <c r="D15" s="549"/>
      <c r="E15" s="549"/>
      <c r="F15" s="549"/>
      <c r="G15" s="549"/>
      <c r="H15" s="549"/>
      <c r="I15" s="549"/>
      <c r="J15" s="549"/>
      <c r="K15" s="549"/>
      <c r="L15" s="549"/>
      <c r="M15" s="549"/>
      <c r="N15" s="549"/>
    </row>
    <row r="16" spans="1:14" ht="16.2" customHeight="1">
      <c r="A16" s="549"/>
      <c r="B16" s="549"/>
      <c r="C16" s="549"/>
      <c r="D16" s="549"/>
      <c r="E16" s="549"/>
      <c r="F16" s="549"/>
      <c r="G16" s="549"/>
      <c r="H16" s="549"/>
      <c r="I16" s="549"/>
      <c r="J16" s="549"/>
      <c r="K16" s="549"/>
      <c r="L16" s="549"/>
      <c r="M16" s="549"/>
      <c r="N16" s="549"/>
    </row>
    <row r="17" spans="1:14" ht="16.2" hidden="1" customHeight="1">
      <c r="A17" s="549"/>
      <c r="B17" s="549"/>
      <c r="C17" s="549"/>
      <c r="D17" s="549"/>
      <c r="E17" s="549"/>
      <c r="F17" s="549"/>
      <c r="G17" s="549"/>
      <c r="H17" s="549"/>
      <c r="I17" s="549"/>
      <c r="J17" s="549"/>
      <c r="K17" s="549"/>
      <c r="L17" s="549"/>
      <c r="M17" s="549"/>
      <c r="N17" s="549"/>
    </row>
    <row r="18" spans="1:14" ht="48.6" hidden="1" customHeight="1">
      <c r="A18" s="549"/>
      <c r="B18" s="549"/>
      <c r="C18" s="549"/>
      <c r="D18" s="549"/>
      <c r="E18" s="549"/>
      <c r="F18" s="549"/>
      <c r="G18" s="549"/>
      <c r="H18" s="549"/>
      <c r="I18" s="549"/>
      <c r="J18" s="549"/>
      <c r="K18" s="549"/>
      <c r="L18" s="549"/>
      <c r="M18" s="549"/>
      <c r="N18" s="549"/>
    </row>
    <row r="19" spans="1:14" ht="9.6" customHeight="1">
      <c r="A19" s="549"/>
      <c r="B19" s="549"/>
      <c r="C19" s="549"/>
      <c r="D19" s="549"/>
      <c r="E19" s="549"/>
      <c r="F19" s="549"/>
      <c r="G19" s="549"/>
      <c r="H19" s="549"/>
      <c r="I19" s="549"/>
      <c r="J19" s="549"/>
      <c r="K19" s="549"/>
      <c r="L19" s="549"/>
      <c r="M19" s="549"/>
      <c r="N19" s="549"/>
    </row>
    <row r="20" spans="1:14" ht="16.2" customHeight="1">
      <c r="A20" s="301"/>
      <c r="B20" s="301"/>
      <c r="C20" s="301"/>
      <c r="D20" s="301"/>
      <c r="E20" s="301"/>
      <c r="F20" s="418"/>
      <c r="G20" s="418"/>
      <c r="H20" s="418"/>
      <c r="I20" s="418"/>
      <c r="J20" s="419"/>
      <c r="K20" s="419"/>
      <c r="L20" s="419"/>
      <c r="M20" s="419"/>
    </row>
    <row r="21" spans="1:14" ht="16.2" customHeight="1">
      <c r="A21" s="301"/>
      <c r="B21" s="301"/>
      <c r="C21" s="301"/>
      <c r="D21" s="301"/>
      <c r="E21" s="301"/>
      <c r="F21" s="418"/>
      <c r="G21" s="418"/>
      <c r="H21" s="418"/>
      <c r="I21" s="418"/>
      <c r="J21" s="624"/>
      <c r="K21" s="624"/>
      <c r="L21" s="624"/>
      <c r="M21" s="624"/>
    </row>
    <row r="22" spans="1:14" ht="13.2" customHeight="1">
      <c r="A22" s="304"/>
      <c r="B22" s="304"/>
      <c r="C22" s="304"/>
      <c r="D22" s="304"/>
      <c r="E22" s="305"/>
      <c r="F22" s="420"/>
      <c r="G22" s="420"/>
      <c r="H22" s="420"/>
      <c r="I22" s="420"/>
      <c r="J22" s="624"/>
      <c r="K22" s="624"/>
      <c r="L22" s="624"/>
      <c r="M22" s="624"/>
    </row>
    <row r="23" spans="1:14" ht="13.2" customHeight="1">
      <c r="A23" s="304"/>
      <c r="B23" s="304"/>
      <c r="C23" s="304"/>
      <c r="D23" s="304"/>
      <c r="E23" s="305"/>
      <c r="F23" s="420"/>
      <c r="G23" s="420"/>
      <c r="H23" s="420"/>
      <c r="I23" s="420"/>
      <c r="J23" s="624"/>
      <c r="K23" s="624"/>
      <c r="L23" s="624"/>
      <c r="M23" s="624"/>
    </row>
    <row r="24" spans="1:14" ht="13.2" customHeight="1">
      <c r="A24" s="304"/>
      <c r="B24" s="304"/>
      <c r="C24" s="304"/>
      <c r="D24" s="304"/>
      <c r="E24" s="305"/>
      <c r="F24" s="305"/>
      <c r="G24" s="305"/>
      <c r="H24" s="305"/>
      <c r="I24" s="305"/>
      <c r="J24" s="303"/>
      <c r="K24" s="303"/>
      <c r="L24" s="303"/>
      <c r="M24" s="303"/>
    </row>
    <row r="25" spans="1:14" ht="13.2" customHeight="1">
      <c r="A25" s="304"/>
      <c r="B25" s="304"/>
      <c r="C25" s="304"/>
      <c r="D25" s="304"/>
      <c r="E25" s="305"/>
      <c r="F25" s="305"/>
      <c r="G25" s="305"/>
      <c r="H25" s="305"/>
      <c r="I25" s="305"/>
      <c r="J25" s="303"/>
      <c r="K25" s="303"/>
      <c r="L25" s="303"/>
      <c r="M25" s="303"/>
    </row>
    <row r="26" spans="1:14">
      <c r="A26" s="304"/>
      <c r="B26" s="304"/>
      <c r="C26" s="304"/>
      <c r="D26" s="304"/>
      <c r="E26" s="305"/>
      <c r="F26" s="305"/>
      <c r="G26" s="305"/>
      <c r="H26" s="305"/>
      <c r="I26" s="305"/>
      <c r="J26" s="305"/>
      <c r="K26" s="305"/>
      <c r="L26" s="305"/>
      <c r="M26" s="305"/>
    </row>
    <row r="27" spans="1:14">
      <c r="A27" s="304"/>
      <c r="B27" s="304"/>
      <c r="C27" s="304"/>
      <c r="D27" s="304"/>
      <c r="E27" s="305"/>
      <c r="F27" s="305"/>
      <c r="G27" s="305"/>
      <c r="H27" s="302"/>
      <c r="I27" s="302"/>
      <c r="J27" s="302"/>
      <c r="K27" s="302"/>
      <c r="L27" s="302"/>
      <c r="M27" s="302"/>
    </row>
    <row r="28" spans="1:14">
      <c r="A28" s="302"/>
      <c r="B28" s="302"/>
      <c r="C28" s="302"/>
      <c r="D28" s="302"/>
      <c r="E28" s="305"/>
      <c r="F28" s="305"/>
      <c r="G28" s="305"/>
      <c r="H28" s="302"/>
      <c r="I28" s="302"/>
      <c r="J28" s="302"/>
      <c r="K28" s="302"/>
      <c r="L28" s="302"/>
      <c r="M28" s="302"/>
    </row>
    <row r="29" spans="1:14" ht="156.6" customHeight="1">
      <c r="A29" s="302"/>
      <c r="B29" s="302"/>
      <c r="C29" s="302"/>
      <c r="D29" s="302"/>
      <c r="E29" s="306"/>
      <c r="F29" s="307"/>
      <c r="G29" s="307"/>
      <c r="H29" s="307"/>
      <c r="I29" s="307"/>
      <c r="J29" s="307"/>
      <c r="K29" s="307"/>
      <c r="L29" s="307"/>
      <c r="M29" s="307"/>
    </row>
    <row r="30" spans="1:14">
      <c r="A30" s="302"/>
      <c r="B30" s="302"/>
      <c r="C30" s="302"/>
      <c r="D30" s="302"/>
      <c r="E30" s="302"/>
      <c r="F30" s="305"/>
      <c r="G30" s="305"/>
      <c r="H30" s="302"/>
      <c r="I30" s="302"/>
      <c r="J30" s="302"/>
      <c r="K30" s="302"/>
      <c r="L30" s="302"/>
      <c r="M30" s="302"/>
    </row>
    <row r="31" spans="1:14">
      <c r="A31" s="302"/>
      <c r="B31" s="302"/>
      <c r="C31" s="302"/>
      <c r="D31" s="302"/>
      <c r="E31" s="302"/>
      <c r="F31" s="305"/>
      <c r="G31" s="305"/>
      <c r="H31" s="302"/>
      <c r="I31" s="302"/>
      <c r="J31" s="302"/>
      <c r="K31" s="302"/>
      <c r="L31" s="302"/>
      <c r="M31" s="302"/>
    </row>
    <row r="32" spans="1:14">
      <c r="A32" s="302"/>
      <c r="B32" s="302"/>
      <c r="C32" s="302"/>
      <c r="D32" s="302"/>
      <c r="E32" s="302"/>
      <c r="F32" s="305"/>
      <c r="G32" s="305"/>
      <c r="H32" s="302"/>
      <c r="I32" s="302"/>
      <c r="J32" s="302"/>
      <c r="K32" s="302"/>
      <c r="L32" s="302"/>
      <c r="M32" s="302"/>
    </row>
    <row r="33" spans="1:13">
      <c r="A33" s="302"/>
      <c r="B33" s="302"/>
      <c r="C33" s="302"/>
      <c r="D33" s="302"/>
      <c r="E33" s="302"/>
      <c r="F33" s="305"/>
      <c r="G33" s="305"/>
      <c r="H33" s="302"/>
      <c r="I33" s="302"/>
      <c r="J33" s="302"/>
      <c r="K33" s="302"/>
      <c r="L33" s="302"/>
      <c r="M33" s="302"/>
    </row>
    <row r="34" spans="1:13">
      <c r="A34" s="302"/>
      <c r="B34" s="302"/>
      <c r="C34" s="302"/>
      <c r="D34" s="302"/>
      <c r="E34" s="302"/>
      <c r="F34" s="305"/>
      <c r="G34" s="305"/>
      <c r="H34" s="302"/>
      <c r="I34" s="302"/>
      <c r="J34" s="302"/>
      <c r="K34" s="302"/>
      <c r="L34" s="302"/>
      <c r="M34" s="302"/>
    </row>
    <row r="35" spans="1:13">
      <c r="A35" s="302"/>
      <c r="B35" s="302"/>
      <c r="C35" s="302"/>
      <c r="D35" s="302"/>
      <c r="E35" s="302"/>
      <c r="F35" s="302"/>
      <c r="G35" s="302"/>
      <c r="H35" s="302"/>
      <c r="I35" s="302"/>
      <c r="J35" s="302"/>
      <c r="K35" s="302"/>
      <c r="L35" s="302"/>
      <c r="M35" s="302"/>
    </row>
    <row r="36" spans="1:13">
      <c r="A36" s="302"/>
      <c r="B36" s="302"/>
      <c r="C36" s="302"/>
      <c r="D36" s="302"/>
      <c r="E36" s="302"/>
      <c r="F36" s="302"/>
      <c r="G36" s="302"/>
      <c r="H36" s="302"/>
      <c r="I36" s="302"/>
      <c r="J36" s="302"/>
      <c r="K36" s="302"/>
      <c r="L36" s="302"/>
      <c r="M36" s="302"/>
    </row>
    <row r="37" spans="1:13">
      <c r="A37" s="302"/>
      <c r="B37" s="302"/>
      <c r="C37" s="302"/>
      <c r="D37" s="302"/>
      <c r="E37" s="302"/>
      <c r="F37" s="302"/>
      <c r="G37" s="302"/>
      <c r="H37" s="302"/>
      <c r="I37" s="302"/>
      <c r="J37" s="302"/>
      <c r="K37" s="302"/>
      <c r="L37" s="302"/>
      <c r="M37" s="302"/>
    </row>
    <row r="38" spans="1:13">
      <c r="A38" s="302"/>
      <c r="B38" s="302"/>
      <c r="C38" s="302"/>
      <c r="D38" s="302"/>
      <c r="E38" s="302"/>
      <c r="F38" s="302"/>
      <c r="G38" s="302"/>
      <c r="H38" s="302"/>
      <c r="I38" s="302"/>
      <c r="J38" s="302"/>
      <c r="K38" s="302"/>
      <c r="L38" s="302"/>
      <c r="M38" s="302"/>
    </row>
    <row r="39" spans="1:13">
      <c r="A39" s="302"/>
      <c r="B39" s="302"/>
      <c r="C39" s="302"/>
      <c r="D39" s="302"/>
      <c r="E39" s="302"/>
      <c r="F39" s="302"/>
      <c r="G39" s="302"/>
      <c r="H39" s="302"/>
      <c r="I39" s="302"/>
      <c r="J39" s="302"/>
      <c r="K39" s="302"/>
      <c r="L39" s="302"/>
      <c r="M39" s="302"/>
    </row>
    <row r="40" spans="1:13">
      <c r="A40" s="302"/>
      <c r="B40" s="302"/>
      <c r="C40" s="302"/>
      <c r="D40" s="302"/>
      <c r="E40" s="308"/>
      <c r="F40" s="305"/>
      <c r="G40" s="305"/>
      <c r="H40" s="302"/>
      <c r="I40" s="302"/>
      <c r="J40" s="302"/>
      <c r="K40" s="302"/>
      <c r="L40" s="302"/>
      <c r="M40" s="302"/>
    </row>
    <row r="41" spans="1:13">
      <c r="A41" s="302"/>
      <c r="B41" s="302"/>
      <c r="C41" s="302"/>
      <c r="D41" s="302"/>
      <c r="E41" s="305"/>
      <c r="F41" s="305"/>
      <c r="G41" s="305"/>
      <c r="H41" s="302"/>
      <c r="I41" s="302"/>
      <c r="J41" s="302"/>
      <c r="K41" s="302"/>
      <c r="L41" s="302"/>
      <c r="M41" s="302"/>
    </row>
    <row r="42" spans="1:13">
      <c r="A42" s="302"/>
      <c r="B42" s="302"/>
      <c r="C42" s="302"/>
      <c r="D42" s="302"/>
      <c r="E42" s="305"/>
      <c r="F42" s="305"/>
      <c r="G42" s="305"/>
      <c r="H42" s="302"/>
      <c r="I42" s="302"/>
      <c r="J42" s="302"/>
      <c r="K42" s="302"/>
      <c r="L42" s="302"/>
      <c r="M42" s="302"/>
    </row>
    <row r="43" spans="1:13">
      <c r="A43" s="302"/>
      <c r="B43" s="302"/>
      <c r="C43" s="302"/>
      <c r="D43" s="302"/>
      <c r="E43" s="305"/>
      <c r="F43" s="305"/>
      <c r="G43" s="305"/>
      <c r="H43" s="302"/>
      <c r="I43" s="302"/>
      <c r="J43" s="302"/>
      <c r="K43" s="302"/>
      <c r="L43" s="302"/>
      <c r="M43" s="302"/>
    </row>
    <row r="44" spans="1:13">
      <c r="A44" s="302"/>
      <c r="B44" s="302"/>
      <c r="C44" s="302"/>
      <c r="D44" s="302"/>
      <c r="E44" s="305"/>
      <c r="F44" s="305"/>
      <c r="G44" s="305"/>
      <c r="H44" s="302"/>
      <c r="I44" s="302"/>
      <c r="J44" s="302"/>
      <c r="K44" s="302"/>
      <c r="L44" s="302"/>
      <c r="M44" s="302"/>
    </row>
    <row r="45" spans="1:13">
      <c r="A45" s="302"/>
      <c r="B45" s="302"/>
      <c r="C45" s="302"/>
      <c r="D45" s="302"/>
      <c r="E45" s="305"/>
      <c r="F45" s="305"/>
      <c r="G45" s="305"/>
      <c r="H45" s="302"/>
      <c r="I45" s="302"/>
      <c r="J45" s="302"/>
      <c r="K45" s="302"/>
      <c r="L45" s="302"/>
      <c r="M45" s="302"/>
    </row>
    <row r="46" spans="1:13">
      <c r="A46" s="302"/>
      <c r="B46" s="302"/>
      <c r="C46" s="302"/>
      <c r="D46" s="302"/>
      <c r="E46" s="305"/>
      <c r="F46" s="305"/>
      <c r="G46" s="305"/>
      <c r="H46" s="302"/>
      <c r="I46" s="302"/>
      <c r="J46" s="302"/>
      <c r="K46" s="302"/>
      <c r="L46" s="302"/>
      <c r="M46" s="302"/>
    </row>
    <row r="47" spans="1:13">
      <c r="A47" s="302"/>
      <c r="B47" s="302"/>
      <c r="C47" s="302"/>
      <c r="D47" s="302"/>
      <c r="E47" s="305"/>
      <c r="F47" s="305"/>
      <c r="G47" s="305"/>
      <c r="H47" s="302"/>
      <c r="I47" s="302"/>
      <c r="J47" s="302"/>
      <c r="K47" s="302"/>
      <c r="L47" s="302"/>
      <c r="M47" s="302"/>
    </row>
    <row r="48" spans="1:13">
      <c r="A48" s="302"/>
      <c r="B48" s="302"/>
      <c r="C48" s="302"/>
      <c r="D48" s="302"/>
      <c r="E48" s="305"/>
      <c r="F48" s="305"/>
      <c r="G48" s="305"/>
      <c r="H48" s="302"/>
      <c r="I48" s="302"/>
      <c r="J48" s="302"/>
      <c r="K48" s="302"/>
      <c r="L48" s="302"/>
      <c r="M48" s="302"/>
    </row>
    <row r="49" spans="1:13">
      <c r="A49" s="302"/>
      <c r="B49" s="302"/>
      <c r="C49" s="302"/>
      <c r="D49" s="302"/>
      <c r="E49" s="305"/>
      <c r="F49" s="305"/>
      <c r="G49" s="305"/>
      <c r="H49" s="302"/>
      <c r="I49" s="302"/>
      <c r="J49" s="302"/>
      <c r="K49" s="302"/>
      <c r="L49" s="302"/>
      <c r="M49" s="302"/>
    </row>
    <row r="50" spans="1:13">
      <c r="A50" s="302"/>
      <c r="B50" s="302"/>
      <c r="C50" s="302"/>
      <c r="D50" s="302"/>
      <c r="E50" s="305"/>
      <c r="F50" s="305"/>
      <c r="G50" s="305"/>
      <c r="H50" s="302"/>
      <c r="I50" s="302"/>
      <c r="J50" s="302"/>
      <c r="K50" s="302"/>
      <c r="L50" s="302"/>
      <c r="M50" s="302"/>
    </row>
    <row r="51" spans="1:13">
      <c r="A51" s="302"/>
      <c r="B51" s="302"/>
      <c r="C51" s="302"/>
      <c r="D51" s="302"/>
      <c r="E51" s="305"/>
      <c r="F51" s="305"/>
      <c r="G51" s="305"/>
      <c r="H51" s="302"/>
      <c r="I51" s="302"/>
      <c r="J51" s="302"/>
      <c r="K51" s="302"/>
      <c r="L51" s="302"/>
      <c r="M51" s="302"/>
    </row>
    <row r="52" spans="1:13">
      <c r="A52" s="302"/>
      <c r="B52" s="302"/>
      <c r="C52" s="302"/>
      <c r="D52" s="302"/>
      <c r="E52" s="305"/>
      <c r="F52" s="305"/>
      <c r="G52" s="305"/>
      <c r="H52" s="302"/>
      <c r="I52" s="302"/>
      <c r="J52" s="302"/>
      <c r="K52" s="302"/>
      <c r="L52" s="302"/>
      <c r="M52" s="302"/>
    </row>
    <row r="53" spans="1:13">
      <c r="A53" s="302"/>
      <c r="B53" s="302"/>
      <c r="C53" s="302"/>
      <c r="D53" s="302"/>
      <c r="E53" s="305"/>
      <c r="F53" s="305"/>
      <c r="G53" s="305"/>
      <c r="H53" s="302"/>
      <c r="I53" s="302"/>
      <c r="J53" s="302"/>
      <c r="K53" s="302"/>
      <c r="L53" s="302"/>
      <c r="M53" s="302"/>
    </row>
    <row r="54" spans="1:13">
      <c r="A54" s="302"/>
      <c r="B54" s="302"/>
      <c r="C54" s="302"/>
      <c r="D54" s="302"/>
      <c r="E54" s="305"/>
      <c r="F54" s="305"/>
      <c r="G54" s="305"/>
      <c r="H54" s="302"/>
      <c r="I54" s="302"/>
      <c r="J54" s="302"/>
      <c r="K54" s="302"/>
      <c r="L54" s="302"/>
      <c r="M54" s="302"/>
    </row>
    <row r="55" spans="1:13">
      <c r="A55" s="302"/>
      <c r="B55" s="302"/>
      <c r="C55" s="302"/>
      <c r="D55" s="302"/>
      <c r="E55" s="305"/>
      <c r="F55" s="305"/>
      <c r="G55" s="305"/>
      <c r="H55" s="302"/>
      <c r="I55" s="302"/>
      <c r="J55" s="302"/>
      <c r="K55" s="302"/>
      <c r="L55" s="302"/>
      <c r="M55" s="302"/>
    </row>
    <row r="56" spans="1:13">
      <c r="A56" s="302"/>
      <c r="B56" s="302"/>
      <c r="C56" s="302"/>
      <c r="D56" s="302"/>
      <c r="E56" s="305"/>
      <c r="F56" s="305"/>
      <c r="G56" s="305"/>
      <c r="H56" s="302"/>
      <c r="I56" s="302"/>
      <c r="J56" s="302"/>
      <c r="K56" s="302"/>
      <c r="L56" s="302"/>
      <c r="M56" s="302"/>
    </row>
    <row r="57" spans="1:13">
      <c r="A57" s="302"/>
      <c r="B57" s="302"/>
      <c r="C57" s="302"/>
      <c r="D57" s="302"/>
      <c r="E57" s="305"/>
      <c r="F57" s="305"/>
      <c r="G57" s="305"/>
      <c r="H57" s="302"/>
      <c r="I57" s="302"/>
      <c r="J57" s="302"/>
      <c r="K57" s="302"/>
      <c r="L57" s="302"/>
      <c r="M57" s="302"/>
    </row>
    <row r="58" spans="1:13">
      <c r="A58" s="302"/>
      <c r="B58" s="302"/>
      <c r="C58" s="302"/>
      <c r="D58" s="302"/>
      <c r="E58" s="305"/>
      <c r="F58" s="305"/>
      <c r="G58" s="305"/>
      <c r="H58" s="302"/>
      <c r="I58" s="302"/>
      <c r="J58" s="302"/>
      <c r="K58" s="302"/>
      <c r="L58" s="302"/>
      <c r="M58" s="302"/>
    </row>
    <row r="59" spans="1:13">
      <c r="A59" s="302"/>
      <c r="B59" s="302"/>
      <c r="C59" s="302"/>
      <c r="D59" s="302"/>
      <c r="E59" s="302"/>
      <c r="F59" s="302"/>
      <c r="G59" s="302"/>
      <c r="H59" s="302"/>
      <c r="I59" s="302"/>
      <c r="J59" s="302"/>
      <c r="K59" s="302"/>
      <c r="L59" s="302"/>
      <c r="M59" s="302"/>
    </row>
    <row r="60" spans="1:13">
      <c r="A60" s="302"/>
      <c r="B60" s="302"/>
      <c r="C60" s="302"/>
      <c r="D60" s="302"/>
      <c r="E60" s="302"/>
      <c r="F60" s="302"/>
      <c r="G60" s="302"/>
      <c r="H60" s="302"/>
      <c r="I60" s="302"/>
      <c r="J60" s="302"/>
      <c r="K60" s="302"/>
      <c r="L60" s="302"/>
      <c r="M60" s="302"/>
    </row>
    <row r="61" spans="1:13">
      <c r="A61" s="302"/>
      <c r="B61" s="302"/>
      <c r="C61" s="302"/>
      <c r="D61" s="302"/>
      <c r="E61" s="302"/>
      <c r="F61" s="302"/>
      <c r="G61" s="302"/>
      <c r="H61" s="302"/>
      <c r="I61" s="302"/>
      <c r="J61" s="302"/>
      <c r="K61" s="302"/>
      <c r="L61" s="302"/>
      <c r="M61" s="302"/>
    </row>
    <row r="62" spans="1:13">
      <c r="A62" s="302"/>
      <c r="B62" s="302"/>
      <c r="C62" s="302"/>
      <c r="D62" s="302"/>
      <c r="E62" s="302"/>
      <c r="F62" s="302"/>
      <c r="G62" s="302"/>
      <c r="H62" s="302"/>
      <c r="I62" s="302"/>
      <c r="J62" s="302"/>
      <c r="K62" s="302"/>
      <c r="L62" s="302"/>
      <c r="M62" s="302"/>
    </row>
    <row r="63" spans="1:13">
      <c r="A63" s="302"/>
      <c r="B63" s="302"/>
      <c r="C63" s="302"/>
      <c r="D63" s="302"/>
      <c r="E63" s="302"/>
      <c r="F63" s="302"/>
      <c r="G63" s="302"/>
      <c r="H63" s="302"/>
      <c r="I63" s="302"/>
      <c r="J63" s="302"/>
      <c r="K63" s="302"/>
      <c r="L63" s="302"/>
      <c r="M63" s="302"/>
    </row>
    <row r="64" spans="1:13">
      <c r="A64" s="302"/>
      <c r="B64" s="302"/>
      <c r="C64" s="302"/>
      <c r="D64" s="302"/>
      <c r="E64" s="302"/>
      <c r="F64" s="302"/>
      <c r="G64" s="302"/>
      <c r="H64" s="302"/>
      <c r="I64" s="302"/>
      <c r="J64" s="302"/>
      <c r="K64" s="302"/>
      <c r="L64" s="302"/>
      <c r="M64" s="302"/>
    </row>
    <row r="65" spans="1:13">
      <c r="A65" s="302"/>
      <c r="B65" s="302"/>
      <c r="C65" s="302"/>
      <c r="D65" s="302"/>
      <c r="E65" s="302"/>
      <c r="F65" s="302"/>
      <c r="G65" s="302"/>
      <c r="H65" s="302"/>
      <c r="I65" s="302"/>
      <c r="J65" s="302"/>
      <c r="K65" s="302"/>
      <c r="L65" s="302"/>
      <c r="M65" s="302"/>
    </row>
    <row r="66" spans="1:13">
      <c r="A66" s="302"/>
      <c r="B66" s="302"/>
      <c r="C66" s="302"/>
      <c r="D66" s="302"/>
      <c r="E66" s="302"/>
      <c r="F66" s="302"/>
      <c r="G66" s="302"/>
      <c r="H66" s="302"/>
      <c r="I66" s="302"/>
      <c r="J66" s="302"/>
      <c r="K66" s="302"/>
      <c r="L66" s="302"/>
      <c r="M66" s="302"/>
    </row>
    <row r="67" spans="1:13">
      <c r="A67" s="302"/>
      <c r="B67" s="302"/>
      <c r="C67" s="302"/>
      <c r="D67" s="302"/>
      <c r="E67" s="302"/>
      <c r="F67" s="302"/>
      <c r="G67" s="302"/>
      <c r="H67" s="302"/>
      <c r="I67" s="302"/>
      <c r="J67" s="302"/>
      <c r="K67" s="302"/>
      <c r="L67" s="302"/>
      <c r="M67" s="302"/>
    </row>
    <row r="68" spans="1:13">
      <c r="A68" s="302"/>
      <c r="B68" s="302"/>
      <c r="C68" s="302"/>
      <c r="D68" s="302"/>
      <c r="E68" s="302"/>
      <c r="F68" s="302"/>
      <c r="G68" s="302"/>
      <c r="H68" s="302"/>
      <c r="I68" s="302"/>
      <c r="J68" s="302"/>
      <c r="K68" s="302"/>
      <c r="L68" s="302"/>
      <c r="M68" s="302"/>
    </row>
    <row r="69" spans="1:13">
      <c r="A69" s="302"/>
      <c r="B69" s="302"/>
      <c r="C69" s="302"/>
      <c r="D69" s="302"/>
      <c r="E69" s="302"/>
      <c r="F69" s="302"/>
      <c r="G69" s="302"/>
      <c r="H69" s="302"/>
      <c r="I69" s="302"/>
      <c r="J69" s="302"/>
      <c r="K69" s="302"/>
      <c r="L69" s="302"/>
      <c r="M69" s="302"/>
    </row>
    <row r="70" spans="1:13">
      <c r="A70" s="302"/>
      <c r="B70" s="302"/>
      <c r="C70" s="302"/>
      <c r="D70" s="302"/>
      <c r="E70" s="302"/>
      <c r="F70" s="302"/>
      <c r="G70" s="302"/>
      <c r="H70" s="302"/>
      <c r="I70" s="302"/>
      <c r="J70" s="302"/>
      <c r="K70" s="302"/>
      <c r="L70" s="302"/>
      <c r="M70" s="302"/>
    </row>
    <row r="71" spans="1:13">
      <c r="A71" s="302"/>
      <c r="B71" s="302"/>
      <c r="C71" s="302"/>
      <c r="D71" s="302"/>
      <c r="E71" s="302"/>
      <c r="F71" s="302"/>
      <c r="G71" s="302"/>
      <c r="H71" s="302"/>
      <c r="I71" s="302"/>
      <c r="J71" s="302"/>
      <c r="K71" s="302"/>
      <c r="L71" s="302"/>
      <c r="M71" s="302"/>
    </row>
    <row r="72" spans="1:13">
      <c r="A72" s="302"/>
      <c r="B72" s="302"/>
      <c r="C72" s="302"/>
      <c r="D72" s="302"/>
      <c r="E72" s="302"/>
      <c r="F72" s="302"/>
      <c r="G72" s="302"/>
      <c r="H72" s="302"/>
      <c r="I72" s="302"/>
      <c r="J72" s="302"/>
      <c r="K72" s="302"/>
      <c r="L72" s="302"/>
      <c r="M72" s="302"/>
    </row>
    <row r="73" spans="1:13">
      <c r="A73" s="302"/>
      <c r="B73" s="302"/>
      <c r="C73" s="302"/>
      <c r="D73" s="302"/>
      <c r="E73" s="302"/>
      <c r="F73" s="302"/>
      <c r="G73" s="302"/>
      <c r="H73" s="302"/>
      <c r="I73" s="302"/>
      <c r="J73" s="302"/>
      <c r="K73" s="302"/>
      <c r="L73" s="302"/>
      <c r="M73" s="302"/>
    </row>
    <row r="74" spans="1:13">
      <c r="A74" s="302"/>
      <c r="B74" s="302"/>
      <c r="C74" s="302"/>
      <c r="D74" s="302"/>
      <c r="E74" s="302"/>
      <c r="F74" s="302"/>
      <c r="G74" s="302"/>
      <c r="H74" s="302"/>
      <c r="I74" s="302"/>
      <c r="J74" s="302"/>
      <c r="K74" s="302"/>
      <c r="L74" s="302"/>
      <c r="M74" s="302"/>
    </row>
    <row r="75" spans="1:13">
      <c r="A75" s="302"/>
      <c r="B75" s="302"/>
      <c r="C75" s="302"/>
      <c r="D75" s="302"/>
      <c r="E75" s="302"/>
      <c r="F75" s="302"/>
      <c r="G75" s="302"/>
      <c r="H75" s="302"/>
      <c r="I75" s="302"/>
      <c r="J75" s="302"/>
      <c r="K75" s="302"/>
      <c r="L75" s="302"/>
      <c r="M75" s="302"/>
    </row>
    <row r="76" spans="1:13">
      <c r="A76" s="302"/>
      <c r="B76" s="302"/>
      <c r="C76" s="302"/>
      <c r="D76" s="302"/>
      <c r="E76" s="302"/>
      <c r="F76" s="302"/>
      <c r="G76" s="302"/>
      <c r="H76" s="302"/>
      <c r="I76" s="302"/>
      <c r="J76" s="302"/>
      <c r="K76" s="302"/>
      <c r="L76" s="302"/>
      <c r="M76" s="302"/>
    </row>
    <row r="77" spans="1:13">
      <c r="A77" s="302"/>
      <c r="B77" s="302"/>
      <c r="C77" s="302"/>
      <c r="D77" s="302"/>
      <c r="E77" s="302"/>
      <c r="F77" s="302"/>
      <c r="G77" s="302"/>
      <c r="H77" s="302"/>
      <c r="I77" s="302"/>
      <c r="J77" s="302"/>
      <c r="K77" s="302"/>
      <c r="L77" s="302"/>
      <c r="M77" s="302"/>
    </row>
    <row r="78" spans="1:13">
      <c r="A78" s="302"/>
      <c r="B78" s="302"/>
      <c r="C78" s="302"/>
      <c r="D78" s="302"/>
      <c r="E78" s="302"/>
      <c r="F78" s="302"/>
      <c r="G78" s="302"/>
      <c r="H78" s="302"/>
      <c r="I78" s="302"/>
      <c r="J78" s="302"/>
      <c r="K78" s="302"/>
      <c r="L78" s="302"/>
      <c r="M78" s="302"/>
    </row>
    <row r="79" spans="1:13">
      <c r="A79" s="302"/>
      <c r="B79" s="302"/>
      <c r="C79" s="302"/>
      <c r="D79" s="302"/>
      <c r="E79" s="302"/>
      <c r="F79" s="302"/>
      <c r="G79" s="302"/>
      <c r="H79" s="302"/>
      <c r="I79" s="302"/>
      <c r="J79" s="302"/>
      <c r="K79" s="302"/>
      <c r="L79" s="302"/>
      <c r="M79" s="302"/>
    </row>
    <row r="80" spans="1:13">
      <c r="A80" s="302"/>
      <c r="B80" s="302"/>
      <c r="C80" s="302"/>
      <c r="D80" s="302"/>
      <c r="E80" s="302"/>
      <c r="F80" s="302"/>
      <c r="G80" s="302"/>
      <c r="H80" s="302"/>
      <c r="I80" s="302"/>
      <c r="J80" s="302"/>
      <c r="K80" s="302"/>
      <c r="L80" s="302"/>
      <c r="M80" s="302"/>
    </row>
    <row r="81" spans="1:13">
      <c r="A81" s="302"/>
      <c r="B81" s="302"/>
      <c r="C81" s="302"/>
      <c r="D81" s="302"/>
      <c r="E81" s="302"/>
      <c r="F81" s="302"/>
      <c r="G81" s="302"/>
      <c r="H81" s="302"/>
      <c r="I81" s="302"/>
      <c r="J81" s="302"/>
      <c r="K81" s="302"/>
      <c r="L81" s="302"/>
      <c r="M81" s="302"/>
    </row>
    <row r="82" spans="1:13">
      <c r="A82" s="302"/>
      <c r="B82" s="302"/>
      <c r="C82" s="302"/>
      <c r="D82" s="302"/>
      <c r="E82" s="302"/>
      <c r="F82" s="302"/>
      <c r="G82" s="302"/>
      <c r="H82" s="302"/>
      <c r="I82" s="302"/>
      <c r="J82" s="302"/>
      <c r="K82" s="302"/>
      <c r="L82" s="302"/>
      <c r="M82" s="302"/>
    </row>
    <row r="83" spans="1:13">
      <c r="A83" s="302"/>
      <c r="B83" s="302"/>
      <c r="C83" s="302"/>
      <c r="D83" s="302"/>
      <c r="E83" s="302"/>
      <c r="F83" s="302"/>
      <c r="G83" s="302"/>
      <c r="H83" s="302"/>
      <c r="I83" s="302"/>
      <c r="J83" s="302"/>
      <c r="K83" s="302"/>
      <c r="L83" s="302"/>
      <c r="M83" s="302"/>
    </row>
    <row r="84" spans="1:13">
      <c r="A84" s="302"/>
      <c r="B84" s="302"/>
      <c r="C84" s="302"/>
      <c r="D84" s="302"/>
      <c r="E84" s="302"/>
      <c r="F84" s="302"/>
      <c r="G84" s="302"/>
      <c r="H84" s="302"/>
      <c r="I84" s="302"/>
      <c r="J84" s="302"/>
      <c r="K84" s="302"/>
      <c r="L84" s="302"/>
      <c r="M84" s="302"/>
    </row>
    <row r="85" spans="1:13">
      <c r="A85" s="302"/>
      <c r="B85" s="302"/>
      <c r="C85" s="302"/>
      <c r="D85" s="302"/>
      <c r="E85" s="302"/>
      <c r="F85" s="302"/>
      <c r="G85" s="302"/>
      <c r="H85" s="302"/>
      <c r="I85" s="302"/>
      <c r="J85" s="302"/>
      <c r="K85" s="302"/>
      <c r="L85" s="302"/>
      <c r="M85" s="302"/>
    </row>
    <row r="86" spans="1:13">
      <c r="A86" s="302"/>
      <c r="B86" s="302"/>
      <c r="C86" s="302"/>
      <c r="D86" s="302"/>
      <c r="E86" s="302"/>
      <c r="F86" s="302"/>
      <c r="G86" s="302"/>
      <c r="H86" s="302"/>
      <c r="I86" s="302"/>
      <c r="J86" s="302"/>
      <c r="K86" s="302"/>
      <c r="L86" s="302"/>
      <c r="M86" s="302"/>
    </row>
    <row r="87" spans="1:13">
      <c r="A87" s="302"/>
      <c r="B87" s="302"/>
      <c r="C87" s="302"/>
      <c r="D87" s="302"/>
      <c r="E87" s="302"/>
      <c r="F87" s="302"/>
      <c r="G87" s="302"/>
      <c r="H87" s="302"/>
      <c r="I87" s="302"/>
      <c r="J87" s="302"/>
      <c r="K87" s="302"/>
      <c r="L87" s="302"/>
      <c r="M87" s="302"/>
    </row>
    <row r="88" spans="1:13">
      <c r="A88" s="302"/>
      <c r="B88" s="302"/>
      <c r="C88" s="302"/>
      <c r="D88" s="302"/>
      <c r="E88" s="302"/>
      <c r="F88" s="302"/>
      <c r="G88" s="302"/>
      <c r="H88" s="302"/>
      <c r="I88" s="302"/>
      <c r="J88" s="302"/>
      <c r="K88" s="302"/>
      <c r="L88" s="302"/>
      <c r="M88" s="302"/>
    </row>
    <row r="89" spans="1:13">
      <c r="A89" s="302"/>
      <c r="B89" s="302"/>
      <c r="C89" s="302"/>
      <c r="D89" s="302"/>
      <c r="E89" s="302"/>
      <c r="F89" s="302"/>
      <c r="G89" s="302"/>
      <c r="H89" s="302"/>
      <c r="I89" s="302"/>
      <c r="J89" s="302"/>
      <c r="K89" s="302"/>
      <c r="L89" s="302"/>
      <c r="M89" s="302"/>
    </row>
    <row r="90" spans="1:13">
      <c r="A90" s="302"/>
      <c r="B90" s="302"/>
      <c r="C90" s="302"/>
      <c r="D90" s="302"/>
      <c r="E90" s="302"/>
      <c r="F90" s="302"/>
      <c r="G90" s="302"/>
      <c r="H90" s="302"/>
      <c r="I90" s="302"/>
      <c r="J90" s="302"/>
      <c r="K90" s="302"/>
      <c r="L90" s="302"/>
      <c r="M90" s="302"/>
    </row>
    <row r="91" spans="1:13">
      <c r="A91" s="302"/>
      <c r="B91" s="302"/>
      <c r="C91" s="302"/>
      <c r="D91" s="302"/>
      <c r="E91" s="302"/>
      <c r="F91" s="302"/>
      <c r="G91" s="302"/>
      <c r="H91" s="302"/>
      <c r="I91" s="302"/>
      <c r="J91" s="302"/>
      <c r="K91" s="302"/>
      <c r="L91" s="302"/>
      <c r="M91" s="302"/>
    </row>
    <row r="92" spans="1:13">
      <c r="A92" s="302"/>
      <c r="B92" s="302"/>
      <c r="C92" s="302"/>
      <c r="D92" s="302"/>
      <c r="E92" s="302"/>
      <c r="F92" s="302"/>
      <c r="G92" s="302"/>
      <c r="H92" s="302"/>
      <c r="I92" s="302"/>
      <c r="J92" s="302"/>
      <c r="K92" s="302"/>
      <c r="L92" s="302"/>
      <c r="M92" s="302"/>
    </row>
    <row r="93" spans="1:13">
      <c r="A93" s="302"/>
      <c r="B93" s="302"/>
      <c r="C93" s="302"/>
      <c r="D93" s="302"/>
      <c r="E93" s="302"/>
      <c r="F93" s="302"/>
      <c r="G93" s="302"/>
      <c r="H93" s="302"/>
      <c r="I93" s="302"/>
      <c r="J93" s="302"/>
      <c r="K93" s="302"/>
      <c r="L93" s="302"/>
      <c r="M93" s="302"/>
    </row>
    <row r="94" spans="1:13">
      <c r="A94" s="302"/>
      <c r="B94" s="302"/>
      <c r="C94" s="302"/>
      <c r="D94" s="302"/>
      <c r="E94" s="302"/>
      <c r="F94" s="302"/>
      <c r="G94" s="302"/>
      <c r="H94" s="302"/>
      <c r="I94" s="302"/>
      <c r="J94" s="302"/>
      <c r="K94" s="302"/>
      <c r="L94" s="302"/>
      <c r="M94" s="302"/>
    </row>
    <row r="95" spans="1:13">
      <c r="A95" s="302"/>
      <c r="B95" s="302"/>
      <c r="C95" s="302"/>
      <c r="D95" s="302"/>
      <c r="E95" s="302"/>
      <c r="F95" s="302"/>
      <c r="G95" s="302"/>
      <c r="H95" s="302"/>
      <c r="I95" s="302"/>
      <c r="J95" s="302"/>
      <c r="K95" s="302"/>
      <c r="L95" s="302"/>
      <c r="M95" s="302"/>
    </row>
    <row r="96" spans="1:13">
      <c r="A96" s="302"/>
      <c r="B96" s="302"/>
      <c r="C96" s="302"/>
      <c r="D96" s="302"/>
      <c r="E96" s="302"/>
      <c r="F96" s="302"/>
      <c r="G96" s="302"/>
      <c r="H96" s="302"/>
      <c r="I96" s="302"/>
      <c r="J96" s="302"/>
      <c r="K96" s="302"/>
      <c r="L96" s="302"/>
      <c r="M96" s="302"/>
    </row>
    <row r="97" spans="1:13">
      <c r="A97" s="302"/>
      <c r="B97" s="302"/>
      <c r="C97" s="302"/>
      <c r="D97" s="302"/>
      <c r="E97" s="302"/>
      <c r="F97" s="302"/>
      <c r="G97" s="302"/>
      <c r="H97" s="302"/>
      <c r="I97" s="302"/>
      <c r="J97" s="302"/>
      <c r="K97" s="302"/>
      <c r="L97" s="302"/>
      <c r="M97" s="302"/>
    </row>
    <row r="98" spans="1:13">
      <c r="A98" s="302"/>
      <c r="B98" s="302"/>
      <c r="C98" s="302"/>
      <c r="D98" s="302"/>
      <c r="E98" s="302"/>
      <c r="F98" s="302"/>
      <c r="G98" s="302"/>
      <c r="H98" s="302"/>
      <c r="I98" s="302"/>
      <c r="J98" s="302"/>
      <c r="K98" s="302"/>
      <c r="L98" s="302"/>
      <c r="M98" s="302"/>
    </row>
    <row r="99" spans="1:13">
      <c r="A99" s="302"/>
      <c r="B99" s="302"/>
      <c r="C99" s="302"/>
      <c r="D99" s="302"/>
      <c r="E99" s="302"/>
      <c r="F99" s="302"/>
      <c r="G99" s="302"/>
      <c r="H99" s="302"/>
      <c r="I99" s="302"/>
      <c r="J99" s="302"/>
      <c r="K99" s="302"/>
      <c r="L99" s="302"/>
      <c r="M99" s="302"/>
    </row>
    <row r="100" spans="1:13">
      <c r="A100" s="302"/>
      <c r="B100" s="302"/>
      <c r="C100" s="302"/>
      <c r="D100" s="302"/>
      <c r="E100" s="302"/>
      <c r="F100" s="302"/>
      <c r="G100" s="302"/>
      <c r="H100" s="302"/>
      <c r="I100" s="302"/>
      <c r="J100" s="302"/>
      <c r="K100" s="302"/>
      <c r="L100" s="302"/>
      <c r="M100" s="302"/>
    </row>
  </sheetData>
  <sheetProtection formatCells="0" formatColumns="0" formatRows="0" insertColumns="0" insertRows="0" insertHyperlinks="0" deleteColumns="0" deleteRows="0"/>
  <mergeCells count="1">
    <mergeCell ref="J21:M23"/>
  </mergeCells>
  <phoneticPr fontId="106"/>
  <pageMargins left="0.7" right="0.7" top="0.75" bottom="0.75" header="0.3" footer="0.3"/>
  <pageSetup paperSize="9" scale="3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tabColor theme="2" tint="-0.249977111117893"/>
    <pageSetUpPr fitToPage="1"/>
  </sheetPr>
  <dimension ref="A1:S84"/>
  <sheetViews>
    <sheetView tabSelected="1" zoomScaleNormal="100" zoomScaleSheetLayoutView="100" workbookViewId="0">
      <selection activeCell="O14" sqref="O14"/>
    </sheetView>
  </sheetViews>
  <sheetFormatPr defaultColWidth="9" defaultRowHeight="13.2"/>
  <cols>
    <col min="1" max="1" width="12.77734375" style="72" customWidth="1"/>
    <col min="2" max="2" width="5.109375" style="72" customWidth="1"/>
    <col min="3" max="3" width="3.77734375" style="72" customWidth="1"/>
    <col min="4" max="4" width="6.88671875" style="72" customWidth="1"/>
    <col min="5" max="5" width="13.109375" style="72" customWidth="1"/>
    <col min="6" max="6" width="13.109375" style="115" customWidth="1"/>
    <col min="7" max="7" width="11.33203125" style="72" customWidth="1"/>
    <col min="8" max="8" width="26.6640625" style="89" customWidth="1"/>
    <col min="9" max="9" width="13" style="80" customWidth="1"/>
    <col min="10" max="10" width="16.109375" style="80" customWidth="1"/>
    <col min="11" max="11" width="13.44140625" style="115" customWidth="1"/>
    <col min="12" max="12" width="20.44140625" style="115" customWidth="1"/>
    <col min="13" max="13" width="13.44140625" style="87" customWidth="1"/>
    <col min="14" max="14" width="22.44140625" style="72" customWidth="1"/>
    <col min="15" max="15" width="9" style="73"/>
    <col min="16" max="16384" width="9" style="72"/>
  </cols>
  <sheetData>
    <row r="1" spans="1:16" ht="26.25" customHeight="1" thickTop="1">
      <c r="A1" s="64" t="s">
        <v>247</v>
      </c>
      <c r="B1" s="65"/>
      <c r="C1" s="65"/>
      <c r="D1" s="66"/>
      <c r="E1" s="66"/>
      <c r="F1" s="67"/>
      <c r="G1" s="68"/>
      <c r="H1" s="69"/>
      <c r="I1" s="325" t="s">
        <v>38</v>
      </c>
      <c r="J1" s="89"/>
      <c r="K1" s="70"/>
      <c r="L1" s="326"/>
      <c r="M1" s="71"/>
    </row>
    <row r="2" spans="1:16" ht="17.399999999999999">
      <c r="A2" s="74"/>
      <c r="B2" s="327"/>
      <c r="C2" s="327"/>
      <c r="D2" s="327"/>
      <c r="E2" s="327"/>
      <c r="F2" s="327"/>
      <c r="G2" s="75"/>
      <c r="H2" s="76"/>
      <c r="I2" s="328" t="s">
        <v>39</v>
      </c>
      <c r="J2" s="77"/>
      <c r="K2" s="329" t="s">
        <v>21</v>
      </c>
      <c r="L2" s="78"/>
      <c r="M2" s="71"/>
      <c r="N2" s="254"/>
      <c r="P2" s="176"/>
    </row>
    <row r="3" spans="1:16" ht="17.399999999999999">
      <c r="A3" s="330" t="s">
        <v>29</v>
      </c>
      <c r="B3" s="331"/>
      <c r="D3" s="332"/>
      <c r="E3" s="332"/>
      <c r="F3" s="332"/>
      <c r="G3" s="79"/>
      <c r="H3" s="185"/>
      <c r="J3" s="333"/>
      <c r="L3" s="70"/>
      <c r="M3" s="81"/>
    </row>
    <row r="4" spans="1:16" ht="17.399999999999999">
      <c r="A4" s="82"/>
      <c r="B4" s="331"/>
      <c r="C4" s="115"/>
      <c r="D4" s="332"/>
      <c r="E4" s="332"/>
      <c r="F4" s="334"/>
      <c r="G4" s="83"/>
      <c r="H4" s="84"/>
      <c r="I4" s="84"/>
      <c r="J4" s="89"/>
      <c r="L4" s="70"/>
      <c r="M4" s="81"/>
      <c r="N4" s="408"/>
    </row>
    <row r="5" spans="1:16">
      <c r="A5" s="335"/>
      <c r="D5" s="332"/>
      <c r="E5" s="85"/>
      <c r="F5" s="336"/>
      <c r="G5" s="86"/>
      <c r="H5"/>
      <c r="I5" s="337"/>
      <c r="J5" s="89"/>
      <c r="M5" s="81"/>
    </row>
    <row r="6" spans="1:16" ht="17.399999999999999">
      <c r="A6" s="335"/>
      <c r="D6" s="332"/>
      <c r="E6" s="336"/>
      <c r="F6" s="336"/>
      <c r="G6" s="86"/>
      <c r="H6" s="76"/>
      <c r="I6" s="338"/>
      <c r="J6" s="89"/>
      <c r="M6" s="81"/>
    </row>
    <row r="7" spans="1:16">
      <c r="A7" s="335"/>
      <c r="D7" s="332"/>
      <c r="E7" s="336"/>
      <c r="F7" s="336"/>
      <c r="G7" s="86"/>
      <c r="H7" s="339"/>
      <c r="I7" s="337"/>
      <c r="J7" s="89"/>
      <c r="M7" s="81"/>
    </row>
    <row r="8" spans="1:16">
      <c r="A8" s="335"/>
      <c r="D8" s="332"/>
      <c r="E8" s="336"/>
      <c r="F8" s="336"/>
      <c r="G8" s="86"/>
      <c r="H8" s="77"/>
      <c r="I8" s="340"/>
      <c r="J8" s="340"/>
      <c r="K8" s="340"/>
    </row>
    <row r="9" spans="1:16">
      <c r="A9" s="335"/>
      <c r="D9" s="332"/>
      <c r="E9" s="336"/>
      <c r="F9" s="336"/>
      <c r="G9" s="86"/>
      <c r="H9" s="340"/>
      <c r="I9" s="340"/>
      <c r="J9" s="340"/>
      <c r="K9" s="340"/>
      <c r="N9" s="88"/>
    </row>
    <row r="10" spans="1:16">
      <c r="A10" s="335"/>
      <c r="D10" s="332"/>
      <c r="E10" s="336"/>
      <c r="F10" s="336"/>
      <c r="G10" s="86"/>
      <c r="H10" s="340"/>
      <c r="I10" s="340"/>
      <c r="J10" s="340"/>
      <c r="K10" s="340"/>
      <c r="N10" s="88" t="s">
        <v>40</v>
      </c>
    </row>
    <row r="11" spans="1:16">
      <c r="A11" s="335"/>
      <c r="D11" s="332"/>
      <c r="E11" s="336"/>
      <c r="F11" s="336"/>
      <c r="G11" s="86"/>
      <c r="H11" s="340"/>
      <c r="I11" s="340"/>
      <c r="J11" s="340"/>
      <c r="K11" s="340"/>
    </row>
    <row r="12" spans="1:16">
      <c r="A12" s="335"/>
      <c r="D12" s="332"/>
      <c r="E12" s="336"/>
      <c r="F12" s="336"/>
      <c r="G12" s="86"/>
      <c r="H12" s="340"/>
      <c r="I12" s="340"/>
      <c r="J12" s="340"/>
      <c r="K12" s="340"/>
      <c r="N12" s="88" t="s">
        <v>41</v>
      </c>
      <c r="O12" s="515"/>
    </row>
    <row r="13" spans="1:16">
      <c r="A13" s="335"/>
      <c r="D13" s="332"/>
      <c r="E13" s="336"/>
      <c r="F13" s="336"/>
      <c r="G13" s="86"/>
      <c r="H13" s="340"/>
      <c r="I13" s="340"/>
      <c r="J13" s="340"/>
      <c r="K13" s="340"/>
    </row>
    <row r="14" spans="1:16">
      <c r="A14" s="335"/>
      <c r="D14" s="332"/>
      <c r="E14" s="336"/>
      <c r="F14" s="336"/>
      <c r="G14" s="86"/>
      <c r="H14" s="340"/>
      <c r="I14" s="340"/>
      <c r="J14" s="340"/>
      <c r="K14" s="340"/>
      <c r="N14" s="341" t="s">
        <v>42</v>
      </c>
    </row>
    <row r="15" spans="1:16">
      <c r="A15" s="335"/>
      <c r="D15" s="332"/>
      <c r="E15" s="332" t="s">
        <v>21</v>
      </c>
      <c r="F15" s="334"/>
      <c r="G15" s="79"/>
      <c r="H15" s="339"/>
      <c r="I15" s="337"/>
      <c r="J15" s="77"/>
    </row>
    <row r="16" spans="1:16">
      <c r="A16" s="335"/>
      <c r="D16" s="332"/>
      <c r="E16" s="332"/>
      <c r="F16" s="334"/>
      <c r="G16" s="79"/>
      <c r="I16" s="337"/>
      <c r="J16" s="89"/>
      <c r="N16" s="410" t="s">
        <v>236</v>
      </c>
    </row>
    <row r="17" spans="1:19" ht="20.25" customHeight="1" thickBot="1">
      <c r="A17" s="631" t="s">
        <v>406</v>
      </c>
      <c r="B17" s="632"/>
      <c r="C17" s="632"/>
      <c r="D17" s="343"/>
      <c r="E17" s="344"/>
      <c r="F17" s="632" t="s">
        <v>280</v>
      </c>
      <c r="G17" s="633"/>
      <c r="H17" s="339"/>
      <c r="I17" s="337"/>
      <c r="J17" s="77"/>
      <c r="L17" s="78"/>
      <c r="M17" s="81"/>
      <c r="N17" s="342" t="s">
        <v>136</v>
      </c>
    </row>
    <row r="18" spans="1:19" ht="39" customHeight="1" thickTop="1">
      <c r="A18" s="634" t="s">
        <v>43</v>
      </c>
      <c r="B18" s="635"/>
      <c r="C18" s="636"/>
      <c r="D18" s="345" t="s">
        <v>44</v>
      </c>
      <c r="E18" s="346"/>
      <c r="F18" s="637" t="s">
        <v>45</v>
      </c>
      <c r="G18" s="638"/>
      <c r="I18" s="337"/>
      <c r="J18" s="89"/>
      <c r="M18" s="81"/>
      <c r="Q18" s="72" t="s">
        <v>29</v>
      </c>
      <c r="S18" s="72" t="s">
        <v>21</v>
      </c>
    </row>
    <row r="19" spans="1:19" ht="30" customHeight="1">
      <c r="A19" s="639" t="s">
        <v>241</v>
      </c>
      <c r="B19" s="639"/>
      <c r="C19" s="639"/>
      <c r="D19" s="639"/>
      <c r="E19" s="639"/>
      <c r="F19" s="639"/>
      <c r="G19" s="639"/>
      <c r="H19" s="347"/>
      <c r="I19" s="90" t="s">
        <v>46</v>
      </c>
      <c r="J19" s="90"/>
      <c r="K19" s="90"/>
      <c r="L19" s="78"/>
      <c r="M19" s="81"/>
    </row>
    <row r="20" spans="1:19" ht="17.399999999999999">
      <c r="E20" s="348" t="s">
        <v>47</v>
      </c>
      <c r="F20" s="349" t="s">
        <v>48</v>
      </c>
      <c r="H20" s="528" t="s">
        <v>217</v>
      </c>
      <c r="I20" s="337"/>
      <c r="J20" s="89" t="s">
        <v>21</v>
      </c>
      <c r="K20" s="350" t="s">
        <v>21</v>
      </c>
      <c r="M20" s="81"/>
    </row>
    <row r="21" spans="1:19" ht="16.8" thickBot="1">
      <c r="A21" s="351"/>
      <c r="B21" s="640">
        <v>44759</v>
      </c>
      <c r="C21" s="641"/>
      <c r="D21" s="352" t="s">
        <v>49</v>
      </c>
      <c r="E21" s="642" t="s">
        <v>50</v>
      </c>
      <c r="F21" s="643"/>
      <c r="G21" s="80" t="s">
        <v>51</v>
      </c>
      <c r="H21" s="644" t="s">
        <v>282</v>
      </c>
      <c r="I21" s="645"/>
      <c r="J21" s="645"/>
      <c r="K21" s="645"/>
      <c r="L21" s="645"/>
      <c r="M21" s="91" t="s">
        <v>217</v>
      </c>
      <c r="N21" s="92"/>
    </row>
    <row r="22" spans="1:19" ht="36" customHeight="1" thickTop="1" thickBot="1">
      <c r="A22" s="353" t="s">
        <v>52</v>
      </c>
      <c r="B22" s="646" t="s">
        <v>53</v>
      </c>
      <c r="C22" s="647"/>
      <c r="D22" s="648"/>
      <c r="E22" s="93" t="s">
        <v>273</v>
      </c>
      <c r="F22" s="93" t="s">
        <v>281</v>
      </c>
      <c r="G22" s="354" t="s">
        <v>54</v>
      </c>
      <c r="H22" s="649" t="s">
        <v>55</v>
      </c>
      <c r="I22" s="650"/>
      <c r="J22" s="650"/>
      <c r="K22" s="650"/>
      <c r="L22" s="651"/>
      <c r="M22" s="355" t="s">
        <v>56</v>
      </c>
      <c r="N22" s="356" t="s">
        <v>57</v>
      </c>
      <c r="R22" s="72" t="s">
        <v>29</v>
      </c>
    </row>
    <row r="23" spans="1:19" ht="81.599999999999994" customHeight="1" thickBot="1">
      <c r="A23" s="357" t="s">
        <v>58</v>
      </c>
      <c r="B23" s="625" t="str">
        <f>IF(G23&gt;5,"☆☆☆☆",IF(AND(G23&gt;=2.39,G23&lt;5),"☆☆☆",IF(AND(G23&gt;=1.39,G23&lt;2.4),"☆☆",IF(AND(G23&gt;0,G23&lt;1.4),"☆",IF(AND(G23&gt;=-1.39,G23&lt;0),"★",IF(AND(G23&gt;=-2.39,G23&lt;-1.4),"★★",IF(AND(G23&gt;=-3.39,G23&lt;-2.4),"★★★")))))))</f>
        <v>★</v>
      </c>
      <c r="C23" s="626"/>
      <c r="D23" s="627"/>
      <c r="E23" s="466">
        <v>2.73</v>
      </c>
      <c r="F23" s="466">
        <v>2.67</v>
      </c>
      <c r="G23" s="577">
        <f>+F23-E23</f>
        <v>-6.0000000000000053E-2</v>
      </c>
      <c r="H23" s="652" t="s">
        <v>402</v>
      </c>
      <c r="I23" s="652"/>
      <c r="J23" s="652"/>
      <c r="K23" s="652"/>
      <c r="L23" s="653"/>
      <c r="M23" s="586" t="s">
        <v>403</v>
      </c>
      <c r="N23" s="587">
        <v>44756</v>
      </c>
      <c r="O23" s="435" t="s">
        <v>235</v>
      </c>
    </row>
    <row r="24" spans="1:19" ht="66" customHeight="1" thickBot="1">
      <c r="A24" s="358" t="s">
        <v>59</v>
      </c>
      <c r="B24" s="625" t="str">
        <f t="shared" ref="B24" si="0">IF(G24&gt;5,"☆☆☆☆",IF(AND(G24&gt;=2.39,G24&lt;5),"☆☆☆",IF(AND(G24&gt;=1.39,G24&lt;2.4),"☆☆",IF(AND(G24&gt;0,G24&lt;1.4),"☆",IF(AND(G24&gt;=-1.39,G24&lt;0),"★",IF(AND(G24&gt;=-2.39,G24&lt;-1.4),"★★",IF(AND(G24&gt;=-3.39,G24&lt;-2.4),"★★★")))))))</f>
        <v>★</v>
      </c>
      <c r="C24" s="626"/>
      <c r="D24" s="627"/>
      <c r="E24" s="466">
        <v>2.57</v>
      </c>
      <c r="F24" s="466">
        <v>2.21</v>
      </c>
      <c r="G24" s="576">
        <f t="shared" ref="G24:G70" si="1">+F24-E24</f>
        <v>-0.35999999999999988</v>
      </c>
      <c r="H24" s="654"/>
      <c r="I24" s="655"/>
      <c r="J24" s="655"/>
      <c r="K24" s="655"/>
      <c r="L24" s="656"/>
      <c r="M24" s="245"/>
      <c r="N24" s="246"/>
      <c r="O24" s="435" t="s">
        <v>59</v>
      </c>
      <c r="Q24" s="72" t="s">
        <v>29</v>
      </c>
    </row>
    <row r="25" spans="1:19" ht="81" customHeight="1" thickBot="1">
      <c r="A25" s="444" t="s">
        <v>60</v>
      </c>
      <c r="B25" s="625" t="str">
        <f t="shared" ref="B25:B32" si="2">IF(G25&gt;5,"☆☆☆☆",IF(AND(G25&gt;=2.39,G25&lt;5),"☆☆☆",IF(AND(G25&gt;=1.39,G25&lt;2.4),"☆☆",IF(AND(G25&gt;0,G25&lt;1.4),"☆",IF(AND(G25&gt;=-1.39,G25&lt;0),"★",IF(AND(G25&gt;=-2.39,G25&lt;-1.4),"★★",IF(AND(G25&gt;=-3.39,G25&lt;-2.4),"★★★")))))))</f>
        <v>★</v>
      </c>
      <c r="C25" s="626"/>
      <c r="D25" s="627"/>
      <c r="E25" s="178">
        <v>3.98</v>
      </c>
      <c r="F25" s="178">
        <v>3.8</v>
      </c>
      <c r="G25" s="231">
        <f t="shared" si="1"/>
        <v>-0.18000000000000016</v>
      </c>
      <c r="H25" s="628"/>
      <c r="I25" s="629"/>
      <c r="J25" s="629"/>
      <c r="K25" s="629"/>
      <c r="L25" s="630"/>
      <c r="M25" s="546"/>
      <c r="N25" s="246"/>
      <c r="O25" s="435" t="s">
        <v>60</v>
      </c>
    </row>
    <row r="26" spans="1:19" ht="83.25" customHeight="1" thickBot="1">
      <c r="A26" s="444" t="s">
        <v>61</v>
      </c>
      <c r="B26" s="625" t="str">
        <f t="shared" si="2"/>
        <v>★★</v>
      </c>
      <c r="C26" s="626"/>
      <c r="D26" s="627"/>
      <c r="E26" s="178">
        <v>5.1100000000000003</v>
      </c>
      <c r="F26" s="178">
        <v>3.61</v>
      </c>
      <c r="G26" s="231">
        <f t="shared" si="1"/>
        <v>-1.5000000000000004</v>
      </c>
      <c r="H26" s="628"/>
      <c r="I26" s="629"/>
      <c r="J26" s="629"/>
      <c r="K26" s="629"/>
      <c r="L26" s="630"/>
      <c r="M26" s="245"/>
      <c r="N26" s="246"/>
      <c r="O26" s="435" t="s">
        <v>61</v>
      </c>
    </row>
    <row r="27" spans="1:19" ht="78.599999999999994" customHeight="1" thickBot="1">
      <c r="A27" s="444" t="s">
        <v>62</v>
      </c>
      <c r="B27" s="625" t="str">
        <f t="shared" si="2"/>
        <v>★</v>
      </c>
      <c r="C27" s="626"/>
      <c r="D27" s="627"/>
      <c r="E27" s="466">
        <v>1.82</v>
      </c>
      <c r="F27" s="466">
        <v>1.26</v>
      </c>
      <c r="G27" s="231">
        <f t="shared" si="1"/>
        <v>-0.56000000000000005</v>
      </c>
      <c r="H27" s="628"/>
      <c r="I27" s="629"/>
      <c r="J27" s="629"/>
      <c r="K27" s="629"/>
      <c r="L27" s="630"/>
      <c r="M27" s="245"/>
      <c r="N27" s="246"/>
      <c r="O27" s="435" t="s">
        <v>62</v>
      </c>
    </row>
    <row r="28" spans="1:19" ht="87" customHeight="1" thickBot="1">
      <c r="A28" s="444" t="s">
        <v>63</v>
      </c>
      <c r="B28" s="625" t="str">
        <f t="shared" si="2"/>
        <v>★</v>
      </c>
      <c r="C28" s="626"/>
      <c r="D28" s="627"/>
      <c r="E28" s="178">
        <v>3.69</v>
      </c>
      <c r="F28" s="178">
        <v>3.18</v>
      </c>
      <c r="G28" s="231">
        <f t="shared" si="1"/>
        <v>-0.50999999999999979</v>
      </c>
      <c r="H28" s="628"/>
      <c r="I28" s="629"/>
      <c r="J28" s="629"/>
      <c r="K28" s="629"/>
      <c r="L28" s="630"/>
      <c r="M28" s="245"/>
      <c r="N28" s="246"/>
      <c r="O28" s="435" t="s">
        <v>63</v>
      </c>
    </row>
    <row r="29" spans="1:19" ht="71.25" customHeight="1" thickBot="1">
      <c r="A29" s="444" t="s">
        <v>64</v>
      </c>
      <c r="B29" s="625" t="str">
        <f t="shared" si="2"/>
        <v>★</v>
      </c>
      <c r="C29" s="626"/>
      <c r="D29" s="627"/>
      <c r="E29" s="466">
        <v>2.36</v>
      </c>
      <c r="F29" s="466">
        <v>2.2000000000000002</v>
      </c>
      <c r="G29" s="231">
        <f t="shared" si="1"/>
        <v>-0.1599999999999997</v>
      </c>
      <c r="H29" s="628"/>
      <c r="I29" s="629"/>
      <c r="J29" s="629"/>
      <c r="K29" s="629"/>
      <c r="L29" s="630"/>
      <c r="M29" s="245"/>
      <c r="N29" s="246"/>
      <c r="O29" s="435" t="s">
        <v>64</v>
      </c>
    </row>
    <row r="30" spans="1:19" ht="73.5" customHeight="1" thickBot="1">
      <c r="A30" s="444" t="s">
        <v>65</v>
      </c>
      <c r="B30" s="625" t="str">
        <f t="shared" si="2"/>
        <v>☆</v>
      </c>
      <c r="C30" s="626"/>
      <c r="D30" s="627"/>
      <c r="E30" s="178">
        <v>3.17</v>
      </c>
      <c r="F30" s="178">
        <v>3.6</v>
      </c>
      <c r="G30" s="231">
        <f t="shared" si="1"/>
        <v>0.43000000000000016</v>
      </c>
      <c r="H30" s="628"/>
      <c r="I30" s="629"/>
      <c r="J30" s="629"/>
      <c r="K30" s="629"/>
      <c r="L30" s="630"/>
      <c r="M30" s="245"/>
      <c r="N30" s="246"/>
      <c r="O30" s="435" t="s">
        <v>65</v>
      </c>
    </row>
    <row r="31" spans="1:19" ht="75.75" customHeight="1" thickBot="1">
      <c r="A31" s="444" t="s">
        <v>66</v>
      </c>
      <c r="B31" s="625" t="str">
        <f t="shared" si="2"/>
        <v>★</v>
      </c>
      <c r="C31" s="626"/>
      <c r="D31" s="627"/>
      <c r="E31" s="466">
        <v>2.04</v>
      </c>
      <c r="F31" s="466">
        <v>1.96</v>
      </c>
      <c r="G31" s="231">
        <f t="shared" si="1"/>
        <v>-8.0000000000000071E-2</v>
      </c>
      <c r="H31" s="628"/>
      <c r="I31" s="629"/>
      <c r="J31" s="629"/>
      <c r="K31" s="629"/>
      <c r="L31" s="630"/>
      <c r="M31" s="245"/>
      <c r="N31" s="246"/>
      <c r="O31" s="435" t="s">
        <v>66</v>
      </c>
    </row>
    <row r="32" spans="1:19" ht="78.599999999999994" customHeight="1" thickBot="1">
      <c r="A32" s="445" t="s">
        <v>67</v>
      </c>
      <c r="B32" s="625" t="str">
        <f t="shared" si="2"/>
        <v>★</v>
      </c>
      <c r="C32" s="626"/>
      <c r="D32" s="627"/>
      <c r="E32" s="178">
        <v>4.51</v>
      </c>
      <c r="F32" s="178">
        <v>3.92</v>
      </c>
      <c r="G32" s="231">
        <f t="shared" si="1"/>
        <v>-0.58999999999999986</v>
      </c>
      <c r="H32" s="628"/>
      <c r="I32" s="629"/>
      <c r="J32" s="629"/>
      <c r="K32" s="629"/>
      <c r="L32" s="630"/>
      <c r="M32" s="245"/>
      <c r="N32" s="246"/>
      <c r="O32" s="435" t="s">
        <v>67</v>
      </c>
    </row>
    <row r="33" spans="1:16" ht="94.95" customHeight="1" thickBot="1">
      <c r="A33" s="446" t="s">
        <v>68</v>
      </c>
      <c r="B33" s="625" t="str">
        <f t="shared" ref="B33:B70" si="3">IF(G33&gt;5,"☆☆☆☆",IF(AND(G33&gt;=2.39,G33&lt;5),"☆☆☆",IF(AND(G33&gt;=1.39,G33&lt;2.4),"☆☆",IF(AND(G33&gt;0,G33&lt;1.4),"☆",IF(AND(G33&gt;=-1.39,G33&lt;0),"★",IF(AND(G33&gt;=-2.39,G33&lt;-1.4),"★★",IF(AND(G33&gt;=-3.39,G33&lt;-2.4),"★★★")))))))</f>
        <v>★</v>
      </c>
      <c r="C33" s="626"/>
      <c r="D33" s="627"/>
      <c r="E33" s="465">
        <v>6.45</v>
      </c>
      <c r="F33" s="465">
        <v>6.2</v>
      </c>
      <c r="G33" s="231">
        <f t="shared" si="1"/>
        <v>-0.25</v>
      </c>
      <c r="H33" s="628"/>
      <c r="I33" s="629"/>
      <c r="J33" s="629"/>
      <c r="K33" s="629"/>
      <c r="L33" s="630"/>
      <c r="M33" s="245"/>
      <c r="N33" s="246"/>
      <c r="O33" s="435" t="s">
        <v>68</v>
      </c>
    </row>
    <row r="34" spans="1:16" ht="81" customHeight="1" thickBot="1">
      <c r="A34" s="358" t="s">
        <v>69</v>
      </c>
      <c r="B34" s="625" t="str">
        <f t="shared" si="3"/>
        <v>☆</v>
      </c>
      <c r="C34" s="626"/>
      <c r="D34" s="627"/>
      <c r="E34" s="178">
        <v>4.84</v>
      </c>
      <c r="F34" s="178">
        <v>4.91</v>
      </c>
      <c r="G34" s="231">
        <f t="shared" si="1"/>
        <v>7.0000000000000284E-2</v>
      </c>
      <c r="H34" s="628"/>
      <c r="I34" s="629"/>
      <c r="J34" s="629"/>
      <c r="K34" s="629"/>
      <c r="L34" s="630"/>
      <c r="M34" s="487"/>
      <c r="N34" s="488"/>
      <c r="O34" s="435" t="s">
        <v>69</v>
      </c>
    </row>
    <row r="35" spans="1:16" ht="94.5" customHeight="1" thickBot="1">
      <c r="A35" s="445" t="s">
        <v>70</v>
      </c>
      <c r="B35" s="625" t="str">
        <f t="shared" si="3"/>
        <v>★</v>
      </c>
      <c r="C35" s="626"/>
      <c r="D35" s="627"/>
      <c r="E35" s="178">
        <v>5.54</v>
      </c>
      <c r="F35" s="178">
        <v>5.51</v>
      </c>
      <c r="G35" s="231">
        <f t="shared" si="1"/>
        <v>-3.0000000000000249E-2</v>
      </c>
      <c r="H35" s="657"/>
      <c r="I35" s="658"/>
      <c r="J35" s="658"/>
      <c r="K35" s="658"/>
      <c r="L35" s="659"/>
      <c r="M35" s="489"/>
      <c r="N35" s="490"/>
      <c r="O35" s="435" t="s">
        <v>70</v>
      </c>
    </row>
    <row r="36" spans="1:16" ht="92.4" customHeight="1" thickBot="1">
      <c r="A36" s="447" t="s">
        <v>71</v>
      </c>
      <c r="B36" s="625" t="str">
        <f t="shared" si="3"/>
        <v>★</v>
      </c>
      <c r="C36" s="626"/>
      <c r="D36" s="627"/>
      <c r="E36" s="178">
        <v>5.04</v>
      </c>
      <c r="F36" s="178">
        <v>4.59</v>
      </c>
      <c r="G36" s="231">
        <f t="shared" si="1"/>
        <v>-0.45000000000000018</v>
      </c>
      <c r="H36" s="628"/>
      <c r="I36" s="629"/>
      <c r="J36" s="629"/>
      <c r="K36" s="629"/>
      <c r="L36" s="630"/>
      <c r="M36" s="491"/>
      <c r="N36" s="492"/>
      <c r="O36" s="435" t="s">
        <v>71</v>
      </c>
    </row>
    <row r="37" spans="1:16" ht="87.75" customHeight="1" thickBot="1">
      <c r="A37" s="444" t="s">
        <v>72</v>
      </c>
      <c r="B37" s="625" t="str">
        <f t="shared" si="3"/>
        <v>☆</v>
      </c>
      <c r="C37" s="626"/>
      <c r="D37" s="627"/>
      <c r="E37" s="178">
        <v>4.34</v>
      </c>
      <c r="F37" s="178">
        <v>4.71</v>
      </c>
      <c r="G37" s="231">
        <f t="shared" si="1"/>
        <v>0.37000000000000011</v>
      </c>
      <c r="H37" s="628"/>
      <c r="I37" s="629"/>
      <c r="J37" s="629"/>
      <c r="K37" s="629"/>
      <c r="L37" s="630"/>
      <c r="M37" s="245"/>
      <c r="N37" s="246"/>
      <c r="O37" s="435" t="s">
        <v>72</v>
      </c>
    </row>
    <row r="38" spans="1:16" ht="75.75" customHeight="1" thickBot="1">
      <c r="A38" s="444" t="s">
        <v>73</v>
      </c>
      <c r="B38" s="625" t="str">
        <f t="shared" si="3"/>
        <v>☆</v>
      </c>
      <c r="C38" s="626"/>
      <c r="D38" s="627"/>
      <c r="E38" s="178">
        <v>3.62</v>
      </c>
      <c r="F38" s="178">
        <v>3.97</v>
      </c>
      <c r="G38" s="231">
        <f t="shared" si="1"/>
        <v>0.35000000000000009</v>
      </c>
      <c r="H38" s="628"/>
      <c r="I38" s="629"/>
      <c r="J38" s="629"/>
      <c r="K38" s="629"/>
      <c r="L38" s="630"/>
      <c r="M38" s="493"/>
      <c r="N38" s="494"/>
      <c r="O38" s="435" t="s">
        <v>73</v>
      </c>
    </row>
    <row r="39" spans="1:16" ht="70.2" customHeight="1" thickBot="1">
      <c r="A39" s="444" t="s">
        <v>74</v>
      </c>
      <c r="B39" s="625" t="str">
        <f t="shared" si="3"/>
        <v>☆</v>
      </c>
      <c r="C39" s="626"/>
      <c r="D39" s="627"/>
      <c r="E39" s="178">
        <v>4.8600000000000003</v>
      </c>
      <c r="F39" s="178">
        <v>5.38</v>
      </c>
      <c r="G39" s="231">
        <f t="shared" si="1"/>
        <v>0.51999999999999957</v>
      </c>
      <c r="H39" s="628"/>
      <c r="I39" s="629"/>
      <c r="J39" s="629"/>
      <c r="K39" s="629"/>
      <c r="L39" s="630"/>
      <c r="M39" s="491"/>
      <c r="N39" s="492"/>
      <c r="O39" s="435" t="s">
        <v>74</v>
      </c>
    </row>
    <row r="40" spans="1:16" ht="78.75" customHeight="1" thickBot="1">
      <c r="A40" s="444" t="s">
        <v>75</v>
      </c>
      <c r="B40" s="625" t="str">
        <f t="shared" si="3"/>
        <v>★</v>
      </c>
      <c r="C40" s="626"/>
      <c r="D40" s="627"/>
      <c r="E40" s="178">
        <v>5.39</v>
      </c>
      <c r="F40" s="178">
        <v>4.22</v>
      </c>
      <c r="G40" s="231">
        <f t="shared" si="1"/>
        <v>-1.17</v>
      </c>
      <c r="H40" s="628"/>
      <c r="I40" s="629"/>
      <c r="J40" s="629"/>
      <c r="K40" s="629"/>
      <c r="L40" s="630"/>
      <c r="M40" s="493"/>
      <c r="N40" s="494"/>
      <c r="O40" s="435" t="s">
        <v>75</v>
      </c>
    </row>
    <row r="41" spans="1:16" ht="66" customHeight="1" thickBot="1">
      <c r="A41" s="444" t="s">
        <v>76</v>
      </c>
      <c r="B41" s="625" t="str">
        <f t="shared" si="3"/>
        <v>☆</v>
      </c>
      <c r="C41" s="626"/>
      <c r="D41" s="627"/>
      <c r="E41" s="178">
        <v>3.88</v>
      </c>
      <c r="F41" s="178">
        <v>4.5</v>
      </c>
      <c r="G41" s="231">
        <f t="shared" si="1"/>
        <v>0.62000000000000011</v>
      </c>
      <c r="H41" s="660" t="s">
        <v>404</v>
      </c>
      <c r="I41" s="652"/>
      <c r="J41" s="652"/>
      <c r="K41" s="652"/>
      <c r="L41" s="653"/>
      <c r="M41" s="588" t="s">
        <v>405</v>
      </c>
      <c r="N41" s="589">
        <v>44754</v>
      </c>
      <c r="O41" s="435" t="s">
        <v>76</v>
      </c>
    </row>
    <row r="42" spans="1:16" ht="77.25" customHeight="1" thickBot="1">
      <c r="A42" s="444" t="s">
        <v>77</v>
      </c>
      <c r="B42" s="625" t="str">
        <f t="shared" ref="B42:B44" si="4">IF(G42&gt;5,"☆☆☆☆",IF(AND(G42&gt;=2.39,G42&lt;5),"☆☆☆",IF(AND(G42&gt;=1.39,G42&lt;2.4),"☆☆",IF(AND(G42&gt;0,G42&lt;1.4),"☆",IF(AND(G42&gt;=-1.39,G42&lt;0),"★",IF(AND(G42&gt;=-2.39,G42&lt;-1.4),"★★",IF(AND(G42&gt;=-3.39,G42&lt;-2.4),"★★★")))))))</f>
        <v>★</v>
      </c>
      <c r="C42" s="626"/>
      <c r="D42" s="627"/>
      <c r="E42" s="465">
        <v>6.2</v>
      </c>
      <c r="F42" s="465">
        <v>6.04</v>
      </c>
      <c r="G42" s="231">
        <f t="shared" si="1"/>
        <v>-0.16000000000000014</v>
      </c>
      <c r="H42" s="628"/>
      <c r="I42" s="629"/>
      <c r="J42" s="629"/>
      <c r="K42" s="629"/>
      <c r="L42" s="630"/>
      <c r="M42" s="491"/>
      <c r="N42" s="246"/>
      <c r="O42" s="435" t="s">
        <v>77</v>
      </c>
      <c r="P42" s="72" t="s">
        <v>217</v>
      </c>
    </row>
    <row r="43" spans="1:16" ht="69.75" customHeight="1" thickBot="1">
      <c r="A43" s="444" t="s">
        <v>78</v>
      </c>
      <c r="B43" s="625" t="str">
        <f t="shared" si="4"/>
        <v>★</v>
      </c>
      <c r="C43" s="626"/>
      <c r="D43" s="627"/>
      <c r="E43" s="178">
        <v>3.02</v>
      </c>
      <c r="F43" s="466">
        <v>2.58</v>
      </c>
      <c r="G43" s="231">
        <f t="shared" si="1"/>
        <v>-0.43999999999999995</v>
      </c>
      <c r="H43" s="628"/>
      <c r="I43" s="629"/>
      <c r="J43" s="629"/>
      <c r="K43" s="629"/>
      <c r="L43" s="630"/>
      <c r="M43" s="245"/>
      <c r="N43" s="246"/>
      <c r="O43" s="435" t="s">
        <v>78</v>
      </c>
    </row>
    <row r="44" spans="1:16" ht="77.25" customHeight="1" thickBot="1">
      <c r="A44" s="448" t="s">
        <v>79</v>
      </c>
      <c r="B44" s="625" t="str">
        <f t="shared" si="4"/>
        <v>★</v>
      </c>
      <c r="C44" s="626"/>
      <c r="D44" s="627"/>
      <c r="E44" s="178">
        <v>4.96</v>
      </c>
      <c r="F44" s="178">
        <v>4.6900000000000004</v>
      </c>
      <c r="G44" s="231">
        <f t="shared" si="1"/>
        <v>-0.26999999999999957</v>
      </c>
      <c r="H44" s="628"/>
      <c r="I44" s="629"/>
      <c r="J44" s="629"/>
      <c r="K44" s="629"/>
      <c r="L44" s="630"/>
      <c r="M44" s="245"/>
      <c r="N44" s="246"/>
      <c r="O44" s="435" t="s">
        <v>79</v>
      </c>
    </row>
    <row r="45" spans="1:16" ht="81.75" customHeight="1" thickBot="1">
      <c r="A45" s="444" t="s">
        <v>80</v>
      </c>
      <c r="B45" s="625" t="str">
        <f t="shared" si="3"/>
        <v>☆</v>
      </c>
      <c r="C45" s="626"/>
      <c r="D45" s="627"/>
      <c r="E45" s="178">
        <v>4.26</v>
      </c>
      <c r="F45" s="178">
        <v>4.4000000000000004</v>
      </c>
      <c r="G45" s="231">
        <f t="shared" si="1"/>
        <v>0.14000000000000057</v>
      </c>
      <c r="H45" s="628"/>
      <c r="I45" s="629"/>
      <c r="J45" s="629"/>
      <c r="K45" s="629"/>
      <c r="L45" s="630"/>
      <c r="M45" s="245"/>
      <c r="N45" s="501"/>
      <c r="O45" s="435" t="s">
        <v>80</v>
      </c>
    </row>
    <row r="46" spans="1:16" ht="72.75" customHeight="1" thickBot="1">
      <c r="A46" s="444" t="s">
        <v>81</v>
      </c>
      <c r="B46" s="625" t="str">
        <f t="shared" si="3"/>
        <v>★★</v>
      </c>
      <c r="C46" s="626"/>
      <c r="D46" s="627"/>
      <c r="E46" s="465">
        <v>6.18</v>
      </c>
      <c r="F46" s="178">
        <v>4.67</v>
      </c>
      <c r="G46" s="231">
        <f t="shared" si="1"/>
        <v>-1.5099999999999998</v>
      </c>
      <c r="H46" s="628"/>
      <c r="I46" s="629"/>
      <c r="J46" s="629"/>
      <c r="K46" s="629"/>
      <c r="L46" s="630"/>
      <c r="M46" s="245"/>
      <c r="N46" s="246"/>
      <c r="O46" s="435" t="s">
        <v>81</v>
      </c>
    </row>
    <row r="47" spans="1:16" ht="81.75" customHeight="1" thickBot="1">
      <c r="A47" s="444" t="s">
        <v>82</v>
      </c>
      <c r="B47" s="625" t="str">
        <f t="shared" si="3"/>
        <v>☆</v>
      </c>
      <c r="C47" s="626"/>
      <c r="D47" s="627"/>
      <c r="E47" s="178">
        <v>4.1399999999999997</v>
      </c>
      <c r="F47" s="178">
        <v>4.5</v>
      </c>
      <c r="G47" s="231">
        <f t="shared" si="1"/>
        <v>0.36000000000000032</v>
      </c>
      <c r="H47" s="628"/>
      <c r="I47" s="629"/>
      <c r="J47" s="629"/>
      <c r="K47" s="629"/>
      <c r="L47" s="630"/>
      <c r="M47" s="502"/>
      <c r="N47" s="246"/>
      <c r="O47" s="435" t="s">
        <v>82</v>
      </c>
    </row>
    <row r="48" spans="1:16" ht="78.75" customHeight="1" thickBot="1">
      <c r="A48" s="444" t="s">
        <v>83</v>
      </c>
      <c r="B48" s="625" t="b">
        <f t="shared" si="3"/>
        <v>0</v>
      </c>
      <c r="C48" s="626"/>
      <c r="D48" s="627"/>
      <c r="E48" s="178">
        <v>3.76</v>
      </c>
      <c r="F48" s="178">
        <v>3.76</v>
      </c>
      <c r="G48" s="231">
        <f t="shared" si="1"/>
        <v>0</v>
      </c>
      <c r="H48" s="661"/>
      <c r="I48" s="662"/>
      <c r="J48" s="662"/>
      <c r="K48" s="662"/>
      <c r="L48" s="663"/>
      <c r="M48" s="245"/>
      <c r="N48" s="246"/>
      <c r="O48" s="435" t="s">
        <v>83</v>
      </c>
    </row>
    <row r="49" spans="1:15" ht="74.25" customHeight="1" thickBot="1">
      <c r="A49" s="444" t="s">
        <v>84</v>
      </c>
      <c r="B49" s="625" t="str">
        <f t="shared" si="3"/>
        <v>★</v>
      </c>
      <c r="C49" s="626"/>
      <c r="D49" s="627"/>
      <c r="E49" s="178">
        <v>5.3</v>
      </c>
      <c r="F49" s="178">
        <v>5.22</v>
      </c>
      <c r="G49" s="231">
        <f t="shared" si="1"/>
        <v>-8.0000000000000071E-2</v>
      </c>
      <c r="H49" s="628"/>
      <c r="I49" s="629"/>
      <c r="J49" s="629"/>
      <c r="K49" s="629"/>
      <c r="L49" s="630"/>
      <c r="M49" s="503"/>
      <c r="N49" s="246"/>
      <c r="O49" s="435" t="s">
        <v>84</v>
      </c>
    </row>
    <row r="50" spans="1:15" ht="73.2" customHeight="1" thickBot="1">
      <c r="A50" s="444" t="s">
        <v>85</v>
      </c>
      <c r="B50" s="625" t="str">
        <f t="shared" si="3"/>
        <v>★</v>
      </c>
      <c r="C50" s="626"/>
      <c r="D50" s="627"/>
      <c r="E50" s="178">
        <v>5.82</v>
      </c>
      <c r="F50" s="178">
        <v>5.37</v>
      </c>
      <c r="G50" s="231">
        <f t="shared" si="1"/>
        <v>-0.45000000000000018</v>
      </c>
      <c r="H50" s="661"/>
      <c r="I50" s="662"/>
      <c r="J50" s="662"/>
      <c r="K50" s="662"/>
      <c r="L50" s="663"/>
      <c r="M50" s="245"/>
      <c r="N50" s="246"/>
      <c r="O50" s="435" t="s">
        <v>85</v>
      </c>
    </row>
    <row r="51" spans="1:15" ht="73.5" customHeight="1" thickBot="1">
      <c r="A51" s="444" t="s">
        <v>86</v>
      </c>
      <c r="B51" s="625" t="str">
        <f t="shared" si="3"/>
        <v>★</v>
      </c>
      <c r="C51" s="626"/>
      <c r="D51" s="627"/>
      <c r="E51" s="178">
        <v>5.71</v>
      </c>
      <c r="F51" s="178">
        <v>5.12</v>
      </c>
      <c r="G51" s="231">
        <f t="shared" si="1"/>
        <v>-0.58999999999999986</v>
      </c>
      <c r="H51" s="628"/>
      <c r="I51" s="629"/>
      <c r="J51" s="629"/>
      <c r="K51" s="629"/>
      <c r="L51" s="630"/>
      <c r="M51" s="493"/>
      <c r="N51" s="494"/>
      <c r="O51" s="435" t="s">
        <v>86</v>
      </c>
    </row>
    <row r="52" spans="1:15" ht="91.95" customHeight="1" thickBot="1">
      <c r="A52" s="444" t="s">
        <v>87</v>
      </c>
      <c r="B52" s="625" t="str">
        <f t="shared" si="3"/>
        <v>★</v>
      </c>
      <c r="C52" s="626"/>
      <c r="D52" s="627"/>
      <c r="E52" s="178">
        <v>3</v>
      </c>
      <c r="F52" s="466">
        <v>2.87</v>
      </c>
      <c r="G52" s="231">
        <f t="shared" si="1"/>
        <v>-0.12999999999999989</v>
      </c>
      <c r="H52" s="628"/>
      <c r="I52" s="629"/>
      <c r="J52" s="629"/>
      <c r="K52" s="629"/>
      <c r="L52" s="630"/>
      <c r="M52" s="245"/>
      <c r="N52" s="246"/>
      <c r="O52" s="435" t="s">
        <v>87</v>
      </c>
    </row>
    <row r="53" spans="1:15" ht="77.25" customHeight="1" thickBot="1">
      <c r="A53" s="444" t="s">
        <v>88</v>
      </c>
      <c r="B53" s="625" t="str">
        <f t="shared" si="3"/>
        <v>☆☆</v>
      </c>
      <c r="C53" s="626"/>
      <c r="D53" s="627"/>
      <c r="E53" s="466">
        <v>2.68</v>
      </c>
      <c r="F53" s="178">
        <v>4.21</v>
      </c>
      <c r="G53" s="231">
        <f t="shared" si="1"/>
        <v>1.5299999999999998</v>
      </c>
      <c r="H53" s="628"/>
      <c r="I53" s="629"/>
      <c r="J53" s="629"/>
      <c r="K53" s="629"/>
      <c r="L53" s="630"/>
      <c r="M53" s="245"/>
      <c r="N53" s="246"/>
      <c r="O53" s="435" t="s">
        <v>88</v>
      </c>
    </row>
    <row r="54" spans="1:15" ht="63.75" customHeight="1" thickBot="1">
      <c r="A54" s="444" t="s">
        <v>89</v>
      </c>
      <c r="B54" s="625" t="str">
        <f t="shared" si="3"/>
        <v>★★★</v>
      </c>
      <c r="C54" s="626"/>
      <c r="D54" s="627"/>
      <c r="E54" s="178">
        <v>5.68</v>
      </c>
      <c r="F54" s="466">
        <v>2.83</v>
      </c>
      <c r="G54" s="231">
        <f t="shared" si="1"/>
        <v>-2.8499999999999996</v>
      </c>
      <c r="H54" s="628"/>
      <c r="I54" s="629"/>
      <c r="J54" s="629"/>
      <c r="K54" s="629"/>
      <c r="L54" s="630"/>
      <c r="M54" s="245"/>
      <c r="N54" s="246"/>
      <c r="O54" s="435" t="s">
        <v>89</v>
      </c>
    </row>
    <row r="55" spans="1:15" ht="75" customHeight="1" thickBot="1">
      <c r="A55" s="444" t="s">
        <v>90</v>
      </c>
      <c r="B55" s="625" t="str">
        <f t="shared" si="3"/>
        <v>★</v>
      </c>
      <c r="C55" s="626"/>
      <c r="D55" s="627"/>
      <c r="E55" s="178">
        <v>5.13</v>
      </c>
      <c r="F55" s="178">
        <v>4.72</v>
      </c>
      <c r="G55" s="231">
        <f t="shared" si="1"/>
        <v>-0.41000000000000014</v>
      </c>
      <c r="H55" s="628"/>
      <c r="I55" s="629"/>
      <c r="J55" s="629"/>
      <c r="K55" s="629"/>
      <c r="L55" s="630"/>
      <c r="M55" s="245"/>
      <c r="N55" s="246"/>
      <c r="O55" s="435" t="s">
        <v>90</v>
      </c>
    </row>
    <row r="56" spans="1:15" ht="80.25" customHeight="1" thickBot="1">
      <c r="A56" s="444" t="s">
        <v>91</v>
      </c>
      <c r="B56" s="625" t="str">
        <f t="shared" si="3"/>
        <v>☆</v>
      </c>
      <c r="C56" s="626"/>
      <c r="D56" s="627"/>
      <c r="E56" s="178">
        <v>5.99</v>
      </c>
      <c r="F56" s="465">
        <v>6.31</v>
      </c>
      <c r="G56" s="231">
        <f t="shared" si="1"/>
        <v>0.3199999999999994</v>
      </c>
      <c r="H56" s="628"/>
      <c r="I56" s="629"/>
      <c r="J56" s="629"/>
      <c r="K56" s="629"/>
      <c r="L56" s="630"/>
      <c r="M56" s="245"/>
      <c r="N56" s="246"/>
      <c r="O56" s="435" t="s">
        <v>91</v>
      </c>
    </row>
    <row r="57" spans="1:15" ht="63.75" customHeight="1" thickBot="1">
      <c r="A57" s="444" t="s">
        <v>92</v>
      </c>
      <c r="B57" s="625" t="str">
        <f t="shared" si="3"/>
        <v>☆</v>
      </c>
      <c r="C57" s="626"/>
      <c r="D57" s="627"/>
      <c r="E57" s="178">
        <v>3.18</v>
      </c>
      <c r="F57" s="178">
        <v>3.8</v>
      </c>
      <c r="G57" s="231">
        <f t="shared" si="1"/>
        <v>0.61999999999999966</v>
      </c>
      <c r="H57" s="661"/>
      <c r="I57" s="662"/>
      <c r="J57" s="662"/>
      <c r="K57" s="662"/>
      <c r="L57" s="663"/>
      <c r="M57" s="245"/>
      <c r="N57" s="246"/>
      <c r="O57" s="435" t="s">
        <v>92</v>
      </c>
    </row>
    <row r="58" spans="1:15" ht="69.75" customHeight="1" thickBot="1">
      <c r="A58" s="444" t="s">
        <v>93</v>
      </c>
      <c r="B58" s="625" t="str">
        <f t="shared" si="3"/>
        <v>☆</v>
      </c>
      <c r="C58" s="626"/>
      <c r="D58" s="627"/>
      <c r="E58" s="178">
        <v>4.04</v>
      </c>
      <c r="F58" s="178">
        <v>4.3</v>
      </c>
      <c r="G58" s="231">
        <f t="shared" si="1"/>
        <v>0.25999999999999979</v>
      </c>
      <c r="H58" s="628"/>
      <c r="I58" s="629"/>
      <c r="J58" s="629"/>
      <c r="K58" s="629"/>
      <c r="L58" s="630"/>
      <c r="M58" s="245"/>
      <c r="N58" s="246"/>
      <c r="O58" s="435" t="s">
        <v>93</v>
      </c>
    </row>
    <row r="59" spans="1:15" ht="76.2" customHeight="1" thickBot="1">
      <c r="A59" s="444" t="s">
        <v>94</v>
      </c>
      <c r="B59" s="625" t="str">
        <f t="shared" si="3"/>
        <v>★</v>
      </c>
      <c r="C59" s="626"/>
      <c r="D59" s="627"/>
      <c r="E59" s="465">
        <v>6.39</v>
      </c>
      <c r="F59" s="465">
        <v>6.14</v>
      </c>
      <c r="G59" s="231">
        <f t="shared" si="1"/>
        <v>-0.25</v>
      </c>
      <c r="H59" s="628"/>
      <c r="I59" s="629"/>
      <c r="J59" s="629"/>
      <c r="K59" s="629"/>
      <c r="L59" s="630"/>
      <c r="M59" s="493"/>
      <c r="N59" s="494"/>
      <c r="O59" s="435" t="s">
        <v>94</v>
      </c>
    </row>
    <row r="60" spans="1:15" ht="91.95" customHeight="1" thickBot="1">
      <c r="A60" s="444" t="s">
        <v>95</v>
      </c>
      <c r="B60" s="625" t="str">
        <f t="shared" si="3"/>
        <v>★</v>
      </c>
      <c r="C60" s="626"/>
      <c r="D60" s="627"/>
      <c r="E60" s="465">
        <v>6.35</v>
      </c>
      <c r="F60" s="178">
        <v>5.24</v>
      </c>
      <c r="G60" s="231">
        <f t="shared" si="1"/>
        <v>-1.1099999999999994</v>
      </c>
      <c r="H60" s="628"/>
      <c r="I60" s="629"/>
      <c r="J60" s="629"/>
      <c r="K60" s="629"/>
      <c r="L60" s="630"/>
      <c r="M60" s="245"/>
      <c r="N60" s="246"/>
      <c r="O60" s="435" t="s">
        <v>95</v>
      </c>
    </row>
    <row r="61" spans="1:15" ht="81" customHeight="1" thickBot="1">
      <c r="A61" s="444" t="s">
        <v>96</v>
      </c>
      <c r="B61" s="625" t="str">
        <f t="shared" si="3"/>
        <v>★</v>
      </c>
      <c r="C61" s="626"/>
      <c r="D61" s="627"/>
      <c r="E61" s="466">
        <v>2.46</v>
      </c>
      <c r="F61" s="466">
        <v>1.43</v>
      </c>
      <c r="G61" s="231">
        <f t="shared" si="1"/>
        <v>-1.03</v>
      </c>
      <c r="H61" s="628"/>
      <c r="I61" s="629"/>
      <c r="J61" s="629"/>
      <c r="K61" s="629"/>
      <c r="L61" s="630"/>
      <c r="M61" s="245"/>
      <c r="N61" s="246"/>
      <c r="O61" s="435" t="s">
        <v>96</v>
      </c>
    </row>
    <row r="62" spans="1:15" ht="75.599999999999994" customHeight="1" thickBot="1">
      <c r="A62" s="444" t="s">
        <v>97</v>
      </c>
      <c r="B62" s="625" t="str">
        <f t="shared" si="3"/>
        <v>★</v>
      </c>
      <c r="C62" s="626"/>
      <c r="D62" s="627"/>
      <c r="E62" s="465">
        <v>6.37</v>
      </c>
      <c r="F62" s="178">
        <v>5.78</v>
      </c>
      <c r="G62" s="231">
        <f t="shared" si="1"/>
        <v>-0.58999999999999986</v>
      </c>
      <c r="H62" s="628"/>
      <c r="I62" s="629"/>
      <c r="J62" s="629"/>
      <c r="K62" s="629"/>
      <c r="L62" s="630"/>
      <c r="M62" s="245"/>
      <c r="N62" s="246"/>
      <c r="O62" s="435" t="s">
        <v>97</v>
      </c>
    </row>
    <row r="63" spans="1:15" ht="87" customHeight="1" thickBot="1">
      <c r="A63" s="444" t="s">
        <v>98</v>
      </c>
      <c r="B63" s="625" t="str">
        <f t="shared" si="3"/>
        <v>★</v>
      </c>
      <c r="C63" s="626"/>
      <c r="D63" s="627"/>
      <c r="E63" s="178">
        <v>3.22</v>
      </c>
      <c r="F63" s="466">
        <v>2.7</v>
      </c>
      <c r="G63" s="231">
        <f t="shared" si="1"/>
        <v>-0.52</v>
      </c>
      <c r="H63" s="628"/>
      <c r="I63" s="629"/>
      <c r="J63" s="629"/>
      <c r="K63" s="629"/>
      <c r="L63" s="630"/>
      <c r="M63" s="517"/>
      <c r="N63" s="246"/>
      <c r="O63" s="435" t="s">
        <v>98</v>
      </c>
    </row>
    <row r="64" spans="1:15" ht="73.2" customHeight="1" thickBot="1">
      <c r="A64" s="444" t="s">
        <v>99</v>
      </c>
      <c r="B64" s="625" t="s">
        <v>287</v>
      </c>
      <c r="C64" s="626"/>
      <c r="D64" s="627"/>
      <c r="E64" s="466">
        <v>2.75</v>
      </c>
      <c r="F64" s="466">
        <v>2.75</v>
      </c>
      <c r="G64" s="231">
        <f t="shared" si="1"/>
        <v>0</v>
      </c>
      <c r="H64" s="706"/>
      <c r="I64" s="707"/>
      <c r="J64" s="707"/>
      <c r="K64" s="707"/>
      <c r="L64" s="708"/>
      <c r="M64" s="245"/>
      <c r="N64" s="246"/>
      <c r="O64" s="435" t="s">
        <v>99</v>
      </c>
    </row>
    <row r="65" spans="1:18" ht="80.25" customHeight="1" thickBot="1">
      <c r="A65" s="444" t="s">
        <v>100</v>
      </c>
      <c r="B65" s="625" t="str">
        <f t="shared" si="3"/>
        <v>★</v>
      </c>
      <c r="C65" s="626"/>
      <c r="D65" s="627"/>
      <c r="E65" s="178">
        <v>5.86</v>
      </c>
      <c r="F65" s="178">
        <v>4.68</v>
      </c>
      <c r="G65" s="231">
        <f t="shared" si="1"/>
        <v>-1.1800000000000006</v>
      </c>
      <c r="H65" s="709"/>
      <c r="I65" s="710"/>
      <c r="J65" s="710"/>
      <c r="K65" s="710"/>
      <c r="L65" s="711"/>
      <c r="M65" s="518"/>
      <c r="N65" s="246"/>
      <c r="O65" s="435" t="s">
        <v>100</v>
      </c>
    </row>
    <row r="66" spans="1:18" ht="88.5" customHeight="1" thickBot="1">
      <c r="A66" s="444" t="s">
        <v>101</v>
      </c>
      <c r="B66" s="625" t="str">
        <f t="shared" si="3"/>
        <v>★</v>
      </c>
      <c r="C66" s="626"/>
      <c r="D66" s="627"/>
      <c r="E66" s="465">
        <v>8.67</v>
      </c>
      <c r="F66" s="465">
        <v>8.61</v>
      </c>
      <c r="G66" s="231">
        <f t="shared" si="1"/>
        <v>-6.0000000000000497E-2</v>
      </c>
      <c r="H66" s="661"/>
      <c r="I66" s="662"/>
      <c r="J66" s="662"/>
      <c r="K66" s="662"/>
      <c r="L66" s="663"/>
      <c r="M66" s="245"/>
      <c r="N66" s="246"/>
      <c r="O66" s="435" t="s">
        <v>101</v>
      </c>
    </row>
    <row r="67" spans="1:18" ht="78.75" customHeight="1" thickBot="1">
      <c r="A67" s="444" t="s">
        <v>102</v>
      </c>
      <c r="B67" s="625" t="str">
        <f t="shared" si="3"/>
        <v>☆</v>
      </c>
      <c r="C67" s="626"/>
      <c r="D67" s="627"/>
      <c r="E67" s="178">
        <v>5.67</v>
      </c>
      <c r="F67" s="178">
        <v>5.69</v>
      </c>
      <c r="G67" s="231">
        <f t="shared" si="1"/>
        <v>2.0000000000000462E-2</v>
      </c>
      <c r="H67" s="628"/>
      <c r="I67" s="629"/>
      <c r="J67" s="629"/>
      <c r="K67" s="629"/>
      <c r="L67" s="630"/>
      <c r="M67" s="245"/>
      <c r="N67" s="246"/>
      <c r="O67" s="435" t="s">
        <v>102</v>
      </c>
    </row>
    <row r="68" spans="1:18" ht="63" customHeight="1" thickBot="1">
      <c r="A68" s="447" t="s">
        <v>103</v>
      </c>
      <c r="B68" s="625" t="str">
        <f t="shared" si="3"/>
        <v>★★</v>
      </c>
      <c r="C68" s="626"/>
      <c r="D68" s="627"/>
      <c r="E68" s="465">
        <v>7.04</v>
      </c>
      <c r="F68" s="178">
        <v>5.46</v>
      </c>
      <c r="G68" s="231">
        <f t="shared" si="1"/>
        <v>-1.58</v>
      </c>
      <c r="H68" s="703"/>
      <c r="I68" s="704"/>
      <c r="J68" s="704"/>
      <c r="K68" s="704"/>
      <c r="L68" s="705"/>
      <c r="M68" s="482"/>
      <c r="N68" s="481"/>
      <c r="O68" s="435" t="s">
        <v>103</v>
      </c>
    </row>
    <row r="69" spans="1:18" ht="72.75" customHeight="1" thickBot="1">
      <c r="A69" s="445" t="s">
        <v>104</v>
      </c>
      <c r="B69" s="625" t="str">
        <f t="shared" si="3"/>
        <v>☆</v>
      </c>
      <c r="C69" s="626"/>
      <c r="D69" s="627"/>
      <c r="E69" s="467">
        <v>2.65</v>
      </c>
      <c r="F69" s="575">
        <v>3.03</v>
      </c>
      <c r="G69" s="231">
        <f t="shared" si="1"/>
        <v>0.37999999999999989</v>
      </c>
      <c r="H69" s="661"/>
      <c r="I69" s="662"/>
      <c r="J69" s="662"/>
      <c r="K69" s="662"/>
      <c r="L69" s="663"/>
      <c r="M69" s="245"/>
      <c r="N69" s="246"/>
      <c r="O69" s="435" t="s">
        <v>104</v>
      </c>
    </row>
    <row r="70" spans="1:18" ht="58.5" customHeight="1" thickBot="1">
      <c r="A70" s="359" t="s">
        <v>105</v>
      </c>
      <c r="B70" s="625" t="str">
        <f t="shared" si="3"/>
        <v>★</v>
      </c>
      <c r="C70" s="626"/>
      <c r="D70" s="627"/>
      <c r="E70" s="178">
        <v>4.78</v>
      </c>
      <c r="F70" s="178">
        <v>4.55</v>
      </c>
      <c r="G70" s="231">
        <f t="shared" si="1"/>
        <v>-0.23000000000000043</v>
      </c>
      <c r="H70" s="628"/>
      <c r="I70" s="629"/>
      <c r="J70" s="629"/>
      <c r="K70" s="629"/>
      <c r="L70" s="630"/>
      <c r="M70" s="360"/>
      <c r="N70" s="246"/>
      <c r="O70" s="435"/>
    </row>
    <row r="71" spans="1:18" ht="42.75" customHeight="1" thickBot="1">
      <c r="A71" s="361"/>
      <c r="B71" s="361"/>
      <c r="C71" s="361"/>
      <c r="D71" s="361"/>
      <c r="E71" s="694"/>
      <c r="F71" s="694"/>
      <c r="G71" s="694"/>
      <c r="H71" s="694"/>
      <c r="I71" s="694"/>
      <c r="J71" s="694"/>
      <c r="K71" s="694"/>
      <c r="L71" s="694"/>
      <c r="M71" s="73">
        <f>COUNTIF(E23:E69,"&gt;=10")</f>
        <v>0</v>
      </c>
      <c r="N71" s="73">
        <f>COUNTIF(F23:F69,"&gt;=10")</f>
        <v>0</v>
      </c>
      <c r="O71" s="73" t="s">
        <v>29</v>
      </c>
    </row>
    <row r="72" spans="1:18" ht="36.75" customHeight="1" thickBot="1">
      <c r="A72" s="94" t="s">
        <v>21</v>
      </c>
      <c r="B72" s="95"/>
      <c r="C72" s="159"/>
      <c r="D72" s="159"/>
      <c r="E72" s="695" t="s">
        <v>20</v>
      </c>
      <c r="F72" s="695"/>
      <c r="G72" s="695"/>
      <c r="H72" s="696" t="s">
        <v>245</v>
      </c>
      <c r="I72" s="697"/>
      <c r="J72" s="95"/>
      <c r="K72" s="96"/>
      <c r="L72" s="96"/>
      <c r="M72" s="97"/>
      <c r="N72" s="98"/>
    </row>
    <row r="73" spans="1:18" ht="36.75" customHeight="1" thickBot="1">
      <c r="A73" s="99"/>
      <c r="B73" s="362"/>
      <c r="C73" s="698" t="s">
        <v>106</v>
      </c>
      <c r="D73" s="699"/>
      <c r="E73" s="699"/>
      <c r="F73" s="700"/>
      <c r="G73" s="100">
        <f>+F70</f>
        <v>4.55</v>
      </c>
      <c r="H73" s="101" t="s">
        <v>107</v>
      </c>
      <c r="I73" s="701">
        <f>+G70</f>
        <v>-0.23000000000000043</v>
      </c>
      <c r="J73" s="702"/>
      <c r="K73" s="363"/>
      <c r="L73" s="363"/>
      <c r="M73" s="364"/>
      <c r="N73" s="102"/>
    </row>
    <row r="74" spans="1:18" ht="36.75" customHeight="1" thickBot="1">
      <c r="A74" s="99"/>
      <c r="B74" s="362"/>
      <c r="C74" s="664" t="s">
        <v>108</v>
      </c>
      <c r="D74" s="665"/>
      <c r="E74" s="665"/>
      <c r="F74" s="666"/>
      <c r="G74" s="103">
        <f>+F35</f>
        <v>5.51</v>
      </c>
      <c r="H74" s="104" t="s">
        <v>107</v>
      </c>
      <c r="I74" s="667">
        <f>+G35</f>
        <v>-3.0000000000000249E-2</v>
      </c>
      <c r="J74" s="668"/>
      <c r="K74" s="363"/>
      <c r="L74" s="363"/>
      <c r="M74" s="364"/>
      <c r="N74" s="102"/>
      <c r="R74" s="405" t="s">
        <v>21</v>
      </c>
    </row>
    <row r="75" spans="1:18" ht="36.75" customHeight="1" thickBot="1">
      <c r="A75" s="99"/>
      <c r="B75" s="362"/>
      <c r="C75" s="669" t="s">
        <v>109</v>
      </c>
      <c r="D75" s="670"/>
      <c r="E75" s="670"/>
      <c r="F75" s="105" t="str">
        <f>VLOOKUP(G75,F:P,10,0)</f>
        <v>大分県</v>
      </c>
      <c r="G75" s="106">
        <f>MAX(F23:F70)</f>
        <v>8.61</v>
      </c>
      <c r="H75" s="671" t="s">
        <v>110</v>
      </c>
      <c r="I75" s="672"/>
      <c r="J75" s="672"/>
      <c r="K75" s="107">
        <f>+N71</f>
        <v>0</v>
      </c>
      <c r="L75" s="108" t="s">
        <v>111</v>
      </c>
      <c r="M75" s="109">
        <f>N71-M71</f>
        <v>0</v>
      </c>
      <c r="N75" s="102"/>
      <c r="R75" s="406"/>
    </row>
    <row r="76" spans="1:18" ht="36.75" customHeight="1" thickBot="1">
      <c r="A76" s="110"/>
      <c r="B76" s="111"/>
      <c r="C76" s="111"/>
      <c r="D76" s="111"/>
      <c r="E76" s="111"/>
      <c r="F76" s="111"/>
      <c r="G76" s="111"/>
      <c r="H76" s="111"/>
      <c r="I76" s="111"/>
      <c r="J76" s="111"/>
      <c r="K76" s="112"/>
      <c r="L76" s="112"/>
      <c r="M76" s="113"/>
      <c r="N76" s="114"/>
      <c r="R76" s="406"/>
    </row>
    <row r="77" spans="1:18" ht="30.75" customHeight="1">
      <c r="A77" s="143"/>
      <c r="B77" s="143"/>
      <c r="C77" s="143"/>
      <c r="D77" s="143"/>
      <c r="E77" s="143"/>
      <c r="F77" s="143"/>
      <c r="G77" s="143"/>
      <c r="H77" s="143"/>
      <c r="I77" s="143"/>
      <c r="J77" s="143"/>
      <c r="K77" s="365"/>
      <c r="L77" s="365"/>
      <c r="M77" s="366"/>
      <c r="N77" s="367"/>
      <c r="R77" s="407"/>
    </row>
    <row r="78" spans="1:18" ht="30.75" customHeight="1" thickBot="1">
      <c r="A78" s="368"/>
      <c r="B78" s="368"/>
      <c r="C78" s="368"/>
      <c r="D78" s="368"/>
      <c r="E78" s="368"/>
      <c r="F78" s="368"/>
      <c r="G78" s="368"/>
      <c r="H78" s="368"/>
      <c r="I78" s="368"/>
      <c r="J78" s="368"/>
      <c r="K78" s="369"/>
      <c r="L78" s="369"/>
      <c r="M78" s="370"/>
      <c r="N78" s="368"/>
    </row>
    <row r="79" spans="1:18" ht="24.75" customHeight="1" thickTop="1">
      <c r="A79" s="673">
        <v>2</v>
      </c>
      <c r="B79" s="676" t="s">
        <v>242</v>
      </c>
      <c r="C79" s="677"/>
      <c r="D79" s="677"/>
      <c r="E79" s="677"/>
      <c r="F79" s="678"/>
      <c r="G79" s="685" t="s">
        <v>243</v>
      </c>
      <c r="H79" s="686"/>
      <c r="I79" s="686"/>
      <c r="J79" s="686"/>
      <c r="K79" s="686"/>
      <c r="L79" s="686"/>
      <c r="M79" s="686"/>
      <c r="N79" s="687"/>
    </row>
    <row r="80" spans="1:18" ht="24.75" customHeight="1">
      <c r="A80" s="674"/>
      <c r="B80" s="679"/>
      <c r="C80" s="680"/>
      <c r="D80" s="680"/>
      <c r="E80" s="680"/>
      <c r="F80" s="681"/>
      <c r="G80" s="688"/>
      <c r="H80" s="689"/>
      <c r="I80" s="689"/>
      <c r="J80" s="689"/>
      <c r="K80" s="689"/>
      <c r="L80" s="689"/>
      <c r="M80" s="689"/>
      <c r="N80" s="690"/>
      <c r="O80" s="371" t="s">
        <v>29</v>
      </c>
      <c r="P80" s="371"/>
    </row>
    <row r="81" spans="1:16" ht="24.75" customHeight="1">
      <c r="A81" s="674"/>
      <c r="B81" s="679"/>
      <c r="C81" s="680"/>
      <c r="D81" s="680"/>
      <c r="E81" s="680"/>
      <c r="F81" s="681"/>
      <c r="G81" s="688"/>
      <c r="H81" s="689"/>
      <c r="I81" s="689"/>
      <c r="J81" s="689"/>
      <c r="K81" s="689"/>
      <c r="L81" s="689"/>
      <c r="M81" s="689"/>
      <c r="N81" s="690"/>
      <c r="O81" s="371" t="s">
        <v>21</v>
      </c>
      <c r="P81" s="371" t="s">
        <v>112</v>
      </c>
    </row>
    <row r="82" spans="1:16" ht="24.75" customHeight="1">
      <c r="A82" s="674"/>
      <c r="B82" s="679"/>
      <c r="C82" s="680"/>
      <c r="D82" s="680"/>
      <c r="E82" s="680"/>
      <c r="F82" s="681"/>
      <c r="G82" s="688"/>
      <c r="H82" s="689"/>
      <c r="I82" s="689"/>
      <c r="J82" s="689"/>
      <c r="K82" s="689"/>
      <c r="L82" s="689"/>
      <c r="M82" s="689"/>
      <c r="N82" s="690"/>
      <c r="O82" s="372"/>
      <c r="P82" s="371"/>
    </row>
    <row r="83" spans="1:16" ht="46.2" customHeight="1" thickBot="1">
      <c r="A83" s="675"/>
      <c r="B83" s="682"/>
      <c r="C83" s="683"/>
      <c r="D83" s="683"/>
      <c r="E83" s="683"/>
      <c r="F83" s="684"/>
      <c r="G83" s="691"/>
      <c r="H83" s="692"/>
      <c r="I83" s="692"/>
      <c r="J83" s="692"/>
      <c r="K83" s="692"/>
      <c r="L83" s="692"/>
      <c r="M83" s="692"/>
      <c r="N83" s="693"/>
    </row>
    <row r="84" spans="1:16" ht="13.8" thickTop="1"/>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18">
    <mergeCell ref="B67:D67"/>
    <mergeCell ref="H67:L67"/>
    <mergeCell ref="B68:D68"/>
    <mergeCell ref="H68:L68"/>
    <mergeCell ref="B69:D69"/>
    <mergeCell ref="H69:L69"/>
    <mergeCell ref="B64:D64"/>
    <mergeCell ref="H64:L64"/>
    <mergeCell ref="B65:D65"/>
    <mergeCell ref="B66:D66"/>
    <mergeCell ref="H66:L66"/>
    <mergeCell ref="H65:L65"/>
    <mergeCell ref="C74:F74"/>
    <mergeCell ref="I74:J74"/>
    <mergeCell ref="C75:E75"/>
    <mergeCell ref="H75:J75"/>
    <mergeCell ref="A79:A83"/>
    <mergeCell ref="B79:F83"/>
    <mergeCell ref="G79:N83"/>
    <mergeCell ref="B70:D70"/>
    <mergeCell ref="H70:L70"/>
    <mergeCell ref="E71:L71"/>
    <mergeCell ref="E72:G72"/>
    <mergeCell ref="H72:I72"/>
    <mergeCell ref="C73:F73"/>
    <mergeCell ref="I73:J73"/>
    <mergeCell ref="B61:D61"/>
    <mergeCell ref="H61:L61"/>
    <mergeCell ref="B62:D62"/>
    <mergeCell ref="H62:L62"/>
    <mergeCell ref="B63:D63"/>
    <mergeCell ref="H63:L63"/>
    <mergeCell ref="B58:D58"/>
    <mergeCell ref="H58:L58"/>
    <mergeCell ref="B59:D59"/>
    <mergeCell ref="H59:L59"/>
    <mergeCell ref="B60:D60"/>
    <mergeCell ref="H60:L60"/>
    <mergeCell ref="B55:D55"/>
    <mergeCell ref="H55:L55"/>
    <mergeCell ref="B56:D56"/>
    <mergeCell ref="H56:L56"/>
    <mergeCell ref="B57:D57"/>
    <mergeCell ref="B52:D52"/>
    <mergeCell ref="H52:L52"/>
    <mergeCell ref="B53:D53"/>
    <mergeCell ref="H53:L53"/>
    <mergeCell ref="B54:D54"/>
    <mergeCell ref="H54:L54"/>
    <mergeCell ref="H57:L57"/>
    <mergeCell ref="B49:D49"/>
    <mergeCell ref="H49:L49"/>
    <mergeCell ref="B50:D50"/>
    <mergeCell ref="H50:L50"/>
    <mergeCell ref="B51:D51"/>
    <mergeCell ref="H51:L51"/>
    <mergeCell ref="B46:D46"/>
    <mergeCell ref="H46:L46"/>
    <mergeCell ref="B47:D47"/>
    <mergeCell ref="H47:L47"/>
    <mergeCell ref="B48:D48"/>
    <mergeCell ref="H48:L48"/>
    <mergeCell ref="B43:D43"/>
    <mergeCell ref="H43:L43"/>
    <mergeCell ref="B44:D44"/>
    <mergeCell ref="H44:L44"/>
    <mergeCell ref="B45:D45"/>
    <mergeCell ref="H45:L45"/>
    <mergeCell ref="B40:D40"/>
    <mergeCell ref="H40:L40"/>
    <mergeCell ref="B41:D41"/>
    <mergeCell ref="H41:L41"/>
    <mergeCell ref="B42:D42"/>
    <mergeCell ref="H42:L42"/>
    <mergeCell ref="B37:D37"/>
    <mergeCell ref="H37:L37"/>
    <mergeCell ref="B38:D38"/>
    <mergeCell ref="H38:L38"/>
    <mergeCell ref="B39:D39"/>
    <mergeCell ref="H39:L39"/>
    <mergeCell ref="B35:D35"/>
    <mergeCell ref="H35:L35"/>
    <mergeCell ref="B36:D36"/>
    <mergeCell ref="H36:L36"/>
    <mergeCell ref="B31:D31"/>
    <mergeCell ref="H31:L31"/>
    <mergeCell ref="B32:D32"/>
    <mergeCell ref="H32:L32"/>
    <mergeCell ref="B33:D33"/>
    <mergeCell ref="H33:L33"/>
    <mergeCell ref="B29:D29"/>
    <mergeCell ref="H29:L29"/>
    <mergeCell ref="B30:D30"/>
    <mergeCell ref="H30:L30"/>
    <mergeCell ref="B26:D26"/>
    <mergeCell ref="H26:L26"/>
    <mergeCell ref="B27:D27"/>
    <mergeCell ref="H27:L27"/>
    <mergeCell ref="B34:D34"/>
    <mergeCell ref="H34:L34"/>
    <mergeCell ref="A17:C17"/>
    <mergeCell ref="F17:G17"/>
    <mergeCell ref="A18:C18"/>
    <mergeCell ref="F18:G18"/>
    <mergeCell ref="A19:G19"/>
    <mergeCell ref="B21:C21"/>
    <mergeCell ref="E21:F21"/>
    <mergeCell ref="B28:D28"/>
    <mergeCell ref="H28:L28"/>
    <mergeCell ref="B25:D25"/>
    <mergeCell ref="H25:L25"/>
    <mergeCell ref="H21:L21"/>
    <mergeCell ref="B22:D22"/>
    <mergeCell ref="H22:L22"/>
    <mergeCell ref="B23:D23"/>
    <mergeCell ref="H23:L23"/>
    <mergeCell ref="B24:D24"/>
    <mergeCell ref="H24:L24"/>
  </mergeCells>
  <phoneticPr fontId="106"/>
  <conditionalFormatting sqref="G23:G70">
    <cfRule type="cellIs" dxfId="5" priority="4" stopIfTrue="1" operator="between">
      <formula>10.1</formula>
      <formula>20</formula>
    </cfRule>
    <cfRule type="cellIs" dxfId="4" priority="5" stopIfTrue="1" operator="between">
      <formula>1.01</formula>
      <formula>10</formula>
    </cfRule>
    <cfRule type="cellIs" dxfId="3" priority="6" stopIfTrue="1" operator="between">
      <formula>0.01</formula>
      <formula>1</formula>
    </cfRule>
  </conditionalFormatting>
  <conditionalFormatting sqref="N77">
    <cfRule type="cellIs" dxfId="2" priority="1" stopIfTrue="1" operator="between">
      <formula>10.1</formula>
      <formula>20</formula>
    </cfRule>
    <cfRule type="cellIs" dxfId="1" priority="2" stopIfTrue="1" operator="between">
      <formula>1.01</formula>
      <formula>10</formula>
    </cfRule>
    <cfRule type="cellIs" dxfId="0" priority="3"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25"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1F86F-607B-4B8C-A56E-C7D200D2B380}">
  <dimension ref="A1:P24"/>
  <sheetViews>
    <sheetView view="pageBreakPreview" topLeftCell="A3" zoomScale="95" zoomScaleNormal="75" zoomScaleSheetLayoutView="95" workbookViewId="0">
      <selection activeCell="O9" sqref="O9"/>
    </sheetView>
  </sheetViews>
  <sheetFormatPr defaultColWidth="9" defaultRowHeight="13.2"/>
  <cols>
    <col min="1" max="1" width="4.88671875" style="595" customWidth="1"/>
    <col min="2" max="7" width="9" style="595"/>
    <col min="8" max="8" width="15" style="595" customWidth="1"/>
    <col min="9" max="9" width="9.5546875" style="595" customWidth="1"/>
    <col min="10" max="10" width="15" style="595" customWidth="1"/>
    <col min="11" max="11" width="8.33203125" style="595" customWidth="1"/>
    <col min="12" max="12" width="13.109375" style="595" customWidth="1"/>
    <col min="13" max="13" width="4.21875" style="595" customWidth="1"/>
    <col min="14" max="14" width="3.44140625" style="595" customWidth="1"/>
    <col min="15" max="16384" width="9" style="595"/>
  </cols>
  <sheetData>
    <row r="1" spans="1:16" ht="23.4">
      <c r="A1" s="721" t="s">
        <v>485</v>
      </c>
      <c r="B1" s="721"/>
      <c r="C1" s="721"/>
      <c r="D1" s="721"/>
      <c r="E1" s="721"/>
      <c r="F1" s="721"/>
      <c r="G1" s="721"/>
      <c r="H1" s="721"/>
      <c r="I1" s="721"/>
      <c r="J1" s="722"/>
      <c r="K1" s="722"/>
      <c r="L1" s="722"/>
      <c r="M1" s="722"/>
      <c r="N1" s="594"/>
    </row>
    <row r="2" spans="1:16" ht="19.2">
      <c r="A2" s="723" t="s">
        <v>486</v>
      </c>
      <c r="B2" s="723"/>
      <c r="C2" s="723"/>
      <c r="D2" s="723"/>
      <c r="E2" s="723"/>
      <c r="F2" s="723"/>
      <c r="G2" s="723"/>
      <c r="H2" s="723"/>
      <c r="I2" s="723"/>
      <c r="J2" s="724"/>
      <c r="K2" s="724"/>
      <c r="L2" s="724"/>
      <c r="M2" s="724"/>
      <c r="N2" s="596"/>
      <c r="P2" s="597"/>
    </row>
    <row r="3" spans="1:16" ht="33.75" customHeight="1">
      <c r="A3" s="725" t="s">
        <v>487</v>
      </c>
      <c r="B3" s="725"/>
      <c r="C3" s="725"/>
      <c r="D3" s="725"/>
      <c r="E3" s="725"/>
      <c r="F3" s="725"/>
      <c r="G3" s="725"/>
      <c r="H3" s="725"/>
      <c r="I3" s="725"/>
      <c r="J3" s="726"/>
      <c r="K3" s="726"/>
      <c r="L3" s="726"/>
      <c r="M3" s="726"/>
      <c r="N3" s="727"/>
      <c r="P3" s="598"/>
    </row>
    <row r="4" spans="1:16" ht="17.399999999999999">
      <c r="A4" s="728" t="s">
        <v>488</v>
      </c>
      <c r="B4" s="728"/>
      <c r="C4" s="728"/>
      <c r="D4" s="728"/>
      <c r="E4" s="728"/>
      <c r="F4" s="728"/>
      <c r="G4" s="728"/>
      <c r="H4" s="728"/>
      <c r="I4" s="728"/>
      <c r="J4" s="729"/>
      <c r="K4" s="729"/>
      <c r="L4" s="729"/>
      <c r="M4" s="729"/>
      <c r="N4" s="727"/>
      <c r="P4" s="597"/>
    </row>
    <row r="5" spans="1:16" ht="16.2">
      <c r="A5" s="599"/>
      <c r="B5" s="600"/>
      <c r="C5" s="600"/>
      <c r="D5" s="600"/>
      <c r="E5" s="600"/>
      <c r="F5" s="600"/>
      <c r="G5" s="600"/>
      <c r="H5" s="600"/>
      <c r="I5" s="600"/>
      <c r="J5" s="600"/>
      <c r="K5" s="600"/>
      <c r="L5" s="600"/>
      <c r="M5" s="600"/>
      <c r="N5" s="727"/>
    </row>
    <row r="6" spans="1:16" ht="19.8" customHeight="1">
      <c r="A6" s="600"/>
      <c r="B6" s="730" t="s">
        <v>29</v>
      </c>
      <c r="C6" s="731"/>
      <c r="D6" s="731"/>
      <c r="E6" s="731"/>
      <c r="F6" s="600"/>
      <c r="G6" s="600"/>
      <c r="H6" s="733" t="s">
        <v>489</v>
      </c>
      <c r="I6" s="734"/>
      <c r="J6" s="734"/>
      <c r="K6" s="734"/>
      <c r="L6" s="734"/>
      <c r="M6" s="600"/>
      <c r="N6" s="727"/>
      <c r="O6" s="601"/>
      <c r="P6" s="601"/>
    </row>
    <row r="7" spans="1:16" ht="19.8" customHeight="1">
      <c r="A7" s="600"/>
      <c r="B7" s="731"/>
      <c r="C7" s="731"/>
      <c r="D7" s="731"/>
      <c r="E7" s="731"/>
      <c r="F7" s="600"/>
      <c r="G7" s="600"/>
      <c r="H7" s="734"/>
      <c r="I7" s="734"/>
      <c r="J7" s="734"/>
      <c r="K7" s="734"/>
      <c r="L7" s="734"/>
      <c r="M7" s="600"/>
      <c r="N7" s="727"/>
      <c r="O7" s="595" t="s">
        <v>21</v>
      </c>
      <c r="P7" s="598"/>
    </row>
    <row r="8" spans="1:16" ht="19.8" customHeight="1">
      <c r="A8" s="600"/>
      <c r="B8" s="731"/>
      <c r="C8" s="731"/>
      <c r="D8" s="731"/>
      <c r="E8" s="731"/>
      <c r="F8" s="600"/>
      <c r="G8" s="600"/>
      <c r="H8" s="734"/>
      <c r="I8" s="734"/>
      <c r="J8" s="734"/>
      <c r="K8" s="734"/>
      <c r="L8" s="734"/>
      <c r="M8" s="600"/>
      <c r="N8" s="594"/>
      <c r="P8" s="597"/>
    </row>
    <row r="9" spans="1:16" ht="19.8" customHeight="1">
      <c r="A9" s="600"/>
      <c r="B9" s="731"/>
      <c r="C9" s="731"/>
      <c r="D9" s="731"/>
      <c r="E9" s="731"/>
      <c r="F9" s="600"/>
      <c r="G9" s="600"/>
      <c r="H9" s="734"/>
      <c r="I9" s="734"/>
      <c r="J9" s="734"/>
      <c r="K9" s="734"/>
      <c r="L9" s="734"/>
      <c r="M9" s="600"/>
      <c r="N9" s="594"/>
    </row>
    <row r="10" spans="1:16" ht="19.8" customHeight="1">
      <c r="A10" s="600"/>
      <c r="B10" s="731"/>
      <c r="C10" s="731"/>
      <c r="D10" s="731"/>
      <c r="E10" s="731"/>
      <c r="F10" s="600"/>
      <c r="G10" s="600"/>
      <c r="H10" s="734"/>
      <c r="I10" s="734"/>
      <c r="J10" s="734"/>
      <c r="K10" s="734"/>
      <c r="L10" s="734"/>
      <c r="M10" s="600"/>
      <c r="N10" s="594"/>
    </row>
    <row r="11" spans="1:16" ht="19.8" customHeight="1">
      <c r="A11" s="600"/>
      <c r="B11" s="731"/>
      <c r="C11" s="731"/>
      <c r="D11" s="731"/>
      <c r="E11" s="731"/>
      <c r="F11" s="602"/>
      <c r="G11" s="602"/>
      <c r="H11" s="734"/>
      <c r="I11" s="734"/>
      <c r="J11" s="734"/>
      <c r="K11" s="734"/>
      <c r="L11" s="734"/>
      <c r="M11" s="600"/>
      <c r="N11" s="594"/>
    </row>
    <row r="12" spans="1:16" ht="19.8" customHeight="1">
      <c r="A12" s="600"/>
      <c r="B12" s="731"/>
      <c r="C12" s="731"/>
      <c r="D12" s="731"/>
      <c r="E12" s="731"/>
      <c r="F12" s="603"/>
      <c r="G12" s="603"/>
      <c r="H12" s="734"/>
      <c r="I12" s="734"/>
      <c r="J12" s="734"/>
      <c r="K12" s="734"/>
      <c r="L12" s="734"/>
      <c r="M12" s="600"/>
      <c r="N12" s="594"/>
    </row>
    <row r="13" spans="1:16" ht="19.8" customHeight="1">
      <c r="A13" s="600"/>
      <c r="B13" s="732"/>
      <c r="C13" s="732"/>
      <c r="D13" s="732"/>
      <c r="E13" s="732"/>
      <c r="F13" s="603"/>
      <c r="G13" s="603"/>
      <c r="H13" s="734"/>
      <c r="I13" s="734"/>
      <c r="J13" s="734"/>
      <c r="K13" s="734"/>
      <c r="L13" s="734"/>
      <c r="M13" s="600"/>
      <c r="N13" s="594"/>
      <c r="P13" s="601"/>
    </row>
    <row r="14" spans="1:16" ht="16.2">
      <c r="A14" s="600"/>
      <c r="B14" s="732"/>
      <c r="C14" s="732"/>
      <c r="D14" s="732"/>
      <c r="E14" s="732"/>
      <c r="F14" s="602"/>
      <c r="G14" s="602"/>
      <c r="H14" s="734"/>
      <c r="I14" s="734"/>
      <c r="J14" s="734"/>
      <c r="K14" s="734"/>
      <c r="L14" s="734"/>
      <c r="M14" s="600"/>
      <c r="N14" s="594"/>
      <c r="P14" s="604" t="s">
        <v>21</v>
      </c>
    </row>
    <row r="15" spans="1:16" ht="16.2">
      <c r="A15" s="600"/>
      <c r="B15" s="600"/>
      <c r="C15" s="600"/>
      <c r="D15" s="600"/>
      <c r="E15" s="600"/>
      <c r="F15" s="600"/>
      <c r="G15" s="600"/>
      <c r="H15" s="600" t="s">
        <v>21</v>
      </c>
      <c r="I15" s="600"/>
      <c r="J15" s="600"/>
      <c r="K15" s="600"/>
      <c r="L15" s="600"/>
      <c r="M15" s="600"/>
      <c r="N15" s="594"/>
    </row>
    <row r="16" spans="1:16" ht="16.8" thickBot="1">
      <c r="A16" s="605"/>
      <c r="B16" s="606"/>
      <c r="C16" s="606"/>
      <c r="D16" s="606"/>
      <c r="E16" s="606"/>
      <c r="F16" s="606"/>
      <c r="G16" s="606"/>
      <c r="H16" s="606"/>
      <c r="I16" s="606"/>
      <c r="J16" s="606"/>
      <c r="K16" s="606"/>
      <c r="L16" s="606"/>
      <c r="M16" s="606"/>
      <c r="N16" s="594"/>
    </row>
    <row r="17" spans="1:14" ht="13.8" thickTop="1">
      <c r="A17" s="606"/>
      <c r="B17" s="712" t="s">
        <v>490</v>
      </c>
      <c r="C17" s="713"/>
      <c r="D17" s="713"/>
      <c r="E17" s="713"/>
      <c r="F17" s="713"/>
      <c r="G17" s="713"/>
      <c r="H17" s="713"/>
      <c r="I17" s="713"/>
      <c r="J17" s="713"/>
      <c r="K17" s="713"/>
      <c r="L17" s="714"/>
      <c r="M17" s="606"/>
      <c r="N17" s="594"/>
    </row>
    <row r="18" spans="1:14" s="609" customFormat="1" ht="20.399999999999999" customHeight="1">
      <c r="A18" s="607"/>
      <c r="B18" s="715"/>
      <c r="C18" s="716"/>
      <c r="D18" s="716"/>
      <c r="E18" s="716"/>
      <c r="F18" s="716"/>
      <c r="G18" s="716"/>
      <c r="H18" s="716"/>
      <c r="I18" s="716"/>
      <c r="J18" s="716"/>
      <c r="K18" s="716"/>
      <c r="L18" s="717"/>
      <c r="M18" s="607"/>
      <c r="N18" s="608"/>
    </row>
    <row r="19" spans="1:14" s="609" customFormat="1" ht="20.399999999999999" customHeight="1">
      <c r="A19" s="607"/>
      <c r="B19" s="715"/>
      <c r="C19" s="716"/>
      <c r="D19" s="716"/>
      <c r="E19" s="716"/>
      <c r="F19" s="716"/>
      <c r="G19" s="716"/>
      <c r="H19" s="716"/>
      <c r="I19" s="716"/>
      <c r="J19" s="716"/>
      <c r="K19" s="716"/>
      <c r="L19" s="717"/>
      <c r="M19" s="607"/>
      <c r="N19" s="608"/>
    </row>
    <row r="20" spans="1:14" s="609" customFormat="1" ht="20.399999999999999" customHeight="1">
      <c r="A20" s="607"/>
      <c r="B20" s="715"/>
      <c r="C20" s="716"/>
      <c r="D20" s="716"/>
      <c r="E20" s="716"/>
      <c r="F20" s="716"/>
      <c r="G20" s="716"/>
      <c r="H20" s="716"/>
      <c r="I20" s="716"/>
      <c r="J20" s="716"/>
      <c r="K20" s="716"/>
      <c r="L20" s="717"/>
      <c r="M20" s="607"/>
      <c r="N20" s="608"/>
    </row>
    <row r="21" spans="1:14" s="609" customFormat="1" ht="20.399999999999999" customHeight="1">
      <c r="A21" s="607"/>
      <c r="B21" s="715"/>
      <c r="C21" s="716"/>
      <c r="D21" s="716"/>
      <c r="E21" s="716"/>
      <c r="F21" s="716"/>
      <c r="G21" s="716"/>
      <c r="H21" s="716"/>
      <c r="I21" s="716"/>
      <c r="J21" s="716"/>
      <c r="K21" s="716"/>
      <c r="L21" s="717"/>
      <c r="M21" s="607"/>
      <c r="N21" s="608"/>
    </row>
    <row r="22" spans="1:14">
      <c r="A22" s="606"/>
      <c r="B22" s="715"/>
      <c r="C22" s="716"/>
      <c r="D22" s="716"/>
      <c r="E22" s="716"/>
      <c r="F22" s="716"/>
      <c r="G22" s="716"/>
      <c r="H22" s="716"/>
      <c r="I22" s="716"/>
      <c r="J22" s="716"/>
      <c r="K22" s="716"/>
      <c r="L22" s="717"/>
      <c r="M22" s="606"/>
      <c r="N22" s="594"/>
    </row>
    <row r="23" spans="1:14" ht="13.8" thickBot="1">
      <c r="A23" s="606"/>
      <c r="B23" s="718"/>
      <c r="C23" s="719"/>
      <c r="D23" s="719"/>
      <c r="E23" s="719"/>
      <c r="F23" s="719"/>
      <c r="G23" s="719"/>
      <c r="H23" s="719"/>
      <c r="I23" s="719"/>
      <c r="J23" s="719"/>
      <c r="K23" s="719"/>
      <c r="L23" s="720"/>
      <c r="M23" s="606"/>
      <c r="N23" s="594"/>
    </row>
    <row r="24" spans="1:14" ht="13.8" thickTop="1">
      <c r="A24" s="606"/>
      <c r="B24" s="606"/>
      <c r="C24" s="606"/>
      <c r="D24" s="606"/>
      <c r="E24" s="606"/>
      <c r="F24" s="606"/>
      <c r="G24" s="606"/>
      <c r="H24" s="606"/>
      <c r="I24" s="606"/>
      <c r="J24" s="606"/>
      <c r="K24" s="606"/>
      <c r="L24" s="606"/>
      <c r="M24" s="606"/>
      <c r="N24" s="594"/>
    </row>
  </sheetData>
  <mergeCells count="8">
    <mergeCell ref="B17:L23"/>
    <mergeCell ref="A1:M1"/>
    <mergeCell ref="A2:M2"/>
    <mergeCell ref="A3:M3"/>
    <mergeCell ref="N3:N7"/>
    <mergeCell ref="A4:M4"/>
    <mergeCell ref="B6:E14"/>
    <mergeCell ref="H6:L14"/>
  </mergeCells>
  <phoneticPr fontId="106"/>
  <pageMargins left="0.74803149606299213" right="0.74803149606299213" top="0.98425196850393704" bottom="0.98425196850393704" header="0.51181102362204722" footer="0.51181102362204722"/>
  <pageSetup paperSize="9" scale="105" orientation="landscape" horizontalDpi="200" verticalDpi="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A2299-21BE-4E18-BA7E-3ED3CD9DEC87}">
  <dimension ref="A1:S77"/>
  <sheetViews>
    <sheetView zoomScale="75" zoomScaleNormal="75" workbookViewId="0">
      <selection activeCell="B3" sqref="B3:N3"/>
    </sheetView>
  </sheetViews>
  <sheetFormatPr defaultColWidth="8.88671875" defaultRowHeight="14.4"/>
  <cols>
    <col min="1" max="1" width="12.77734375" style="139" customWidth="1"/>
    <col min="2" max="2" width="25" style="185" customWidth="1"/>
    <col min="3" max="3" width="9.109375" style="185" customWidth="1"/>
    <col min="4" max="4" width="23" style="185" customWidth="1"/>
    <col min="5" max="5" width="19.44140625" style="185" customWidth="1"/>
    <col min="6" max="6" width="12.21875" style="185" customWidth="1"/>
    <col min="7" max="7" width="14.77734375" style="185" customWidth="1"/>
    <col min="8" max="8" width="20.88671875" style="185" customWidth="1"/>
    <col min="9" max="9" width="19" style="185" customWidth="1"/>
    <col min="10" max="10" width="13.21875" style="185" customWidth="1"/>
    <col min="11" max="11" width="10.88671875" style="185" customWidth="1"/>
    <col min="12" max="12" width="13" style="185" customWidth="1"/>
    <col min="13" max="13" width="16.109375" style="185" customWidth="1"/>
    <col min="14" max="14" width="28.77734375" style="185" customWidth="1"/>
    <col min="15" max="15" width="7.88671875" style="185" customWidth="1"/>
    <col min="16" max="16" width="40.44140625" style="257" customWidth="1"/>
    <col min="17" max="17" width="40.44140625" style="185" customWidth="1"/>
    <col min="18" max="16384" width="8.88671875" style="185"/>
  </cols>
  <sheetData>
    <row r="1" spans="2:19" ht="31.2" customHeight="1">
      <c r="B1" s="145"/>
      <c r="C1" s="409" t="s">
        <v>374</v>
      </c>
      <c r="D1" s="199"/>
      <c r="E1" s="199"/>
      <c r="F1" s="199"/>
      <c r="G1" s="199" t="s">
        <v>261</v>
      </c>
      <c r="H1" s="199"/>
      <c r="I1" s="199"/>
      <c r="J1" s="199"/>
      <c r="K1" s="199"/>
      <c r="L1" s="199"/>
      <c r="M1" s="199"/>
      <c r="N1" s="199"/>
      <c r="O1" s="139"/>
      <c r="P1" s="256"/>
    </row>
    <row r="2" spans="2:19" ht="31.2" customHeight="1">
      <c r="B2" s="145"/>
      <c r="C2" s="199"/>
      <c r="D2" s="199"/>
      <c r="E2" s="199"/>
      <c r="F2" s="199"/>
      <c r="G2" s="199"/>
      <c r="H2" s="199"/>
      <c r="I2" s="199"/>
      <c r="J2" s="199"/>
      <c r="K2" s="199"/>
      <c r="L2" s="199"/>
      <c r="M2" s="199"/>
      <c r="N2" s="199"/>
      <c r="O2" s="139"/>
      <c r="P2" s="256"/>
    </row>
    <row r="3" spans="2:19" ht="266.39999999999998" customHeight="1">
      <c r="B3" s="759"/>
      <c r="C3" s="759"/>
      <c r="D3" s="759"/>
      <c r="E3" s="759"/>
      <c r="F3" s="759"/>
      <c r="G3" s="759"/>
      <c r="H3" s="759"/>
      <c r="I3" s="759"/>
      <c r="J3" s="759"/>
      <c r="K3" s="759"/>
      <c r="L3" s="759"/>
      <c r="M3" s="759"/>
      <c r="N3" s="759"/>
      <c r="O3" s="139" t="s">
        <v>208</v>
      </c>
      <c r="P3" s="256"/>
    </row>
    <row r="4" spans="2:19" ht="29.25" customHeight="1">
      <c r="B4" s="221"/>
      <c r="C4" s="222" t="s">
        <v>368</v>
      </c>
      <c r="D4" s="223"/>
      <c r="E4" s="223"/>
      <c r="F4" s="223"/>
      <c r="G4" s="224"/>
      <c r="H4" s="223"/>
      <c r="I4" s="223"/>
      <c r="J4" s="225"/>
      <c r="K4" s="225"/>
      <c r="L4" s="225"/>
      <c r="M4" s="225"/>
      <c r="N4" s="226"/>
      <c r="O4" s="139"/>
      <c r="P4" s="247"/>
    </row>
    <row r="5" spans="2:19" ht="267" customHeight="1">
      <c r="B5" s="764" t="s">
        <v>369</v>
      </c>
      <c r="C5" s="765"/>
      <c r="D5" s="765"/>
      <c r="E5" s="765"/>
      <c r="F5" s="765"/>
      <c r="G5" s="765"/>
      <c r="H5" s="765"/>
      <c r="I5" s="765"/>
      <c r="J5" s="765"/>
      <c r="K5" s="765"/>
      <c r="L5" s="765"/>
      <c r="M5" s="765"/>
      <c r="N5" s="765"/>
      <c r="O5" s="139"/>
      <c r="P5" s="495" t="s">
        <v>208</v>
      </c>
      <c r="Q5" s="185" t="s">
        <v>267</v>
      </c>
    </row>
    <row r="6" spans="2:19" ht="32.4" customHeight="1">
      <c r="B6" s="768" t="s">
        <v>228</v>
      </c>
      <c r="C6" s="769"/>
      <c r="D6" s="769"/>
      <c r="E6" s="769"/>
      <c r="F6" s="769"/>
      <c r="G6" s="769"/>
      <c r="H6" s="769"/>
      <c r="I6" s="769"/>
      <c r="J6" s="769"/>
      <c r="K6" s="769"/>
      <c r="L6" s="769"/>
      <c r="M6" s="769"/>
      <c r="N6" s="769"/>
      <c r="O6" s="139"/>
      <c r="P6" s="244"/>
    </row>
    <row r="7" spans="2:19" ht="11.4" customHeight="1">
      <c r="B7" s="766"/>
      <c r="C7" s="767"/>
      <c r="D7" s="767"/>
      <c r="E7" s="767"/>
      <c r="F7" s="767"/>
      <c r="G7" s="767"/>
      <c r="H7" s="767"/>
      <c r="I7" s="767"/>
      <c r="J7" s="767"/>
      <c r="K7" s="767"/>
      <c r="L7" s="767"/>
      <c r="M7" s="767"/>
      <c r="N7" s="767"/>
      <c r="O7" s="139"/>
      <c r="P7" s="244"/>
      <c r="R7" s="185" t="s">
        <v>225</v>
      </c>
    </row>
    <row r="8" spans="2:19" ht="21.6" customHeight="1">
      <c r="B8" s="230"/>
      <c r="C8" s="760" t="s">
        <v>370</v>
      </c>
      <c r="D8" s="760"/>
      <c r="E8" s="760"/>
      <c r="F8" s="760"/>
      <c r="G8" s="760"/>
      <c r="H8" s="760"/>
      <c r="I8" s="760"/>
      <c r="J8" s="760"/>
      <c r="K8" s="760"/>
      <c r="L8" s="760"/>
      <c r="M8" s="146" t="s">
        <v>208</v>
      </c>
      <c r="N8" s="146"/>
      <c r="O8" s="139"/>
      <c r="P8" s="279"/>
      <c r="Q8" s="542">
        <f>+H13-G13</f>
        <v>6931199</v>
      </c>
    </row>
    <row r="9" spans="2:19" ht="21.6" customHeight="1">
      <c r="B9" s="230"/>
      <c r="C9" s="761" t="s">
        <v>178</v>
      </c>
      <c r="D9" s="761"/>
      <c r="E9" s="761"/>
      <c r="F9" s="761"/>
      <c r="G9" s="761"/>
      <c r="H9" s="761"/>
      <c r="I9" s="761"/>
      <c r="J9" s="761"/>
      <c r="K9" s="761"/>
      <c r="L9" s="761"/>
      <c r="M9" s="146"/>
      <c r="N9" s="171"/>
      <c r="O9" s="139"/>
      <c r="P9" s="280"/>
    </row>
    <row r="10" spans="2:19" ht="21.6" customHeight="1">
      <c r="B10" s="146"/>
      <c r="C10" s="146"/>
      <c r="D10" s="171"/>
      <c r="E10" s="171"/>
      <c r="F10" s="171"/>
      <c r="G10" s="191"/>
      <c r="H10" s="171"/>
      <c r="I10" s="171"/>
      <c r="J10" s="171"/>
      <c r="K10" s="171"/>
      <c r="L10" s="171"/>
      <c r="M10" s="171"/>
      <c r="N10" s="171"/>
      <c r="O10" s="139"/>
      <c r="P10" s="285"/>
    </row>
    <row r="11" spans="2:19" ht="15" customHeight="1">
      <c r="B11" s="139"/>
      <c r="C11" s="139"/>
      <c r="D11" s="192"/>
      <c r="E11" s="192"/>
      <c r="F11" s="192"/>
      <c r="G11" s="193"/>
      <c r="H11" s="192"/>
      <c r="I11" s="192"/>
      <c r="J11" s="192"/>
      <c r="K11" s="192"/>
      <c r="L11" s="192"/>
      <c r="M11" s="192"/>
      <c r="N11" s="192"/>
      <c r="O11" s="139"/>
      <c r="P11" s="530">
        <f>+H13-G13</f>
        <v>6931199</v>
      </c>
      <c r="Q11" s="504"/>
      <c r="R11" s="504"/>
      <c r="S11" s="504"/>
    </row>
    <row r="12" spans="2:19" ht="13.5" customHeight="1">
      <c r="B12" s="139"/>
      <c r="C12" s="139"/>
      <c r="D12" s="762" t="s">
        <v>179</v>
      </c>
      <c r="E12" s="762"/>
      <c r="F12" s="194"/>
      <c r="G12" s="195" t="s">
        <v>180</v>
      </c>
      <c r="H12" s="196" t="s">
        <v>181</v>
      </c>
      <c r="I12" s="197" t="s">
        <v>182</v>
      </c>
      <c r="J12" s="196" t="s">
        <v>183</v>
      </c>
      <c r="K12" s="196" t="s">
        <v>184</v>
      </c>
      <c r="L12" s="198" t="s">
        <v>197</v>
      </c>
      <c r="M12" s="192"/>
      <c r="N12" s="192"/>
      <c r="O12" s="139"/>
      <c r="P12" s="285"/>
      <c r="Q12" s="504"/>
      <c r="R12" s="504"/>
      <c r="S12" s="504"/>
    </row>
    <row r="13" spans="2:19" ht="18" customHeight="1">
      <c r="B13" s="139"/>
      <c r="C13" s="139"/>
      <c r="D13" s="762"/>
      <c r="E13" s="762"/>
      <c r="F13" s="233" t="s">
        <v>185</v>
      </c>
      <c r="G13" s="265">
        <v>554890292</v>
      </c>
      <c r="H13" s="265">
        <v>561821491</v>
      </c>
      <c r="I13" s="229">
        <f t="shared" ref="I13:I23" si="0">+H13/$H$13</f>
        <v>1</v>
      </c>
      <c r="J13" s="529">
        <v>6368561</v>
      </c>
      <c r="K13" s="414">
        <f>+J13/G13</f>
        <v>1.1477153397378233E-2</v>
      </c>
      <c r="L13" s="229">
        <f t="shared" ref="L13:L30" si="1">+H13/G13</f>
        <v>1.0124911159916274</v>
      </c>
      <c r="M13" s="763" t="s">
        <v>186</v>
      </c>
      <c r="N13" s="763"/>
      <c r="O13" s="531"/>
      <c r="P13" s="285"/>
      <c r="Q13" s="504"/>
      <c r="R13" s="504"/>
      <c r="S13" s="504"/>
    </row>
    <row r="14" spans="2:19" ht="17.25" customHeight="1">
      <c r="B14" s="139"/>
      <c r="C14" s="139"/>
      <c r="D14" s="762"/>
      <c r="E14" s="762"/>
      <c r="F14" s="519" t="s">
        <v>250</v>
      </c>
      <c r="G14" s="287">
        <v>88572807</v>
      </c>
      <c r="H14" s="287">
        <v>89521016</v>
      </c>
      <c r="I14" s="229">
        <f t="shared" si="0"/>
        <v>0.1593406757022757</v>
      </c>
      <c r="J14" s="436">
        <v>1023788</v>
      </c>
      <c r="K14" s="430">
        <f>+J14/H14</f>
        <v>1.1436286648042511E-2</v>
      </c>
      <c r="L14" s="259">
        <f t="shared" si="1"/>
        <v>1.010705418876473</v>
      </c>
      <c r="M14" s="757" t="s">
        <v>217</v>
      </c>
      <c r="N14" s="532">
        <f>+H13-G13</f>
        <v>6931199</v>
      </c>
      <c r="O14" s="531"/>
      <c r="P14" s="478"/>
      <c r="Q14" s="504"/>
      <c r="R14" s="504"/>
      <c r="S14" s="504"/>
    </row>
    <row r="15" spans="2:19" ht="17.25" customHeight="1">
      <c r="B15" s="139"/>
      <c r="C15" s="139"/>
      <c r="D15" s="762"/>
      <c r="E15" s="762"/>
      <c r="F15" s="520" t="s">
        <v>248</v>
      </c>
      <c r="G15" s="287">
        <v>3978349</v>
      </c>
      <c r="H15" s="287">
        <v>4026044</v>
      </c>
      <c r="I15" s="229">
        <f t="shared" si="0"/>
        <v>7.1660555256331413E-3</v>
      </c>
      <c r="J15" s="507">
        <v>43530</v>
      </c>
      <c r="K15" s="430">
        <f>+J15/G15</f>
        <v>1.0941724821025003E-2</v>
      </c>
      <c r="L15" s="259">
        <f t="shared" si="1"/>
        <v>1.0119886415193839</v>
      </c>
      <c r="M15" s="757"/>
      <c r="N15" s="547" t="s">
        <v>208</v>
      </c>
      <c r="O15" s="531"/>
      <c r="P15" s="478"/>
      <c r="Q15" s="284"/>
      <c r="R15" s="504"/>
      <c r="S15" s="504"/>
    </row>
    <row r="16" spans="2:19" ht="17.25" customHeight="1">
      <c r="B16" s="139"/>
      <c r="C16" s="139"/>
      <c r="D16" s="762"/>
      <c r="E16" s="762"/>
      <c r="F16" s="521" t="s">
        <v>251</v>
      </c>
      <c r="G16" s="286">
        <v>6217788</v>
      </c>
      <c r="H16" s="286">
        <v>6408443</v>
      </c>
      <c r="I16" s="229">
        <f t="shared" si="0"/>
        <v>1.1406546568009447E-2</v>
      </c>
      <c r="J16" s="232">
        <v>326420</v>
      </c>
      <c r="K16" s="417">
        <f t="shared" ref="K16:K23" si="2">+J16/H16</f>
        <v>5.093592936693047E-2</v>
      </c>
      <c r="L16" s="259">
        <f t="shared" si="1"/>
        <v>1.0306628337923389</v>
      </c>
      <c r="M16" s="533"/>
      <c r="N16" s="533"/>
      <c r="O16" s="531"/>
      <c r="P16" s="478"/>
      <c r="Q16" s="285"/>
      <c r="R16" s="504"/>
      <c r="S16" s="504"/>
    </row>
    <row r="17" spans="2:19" ht="17.25" customHeight="1">
      <c r="B17" s="139"/>
      <c r="C17" s="139"/>
      <c r="D17" s="762"/>
      <c r="E17" s="762"/>
      <c r="F17" s="522" t="s">
        <v>252</v>
      </c>
      <c r="G17" s="286">
        <v>32874501</v>
      </c>
      <c r="H17" s="286">
        <v>33290266</v>
      </c>
      <c r="I17" s="229">
        <f t="shared" si="0"/>
        <v>5.9254169755496237E-2</v>
      </c>
      <c r="J17" s="260">
        <v>675295</v>
      </c>
      <c r="K17" s="416">
        <f t="shared" si="2"/>
        <v>2.0285058701543568E-2</v>
      </c>
      <c r="L17" s="259">
        <f t="shared" si="1"/>
        <v>1.0126470360721216</v>
      </c>
      <c r="M17" s="533"/>
      <c r="N17" s="533"/>
      <c r="O17" s="531"/>
      <c r="P17" s="478"/>
      <c r="Q17" s="506"/>
      <c r="R17" s="504"/>
      <c r="S17" s="504"/>
    </row>
    <row r="18" spans="2:19" ht="17.25" customHeight="1">
      <c r="B18" s="139"/>
      <c r="C18" s="139"/>
      <c r="D18" s="762"/>
      <c r="E18" s="762"/>
      <c r="F18" s="520" t="s">
        <v>187</v>
      </c>
      <c r="G18" s="286">
        <v>9394326</v>
      </c>
      <c r="H18" s="286">
        <v>9426171</v>
      </c>
      <c r="I18" s="229">
        <f t="shared" si="0"/>
        <v>1.6777875447986378E-2</v>
      </c>
      <c r="J18" s="232">
        <v>129145</v>
      </c>
      <c r="K18" s="258">
        <f t="shared" si="2"/>
        <v>1.3700685039556359E-2</v>
      </c>
      <c r="L18" s="259">
        <f t="shared" si="1"/>
        <v>1.0033898121057327</v>
      </c>
      <c r="M18" s="533"/>
      <c r="N18" s="533"/>
      <c r="O18" s="531"/>
      <c r="P18" s="478"/>
      <c r="Q18" s="284"/>
      <c r="R18" s="504"/>
      <c r="S18" s="504"/>
    </row>
    <row r="19" spans="2:19" ht="17.25" customHeight="1">
      <c r="B19" s="139"/>
      <c r="C19" s="139"/>
      <c r="D19" s="762"/>
      <c r="E19" s="762"/>
      <c r="F19" s="574" t="s">
        <v>279</v>
      </c>
      <c r="G19" s="286">
        <v>4075533</v>
      </c>
      <c r="H19" s="286">
        <v>4130232</v>
      </c>
      <c r="I19" s="229">
        <f t="shared" si="0"/>
        <v>7.3515023297675884E-3</v>
      </c>
      <c r="J19" s="232">
        <v>59039</v>
      </c>
      <c r="K19" s="258">
        <f t="shared" si="2"/>
        <v>1.4294354409146993E-2</v>
      </c>
      <c r="L19" s="259">
        <f t="shared" si="1"/>
        <v>1.0134213120099873</v>
      </c>
      <c r="M19" s="533"/>
      <c r="N19" s="533"/>
      <c r="O19" s="531"/>
      <c r="P19" s="478"/>
      <c r="Q19" s="285"/>
      <c r="R19" s="504"/>
      <c r="S19" s="504"/>
    </row>
    <row r="20" spans="2:19" ht="17.25" customHeight="1">
      <c r="B20" s="139"/>
      <c r="C20" s="139"/>
      <c r="D20" s="762"/>
      <c r="E20" s="762"/>
      <c r="F20" s="541" t="s">
        <v>253</v>
      </c>
      <c r="G20" s="286">
        <v>3997269</v>
      </c>
      <c r="H20" s="286">
        <v>3999751</v>
      </c>
      <c r="I20" s="229">
        <f t="shared" si="0"/>
        <v>7.1192559631009199E-3</v>
      </c>
      <c r="J20" s="232">
        <v>101918</v>
      </c>
      <c r="K20" s="540">
        <f t="shared" si="2"/>
        <v>2.5481086197615802E-2</v>
      </c>
      <c r="L20" s="259">
        <f t="shared" si="1"/>
        <v>1.0006209239358173</v>
      </c>
      <c r="M20" s="533"/>
      <c r="N20" s="533"/>
      <c r="O20" s="531"/>
      <c r="P20" s="478"/>
      <c r="Q20" s="506"/>
      <c r="R20" s="504"/>
      <c r="S20" s="504"/>
    </row>
    <row r="21" spans="2:19" ht="17.25" customHeight="1">
      <c r="B21" s="139"/>
      <c r="C21" s="139"/>
      <c r="D21" s="762"/>
      <c r="E21" s="762"/>
      <c r="F21" s="519" t="s">
        <v>254</v>
      </c>
      <c r="G21" s="287">
        <v>15180444</v>
      </c>
      <c r="H21" s="287">
        <v>15297539</v>
      </c>
      <c r="I21" s="229">
        <f t="shared" si="0"/>
        <v>2.7228468908819296E-2</v>
      </c>
      <c r="J21" s="411">
        <v>99088</v>
      </c>
      <c r="K21" s="258">
        <f t="shared" si="2"/>
        <v>6.4773817540193885E-3</v>
      </c>
      <c r="L21" s="259">
        <f t="shared" si="1"/>
        <v>1.0077135425024459</v>
      </c>
      <c r="M21" s="533"/>
      <c r="N21" s="533"/>
      <c r="O21" s="531"/>
      <c r="P21" s="478"/>
      <c r="Q21" s="284"/>
      <c r="R21" s="504"/>
      <c r="S21" s="504"/>
    </row>
    <row r="22" spans="2:19" ht="17.25" customHeight="1">
      <c r="B22" s="139"/>
      <c r="C22" s="139"/>
      <c r="D22" s="762"/>
      <c r="E22" s="762"/>
      <c r="F22" s="519" t="s">
        <v>255</v>
      </c>
      <c r="G22" s="299">
        <v>7246707</v>
      </c>
      <c r="H22" s="299">
        <v>7272727</v>
      </c>
      <c r="I22" s="229">
        <f t="shared" si="0"/>
        <v>1.294490708615488E-2</v>
      </c>
      <c r="J22" s="232">
        <v>141486</v>
      </c>
      <c r="K22" s="468">
        <f t="shared" si="2"/>
        <v>1.9454325729537213E-2</v>
      </c>
      <c r="L22" s="259">
        <f t="shared" si="1"/>
        <v>1.0035905963908849</v>
      </c>
      <c r="M22" s="533"/>
      <c r="N22" s="533"/>
      <c r="O22" s="531"/>
      <c r="P22" s="478"/>
      <c r="Q22" s="285"/>
      <c r="R22" s="504"/>
      <c r="S22" s="504"/>
    </row>
    <row r="23" spans="2:19" ht="17.25" customHeight="1">
      <c r="B23" s="139"/>
      <c r="C23" s="139"/>
      <c r="D23" s="762"/>
      <c r="E23" s="762"/>
      <c r="F23" s="519" t="s">
        <v>256</v>
      </c>
      <c r="G23" s="287">
        <v>43604394</v>
      </c>
      <c r="H23" s="287">
        <v>43730071</v>
      </c>
      <c r="I23" s="229">
        <f t="shared" si="0"/>
        <v>7.7836237489177854E-2</v>
      </c>
      <c r="J23" s="288">
        <v>525660</v>
      </c>
      <c r="K23" s="258">
        <f t="shared" si="2"/>
        <v>1.2020561320378372E-2</v>
      </c>
      <c r="L23" s="259">
        <f t="shared" si="1"/>
        <v>1.0028822095314522</v>
      </c>
      <c r="M23" s="533"/>
      <c r="N23" s="533"/>
      <c r="O23" s="531"/>
      <c r="P23" s="478"/>
      <c r="Q23" s="506"/>
      <c r="R23" s="504"/>
      <c r="S23" s="504"/>
    </row>
    <row r="24" spans="2:19" ht="17.25" customHeight="1">
      <c r="B24" s="139"/>
      <c r="C24" s="139"/>
      <c r="D24" s="762"/>
      <c r="E24" s="762"/>
      <c r="F24" s="523" t="s">
        <v>257</v>
      </c>
      <c r="G24" s="529">
        <v>1542377</v>
      </c>
      <c r="H24" s="529">
        <v>1545647</v>
      </c>
      <c r="I24" s="229">
        <f>+G24/$H$13</f>
        <v>2.7453150595123815E-3</v>
      </c>
      <c r="J24" s="529">
        <v>30438</v>
      </c>
      <c r="K24" s="468">
        <f>+J24/G24</f>
        <v>1.9734474774973951E-2</v>
      </c>
      <c r="L24" s="259">
        <f t="shared" si="1"/>
        <v>1.0021201042287327</v>
      </c>
      <c r="M24" s="533"/>
      <c r="N24" s="533"/>
      <c r="O24" s="531"/>
      <c r="P24" s="478"/>
      <c r="Q24" s="284"/>
      <c r="R24" s="504"/>
      <c r="S24" s="504"/>
    </row>
    <row r="25" spans="2:19" ht="17.25" customHeight="1">
      <c r="B25" s="139"/>
      <c r="C25" s="139"/>
      <c r="D25" s="762"/>
      <c r="E25" s="762"/>
      <c r="F25" s="524" t="s">
        <v>258</v>
      </c>
      <c r="G25" s="415">
        <v>18185995</v>
      </c>
      <c r="H25" s="415">
        <v>18216026</v>
      </c>
      <c r="I25" s="229">
        <f t="shared" ref="I25:I30" si="3">+H25/$H$13</f>
        <v>3.2423156272603323E-2</v>
      </c>
      <c r="J25" s="232">
        <v>374102</v>
      </c>
      <c r="K25" s="468">
        <f t="shared" ref="K25:K30" si="4">+J25/H25</f>
        <v>2.0536971126413631E-2</v>
      </c>
      <c r="L25" s="259">
        <f t="shared" si="1"/>
        <v>1.0016513256492152</v>
      </c>
      <c r="M25" s="533"/>
      <c r="N25" s="533"/>
      <c r="O25" s="531"/>
      <c r="P25" s="478"/>
      <c r="Q25" s="285"/>
      <c r="R25" s="504"/>
      <c r="S25" s="504"/>
    </row>
    <row r="26" spans="2:19" ht="17.25" customHeight="1">
      <c r="B26" s="139"/>
      <c r="C26" s="139"/>
      <c r="D26" s="762"/>
      <c r="E26" s="762"/>
      <c r="F26" s="538" t="s">
        <v>259</v>
      </c>
      <c r="G26" s="415">
        <v>12973615</v>
      </c>
      <c r="H26" s="415">
        <v>13090476</v>
      </c>
      <c r="I26" s="229">
        <f t="shared" si="3"/>
        <v>2.3300062759614156E-2</v>
      </c>
      <c r="J26" s="232">
        <v>109348</v>
      </c>
      <c r="K26" s="539">
        <f t="shared" si="4"/>
        <v>8.353248575529262E-3</v>
      </c>
      <c r="L26" s="259">
        <f t="shared" si="1"/>
        <v>1.0090075896348087</v>
      </c>
      <c r="M26" s="533"/>
      <c r="N26" s="533"/>
      <c r="O26" s="531"/>
      <c r="P26" s="478"/>
      <c r="Q26" s="506"/>
      <c r="R26" s="504"/>
      <c r="S26" s="504"/>
    </row>
    <row r="27" spans="2:19" ht="17.25" customHeight="1">
      <c r="B27" s="139"/>
      <c r="C27" s="139"/>
      <c r="D27" s="762"/>
      <c r="E27" s="762"/>
      <c r="F27" s="525" t="s">
        <v>249</v>
      </c>
      <c r="G27" s="415">
        <v>32318670</v>
      </c>
      <c r="H27" s="415">
        <v>32881809</v>
      </c>
      <c r="I27" s="229">
        <f t="shared" si="3"/>
        <v>5.8527147015100568E-2</v>
      </c>
      <c r="J27" s="232">
        <v>151454</v>
      </c>
      <c r="K27" s="258">
        <f t="shared" si="4"/>
        <v>4.6060117921127757E-3</v>
      </c>
      <c r="L27" s="259">
        <f t="shared" si="1"/>
        <v>1.0174245722364195</v>
      </c>
      <c r="M27" s="533"/>
      <c r="N27" s="533"/>
      <c r="O27" s="531"/>
      <c r="P27" s="478"/>
      <c r="Q27" s="284"/>
      <c r="R27" s="504"/>
      <c r="S27" s="504"/>
    </row>
    <row r="28" spans="2:19" ht="22.2" customHeight="1">
      <c r="B28" s="139"/>
      <c r="C28" s="139"/>
      <c r="D28" s="762"/>
      <c r="E28" s="762"/>
      <c r="F28" s="537" t="s">
        <v>196</v>
      </c>
      <c r="G28" s="286">
        <v>29022265</v>
      </c>
      <c r="H28" s="286">
        <v>29692989</v>
      </c>
      <c r="I28" s="229">
        <f t="shared" si="3"/>
        <v>5.2851287242765867E-2</v>
      </c>
      <c r="J28" s="536">
        <v>142533</v>
      </c>
      <c r="K28" s="258">
        <f t="shared" si="4"/>
        <v>4.8002240528900609E-3</v>
      </c>
      <c r="L28" s="259">
        <f t="shared" si="1"/>
        <v>1.0231106703766919</v>
      </c>
      <c r="M28" s="758" t="s">
        <v>372</v>
      </c>
      <c r="N28" s="757"/>
      <c r="O28" s="531"/>
      <c r="P28" s="478"/>
      <c r="Q28" s="285"/>
      <c r="R28" s="504"/>
      <c r="S28" s="504"/>
    </row>
    <row r="29" spans="2:19" ht="22.2" customHeight="1">
      <c r="B29" s="139"/>
      <c r="C29" s="139"/>
      <c r="D29" s="756"/>
      <c r="E29" s="756"/>
      <c r="F29" s="537" t="s">
        <v>206</v>
      </c>
      <c r="G29" s="529">
        <v>9639819</v>
      </c>
      <c r="H29" s="529">
        <v>10213101</v>
      </c>
      <c r="I29" s="229">
        <f t="shared" si="3"/>
        <v>1.8178551663841566E-2</v>
      </c>
      <c r="J29" s="552">
        <v>31581</v>
      </c>
      <c r="K29" s="258">
        <f t="shared" si="4"/>
        <v>3.0922048063560716E-3</v>
      </c>
      <c r="L29" s="508">
        <f t="shared" si="1"/>
        <v>1.0594702037455268</v>
      </c>
      <c r="M29" s="757"/>
      <c r="N29" s="757"/>
      <c r="O29" s="531"/>
      <c r="P29" s="478"/>
      <c r="Q29" s="506"/>
      <c r="R29" s="504"/>
      <c r="S29" s="504"/>
    </row>
    <row r="30" spans="2:19" ht="22.2" customHeight="1">
      <c r="B30" s="144"/>
      <c r="C30" s="139"/>
      <c r="D30" s="255"/>
      <c r="E30" s="255"/>
      <c r="F30" s="583" t="s">
        <v>371</v>
      </c>
      <c r="G30" s="584">
        <v>2160759</v>
      </c>
      <c r="H30" s="584">
        <v>2402311</v>
      </c>
      <c r="I30" s="581">
        <f t="shared" si="3"/>
        <v>4.2759329048165581E-3</v>
      </c>
      <c r="J30" s="585">
        <v>25267</v>
      </c>
      <c r="K30" s="582">
        <f t="shared" si="4"/>
        <v>1.0517788912426409E-2</v>
      </c>
      <c r="L30" s="580">
        <f t="shared" si="1"/>
        <v>1.1117903477435476</v>
      </c>
      <c r="M30" s="757"/>
      <c r="N30" s="757"/>
      <c r="O30" s="531"/>
      <c r="P30" s="478"/>
      <c r="Q30" s="284"/>
      <c r="R30" s="504"/>
      <c r="S30" s="504"/>
    </row>
    <row r="31" spans="2:19" ht="17.399999999999999" customHeight="1">
      <c r="B31" s="139"/>
      <c r="C31" s="139"/>
      <c r="D31" s="139"/>
      <c r="E31" s="139"/>
      <c r="F31" s="139"/>
      <c r="G31" s="139"/>
      <c r="H31" s="139"/>
      <c r="I31" s="139"/>
      <c r="J31" s="139"/>
      <c r="K31" s="139"/>
      <c r="L31" s="139"/>
      <c r="M31" s="531"/>
      <c r="N31" s="531"/>
      <c r="O31" s="531"/>
      <c r="P31" s="478"/>
      <c r="Q31" s="285"/>
      <c r="R31" s="504"/>
      <c r="S31" s="504"/>
    </row>
    <row r="32" spans="2:19" ht="21.6" customHeight="1">
      <c r="B32" s="179"/>
      <c r="C32" s="179"/>
      <c r="D32" s="179"/>
      <c r="E32" s="179"/>
      <c r="F32" s="179"/>
      <c r="G32" s="179"/>
      <c r="H32" s="179"/>
      <c r="I32" s="179"/>
      <c r="J32" s="179"/>
      <c r="K32" s="179"/>
      <c r="L32" s="735" t="s">
        <v>373</v>
      </c>
      <c r="M32" s="735"/>
      <c r="N32" s="735"/>
      <c r="O32" s="531"/>
      <c r="P32" s="478"/>
      <c r="Q32" s="506"/>
      <c r="R32" s="504"/>
      <c r="S32" s="504"/>
    </row>
    <row r="33" spans="2:19" ht="21.6" customHeight="1">
      <c r="B33" s="179"/>
      <c r="C33" s="179"/>
      <c r="D33" s="179"/>
      <c r="E33" s="179"/>
      <c r="F33" s="179"/>
      <c r="G33" s="179"/>
      <c r="H33" s="179"/>
      <c r="I33" s="179"/>
      <c r="J33" s="179"/>
      <c r="K33" s="179"/>
      <c r="L33" s="735"/>
      <c r="M33" s="735"/>
      <c r="N33" s="735"/>
      <c r="O33" s="531" t="s">
        <v>208</v>
      </c>
      <c r="P33" s="478"/>
      <c r="Q33" s="284"/>
      <c r="R33" s="504"/>
      <c r="S33" s="504"/>
    </row>
    <row r="34" spans="2:19" ht="21.6" customHeight="1">
      <c r="B34" s="179"/>
      <c r="C34" s="179"/>
      <c r="D34" s="179"/>
      <c r="E34" s="179"/>
      <c r="F34" s="179"/>
      <c r="G34" s="179"/>
      <c r="H34" s="179"/>
      <c r="I34" s="179"/>
      <c r="J34" s="179"/>
      <c r="K34" s="179"/>
      <c r="L34" s="735"/>
      <c r="M34" s="735"/>
      <c r="N34" s="735"/>
      <c r="O34" s="535"/>
      <c r="P34" s="478"/>
      <c r="Q34" s="285"/>
      <c r="R34" s="504"/>
      <c r="S34" s="504"/>
    </row>
    <row r="35" spans="2:19" ht="21.6" customHeight="1">
      <c r="B35" s="179"/>
      <c r="C35" s="179"/>
      <c r="D35" s="179"/>
      <c r="E35" s="179"/>
      <c r="F35" s="179"/>
      <c r="G35" s="179"/>
      <c r="H35" s="179"/>
      <c r="I35" s="179"/>
      <c r="J35" s="179"/>
      <c r="K35" s="179"/>
      <c r="L35" s="735"/>
      <c r="M35" s="735"/>
      <c r="N35" s="735"/>
      <c r="O35" s="535"/>
      <c r="P35" s="478"/>
      <c r="Q35" s="506"/>
      <c r="R35" s="504"/>
      <c r="S35" s="504"/>
    </row>
    <row r="36" spans="2:19" ht="21.6" customHeight="1">
      <c r="B36" s="179"/>
      <c r="C36" s="179"/>
      <c r="D36" s="179"/>
      <c r="E36" s="179"/>
      <c r="F36" s="179"/>
      <c r="G36" s="179"/>
      <c r="H36" s="179"/>
      <c r="I36" s="179"/>
      <c r="J36" s="179"/>
      <c r="K36" s="179"/>
      <c r="L36" s="735"/>
      <c r="M36" s="735"/>
      <c r="N36" s="735"/>
      <c r="O36" s="535"/>
      <c r="P36" s="478"/>
      <c r="Q36" s="284"/>
      <c r="R36" s="504"/>
      <c r="S36" s="504"/>
    </row>
    <row r="37" spans="2:19" ht="21.6" customHeight="1">
      <c r="B37" s="480"/>
      <c r="C37" s="179"/>
      <c r="D37" s="179"/>
      <c r="E37" s="179"/>
      <c r="F37" s="179"/>
      <c r="G37" s="179"/>
      <c r="H37" s="179"/>
      <c r="I37" s="179"/>
      <c r="J37" s="179"/>
      <c r="K37" s="179"/>
      <c r="L37" s="735"/>
      <c r="M37" s="735"/>
      <c r="N37" s="735"/>
      <c r="O37" s="535"/>
      <c r="P37" s="478"/>
      <c r="Q37" s="285"/>
      <c r="R37" s="504"/>
      <c r="S37" s="504"/>
    </row>
    <row r="38" spans="2:19" ht="21.6" customHeight="1">
      <c r="B38" s="179"/>
      <c r="C38" s="179"/>
      <c r="D38" s="179"/>
      <c r="E38" s="179"/>
      <c r="F38" s="179"/>
      <c r="G38" s="179"/>
      <c r="H38" s="179"/>
      <c r="I38" s="179"/>
      <c r="J38" s="179"/>
      <c r="K38" s="179"/>
      <c r="L38" s="735"/>
      <c r="M38" s="735"/>
      <c r="N38" s="735"/>
      <c r="O38" s="535"/>
      <c r="P38" s="478"/>
      <c r="Q38" s="506"/>
      <c r="R38" s="504"/>
      <c r="S38" s="504"/>
    </row>
    <row r="39" spans="2:19" ht="21.6" customHeight="1">
      <c r="B39" s="179"/>
      <c r="C39" s="179"/>
      <c r="D39" s="179"/>
      <c r="E39" s="179"/>
      <c r="F39" s="179"/>
      <c r="G39" s="179"/>
      <c r="H39" s="179"/>
      <c r="I39" s="179"/>
      <c r="J39" s="179"/>
      <c r="K39" s="179"/>
      <c r="L39" s="735"/>
      <c r="M39" s="735"/>
      <c r="N39" s="735"/>
      <c r="O39" s="535"/>
      <c r="P39" s="478"/>
      <c r="Q39" s="284"/>
      <c r="R39" s="504"/>
      <c r="S39" s="504"/>
    </row>
    <row r="40" spans="2:19" ht="21.6" customHeight="1">
      <c r="B40" s="179"/>
      <c r="C40" s="179"/>
      <c r="D40" s="179"/>
      <c r="E40" s="179"/>
      <c r="F40" s="179"/>
      <c r="G40" s="179"/>
      <c r="H40" s="179"/>
      <c r="I40" s="179"/>
      <c r="J40" s="179"/>
      <c r="K40" s="179"/>
      <c r="L40" s="735"/>
      <c r="M40" s="735"/>
      <c r="N40" s="735"/>
      <c r="O40" s="535"/>
      <c r="P40" s="478"/>
      <c r="Q40" s="285"/>
      <c r="R40" s="504"/>
      <c r="S40" s="504"/>
    </row>
    <row r="41" spans="2:19" ht="21.6" customHeight="1">
      <c r="B41" s="179"/>
      <c r="C41" s="179"/>
      <c r="D41" s="179"/>
      <c r="E41" s="179"/>
      <c r="F41" s="179"/>
      <c r="G41" s="179"/>
      <c r="H41" s="179"/>
      <c r="I41" s="179"/>
      <c r="J41" s="179"/>
      <c r="K41" s="179"/>
      <c r="L41" s="735"/>
      <c r="M41" s="735"/>
      <c r="N41" s="735"/>
      <c r="O41" s="535"/>
      <c r="P41" s="478"/>
      <c r="Q41" s="506"/>
      <c r="R41" s="504"/>
      <c r="S41" s="504"/>
    </row>
    <row r="42" spans="2:19" ht="21.6" customHeight="1">
      <c r="B42" s="179"/>
      <c r="C42" s="179"/>
      <c r="D42" s="179"/>
      <c r="E42" s="179"/>
      <c r="F42" s="179"/>
      <c r="G42" s="179"/>
      <c r="H42" s="179"/>
      <c r="I42" s="179"/>
      <c r="J42" s="179"/>
      <c r="K42" s="179"/>
      <c r="L42" s="735"/>
      <c r="M42" s="735"/>
      <c r="N42" s="735"/>
      <c r="O42" s="535"/>
      <c r="P42" s="478"/>
      <c r="Q42" s="284"/>
      <c r="R42" s="504"/>
      <c r="S42" s="504"/>
    </row>
    <row r="43" spans="2:19" ht="21.6" customHeight="1">
      <c r="B43" s="139"/>
      <c r="C43" s="139"/>
      <c r="D43" s="139"/>
      <c r="E43" s="139"/>
      <c r="F43" s="139"/>
      <c r="G43" s="139"/>
      <c r="H43" s="139"/>
      <c r="I43" s="139"/>
      <c r="J43" s="139"/>
      <c r="K43" s="139"/>
      <c r="L43" s="483"/>
      <c r="M43" s="534"/>
      <c r="N43" s="534"/>
      <c r="O43" s="535"/>
      <c r="P43" s="478"/>
      <c r="Q43" s="285"/>
      <c r="R43" s="504"/>
      <c r="S43" s="504"/>
    </row>
    <row r="44" spans="2:19" ht="21.6" customHeight="1">
      <c r="B44" s="139"/>
      <c r="C44" s="139"/>
      <c r="D44" s="139"/>
      <c r="E44" s="139"/>
      <c r="F44" s="139"/>
      <c r="G44" s="139"/>
      <c r="H44" s="139"/>
      <c r="I44" s="139"/>
      <c r="J44" s="139"/>
      <c r="K44" s="139"/>
      <c r="L44" s="483"/>
      <c r="M44" s="534"/>
      <c r="N44" s="534"/>
      <c r="O44" s="535"/>
      <c r="P44" s="478"/>
      <c r="Q44" s="506"/>
      <c r="R44" s="504"/>
      <c r="S44" s="504"/>
    </row>
    <row r="45" spans="2:19" ht="32.4">
      <c r="B45" s="736" t="s">
        <v>188</v>
      </c>
      <c r="C45" s="736"/>
      <c r="D45" s="736"/>
      <c r="E45" s="736"/>
      <c r="F45" s="736"/>
      <c r="G45" s="736"/>
      <c r="H45" s="736"/>
      <c r="I45" s="150"/>
      <c r="J45" s="149"/>
      <c r="K45" s="139"/>
      <c r="L45" s="139"/>
      <c r="M45" s="139"/>
      <c r="N45" s="139"/>
      <c r="O45" s="139"/>
      <c r="Q45" s="285"/>
    </row>
    <row r="46" spans="2:19" ht="18">
      <c r="B46" s="180" t="s">
        <v>140</v>
      </c>
      <c r="C46" s="139"/>
      <c r="D46" s="139"/>
      <c r="E46" s="139"/>
      <c r="F46" s="139"/>
      <c r="G46" s="139"/>
      <c r="H46" s="139"/>
      <c r="I46" s="139"/>
      <c r="J46" s="139"/>
      <c r="K46" s="139"/>
      <c r="L46" s="139"/>
      <c r="M46" s="139"/>
      <c r="N46" s="139"/>
      <c r="O46" s="139"/>
      <c r="P46" s="284"/>
      <c r="Q46" s="506"/>
    </row>
    <row r="47" spans="2:19" ht="18">
      <c r="B47" s="737" t="s">
        <v>141</v>
      </c>
      <c r="C47" s="737"/>
      <c r="D47" s="737"/>
      <c r="E47" s="737"/>
      <c r="F47" s="737"/>
      <c r="G47" s="737"/>
      <c r="H47" s="737"/>
      <c r="I47" s="737"/>
      <c r="J47" s="737"/>
      <c r="K47" s="737"/>
      <c r="L47" s="737"/>
      <c r="M47" s="737"/>
      <c r="N47" s="139"/>
      <c r="O47" s="139"/>
      <c r="P47" s="285"/>
    </row>
    <row r="48" spans="2:19" ht="18">
      <c r="B48" s="738" t="s">
        <v>142</v>
      </c>
      <c r="C48" s="738"/>
      <c r="D48" s="738"/>
      <c r="E48" s="738"/>
      <c r="F48" s="738"/>
      <c r="G48" s="738"/>
      <c r="H48" s="738"/>
      <c r="I48" s="738"/>
      <c r="J48" s="738"/>
      <c r="K48" s="738"/>
      <c r="L48" s="738"/>
      <c r="M48" s="738"/>
      <c r="N48" s="139"/>
      <c r="O48" s="139"/>
      <c r="P48" s="285"/>
    </row>
    <row r="49" spans="2:16" ht="22.5" customHeight="1">
      <c r="B49" s="743" t="s">
        <v>203</v>
      </c>
      <c r="C49" s="744"/>
      <c r="D49" s="744"/>
      <c r="E49" s="744"/>
      <c r="F49" s="744"/>
      <c r="G49" s="744"/>
      <c r="H49" s="744"/>
      <c r="I49" s="744"/>
      <c r="J49" s="744"/>
      <c r="K49" s="744"/>
      <c r="L49" s="744"/>
      <c r="M49" s="745"/>
      <c r="N49" s="739" t="s">
        <v>189</v>
      </c>
      <c r="O49" s="139"/>
      <c r="P49" s="284"/>
    </row>
    <row r="50" spans="2:16" ht="22.5" customHeight="1">
      <c r="B50" s="214" t="s">
        <v>209</v>
      </c>
      <c r="C50" s="212"/>
      <c r="D50" s="212"/>
      <c r="E50" s="212"/>
      <c r="F50" s="212"/>
      <c r="G50" s="212"/>
      <c r="H50" s="212"/>
      <c r="I50" s="212"/>
      <c r="J50" s="212"/>
      <c r="K50" s="212"/>
      <c r="L50" s="212"/>
      <c r="M50" s="213"/>
      <c r="N50" s="739"/>
      <c r="O50" s="139"/>
      <c r="P50" s="285"/>
    </row>
    <row r="51" spans="2:16" ht="18">
      <c r="B51" s="737" t="s">
        <v>199</v>
      </c>
      <c r="C51" s="737"/>
      <c r="D51" s="737"/>
      <c r="E51" s="737"/>
      <c r="F51" s="737"/>
      <c r="G51" s="737"/>
      <c r="H51" s="737"/>
      <c r="I51" s="737"/>
      <c r="J51" s="737"/>
      <c r="K51" s="737"/>
      <c r="L51" s="737"/>
      <c r="M51" s="737"/>
      <c r="N51" s="739"/>
      <c r="O51" s="139"/>
      <c r="P51" s="285"/>
    </row>
    <row r="52" spans="2:16" ht="18">
      <c r="B52" s="738" t="s">
        <v>200</v>
      </c>
      <c r="C52" s="738"/>
      <c r="D52" s="738"/>
      <c r="E52" s="738"/>
      <c r="F52" s="738"/>
      <c r="G52" s="738"/>
      <c r="H52" s="738"/>
      <c r="I52" s="738"/>
      <c r="J52" s="738"/>
      <c r="K52" s="738"/>
      <c r="L52" s="738"/>
      <c r="M52" s="738"/>
      <c r="N52" s="739"/>
      <c r="O52" s="139"/>
      <c r="P52" s="284"/>
    </row>
    <row r="53" spans="2:16" ht="18">
      <c r="B53" s="737" t="s">
        <v>201</v>
      </c>
      <c r="C53" s="737"/>
      <c r="D53" s="737"/>
      <c r="E53" s="737"/>
      <c r="F53" s="737"/>
      <c r="G53" s="737"/>
      <c r="H53" s="737"/>
      <c r="I53" s="737"/>
      <c r="J53" s="737"/>
      <c r="K53" s="737"/>
      <c r="L53" s="737"/>
      <c r="M53" s="737"/>
      <c r="N53" s="739"/>
      <c r="O53" s="139"/>
      <c r="P53" s="285"/>
    </row>
    <row r="54" spans="2:16" ht="18">
      <c r="B54" s="737" t="s">
        <v>202</v>
      </c>
      <c r="C54" s="737"/>
      <c r="D54" s="737"/>
      <c r="E54" s="737"/>
      <c r="F54" s="737"/>
      <c r="G54" s="737"/>
      <c r="H54" s="737"/>
      <c r="I54" s="737"/>
      <c r="J54" s="737"/>
      <c r="K54" s="737"/>
      <c r="L54" s="737"/>
      <c r="M54" s="737"/>
      <c r="N54" s="739"/>
      <c r="O54" s="139"/>
      <c r="P54" s="285"/>
    </row>
    <row r="55" spans="2:16" ht="18">
      <c r="B55" s="152"/>
      <c r="M55" s="139"/>
      <c r="N55" s="739"/>
      <c r="O55" s="139"/>
      <c r="P55" s="284"/>
    </row>
    <row r="56" spans="2:16" ht="17.25" customHeight="1">
      <c r="B56" s="740" t="s">
        <v>143</v>
      </c>
      <c r="C56" s="741"/>
      <c r="D56" s="741"/>
      <c r="E56" s="741"/>
      <c r="F56" s="741"/>
      <c r="G56" s="741"/>
      <c r="H56" s="741"/>
      <c r="I56" s="741"/>
      <c r="J56" s="741"/>
      <c r="K56" s="741"/>
      <c r="L56" s="741"/>
      <c r="M56" s="742"/>
      <c r="N56" s="739"/>
      <c r="O56" s="139"/>
      <c r="P56" s="285"/>
    </row>
    <row r="57" spans="2:16" ht="17.25" customHeight="1">
      <c r="B57" s="740" t="s">
        <v>144</v>
      </c>
      <c r="C57" s="741"/>
      <c r="D57" s="741"/>
      <c r="E57" s="741"/>
      <c r="F57" s="741"/>
      <c r="G57" s="741"/>
      <c r="H57" s="741"/>
      <c r="I57" s="741"/>
      <c r="J57" s="741"/>
      <c r="K57" s="741"/>
      <c r="L57" s="741"/>
      <c r="M57" s="742"/>
      <c r="N57" s="739"/>
      <c r="O57" s="139"/>
      <c r="P57" s="285"/>
    </row>
    <row r="58" spans="2:16" ht="17.25" customHeight="1">
      <c r="B58" s="740" t="s">
        <v>145</v>
      </c>
      <c r="C58" s="741"/>
      <c r="D58" s="741"/>
      <c r="E58" s="741"/>
      <c r="F58" s="741"/>
      <c r="G58" s="741"/>
      <c r="H58" s="741"/>
      <c r="I58" s="741"/>
      <c r="J58" s="741"/>
      <c r="K58" s="741"/>
      <c r="L58" s="741"/>
      <c r="M58" s="742"/>
      <c r="N58" s="739"/>
      <c r="O58" s="139"/>
      <c r="P58" s="284"/>
    </row>
    <row r="59" spans="2:16" ht="18">
      <c r="B59" s="740" t="s">
        <v>146</v>
      </c>
      <c r="C59" s="741"/>
      <c r="D59" s="741"/>
      <c r="E59" s="741"/>
      <c r="F59" s="741"/>
      <c r="G59" s="741"/>
      <c r="H59" s="741"/>
      <c r="I59" s="741"/>
      <c r="J59" s="741"/>
      <c r="K59" s="741"/>
      <c r="L59" s="741"/>
      <c r="M59" s="742"/>
      <c r="N59" s="739"/>
      <c r="O59" s="139"/>
      <c r="P59" s="285"/>
    </row>
    <row r="60" spans="2:16" ht="18">
      <c r="B60" s="740" t="s">
        <v>147</v>
      </c>
      <c r="C60" s="741"/>
      <c r="D60" s="741"/>
      <c r="E60" s="741"/>
      <c r="F60" s="741"/>
      <c r="G60" s="741"/>
      <c r="H60" s="741"/>
      <c r="I60" s="741"/>
      <c r="J60" s="741"/>
      <c r="K60" s="741"/>
      <c r="L60" s="741"/>
      <c r="M60" s="742"/>
      <c r="N60" s="739"/>
      <c r="O60" s="139"/>
      <c r="P60" s="285"/>
    </row>
    <row r="61" spans="2:16" ht="18">
      <c r="B61" s="746" t="s">
        <v>148</v>
      </c>
      <c r="C61" s="747"/>
      <c r="D61" s="747"/>
      <c r="E61" s="747"/>
      <c r="F61" s="747"/>
      <c r="G61" s="747"/>
      <c r="H61" s="747"/>
      <c r="I61" s="747"/>
      <c r="J61" s="747"/>
      <c r="K61" s="747"/>
      <c r="L61" s="747"/>
      <c r="M61" s="748"/>
      <c r="N61" s="139"/>
      <c r="O61" s="139"/>
      <c r="P61" s="284"/>
    </row>
    <row r="62" spans="2:16" ht="18">
      <c r="B62" s="749" t="s">
        <v>149</v>
      </c>
      <c r="C62" s="750"/>
      <c r="D62" s="750"/>
      <c r="E62" s="750"/>
      <c r="F62" s="750"/>
      <c r="G62" s="750"/>
      <c r="H62" s="750"/>
      <c r="I62" s="750"/>
      <c r="J62" s="750"/>
      <c r="K62" s="750"/>
      <c r="L62" s="750"/>
      <c r="M62" s="751"/>
      <c r="N62" s="139"/>
      <c r="O62" s="139"/>
      <c r="P62" s="285"/>
    </row>
    <row r="63" spans="2:16" ht="18">
      <c r="B63" s="740" t="s">
        <v>207</v>
      </c>
      <c r="C63" s="741"/>
      <c r="D63" s="741"/>
      <c r="E63" s="741"/>
      <c r="F63" s="741"/>
      <c r="G63" s="741"/>
      <c r="H63" s="741"/>
      <c r="I63" s="741"/>
      <c r="J63" s="741"/>
      <c r="K63" s="741"/>
      <c r="L63" s="741"/>
      <c r="M63" s="742"/>
      <c r="N63" s="139"/>
      <c r="O63" s="139"/>
      <c r="P63" s="285"/>
    </row>
    <row r="64" spans="2:16" ht="18">
      <c r="B64" s="152"/>
      <c r="M64" s="139"/>
      <c r="N64" s="139"/>
      <c r="O64" s="139"/>
      <c r="P64" s="284"/>
    </row>
    <row r="65" spans="1:16" ht="18.600000000000001" thickBot="1">
      <c r="B65" s="152"/>
      <c r="M65" s="139"/>
      <c r="N65" s="139"/>
      <c r="O65" s="139"/>
      <c r="P65" s="285"/>
    </row>
    <row r="66" spans="1:16" ht="20.25" customHeight="1">
      <c r="B66" s="752" t="s">
        <v>150</v>
      </c>
      <c r="C66" s="752" t="s">
        <v>151</v>
      </c>
      <c r="D66" s="752" t="s">
        <v>152</v>
      </c>
      <c r="E66" s="752" t="s">
        <v>153</v>
      </c>
      <c r="F66" s="153" t="s">
        <v>154</v>
      </c>
      <c r="G66" s="173" t="s">
        <v>215</v>
      </c>
      <c r="H66" s="754" t="s">
        <v>214</v>
      </c>
      <c r="I66" s="754" t="s">
        <v>156</v>
      </c>
      <c r="J66" s="754" t="s">
        <v>157</v>
      </c>
      <c r="K66" s="754" t="s">
        <v>190</v>
      </c>
      <c r="L66" s="752" t="s">
        <v>158</v>
      </c>
      <c r="M66" s="752" t="s">
        <v>210</v>
      </c>
      <c r="N66" s="139"/>
      <c r="O66" s="139"/>
      <c r="P66" s="285"/>
    </row>
    <row r="67" spans="1:16" ht="18.600000000000001" thickBot="1">
      <c r="B67" s="753"/>
      <c r="C67" s="753"/>
      <c r="D67" s="753"/>
      <c r="E67" s="753"/>
      <c r="F67" s="154" t="s">
        <v>155</v>
      </c>
      <c r="G67" s="174"/>
      <c r="H67" s="755"/>
      <c r="I67" s="755"/>
      <c r="J67" s="755"/>
      <c r="K67" s="755"/>
      <c r="L67" s="753"/>
      <c r="M67" s="753"/>
      <c r="N67" s="139"/>
      <c r="O67" s="139"/>
      <c r="P67" s="285"/>
    </row>
    <row r="68" spans="1:16" ht="18.600000000000001" thickBot="1">
      <c r="B68" s="155">
        <v>1</v>
      </c>
      <c r="C68" s="156" t="s">
        <v>159</v>
      </c>
      <c r="D68" s="157"/>
      <c r="E68" s="157"/>
      <c r="F68" s="157"/>
      <c r="G68" s="175"/>
      <c r="H68" s="157"/>
      <c r="I68" s="157"/>
      <c r="J68" s="157"/>
      <c r="K68" s="158" t="s">
        <v>159</v>
      </c>
      <c r="L68" s="157"/>
      <c r="M68" s="157"/>
      <c r="N68" s="139"/>
      <c r="O68" s="139"/>
      <c r="P68" s="285"/>
    </row>
    <row r="69" spans="1:16" ht="18.600000000000001" thickBot="1">
      <c r="A69" s="167" t="s">
        <v>29</v>
      </c>
      <c r="B69" s="168">
        <v>2</v>
      </c>
      <c r="C69" s="169" t="s">
        <v>159</v>
      </c>
      <c r="D69" s="170" t="s">
        <v>159</v>
      </c>
      <c r="E69" s="170" t="s">
        <v>159</v>
      </c>
      <c r="F69" s="170" t="s">
        <v>191</v>
      </c>
      <c r="G69" s="175"/>
      <c r="H69" s="157"/>
      <c r="I69" s="157"/>
      <c r="J69" s="170" t="s">
        <v>192</v>
      </c>
      <c r="K69" s="170" t="s">
        <v>159</v>
      </c>
      <c r="L69" s="157"/>
      <c r="M69" s="157"/>
      <c r="N69" s="139" t="s">
        <v>193</v>
      </c>
      <c r="O69" s="139"/>
      <c r="P69" s="284"/>
    </row>
    <row r="70" spans="1:16" ht="18.600000000000001" thickBot="1">
      <c r="A70" s="167" t="s">
        <v>21</v>
      </c>
      <c r="B70" s="168">
        <v>3</v>
      </c>
      <c r="C70" s="169" t="s">
        <v>159</v>
      </c>
      <c r="D70" s="170" t="s">
        <v>159</v>
      </c>
      <c r="E70" s="170" t="s">
        <v>159</v>
      </c>
      <c r="F70" s="170" t="s">
        <v>159</v>
      </c>
      <c r="G70" s="175"/>
      <c r="H70" s="157"/>
      <c r="I70" s="157"/>
      <c r="J70" s="170" t="s">
        <v>159</v>
      </c>
      <c r="K70" s="170" t="s">
        <v>159</v>
      </c>
      <c r="L70" s="170" t="s">
        <v>159</v>
      </c>
      <c r="M70" s="157"/>
      <c r="N70" s="139"/>
      <c r="O70" s="139"/>
      <c r="P70" s="285"/>
    </row>
    <row r="71" spans="1:16" ht="18.600000000000001" thickBot="1">
      <c r="A71" s="167" t="s">
        <v>194</v>
      </c>
      <c r="B71" s="164">
        <v>4</v>
      </c>
      <c r="C71" s="165" t="s">
        <v>159</v>
      </c>
      <c r="D71" s="166" t="s">
        <v>159</v>
      </c>
      <c r="E71" s="166" t="s">
        <v>159</v>
      </c>
      <c r="F71" s="166" t="s">
        <v>159</v>
      </c>
      <c r="G71" s="166" t="s">
        <v>159</v>
      </c>
      <c r="H71" s="166" t="s">
        <v>159</v>
      </c>
      <c r="I71" s="157" t="s">
        <v>212</v>
      </c>
      <c r="J71" s="166" t="s">
        <v>159</v>
      </c>
      <c r="K71" s="166" t="s">
        <v>159</v>
      </c>
      <c r="L71" s="166" t="s">
        <v>159</v>
      </c>
      <c r="M71" s="166" t="s">
        <v>159</v>
      </c>
      <c r="N71" s="185" t="s">
        <v>211</v>
      </c>
      <c r="O71" s="139"/>
      <c r="P71" s="285"/>
    </row>
    <row r="72" spans="1:16" ht="18.600000000000001" thickBot="1">
      <c r="A72" s="167"/>
      <c r="B72" s="168">
        <v>5</v>
      </c>
      <c r="C72" s="169" t="s">
        <v>159</v>
      </c>
      <c r="D72" s="170" t="s">
        <v>159</v>
      </c>
      <c r="E72" s="170" t="s">
        <v>159</v>
      </c>
      <c r="F72" s="170" t="s">
        <v>159</v>
      </c>
      <c r="G72" s="170" t="s">
        <v>159</v>
      </c>
      <c r="H72" s="170" t="s">
        <v>159</v>
      </c>
      <c r="I72" s="170" t="s">
        <v>159</v>
      </c>
      <c r="J72" s="170" t="s">
        <v>159</v>
      </c>
      <c r="K72" s="170" t="s">
        <v>159</v>
      </c>
      <c r="L72" s="170" t="s">
        <v>159</v>
      </c>
      <c r="M72" s="170" t="s">
        <v>159</v>
      </c>
      <c r="N72" s="139"/>
      <c r="O72" s="139"/>
    </row>
    <row r="73" spans="1:16" ht="18.600000000000001" thickBot="1">
      <c r="B73" s="155">
        <v>6</v>
      </c>
      <c r="C73" s="156" t="s">
        <v>159</v>
      </c>
      <c r="D73" s="158" t="s">
        <v>159</v>
      </c>
      <c r="E73" s="158" t="s">
        <v>159</v>
      </c>
      <c r="F73" s="158" t="s">
        <v>159</v>
      </c>
      <c r="G73" s="158" t="s">
        <v>159</v>
      </c>
      <c r="H73" s="158" t="s">
        <v>159</v>
      </c>
      <c r="I73" s="158" t="s">
        <v>159</v>
      </c>
      <c r="J73" s="158" t="s">
        <v>159</v>
      </c>
      <c r="K73" s="158" t="s">
        <v>159</v>
      </c>
      <c r="L73" s="158" t="s">
        <v>159</v>
      </c>
      <c r="M73" s="158" t="s">
        <v>159</v>
      </c>
      <c r="N73" s="139"/>
      <c r="O73" s="139"/>
    </row>
    <row r="74" spans="1:16" ht="18.600000000000001" thickBot="1">
      <c r="B74" s="155">
        <v>7</v>
      </c>
      <c r="C74" s="156" t="s">
        <v>159</v>
      </c>
      <c r="D74" s="158" t="s">
        <v>159</v>
      </c>
      <c r="E74" s="158" t="s">
        <v>159</v>
      </c>
      <c r="F74" s="158" t="s">
        <v>159</v>
      </c>
      <c r="G74" s="158" t="s">
        <v>159</v>
      </c>
      <c r="H74" s="158" t="s">
        <v>159</v>
      </c>
      <c r="I74" s="158" t="s">
        <v>159</v>
      </c>
      <c r="J74" s="158" t="s">
        <v>159</v>
      </c>
      <c r="K74" s="158" t="s">
        <v>159</v>
      </c>
      <c r="L74" s="158" t="s">
        <v>159</v>
      </c>
      <c r="M74" s="158" t="s">
        <v>159</v>
      </c>
      <c r="N74" s="139"/>
      <c r="O74" s="139"/>
    </row>
    <row r="75" spans="1:16">
      <c r="N75" s="139"/>
      <c r="O75" s="139"/>
    </row>
    <row r="76" spans="1:16">
      <c r="I76" s="185" t="s">
        <v>213</v>
      </c>
      <c r="N76" s="139"/>
      <c r="O76" s="139"/>
    </row>
    <row r="77" spans="1:16">
      <c r="N77" s="139"/>
      <c r="O77" s="139"/>
    </row>
  </sheetData>
  <mergeCells count="39">
    <mergeCell ref="D29:E29"/>
    <mergeCell ref="M14:M15"/>
    <mergeCell ref="M28:N30"/>
    <mergeCell ref="B3:N3"/>
    <mergeCell ref="C8:L8"/>
    <mergeCell ref="C9:L9"/>
    <mergeCell ref="D12:E28"/>
    <mergeCell ref="M13:N13"/>
    <mergeCell ref="B5:N5"/>
    <mergeCell ref="B7:N7"/>
    <mergeCell ref="B6:N6"/>
    <mergeCell ref="B61:M61"/>
    <mergeCell ref="B62:M62"/>
    <mergeCell ref="B63:M63"/>
    <mergeCell ref="B66:B67"/>
    <mergeCell ref="C66:C67"/>
    <mergeCell ref="D66:D67"/>
    <mergeCell ref="E66:E67"/>
    <mergeCell ref="H66:H67"/>
    <mergeCell ref="I66:I67"/>
    <mergeCell ref="J66:J67"/>
    <mergeCell ref="K66:K67"/>
    <mergeCell ref="L66:L67"/>
    <mergeCell ref="M66:M67"/>
    <mergeCell ref="B53:M53"/>
    <mergeCell ref="N49:N60"/>
    <mergeCell ref="B51:M51"/>
    <mergeCell ref="B58:M58"/>
    <mergeCell ref="B59:M59"/>
    <mergeCell ref="B60:M60"/>
    <mergeCell ref="B49:M49"/>
    <mergeCell ref="B54:M54"/>
    <mergeCell ref="B56:M56"/>
    <mergeCell ref="B57:M57"/>
    <mergeCell ref="L32:N42"/>
    <mergeCell ref="B45:H45"/>
    <mergeCell ref="B47:M47"/>
    <mergeCell ref="B48:M48"/>
    <mergeCell ref="B52:M52"/>
  </mergeCells>
  <phoneticPr fontId="106"/>
  <hyperlinks>
    <hyperlink ref="C9" r:id="rId1" location="/bda7594740fd40299423467b48e9ecf6" xr:uid="{4EEFA40F-6E32-47D8-85D5-18F9796AA839}"/>
  </hyperlinks>
  <pageMargins left="0.75" right="0.75" top="1" bottom="1" header="0.51200000000000001" footer="0.51200000000000001"/>
  <pageSetup paperSize="9" orientation="portrait" r:id="rId2"/>
  <headerFooter alignWithMargins="0"/>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D39"/>
  <sheetViews>
    <sheetView showGridLines="0" zoomScale="80" zoomScaleNormal="80" zoomScaleSheetLayoutView="79" workbookViewId="0">
      <selection activeCell="F26" sqref="F26"/>
    </sheetView>
  </sheetViews>
  <sheetFormatPr defaultColWidth="9" defaultRowHeight="19.2"/>
  <cols>
    <col min="1" max="1" width="193.44140625" style="500" customWidth="1"/>
    <col min="2" max="2" width="11.21875" style="498" customWidth="1"/>
    <col min="3" max="3" width="27.44140625" style="498" customWidth="1"/>
    <col min="4" max="4" width="17.88671875" style="499" customWidth="1"/>
    <col min="5" max="16384" width="9" style="6"/>
  </cols>
  <sheetData>
    <row r="1" spans="1:4" s="55" customFormat="1" ht="44.25" customHeight="1" thickBot="1">
      <c r="A1" s="292" t="s">
        <v>283</v>
      </c>
      <c r="B1" s="293" t="s">
        <v>0</v>
      </c>
      <c r="C1" s="294" t="s">
        <v>1</v>
      </c>
      <c r="D1" s="496" t="s">
        <v>2</v>
      </c>
    </row>
    <row r="2" spans="1:4" s="186" customFormat="1" ht="44.25" customHeight="1">
      <c r="A2" s="273" t="s">
        <v>422</v>
      </c>
      <c r="B2" s="805" t="s">
        <v>407</v>
      </c>
      <c r="C2" s="778" t="s">
        <v>425</v>
      </c>
      <c r="D2" s="781">
        <v>44757</v>
      </c>
    </row>
    <row r="3" spans="1:4" s="186" customFormat="1" ht="226.2" customHeight="1">
      <c r="A3" s="484" t="s">
        <v>423</v>
      </c>
      <c r="B3" s="773"/>
      <c r="C3" s="779"/>
      <c r="D3" s="782"/>
    </row>
    <row r="4" spans="1:4" s="186" customFormat="1" ht="35.4" customHeight="1" thickBot="1">
      <c r="A4" s="274" t="s">
        <v>424</v>
      </c>
      <c r="B4" s="774"/>
      <c r="C4" s="780"/>
      <c r="D4" s="783"/>
    </row>
    <row r="5" spans="1:4" s="186" customFormat="1" ht="54.6" customHeight="1" thickBot="1">
      <c r="A5" s="273" t="s">
        <v>413</v>
      </c>
      <c r="B5" s="262"/>
      <c r="C5" s="778" t="s">
        <v>417</v>
      </c>
      <c r="D5" s="784">
        <v>44756</v>
      </c>
    </row>
    <row r="6" spans="1:4" s="186" customFormat="1" ht="174.6" customHeight="1" thickBot="1">
      <c r="A6" s="484" t="s">
        <v>414</v>
      </c>
      <c r="B6" s="590" t="s">
        <v>416</v>
      </c>
      <c r="C6" s="779"/>
      <c r="D6" s="785"/>
    </row>
    <row r="7" spans="1:4" s="186" customFormat="1" ht="34.950000000000003" customHeight="1" thickBot="1">
      <c r="A7" s="274" t="s">
        <v>415</v>
      </c>
      <c r="B7" s="264"/>
      <c r="C7" s="780"/>
      <c r="D7" s="785"/>
    </row>
    <row r="8" spans="1:4" s="186" customFormat="1" ht="43.8" customHeight="1" thickTop="1">
      <c r="A8" s="276" t="s">
        <v>408</v>
      </c>
      <c r="B8" s="775" t="s">
        <v>418</v>
      </c>
      <c r="C8" s="778" t="s">
        <v>412</v>
      </c>
      <c r="D8" s="781">
        <v>44756</v>
      </c>
    </row>
    <row r="9" spans="1:4" s="186" customFormat="1" ht="109.8" customHeight="1">
      <c r="A9" s="485" t="s">
        <v>419</v>
      </c>
      <c r="B9" s="776"/>
      <c r="C9" s="779"/>
      <c r="D9" s="782"/>
    </row>
    <row r="10" spans="1:4" s="186" customFormat="1" ht="34.950000000000003" customHeight="1" thickBot="1">
      <c r="A10" s="277" t="s">
        <v>420</v>
      </c>
      <c r="B10" s="777"/>
      <c r="C10" s="780"/>
      <c r="D10" s="783"/>
    </row>
    <row r="11" spans="1:4" s="186" customFormat="1" ht="44.25" customHeight="1" thickTop="1">
      <c r="A11" s="273" t="s">
        <v>421</v>
      </c>
      <c r="B11" s="262"/>
      <c r="C11" s="778" t="s">
        <v>412</v>
      </c>
      <c r="D11" s="781">
        <v>44756</v>
      </c>
    </row>
    <row r="12" spans="1:4" s="186" customFormat="1" ht="154.19999999999999" customHeight="1">
      <c r="A12" s="484" t="s">
        <v>409</v>
      </c>
      <c r="B12" s="263" t="s">
        <v>411</v>
      </c>
      <c r="C12" s="779"/>
      <c r="D12" s="782"/>
    </row>
    <row r="13" spans="1:4" s="186" customFormat="1" ht="35.4" customHeight="1" thickBot="1">
      <c r="A13" s="274" t="s">
        <v>410</v>
      </c>
      <c r="B13" s="264"/>
      <c r="C13" s="780"/>
      <c r="D13" s="783"/>
    </row>
    <row r="14" spans="1:4" s="186" customFormat="1" ht="44.25" customHeight="1" thickBot="1">
      <c r="A14" s="273" t="s">
        <v>426</v>
      </c>
      <c r="B14" s="262"/>
      <c r="C14" s="778" t="s">
        <v>429</v>
      </c>
      <c r="D14" s="784">
        <v>44755</v>
      </c>
    </row>
    <row r="15" spans="1:4" s="186" customFormat="1" ht="99.6" customHeight="1" thickBot="1">
      <c r="A15" s="484" t="s">
        <v>427</v>
      </c>
      <c r="B15" s="572" t="s">
        <v>428</v>
      </c>
      <c r="C15" s="779"/>
      <c r="D15" s="785"/>
    </row>
    <row r="16" spans="1:4" s="186" customFormat="1" ht="38.4" customHeight="1" thickBot="1">
      <c r="A16" s="274" t="s">
        <v>430</v>
      </c>
      <c r="B16" s="264"/>
      <c r="C16" s="780"/>
      <c r="D16" s="785"/>
    </row>
    <row r="17" spans="1:4" s="55" customFormat="1" ht="44.25" customHeight="1" thickBot="1">
      <c r="A17" s="550" t="s">
        <v>431</v>
      </c>
      <c r="B17" s="794" t="s">
        <v>434</v>
      </c>
      <c r="C17" s="788" t="s">
        <v>417</v>
      </c>
      <c r="D17" s="784">
        <v>44753</v>
      </c>
    </row>
    <row r="18" spans="1:4" s="55" customFormat="1" ht="195.6" customHeight="1" thickBot="1">
      <c r="A18" s="486" t="s">
        <v>432</v>
      </c>
      <c r="B18" s="795"/>
      <c r="C18" s="789"/>
      <c r="D18" s="785"/>
    </row>
    <row r="19" spans="1:4" s="55" customFormat="1" ht="35.4" customHeight="1" thickBot="1">
      <c r="A19" s="320" t="s">
        <v>433</v>
      </c>
      <c r="B19" s="796"/>
      <c r="C19" s="797"/>
      <c r="D19" s="785"/>
    </row>
    <row r="20" spans="1:4" s="186" customFormat="1" ht="52.2" customHeight="1" thickTop="1" thickBot="1">
      <c r="A20" s="273" t="s">
        <v>435</v>
      </c>
      <c r="B20" s="262"/>
      <c r="C20" s="778" t="s">
        <v>439</v>
      </c>
      <c r="D20" s="784">
        <v>44754</v>
      </c>
    </row>
    <row r="21" spans="1:4" s="186" customFormat="1" ht="159.6" customHeight="1" thickBot="1">
      <c r="A21" s="484" t="s">
        <v>436</v>
      </c>
      <c r="B21" s="263" t="s">
        <v>438</v>
      </c>
      <c r="C21" s="779"/>
      <c r="D21" s="785"/>
    </row>
    <row r="22" spans="1:4" s="186" customFormat="1" ht="45" customHeight="1" thickBot="1">
      <c r="A22" s="274" t="s">
        <v>437</v>
      </c>
      <c r="B22" s="264"/>
      <c r="C22" s="780"/>
      <c r="D22" s="785"/>
    </row>
    <row r="23" spans="1:4" s="186" customFormat="1" ht="48.6" customHeight="1" thickTop="1">
      <c r="A23" s="526" t="s">
        <v>440</v>
      </c>
      <c r="B23" s="772" t="s">
        <v>442</v>
      </c>
      <c r="C23" s="778" t="s">
        <v>443</v>
      </c>
      <c r="D23" s="791">
        <v>44754</v>
      </c>
    </row>
    <row r="24" spans="1:4" s="186" customFormat="1" ht="155.4" customHeight="1">
      <c r="A24" s="278" t="s">
        <v>441</v>
      </c>
      <c r="B24" s="773"/>
      <c r="C24" s="779"/>
      <c r="D24" s="792"/>
    </row>
    <row r="25" spans="1:4" s="186" customFormat="1" ht="43.2" customHeight="1" thickBot="1">
      <c r="A25" s="509" t="s">
        <v>444</v>
      </c>
      <c r="B25" s="774"/>
      <c r="C25" s="780"/>
      <c r="D25" s="793"/>
    </row>
    <row r="26" spans="1:4" s="186" customFormat="1" ht="52.2" customHeight="1" thickTop="1" thickBot="1">
      <c r="A26" s="275" t="s">
        <v>445</v>
      </c>
      <c r="B26" s="794" t="s">
        <v>448</v>
      </c>
      <c r="C26" s="794" t="s">
        <v>449</v>
      </c>
      <c r="D26" s="784">
        <v>44764</v>
      </c>
    </row>
    <row r="27" spans="1:4" s="186" customFormat="1" ht="191.4" customHeight="1" thickBot="1">
      <c r="A27" s="486" t="s">
        <v>446</v>
      </c>
      <c r="B27" s="795"/>
      <c r="C27" s="795"/>
      <c r="D27" s="785"/>
    </row>
    <row r="28" spans="1:4" s="186" customFormat="1" ht="43.2" customHeight="1" thickBot="1">
      <c r="A28" s="591" t="s">
        <v>447</v>
      </c>
      <c r="B28" s="796"/>
      <c r="C28" s="796"/>
      <c r="D28" s="785"/>
    </row>
    <row r="29" spans="1:4" s="186" customFormat="1" ht="48.6" hidden="1" customHeight="1" thickTop="1" thickBot="1">
      <c r="A29" s="276"/>
      <c r="B29" s="775"/>
      <c r="C29" s="788"/>
      <c r="D29" s="784"/>
    </row>
    <row r="30" spans="1:4" s="186" customFormat="1" ht="97.2" hidden="1" customHeight="1" thickBot="1">
      <c r="A30" s="770"/>
      <c r="B30" s="776"/>
      <c r="C30" s="789"/>
      <c r="D30" s="785"/>
    </row>
    <row r="31" spans="1:4" s="186" customFormat="1" ht="328.2" hidden="1" customHeight="1" thickBot="1">
      <c r="A31" s="771"/>
      <c r="B31" s="776"/>
      <c r="C31" s="789"/>
      <c r="D31" s="786"/>
    </row>
    <row r="32" spans="1:4" s="186" customFormat="1" ht="40.950000000000003" hidden="1" customHeight="1" thickBot="1">
      <c r="A32" s="551"/>
      <c r="B32" s="777"/>
      <c r="C32" s="790"/>
      <c r="D32" s="787"/>
    </row>
    <row r="33" spans="1:4" s="186" customFormat="1" ht="54.6" hidden="1" customHeight="1" thickTop="1">
      <c r="A33" s="200"/>
      <c r="B33" s="505"/>
      <c r="C33" s="800"/>
      <c r="D33" s="510"/>
    </row>
    <row r="34" spans="1:4" s="186" customFormat="1" ht="110.4" hidden="1" customHeight="1">
      <c r="A34" s="497"/>
      <c r="B34" s="798"/>
      <c r="C34" s="801"/>
      <c r="D34" s="511"/>
    </row>
    <row r="35" spans="1:4" s="186" customFormat="1" ht="37.950000000000003" hidden="1" customHeight="1" thickBot="1">
      <c r="A35" s="571"/>
      <c r="B35" s="803"/>
      <c r="C35" s="804"/>
      <c r="D35" s="512"/>
    </row>
    <row r="36" spans="1:4" s="186" customFormat="1" ht="37.950000000000003" hidden="1" customHeight="1">
      <c r="A36" s="200"/>
      <c r="B36" s="505"/>
      <c r="C36" s="800"/>
      <c r="D36" s="510"/>
    </row>
    <row r="37" spans="1:4" s="186" customFormat="1" ht="216" hidden="1" customHeight="1">
      <c r="A37" s="497"/>
      <c r="B37" s="798"/>
      <c r="C37" s="801"/>
      <c r="D37" s="511"/>
    </row>
    <row r="38" spans="1:4" s="186" customFormat="1" ht="37.950000000000003" hidden="1" customHeight="1" thickBot="1">
      <c r="A38" s="513"/>
      <c r="B38" s="799"/>
      <c r="C38" s="802"/>
      <c r="D38" s="514"/>
    </row>
    <row r="39" spans="1:4" ht="19.8" thickTop="1"/>
  </sheetData>
  <mergeCells count="31">
    <mergeCell ref="C11:C13"/>
    <mergeCell ref="D11:D13"/>
    <mergeCell ref="B2:B4"/>
    <mergeCell ref="C2:C4"/>
    <mergeCell ref="D2:D4"/>
    <mergeCell ref="C5:C7"/>
    <mergeCell ref="D5:D7"/>
    <mergeCell ref="C20:C22"/>
    <mergeCell ref="D20:D22"/>
    <mergeCell ref="B37:B38"/>
    <mergeCell ref="C36:C38"/>
    <mergeCell ref="B34:B35"/>
    <mergeCell ref="C33:C35"/>
    <mergeCell ref="C23:C25"/>
    <mergeCell ref="B29:B32"/>
    <mergeCell ref="A30:A31"/>
    <mergeCell ref="B23:B25"/>
    <mergeCell ref="B8:B10"/>
    <mergeCell ref="C8:C10"/>
    <mergeCell ref="D8:D10"/>
    <mergeCell ref="C14:C16"/>
    <mergeCell ref="D14:D16"/>
    <mergeCell ref="D29:D32"/>
    <mergeCell ref="C29:C32"/>
    <mergeCell ref="D23:D25"/>
    <mergeCell ref="B17:B19"/>
    <mergeCell ref="C17:C19"/>
    <mergeCell ref="D17:D19"/>
    <mergeCell ref="B26:B28"/>
    <mergeCell ref="C26:C28"/>
    <mergeCell ref="D26:D28"/>
  </mergeCells>
  <phoneticPr fontId="16"/>
  <hyperlinks>
    <hyperlink ref="A13" r:id="rId1" xr:uid="{EA1614D3-6DEB-4B25-A47D-FD9C14EA052C}"/>
    <hyperlink ref="A7" r:id="rId2" xr:uid="{8CCDCA28-E0FC-45ED-A544-A0C2B223F9B1}"/>
    <hyperlink ref="A10" r:id="rId3" xr:uid="{07367B7D-7A2E-45F5-A7C5-73E7F26F002A}"/>
    <hyperlink ref="A4" r:id="rId4" xr:uid="{2570B7F3-622E-44BE-A704-A4CF3A364872}"/>
    <hyperlink ref="A16" r:id="rId5" xr:uid="{6B5E5BFB-4893-4997-BED4-E4B22E2B3A4D}"/>
    <hyperlink ref="A19" r:id="rId6" xr:uid="{4EB56CFF-B27C-4007-81F6-A02E84CB9A7B}"/>
    <hyperlink ref="A22" r:id="rId7" xr:uid="{95C643A3-01B6-44D0-968C-8E1780389C06}"/>
    <hyperlink ref="A25" r:id="rId8" xr:uid="{A8D2395D-E7DC-40DF-96F9-0D79FB014335}"/>
    <hyperlink ref="A28" r:id="rId9" xr:uid="{CF0DE4D0-36A2-4B1B-AEB4-EEB714DB51FC}"/>
  </hyperlinks>
  <pageMargins left="0" right="0" top="0.19685039370078741" bottom="0.39370078740157483" header="0" footer="0.19685039370078741"/>
  <pageSetup paperSize="8" scale="28" orientation="portrait" horizontalDpi="300" verticalDpi="300" r:id="rId1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C50"/>
  <sheetViews>
    <sheetView defaultGridColor="0" view="pageBreakPreview" colorId="56" zoomScale="83" zoomScaleNormal="66" zoomScaleSheetLayoutView="83" workbookViewId="0">
      <selection activeCell="X30" sqref="X30"/>
    </sheetView>
  </sheetViews>
  <sheetFormatPr defaultColWidth="9" defaultRowHeight="19.2"/>
  <cols>
    <col min="1" max="1" width="213.21875" style="545" customWidth="1"/>
    <col min="2" max="2" width="18" style="210" customWidth="1"/>
    <col min="3" max="3" width="20.109375" style="211" customWidth="1"/>
    <col min="4" max="16384" width="9" style="42"/>
  </cols>
  <sheetData>
    <row r="1" spans="1:3" ht="58.95" customHeight="1" thickBot="1">
      <c r="A1" s="41" t="s">
        <v>284</v>
      </c>
      <c r="B1" s="472" t="s">
        <v>24</v>
      </c>
      <c r="C1" s="473" t="s">
        <v>2</v>
      </c>
    </row>
    <row r="2" spans="1:3" ht="48" customHeight="1">
      <c r="A2" s="476" t="s">
        <v>458</v>
      </c>
      <c r="B2" s="262"/>
      <c r="C2" s="806">
        <v>44757</v>
      </c>
    </row>
    <row r="3" spans="1:3" ht="326.39999999999998" customHeight="1">
      <c r="A3" s="544" t="s">
        <v>468</v>
      </c>
      <c r="B3" s="263" t="s">
        <v>480</v>
      </c>
      <c r="C3" s="807"/>
    </row>
    <row r="4" spans="1:3" ht="37.200000000000003" customHeight="1" thickBot="1">
      <c r="A4" s="559" t="s">
        <v>450</v>
      </c>
      <c r="B4" s="263"/>
      <c r="C4" s="808"/>
    </row>
    <row r="5" spans="1:3" ht="48" customHeight="1">
      <c r="A5" s="476" t="s">
        <v>459</v>
      </c>
      <c r="B5" s="772" t="s">
        <v>481</v>
      </c>
      <c r="C5" s="806">
        <v>44757</v>
      </c>
    </row>
    <row r="6" spans="1:3" s="560" customFormat="1" ht="282.60000000000002" customHeight="1" thickBot="1">
      <c r="A6" s="555" t="s">
        <v>470</v>
      </c>
      <c r="B6" s="774"/>
      <c r="C6" s="808"/>
    </row>
    <row r="7" spans="1:3" s="560" customFormat="1" ht="38.4" customHeight="1" thickBot="1">
      <c r="A7" s="561" t="s">
        <v>469</v>
      </c>
      <c r="B7" s="593"/>
      <c r="C7" s="562"/>
    </row>
    <row r="8" spans="1:3" ht="48" customHeight="1">
      <c r="A8" s="476" t="s">
        <v>460</v>
      </c>
      <c r="B8" s="262"/>
      <c r="C8" s="556"/>
    </row>
    <row r="9" spans="1:3" ht="235.2" customHeight="1">
      <c r="A9" s="412" t="s">
        <v>471</v>
      </c>
      <c r="B9" s="590" t="s">
        <v>480</v>
      </c>
      <c r="C9" s="474">
        <v>44757</v>
      </c>
    </row>
    <row r="10" spans="1:3" ht="39.75" customHeight="1" thickBot="1">
      <c r="A10" s="220" t="s">
        <v>451</v>
      </c>
      <c r="B10" s="264"/>
      <c r="C10" s="558"/>
    </row>
    <row r="11" spans="1:3" ht="45.6" customHeight="1">
      <c r="A11" s="476" t="s">
        <v>461</v>
      </c>
      <c r="B11" s="262"/>
      <c r="C11" s="556"/>
    </row>
    <row r="12" spans="1:3" ht="145.80000000000001" customHeight="1">
      <c r="A12" s="544" t="s">
        <v>473</v>
      </c>
      <c r="B12" s="263"/>
      <c r="C12" s="557">
        <v>44757</v>
      </c>
    </row>
    <row r="13" spans="1:3" ht="37.799999999999997" customHeight="1" thickBot="1">
      <c r="A13" s="548" t="s">
        <v>452</v>
      </c>
      <c r="B13" s="264"/>
      <c r="C13" s="558"/>
    </row>
    <row r="14" spans="1:3" ht="42" customHeight="1">
      <c r="A14" s="476" t="s">
        <v>462</v>
      </c>
      <c r="B14" s="262"/>
      <c r="C14" s="556"/>
    </row>
    <row r="15" spans="1:3" ht="172.2" customHeight="1" thickBot="1">
      <c r="A15" s="544" t="s">
        <v>474</v>
      </c>
      <c r="B15" s="475" t="s">
        <v>480</v>
      </c>
      <c r="C15" s="557">
        <v>44756</v>
      </c>
    </row>
    <row r="16" spans="1:3" ht="36" customHeight="1" thickBot="1">
      <c r="A16" s="548" t="s">
        <v>472</v>
      </c>
      <c r="B16" s="475"/>
      <c r="C16" s="558"/>
    </row>
    <row r="17" spans="1:3" ht="52.2" customHeight="1">
      <c r="A17" s="187" t="s">
        <v>463</v>
      </c>
      <c r="B17" s="202"/>
      <c r="C17" s="203"/>
    </row>
    <row r="18" spans="1:3" ht="98.4" customHeight="1">
      <c r="A18" s="544" t="s">
        <v>475</v>
      </c>
      <c r="B18" s="207" t="s">
        <v>482</v>
      </c>
      <c r="C18" s="204">
        <v>44755</v>
      </c>
    </row>
    <row r="19" spans="1:3" ht="36" customHeight="1" thickBot="1">
      <c r="A19" s="548" t="s">
        <v>453</v>
      </c>
      <c r="B19" s="205"/>
      <c r="C19" s="206"/>
    </row>
    <row r="20" spans="1:3" ht="50.4" customHeight="1">
      <c r="A20" s="527" t="s">
        <v>464</v>
      </c>
      <c r="B20" s="207"/>
      <c r="C20" s="204"/>
    </row>
    <row r="21" spans="1:3" ht="252.6" customHeight="1">
      <c r="A21" s="544" t="s">
        <v>476</v>
      </c>
      <c r="B21" s="207" t="s">
        <v>482</v>
      </c>
      <c r="C21" s="204">
        <v>44755</v>
      </c>
    </row>
    <row r="22" spans="1:3" ht="34.200000000000003" customHeight="1" thickBot="1">
      <c r="A22" s="563" t="s">
        <v>454</v>
      </c>
      <c r="B22" s="205"/>
      <c r="C22" s="206"/>
    </row>
    <row r="23" spans="1:3" ht="45" customHeight="1">
      <c r="A23" s="187" t="s">
        <v>465</v>
      </c>
      <c r="B23" s="202"/>
      <c r="C23" s="203"/>
    </row>
    <row r="24" spans="1:3" ht="341.4" customHeight="1">
      <c r="A24" s="544" t="s">
        <v>477</v>
      </c>
      <c r="B24" s="207" t="s">
        <v>483</v>
      </c>
      <c r="C24" s="204">
        <v>44754</v>
      </c>
    </row>
    <row r="25" spans="1:3" ht="34.200000000000003" customHeight="1" thickBot="1">
      <c r="A25" s="563" t="s">
        <v>455</v>
      </c>
      <c r="B25" s="205"/>
      <c r="C25" s="206"/>
    </row>
    <row r="26" spans="1:3" ht="43.2" customHeight="1">
      <c r="A26" s="527" t="s">
        <v>466</v>
      </c>
      <c r="B26" s="207"/>
      <c r="C26" s="204"/>
    </row>
    <row r="27" spans="1:3" ht="207" customHeight="1">
      <c r="A27" s="544" t="s">
        <v>478</v>
      </c>
      <c r="B27" s="570" t="s">
        <v>484</v>
      </c>
      <c r="C27" s="204">
        <v>44754</v>
      </c>
    </row>
    <row r="28" spans="1:3" ht="32.4" customHeight="1" thickBot="1">
      <c r="A28" s="563" t="s">
        <v>457</v>
      </c>
      <c r="B28" s="205"/>
      <c r="C28" s="206"/>
    </row>
    <row r="29" spans="1:3" ht="54" customHeight="1">
      <c r="A29" s="187" t="s">
        <v>467</v>
      </c>
      <c r="B29" s="202"/>
      <c r="C29" s="203"/>
    </row>
    <row r="30" spans="1:3" ht="280.2" customHeight="1">
      <c r="A30" s="544" t="s">
        <v>479</v>
      </c>
      <c r="B30" s="207" t="s">
        <v>480</v>
      </c>
      <c r="C30" s="204">
        <v>44753</v>
      </c>
    </row>
    <row r="31" spans="1:3" ht="35.4" customHeight="1" thickBot="1">
      <c r="A31" s="563" t="s">
        <v>456</v>
      </c>
      <c r="B31" s="205"/>
      <c r="C31" s="206"/>
    </row>
    <row r="32" spans="1:3" ht="58.2" hidden="1" customHeight="1">
      <c r="A32" s="187"/>
      <c r="B32" s="202"/>
      <c r="C32" s="203"/>
    </row>
    <row r="33" spans="1:3" ht="175.8" hidden="1" customHeight="1">
      <c r="A33" s="544"/>
      <c r="B33" s="207"/>
      <c r="C33" s="204"/>
    </row>
    <row r="34" spans="1:3" ht="32.4" hidden="1" customHeight="1" thickBot="1">
      <c r="A34" s="563"/>
      <c r="B34" s="205"/>
      <c r="C34" s="206"/>
    </row>
    <row r="35" spans="1:3" s="569" customFormat="1" ht="32.4" customHeight="1">
      <c r="A35" s="568"/>
      <c r="B35" s="208"/>
      <c r="C35" s="209"/>
    </row>
    <row r="36" spans="1:3" s="569" customFormat="1" ht="32.4" customHeight="1" thickBot="1">
      <c r="A36" s="592"/>
      <c r="B36" s="208"/>
      <c r="C36" s="209"/>
    </row>
    <row r="37" spans="1:3" ht="26.25" customHeight="1">
      <c r="A37" s="809" t="s">
        <v>28</v>
      </c>
      <c r="B37" s="810"/>
      <c r="C37" s="810"/>
    </row>
    <row r="38" spans="1:3" ht="26.25" customHeight="1">
      <c r="A38" s="811" t="s">
        <v>27</v>
      </c>
      <c r="B38" s="812"/>
      <c r="C38" s="812"/>
    </row>
    <row r="39" spans="1:3" ht="199.5" customHeight="1">
      <c r="A39" s="545" t="s">
        <v>271</v>
      </c>
    </row>
    <row r="40" spans="1:3" ht="33.75" customHeight="1"/>
    <row r="41" spans="1:3" ht="48.75" customHeight="1"/>
    <row r="42" spans="1:3" ht="233.25" customHeight="1"/>
    <row r="43" spans="1:3" ht="33.75" customHeight="1"/>
    <row r="44" spans="1:3" ht="19.5" customHeight="1"/>
    <row r="45" spans="1:3" ht="19.5" customHeight="1"/>
    <row r="46" spans="1:3" ht="28.5" customHeight="1"/>
    <row r="47" spans="1:3" ht="35.25" customHeight="1"/>
    <row r="48" spans="1:3" ht="218.25" customHeight="1"/>
    <row r="49" ht="218.25" customHeight="1"/>
    <row r="50" ht="218.25" customHeight="1"/>
  </sheetData>
  <mergeCells count="5">
    <mergeCell ref="C2:C4"/>
    <mergeCell ref="A37:C37"/>
    <mergeCell ref="A38:C38"/>
    <mergeCell ref="C5:C6"/>
    <mergeCell ref="B5:B6"/>
  </mergeCells>
  <phoneticPr fontId="16"/>
  <hyperlinks>
    <hyperlink ref="A4" r:id="rId1" xr:uid="{9CC4CE0C-2C0D-4F10-BC41-EEB7BD2938AC}"/>
    <hyperlink ref="A10" r:id="rId2" xr:uid="{95D2C164-37A5-48F4-B418-4A916BB8395C}"/>
    <hyperlink ref="A13" r:id="rId3" xr:uid="{B98EFD5D-6B68-4E31-A9D8-88857FAA32F8}"/>
    <hyperlink ref="A19" r:id="rId4" xr:uid="{3885991F-F0AB-40E6-ADAF-52319CEBCA9A}"/>
    <hyperlink ref="A22" r:id="rId5" xr:uid="{3B64DE5D-853A-4257-BE09-45D59E342AEC}"/>
    <hyperlink ref="A25" r:id="rId6" xr:uid="{D54CC5F7-CDBC-444B-8325-2786220AE6E1}"/>
    <hyperlink ref="A31" r:id="rId7" xr:uid="{3E35A5DB-A52E-4C32-942B-F95B93FC91E6}"/>
    <hyperlink ref="A28" r:id="rId8" xr:uid="{54B5A500-3F01-4010-9722-C09DBA1C43D7}"/>
    <hyperlink ref="A7" r:id="rId9" xr:uid="{48B974D8-05FB-40B9-BB24-09E0C8953756}"/>
    <hyperlink ref="A16" r:id="rId10" xr:uid="{D77131AC-5EE0-4BE1-AC6D-C5DD1DE0C979}"/>
  </hyperlinks>
  <pageMargins left="0.74803149606299213" right="0.74803149606299213" top="0.98425196850393704" bottom="0.98425196850393704" header="0.51181102362204722" footer="0.51181102362204722"/>
  <pageSetup paperSize="9" scale="19" fitToHeight="3" orientation="portrait" r:id="rId1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C0967-F82C-468A-A6FC-1073547F18B8}">
  <sheetPr>
    <tabColor rgb="FFFF0000"/>
  </sheetPr>
  <dimension ref="B1:G21"/>
  <sheetViews>
    <sheetView view="pageBreakPreview" zoomScaleNormal="112" zoomScaleSheetLayoutView="115" workbookViewId="0">
      <selection activeCell="B16" sqref="B16"/>
    </sheetView>
  </sheetViews>
  <sheetFormatPr defaultColWidth="9" defaultRowHeight="13.2"/>
  <cols>
    <col min="1" max="1" width="2.109375" style="322" customWidth="1"/>
    <col min="2" max="2" width="25.77734375" style="116" customWidth="1"/>
    <col min="3" max="3" width="65.33203125" style="322" customWidth="1"/>
    <col min="4" max="4" width="92.5546875" style="322" customWidth="1"/>
    <col min="5" max="5" width="3.88671875" style="322" customWidth="1"/>
    <col min="6" max="16384" width="9" style="322"/>
  </cols>
  <sheetData>
    <row r="1" spans="2:7" ht="18.75" customHeight="1">
      <c r="B1" s="116" t="s">
        <v>113</v>
      </c>
    </row>
    <row r="2" spans="2:7" ht="17.25" customHeight="1" thickBot="1">
      <c r="B2" t="s">
        <v>375</v>
      </c>
      <c r="D2" s="815"/>
      <c r="E2" s="722"/>
    </row>
    <row r="3" spans="2:7" ht="16.5" customHeight="1" thickBot="1">
      <c r="B3" s="117" t="s">
        <v>114</v>
      </c>
      <c r="C3" s="321" t="s">
        <v>115</v>
      </c>
      <c r="D3" s="220" t="s">
        <v>221</v>
      </c>
    </row>
    <row r="4" spans="2:7" ht="17.25" customHeight="1" thickBot="1">
      <c r="B4" s="118" t="s">
        <v>116</v>
      </c>
      <c r="C4" s="151" t="s">
        <v>376</v>
      </c>
      <c r="D4" s="119"/>
    </row>
    <row r="5" spans="2:7" ht="17.25" customHeight="1">
      <c r="B5" s="816" t="s">
        <v>177</v>
      </c>
      <c r="C5" s="819" t="s">
        <v>218</v>
      </c>
      <c r="D5" s="820"/>
    </row>
    <row r="6" spans="2:7" ht="19.2" customHeight="1">
      <c r="B6" s="817"/>
      <c r="C6" s="821" t="s">
        <v>219</v>
      </c>
      <c r="D6" s="822"/>
      <c r="G6" s="248"/>
    </row>
    <row r="7" spans="2:7" ht="19.95" customHeight="1">
      <c r="B7" s="817"/>
      <c r="C7" s="323" t="s">
        <v>220</v>
      </c>
      <c r="D7" s="324"/>
      <c r="G7" s="248"/>
    </row>
    <row r="8" spans="2:7" ht="19.8" customHeight="1" thickBot="1">
      <c r="B8" s="818"/>
      <c r="C8" s="250" t="s">
        <v>222</v>
      </c>
      <c r="D8" s="249"/>
      <c r="G8" s="248"/>
    </row>
    <row r="9" spans="2:7" ht="34.200000000000003" customHeight="1" thickBot="1">
      <c r="B9" s="120" t="s">
        <v>117</v>
      </c>
      <c r="C9" s="823" t="s">
        <v>277</v>
      </c>
      <c r="D9" s="824"/>
    </row>
    <row r="10" spans="2:7" ht="76.8" customHeight="1" thickBot="1">
      <c r="B10" s="121" t="s">
        <v>118</v>
      </c>
      <c r="C10" s="825" t="s">
        <v>378</v>
      </c>
      <c r="D10" s="826"/>
    </row>
    <row r="11" spans="2:7" ht="76.8" customHeight="1" thickBot="1">
      <c r="B11" s="122"/>
      <c r="C11" s="123" t="s">
        <v>377</v>
      </c>
      <c r="D11" s="261" t="s">
        <v>379</v>
      </c>
      <c r="F11" s="322" t="s">
        <v>21</v>
      </c>
    </row>
    <row r="12" spans="2:7" ht="24.6" customHeight="1" thickBot="1">
      <c r="B12" s="120" t="s">
        <v>278</v>
      </c>
      <c r="C12" s="125" t="s">
        <v>380</v>
      </c>
      <c r="D12" s="124"/>
    </row>
    <row r="13" spans="2:7" ht="114.6" customHeight="1" thickBot="1">
      <c r="B13" s="126" t="s">
        <v>119</v>
      </c>
      <c r="C13" s="127" t="s">
        <v>381</v>
      </c>
      <c r="D13" s="215" t="s">
        <v>382</v>
      </c>
      <c r="F13" s="185" t="s">
        <v>29</v>
      </c>
    </row>
    <row r="14" spans="2:7" ht="79.2" customHeight="1" thickBot="1">
      <c r="B14" s="128" t="s">
        <v>120</v>
      </c>
      <c r="C14" s="813" t="s">
        <v>383</v>
      </c>
      <c r="D14" s="814"/>
    </row>
    <row r="15" spans="2:7" ht="17.25" customHeight="1"/>
    <row r="16" spans="2:7" ht="17.25" customHeight="1">
      <c r="C16" s="322" t="s">
        <v>121</v>
      </c>
    </row>
    <row r="17" spans="2:5">
      <c r="C17" s="322" t="s">
        <v>29</v>
      </c>
    </row>
    <row r="18" spans="2:5">
      <c r="E18" s="322" t="s">
        <v>21</v>
      </c>
    </row>
    <row r="21" spans="2:5">
      <c r="B21" s="116" t="s">
        <v>21</v>
      </c>
    </row>
  </sheetData>
  <mergeCells count="7">
    <mergeCell ref="C14:D14"/>
    <mergeCell ref="D2:E2"/>
    <mergeCell ref="B5:B8"/>
    <mergeCell ref="C5:D5"/>
    <mergeCell ref="C6:D6"/>
    <mergeCell ref="C9:D9"/>
    <mergeCell ref="C10:D10"/>
  </mergeCells>
  <phoneticPr fontId="106"/>
  <hyperlinks>
    <hyperlink ref="C6" r:id="rId1" location="h2_1" xr:uid="{EDBFF39A-9B90-4364-8365-9E4DAFCC0006}"/>
  </hyperlinks>
  <pageMargins left="0.7" right="0.7" top="0.75" bottom="0.75" header="0.3" footer="0.3"/>
  <pageSetup paperSize="9" scale="47" orientation="portrait" horizontalDpi="1200" verticalDpi="1200" r:id="rId2"/>
  <headerFooter alignWithMargins="0"/>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CE55B-F011-4DFD-A0D4-821B9D2396C5}">
  <sheetPr>
    <tabColor indexed="46"/>
  </sheetPr>
  <dimension ref="A1:AD38"/>
  <sheetViews>
    <sheetView zoomScale="94" zoomScaleNormal="94" zoomScaleSheetLayoutView="100" workbookViewId="0">
      <selection activeCell="AE21" sqref="AE21"/>
    </sheetView>
  </sheetViews>
  <sheetFormatPr defaultColWidth="9" defaultRowHeight="13.2"/>
  <cols>
    <col min="1" max="1" width="7.33203125" style="437" customWidth="1"/>
    <col min="2" max="13" width="6.77734375" style="437" customWidth="1"/>
    <col min="14" max="14" width="7.44140625" style="437" customWidth="1"/>
    <col min="15" max="15" width="5.88671875" style="437" customWidth="1"/>
    <col min="16" max="16" width="7.44140625" style="437" customWidth="1"/>
    <col min="17" max="29" width="6.77734375" style="437" customWidth="1"/>
    <col min="30" max="16384" width="9" style="437"/>
  </cols>
  <sheetData>
    <row r="1" spans="1:29" ht="15" customHeight="1">
      <c r="A1" s="829" t="s">
        <v>3</v>
      </c>
      <c r="B1" s="830"/>
      <c r="C1" s="830"/>
      <c r="D1" s="830"/>
      <c r="E1" s="830"/>
      <c r="F1" s="830"/>
      <c r="G1" s="830"/>
      <c r="H1" s="830"/>
      <c r="I1" s="830"/>
      <c r="J1" s="830"/>
      <c r="K1" s="830"/>
      <c r="L1" s="830"/>
      <c r="M1" s="830"/>
      <c r="N1" s="831"/>
      <c r="P1" s="832" t="s">
        <v>4</v>
      </c>
      <c r="Q1" s="833"/>
      <c r="R1" s="833"/>
      <c r="S1" s="833"/>
      <c r="T1" s="833"/>
      <c r="U1" s="833"/>
      <c r="V1" s="833"/>
      <c r="W1" s="833"/>
      <c r="X1" s="833"/>
      <c r="Y1" s="833"/>
      <c r="Z1" s="833"/>
      <c r="AA1" s="833"/>
      <c r="AB1" s="833"/>
      <c r="AC1" s="834"/>
    </row>
    <row r="2" spans="1:29" ht="18" customHeight="1" thickBot="1">
      <c r="A2" s="835" t="s">
        <v>5</v>
      </c>
      <c r="B2" s="836"/>
      <c r="C2" s="836"/>
      <c r="D2" s="836"/>
      <c r="E2" s="836"/>
      <c r="F2" s="836"/>
      <c r="G2" s="836"/>
      <c r="H2" s="836"/>
      <c r="I2" s="836"/>
      <c r="J2" s="836"/>
      <c r="K2" s="836"/>
      <c r="L2" s="836"/>
      <c r="M2" s="836"/>
      <c r="N2" s="837"/>
      <c r="P2" s="838" t="s">
        <v>6</v>
      </c>
      <c r="Q2" s="836"/>
      <c r="R2" s="836"/>
      <c r="S2" s="836"/>
      <c r="T2" s="836"/>
      <c r="U2" s="836"/>
      <c r="V2" s="836"/>
      <c r="W2" s="836"/>
      <c r="X2" s="836"/>
      <c r="Y2" s="836"/>
      <c r="Z2" s="836"/>
      <c r="AA2" s="836"/>
      <c r="AB2" s="836"/>
      <c r="AC2" s="839"/>
    </row>
    <row r="3" spans="1:29" ht="13.8" thickBot="1">
      <c r="A3" s="8"/>
      <c r="B3" s="228" t="s">
        <v>240</v>
      </c>
      <c r="C3" s="228" t="s">
        <v>7</v>
      </c>
      <c r="D3" s="228" t="s">
        <v>8</v>
      </c>
      <c r="E3" s="228" t="s">
        <v>9</v>
      </c>
      <c r="F3" s="228" t="s">
        <v>10</v>
      </c>
      <c r="G3" s="228" t="s">
        <v>11</v>
      </c>
      <c r="H3" s="217" t="s">
        <v>12</v>
      </c>
      <c r="I3" s="228" t="s">
        <v>13</v>
      </c>
      <c r="J3" s="228" t="s">
        <v>14</v>
      </c>
      <c r="K3" s="228" t="s">
        <v>15</v>
      </c>
      <c r="L3" s="228" t="s">
        <v>16</v>
      </c>
      <c r="M3" s="228" t="s">
        <v>17</v>
      </c>
      <c r="N3" s="9" t="s">
        <v>18</v>
      </c>
      <c r="P3" s="10"/>
      <c r="Q3" s="228" t="s">
        <v>240</v>
      </c>
      <c r="R3" s="228" t="s">
        <v>7</v>
      </c>
      <c r="S3" s="228" t="s">
        <v>8</v>
      </c>
      <c r="T3" s="228" t="s">
        <v>9</v>
      </c>
      <c r="U3" s="228" t="s">
        <v>10</v>
      </c>
      <c r="V3" s="228" t="s">
        <v>11</v>
      </c>
      <c r="W3" s="217" t="s">
        <v>12</v>
      </c>
      <c r="X3" s="227" t="s">
        <v>13</v>
      </c>
      <c r="Y3" s="228" t="s">
        <v>14</v>
      </c>
      <c r="Z3" s="228" t="s">
        <v>15</v>
      </c>
      <c r="AA3" s="228" t="s">
        <v>16</v>
      </c>
      <c r="AB3" s="228" t="s">
        <v>17</v>
      </c>
      <c r="AC3" s="11" t="s">
        <v>19</v>
      </c>
    </row>
    <row r="4" spans="1:29" ht="19.8" thickBot="1">
      <c r="A4" s="413" t="s">
        <v>238</v>
      </c>
      <c r="B4" s="373">
        <f>AVERAGE(B8:B17)</f>
        <v>65.400000000000006</v>
      </c>
      <c r="C4" s="373">
        <f t="shared" ref="C4:M4" si="0">AVERAGE(C7:C17)</f>
        <v>55.545454545454547</v>
      </c>
      <c r="D4" s="373">
        <f t="shared" si="0"/>
        <v>64.454545454545453</v>
      </c>
      <c r="E4" s="373">
        <f t="shared" si="0"/>
        <v>102.36363636363636</v>
      </c>
      <c r="F4" s="373">
        <f t="shared" si="0"/>
        <v>184.81818181818181</v>
      </c>
      <c r="G4" s="373">
        <f t="shared" si="0"/>
        <v>404.54545454545456</v>
      </c>
      <c r="H4" s="373">
        <f t="shared" si="0"/>
        <v>572.5454545454545</v>
      </c>
      <c r="I4" s="373">
        <f t="shared" si="0"/>
        <v>905.9</v>
      </c>
      <c r="J4" s="373">
        <f t="shared" si="0"/>
        <v>563.4</v>
      </c>
      <c r="K4" s="373">
        <f t="shared" si="0"/>
        <v>366.4</v>
      </c>
      <c r="L4" s="373">
        <f t="shared" si="0"/>
        <v>210.8</v>
      </c>
      <c r="M4" s="373">
        <f t="shared" si="0"/>
        <v>131.5</v>
      </c>
      <c r="N4" s="373">
        <f>SUM(B4:M4)</f>
        <v>3627.6727272727276</v>
      </c>
      <c r="O4" s="13"/>
      <c r="P4" s="12" t="str">
        <f>+A4</f>
        <v>12-21年月平均</v>
      </c>
      <c r="Q4" s="373">
        <f t="shared" ref="Q4:AB4" si="1">AVERAGE(Q8:Q17)</f>
        <v>9.6999999999999993</v>
      </c>
      <c r="R4" s="373">
        <f t="shared" si="1"/>
        <v>9.9</v>
      </c>
      <c r="S4" s="373">
        <f t="shared" si="1"/>
        <v>15</v>
      </c>
      <c r="T4" s="373">
        <f t="shared" si="1"/>
        <v>7.5</v>
      </c>
      <c r="U4" s="373">
        <f t="shared" si="1"/>
        <v>10.7</v>
      </c>
      <c r="V4" s="373">
        <f t="shared" si="1"/>
        <v>9.9</v>
      </c>
      <c r="W4" s="373">
        <f t="shared" si="1"/>
        <v>8.9</v>
      </c>
      <c r="X4" s="373">
        <f t="shared" si="1"/>
        <v>12.6</v>
      </c>
      <c r="Y4" s="373">
        <f t="shared" si="1"/>
        <v>10.9</v>
      </c>
      <c r="Z4" s="373">
        <f t="shared" si="1"/>
        <v>21.8</v>
      </c>
      <c r="AA4" s="373">
        <f t="shared" si="1"/>
        <v>12.8</v>
      </c>
      <c r="AB4" s="373">
        <f t="shared" si="1"/>
        <v>12.9</v>
      </c>
      <c r="AC4" s="373">
        <f>SUM(Q4:AB4)</f>
        <v>142.6</v>
      </c>
    </row>
    <row r="5" spans="1:29" ht="13.8" thickBot="1">
      <c r="A5" s="422"/>
      <c r="B5" s="422"/>
      <c r="C5" s="133"/>
      <c r="D5" s="133"/>
      <c r="E5" s="133"/>
      <c r="F5" s="133"/>
      <c r="G5" s="133"/>
      <c r="H5" s="14" t="s">
        <v>20</v>
      </c>
      <c r="I5" s="375"/>
      <c r="J5" s="375"/>
      <c r="K5" s="375"/>
      <c r="L5" s="375"/>
      <c r="M5" s="375"/>
      <c r="N5" s="375"/>
      <c r="O5" s="138"/>
      <c r="P5" s="219"/>
      <c r="Q5" s="219"/>
      <c r="R5" s="133"/>
      <c r="S5" s="133"/>
      <c r="T5" s="133"/>
      <c r="U5" s="133"/>
      <c r="V5" s="133"/>
      <c r="W5" s="14" t="s">
        <v>20</v>
      </c>
      <c r="X5" s="375"/>
      <c r="Y5" s="375"/>
      <c r="Z5" s="375"/>
      <c r="AA5" s="375"/>
      <c r="AB5" s="375"/>
      <c r="AC5" s="375"/>
    </row>
    <row r="6" spans="1:29" ht="13.8" thickBot="1">
      <c r="A6" s="216"/>
      <c r="B6" s="216"/>
      <c r="C6" s="469"/>
      <c r="D6" s="469"/>
      <c r="E6" s="469"/>
      <c r="F6" s="469"/>
      <c r="G6" s="469"/>
      <c r="H6" s="300">
        <v>88</v>
      </c>
      <c r="I6" s="374"/>
      <c r="J6" s="374"/>
      <c r="K6" s="374"/>
      <c r="L6" s="374"/>
      <c r="M6" s="374"/>
      <c r="N6" s="375"/>
      <c r="O6" s="13"/>
      <c r="P6" s="219"/>
      <c r="Q6" s="219"/>
      <c r="R6" s="469"/>
      <c r="S6" s="469"/>
      <c r="T6" s="469"/>
      <c r="U6" s="469"/>
      <c r="V6" s="469"/>
      <c r="W6" s="300">
        <v>1</v>
      </c>
      <c r="X6" s="133"/>
      <c r="Y6" s="133"/>
      <c r="Z6" s="133"/>
      <c r="AA6" s="133"/>
      <c r="AB6" s="133"/>
      <c r="AC6" s="375"/>
    </row>
    <row r="7" spans="1:29" ht="18" customHeight="1" thickBot="1">
      <c r="A7" s="423" t="s">
        <v>239</v>
      </c>
      <c r="B7" s="451">
        <v>81</v>
      </c>
      <c r="C7" s="452">
        <v>39</v>
      </c>
      <c r="D7" s="452">
        <v>72</v>
      </c>
      <c r="E7" s="553">
        <v>88</v>
      </c>
      <c r="F7" s="553">
        <v>258</v>
      </c>
      <c r="G7" s="553">
        <v>408</v>
      </c>
      <c r="H7" s="554">
        <v>88</v>
      </c>
      <c r="I7" s="374"/>
      <c r="J7" s="374"/>
      <c r="K7" s="374"/>
      <c r="L7" s="374"/>
      <c r="M7" s="374"/>
      <c r="N7" s="218">
        <f t="shared" ref="N7:N18" si="2">SUM(B7:M7)</f>
        <v>1034</v>
      </c>
      <c r="O7" s="143" t="s">
        <v>21</v>
      </c>
      <c r="P7" s="423" t="s">
        <v>239</v>
      </c>
      <c r="Q7" s="451">
        <v>0</v>
      </c>
      <c r="R7" s="452">
        <v>5</v>
      </c>
      <c r="S7" s="452">
        <v>4</v>
      </c>
      <c r="T7" s="452">
        <v>1</v>
      </c>
      <c r="U7" s="452">
        <v>1</v>
      </c>
      <c r="V7" s="452">
        <v>0</v>
      </c>
      <c r="W7" s="374">
        <v>1</v>
      </c>
      <c r="X7" s="374"/>
      <c r="Y7" s="374"/>
      <c r="Z7" s="374"/>
      <c r="AA7" s="374"/>
      <c r="AB7" s="374"/>
      <c r="AC7" s="218">
        <f t="shared" ref="AC7:AC18" si="3">SUM(Q7:AB7)</f>
        <v>12</v>
      </c>
    </row>
    <row r="8" spans="1:29" ht="18" customHeight="1" thickBot="1">
      <c r="A8" s="423" t="s">
        <v>205</v>
      </c>
      <c r="B8" s="449">
        <v>81</v>
      </c>
      <c r="C8" s="449">
        <v>48</v>
      </c>
      <c r="D8" s="450">
        <v>71</v>
      </c>
      <c r="E8" s="449">
        <v>128</v>
      </c>
      <c r="F8" s="449">
        <v>171</v>
      </c>
      <c r="G8" s="449">
        <v>350</v>
      </c>
      <c r="H8" s="449">
        <v>569</v>
      </c>
      <c r="I8" s="449">
        <v>553</v>
      </c>
      <c r="J8" s="449">
        <v>458</v>
      </c>
      <c r="K8" s="449">
        <v>306</v>
      </c>
      <c r="L8" s="449">
        <v>220</v>
      </c>
      <c r="M8" s="450">
        <v>229</v>
      </c>
      <c r="N8" s="443">
        <f t="shared" si="2"/>
        <v>3184</v>
      </c>
      <c r="O8" s="421"/>
      <c r="P8" s="424" t="s">
        <v>204</v>
      </c>
      <c r="Q8" s="453">
        <v>1</v>
      </c>
      <c r="R8" s="453">
        <v>2</v>
      </c>
      <c r="S8" s="453">
        <v>1</v>
      </c>
      <c r="T8" s="453">
        <v>0</v>
      </c>
      <c r="U8" s="453">
        <v>0</v>
      </c>
      <c r="V8" s="453">
        <v>0</v>
      </c>
      <c r="W8" s="453">
        <v>1</v>
      </c>
      <c r="X8" s="453">
        <v>1</v>
      </c>
      <c r="Y8" s="453">
        <v>0</v>
      </c>
      <c r="Z8" s="453">
        <v>1</v>
      </c>
      <c r="AA8" s="453">
        <v>0</v>
      </c>
      <c r="AB8" s="453">
        <v>0</v>
      </c>
      <c r="AC8" s="454">
        <f t="shared" si="3"/>
        <v>7</v>
      </c>
    </row>
    <row r="9" spans="1:29" ht="18" customHeight="1" thickBot="1">
      <c r="A9" s="424" t="s">
        <v>137</v>
      </c>
      <c r="B9" s="295">
        <v>112</v>
      </c>
      <c r="C9" s="295">
        <v>85</v>
      </c>
      <c r="D9" s="295">
        <v>60</v>
      </c>
      <c r="E9" s="295">
        <v>97</v>
      </c>
      <c r="F9" s="295">
        <v>95</v>
      </c>
      <c r="G9" s="295">
        <v>305</v>
      </c>
      <c r="H9" s="295">
        <v>544</v>
      </c>
      <c r="I9" s="295">
        <v>449</v>
      </c>
      <c r="J9" s="295">
        <v>475</v>
      </c>
      <c r="K9" s="295">
        <v>505</v>
      </c>
      <c r="L9" s="295">
        <v>219</v>
      </c>
      <c r="M9" s="296">
        <v>98</v>
      </c>
      <c r="N9" s="442">
        <f t="shared" si="2"/>
        <v>3044</v>
      </c>
      <c r="O9" s="143"/>
      <c r="P9" s="424" t="s">
        <v>137</v>
      </c>
      <c r="Q9" s="376">
        <v>16</v>
      </c>
      <c r="R9" s="376">
        <v>1</v>
      </c>
      <c r="S9" s="376">
        <v>19</v>
      </c>
      <c r="T9" s="374">
        <v>3</v>
      </c>
      <c r="U9" s="374">
        <v>13</v>
      </c>
      <c r="V9" s="374">
        <v>1</v>
      </c>
      <c r="W9" s="374">
        <v>2</v>
      </c>
      <c r="X9" s="374">
        <v>2</v>
      </c>
      <c r="Y9" s="374">
        <v>0</v>
      </c>
      <c r="Z9" s="374">
        <v>24</v>
      </c>
      <c r="AA9" s="374">
        <v>4</v>
      </c>
      <c r="AB9" s="374">
        <v>1</v>
      </c>
      <c r="AC9" s="441">
        <f t="shared" si="3"/>
        <v>86</v>
      </c>
    </row>
    <row r="10" spans="1:29" ht="18" customHeight="1" thickBot="1">
      <c r="A10" s="425" t="s">
        <v>30</v>
      </c>
      <c r="B10" s="377">
        <v>84</v>
      </c>
      <c r="C10" s="377">
        <v>100</v>
      </c>
      <c r="D10" s="378">
        <v>77</v>
      </c>
      <c r="E10" s="378">
        <v>80</v>
      </c>
      <c r="F10" s="189">
        <v>236</v>
      </c>
      <c r="G10" s="189">
        <v>438</v>
      </c>
      <c r="H10" s="190">
        <v>631</v>
      </c>
      <c r="I10" s="189">
        <v>752</v>
      </c>
      <c r="J10" s="188">
        <v>523</v>
      </c>
      <c r="K10" s="189">
        <v>427</v>
      </c>
      <c r="L10" s="188">
        <v>253</v>
      </c>
      <c r="M10" s="379">
        <v>136</v>
      </c>
      <c r="N10" s="428">
        <f t="shared" si="2"/>
        <v>3737</v>
      </c>
      <c r="O10" s="143"/>
      <c r="P10" s="426" t="s">
        <v>22</v>
      </c>
      <c r="Q10" s="380">
        <v>7</v>
      </c>
      <c r="R10" s="380">
        <v>7</v>
      </c>
      <c r="S10" s="381">
        <v>13</v>
      </c>
      <c r="T10" s="381">
        <v>3</v>
      </c>
      <c r="U10" s="381">
        <v>8</v>
      </c>
      <c r="V10" s="381">
        <v>11</v>
      </c>
      <c r="W10" s="380">
        <v>5</v>
      </c>
      <c r="X10" s="381">
        <v>11</v>
      </c>
      <c r="Y10" s="381">
        <v>9</v>
      </c>
      <c r="Z10" s="381">
        <v>9</v>
      </c>
      <c r="AA10" s="382">
        <v>20</v>
      </c>
      <c r="AB10" s="382">
        <v>35</v>
      </c>
      <c r="AC10" s="439">
        <f t="shared" si="3"/>
        <v>138</v>
      </c>
    </row>
    <row r="11" spans="1:29" ht="18" customHeight="1" thickBot="1">
      <c r="A11" s="425" t="s">
        <v>31</v>
      </c>
      <c r="B11" s="381">
        <v>41</v>
      </c>
      <c r="C11" s="381">
        <v>44</v>
      </c>
      <c r="D11" s="381">
        <v>67</v>
      </c>
      <c r="E11" s="381">
        <v>103</v>
      </c>
      <c r="F11" s="383">
        <v>311</v>
      </c>
      <c r="G11" s="381">
        <v>415</v>
      </c>
      <c r="H11" s="381">
        <v>539</v>
      </c>
      <c r="I11" s="383">
        <v>1165</v>
      </c>
      <c r="J11" s="381">
        <v>534</v>
      </c>
      <c r="K11" s="381">
        <v>297</v>
      </c>
      <c r="L11" s="380">
        <v>205</v>
      </c>
      <c r="M11" s="384">
        <v>92</v>
      </c>
      <c r="N11" s="429">
        <f t="shared" si="2"/>
        <v>3813</v>
      </c>
      <c r="O11" s="143"/>
      <c r="P11" s="425" t="s">
        <v>31</v>
      </c>
      <c r="Q11" s="381">
        <v>9</v>
      </c>
      <c r="R11" s="381">
        <v>22</v>
      </c>
      <c r="S11" s="380">
        <v>18</v>
      </c>
      <c r="T11" s="381">
        <v>9</v>
      </c>
      <c r="U11" s="385">
        <v>21</v>
      </c>
      <c r="V11" s="381">
        <v>14</v>
      </c>
      <c r="W11" s="381">
        <v>6</v>
      </c>
      <c r="X11" s="381">
        <v>13</v>
      </c>
      <c r="Y11" s="381">
        <v>7</v>
      </c>
      <c r="Z11" s="386">
        <v>81</v>
      </c>
      <c r="AA11" s="385">
        <v>31</v>
      </c>
      <c r="AB11" s="386">
        <v>37</v>
      </c>
      <c r="AC11" s="440">
        <f t="shared" si="3"/>
        <v>268</v>
      </c>
    </row>
    <row r="12" spans="1:29" ht="18" customHeight="1" thickBot="1">
      <c r="A12" s="425" t="s">
        <v>32</v>
      </c>
      <c r="B12" s="381">
        <v>57</v>
      </c>
      <c r="C12" s="380">
        <v>35</v>
      </c>
      <c r="D12" s="381">
        <v>95</v>
      </c>
      <c r="E12" s="380">
        <v>112</v>
      </c>
      <c r="F12" s="381">
        <v>131</v>
      </c>
      <c r="G12" s="17">
        <v>340</v>
      </c>
      <c r="H12" s="17">
        <v>483</v>
      </c>
      <c r="I12" s="18">
        <v>1339</v>
      </c>
      <c r="J12" s="17">
        <v>614</v>
      </c>
      <c r="K12" s="17">
        <v>349</v>
      </c>
      <c r="L12" s="17">
        <v>236</v>
      </c>
      <c r="M12" s="387">
        <v>68</v>
      </c>
      <c r="N12" s="428">
        <f t="shared" si="2"/>
        <v>3859</v>
      </c>
      <c r="O12" s="143"/>
      <c r="P12" s="425" t="s">
        <v>32</v>
      </c>
      <c r="Q12" s="381">
        <v>19</v>
      </c>
      <c r="R12" s="381">
        <v>12</v>
      </c>
      <c r="S12" s="381">
        <v>8</v>
      </c>
      <c r="T12" s="380">
        <v>12</v>
      </c>
      <c r="U12" s="381">
        <v>7</v>
      </c>
      <c r="V12" s="381">
        <v>15</v>
      </c>
      <c r="W12" s="17">
        <v>16</v>
      </c>
      <c r="X12" s="387">
        <v>12</v>
      </c>
      <c r="Y12" s="380">
        <v>16</v>
      </c>
      <c r="Z12" s="381">
        <v>6</v>
      </c>
      <c r="AA12" s="380">
        <v>12</v>
      </c>
      <c r="AB12" s="380">
        <v>6</v>
      </c>
      <c r="AC12" s="439">
        <f t="shared" si="3"/>
        <v>141</v>
      </c>
    </row>
    <row r="13" spans="1:29" ht="18" customHeight="1" thickBot="1">
      <c r="A13" s="425" t="s">
        <v>33</v>
      </c>
      <c r="B13" s="388">
        <v>68</v>
      </c>
      <c r="C13" s="381">
        <v>42</v>
      </c>
      <c r="D13" s="381">
        <v>44</v>
      </c>
      <c r="E13" s="380">
        <v>75</v>
      </c>
      <c r="F13" s="380">
        <v>135</v>
      </c>
      <c r="G13" s="380">
        <v>448</v>
      </c>
      <c r="H13" s="381">
        <v>507</v>
      </c>
      <c r="I13" s="381">
        <v>808</v>
      </c>
      <c r="J13" s="385">
        <v>795</v>
      </c>
      <c r="K13" s="380">
        <v>313</v>
      </c>
      <c r="L13" s="380">
        <v>246</v>
      </c>
      <c r="M13" s="380">
        <v>143</v>
      </c>
      <c r="N13" s="428">
        <f t="shared" si="2"/>
        <v>3624</v>
      </c>
      <c r="O13" s="143"/>
      <c r="P13" s="425" t="s">
        <v>33</v>
      </c>
      <c r="Q13" s="390">
        <v>9</v>
      </c>
      <c r="R13" s="381">
        <v>16</v>
      </c>
      <c r="S13" s="381">
        <v>12</v>
      </c>
      <c r="T13" s="380">
        <v>6</v>
      </c>
      <c r="U13" s="391">
        <v>7</v>
      </c>
      <c r="V13" s="391">
        <v>14</v>
      </c>
      <c r="W13" s="381">
        <v>9</v>
      </c>
      <c r="X13" s="381">
        <v>14</v>
      </c>
      <c r="Y13" s="381">
        <v>9</v>
      </c>
      <c r="Z13" s="381">
        <v>9</v>
      </c>
      <c r="AA13" s="391">
        <v>8</v>
      </c>
      <c r="AB13" s="391">
        <v>7</v>
      </c>
      <c r="AC13" s="439">
        <f t="shared" si="3"/>
        <v>120</v>
      </c>
    </row>
    <row r="14" spans="1:29" ht="18" customHeight="1" thickBot="1">
      <c r="A14" s="16" t="s">
        <v>34</v>
      </c>
      <c r="B14" s="392">
        <v>71</v>
      </c>
      <c r="C14" s="392">
        <v>97</v>
      </c>
      <c r="D14" s="392">
        <v>61</v>
      </c>
      <c r="E14" s="393">
        <v>105</v>
      </c>
      <c r="F14" s="393">
        <v>198</v>
      </c>
      <c r="G14" s="393">
        <v>442</v>
      </c>
      <c r="H14" s="394">
        <v>790</v>
      </c>
      <c r="I14" s="19">
        <v>674</v>
      </c>
      <c r="J14" s="19">
        <v>594</v>
      </c>
      <c r="K14" s="393">
        <v>275</v>
      </c>
      <c r="L14" s="393">
        <v>133</v>
      </c>
      <c r="M14" s="393">
        <v>108</v>
      </c>
      <c r="N14" s="428">
        <f t="shared" si="2"/>
        <v>3548</v>
      </c>
      <c r="O14" s="13"/>
      <c r="P14" s="427" t="s">
        <v>34</v>
      </c>
      <c r="Q14" s="392">
        <v>7</v>
      </c>
      <c r="R14" s="392">
        <v>13</v>
      </c>
      <c r="S14" s="392">
        <v>11</v>
      </c>
      <c r="T14" s="393">
        <v>11</v>
      </c>
      <c r="U14" s="393">
        <v>12</v>
      </c>
      <c r="V14" s="393">
        <v>15</v>
      </c>
      <c r="W14" s="393">
        <v>20</v>
      </c>
      <c r="X14" s="393">
        <v>15</v>
      </c>
      <c r="Y14" s="393">
        <v>15</v>
      </c>
      <c r="Z14" s="393">
        <v>20</v>
      </c>
      <c r="AA14" s="393">
        <v>9</v>
      </c>
      <c r="AB14" s="393">
        <v>7</v>
      </c>
      <c r="AC14" s="438">
        <f t="shared" si="3"/>
        <v>155</v>
      </c>
    </row>
    <row r="15" spans="1:29" ht="13.8" hidden="1" thickBot="1">
      <c r="A15" s="21" t="s">
        <v>35</v>
      </c>
      <c r="B15" s="390">
        <v>38</v>
      </c>
      <c r="C15" s="393">
        <v>19</v>
      </c>
      <c r="D15" s="393">
        <v>38</v>
      </c>
      <c r="E15" s="393">
        <v>203</v>
      </c>
      <c r="F15" s="393">
        <v>146</v>
      </c>
      <c r="G15" s="393">
        <v>439</v>
      </c>
      <c r="H15" s="394">
        <v>964</v>
      </c>
      <c r="I15" s="394">
        <v>1154</v>
      </c>
      <c r="J15" s="393">
        <v>423</v>
      </c>
      <c r="K15" s="393">
        <v>388</v>
      </c>
      <c r="L15" s="393">
        <v>176</v>
      </c>
      <c r="M15" s="393">
        <v>143</v>
      </c>
      <c r="N15" s="395">
        <f t="shared" si="2"/>
        <v>4131</v>
      </c>
      <c r="O15" s="13"/>
      <c r="P15" s="20" t="s">
        <v>35</v>
      </c>
      <c r="Q15" s="393">
        <v>7</v>
      </c>
      <c r="R15" s="393">
        <v>7</v>
      </c>
      <c r="S15" s="393">
        <v>8</v>
      </c>
      <c r="T15" s="393">
        <v>12</v>
      </c>
      <c r="U15" s="393">
        <v>9</v>
      </c>
      <c r="V15" s="393">
        <v>6</v>
      </c>
      <c r="W15" s="393">
        <v>11</v>
      </c>
      <c r="X15" s="393">
        <v>8</v>
      </c>
      <c r="Y15" s="393">
        <v>16</v>
      </c>
      <c r="Z15" s="393">
        <v>40</v>
      </c>
      <c r="AA15" s="393">
        <v>17</v>
      </c>
      <c r="AB15" s="393">
        <v>16</v>
      </c>
      <c r="AC15" s="393">
        <f t="shared" si="3"/>
        <v>157</v>
      </c>
    </row>
    <row r="16" spans="1:29" ht="13.8" hidden="1" thickBot="1">
      <c r="A16" s="396" t="s">
        <v>36</v>
      </c>
      <c r="B16" s="19">
        <v>49</v>
      </c>
      <c r="C16" s="19">
        <v>63</v>
      </c>
      <c r="D16" s="19">
        <v>50</v>
      </c>
      <c r="E16" s="19">
        <v>71</v>
      </c>
      <c r="F16" s="19">
        <v>144</v>
      </c>
      <c r="G16" s="19">
        <v>374</v>
      </c>
      <c r="H16" s="140">
        <v>729</v>
      </c>
      <c r="I16" s="140">
        <v>1097</v>
      </c>
      <c r="J16" s="140">
        <v>650</v>
      </c>
      <c r="K16" s="19">
        <v>397</v>
      </c>
      <c r="L16" s="19">
        <v>192</v>
      </c>
      <c r="M16" s="19">
        <v>217</v>
      </c>
      <c r="N16" s="395">
        <f t="shared" si="2"/>
        <v>4033</v>
      </c>
      <c r="O16" s="13"/>
      <c r="P16" s="22" t="s">
        <v>36</v>
      </c>
      <c r="Q16" s="19">
        <v>10</v>
      </c>
      <c r="R16" s="19">
        <v>6</v>
      </c>
      <c r="S16" s="19">
        <v>14</v>
      </c>
      <c r="T16" s="19">
        <v>10</v>
      </c>
      <c r="U16" s="19">
        <v>10</v>
      </c>
      <c r="V16" s="19">
        <v>19</v>
      </c>
      <c r="W16" s="19">
        <v>11</v>
      </c>
      <c r="X16" s="19">
        <v>20</v>
      </c>
      <c r="Y16" s="19">
        <v>15</v>
      </c>
      <c r="Z16" s="19">
        <v>8</v>
      </c>
      <c r="AA16" s="19">
        <v>11</v>
      </c>
      <c r="AB16" s="19">
        <v>8</v>
      </c>
      <c r="AC16" s="393">
        <f t="shared" si="3"/>
        <v>142</v>
      </c>
    </row>
    <row r="17" spans="1:30" ht="13.8" hidden="1" thickBot="1">
      <c r="A17" s="21" t="s">
        <v>37</v>
      </c>
      <c r="B17" s="19">
        <v>53</v>
      </c>
      <c r="C17" s="19">
        <v>39</v>
      </c>
      <c r="D17" s="19">
        <v>74</v>
      </c>
      <c r="E17" s="19">
        <v>64</v>
      </c>
      <c r="F17" s="19">
        <v>208</v>
      </c>
      <c r="G17" s="19">
        <v>491</v>
      </c>
      <c r="H17" s="19">
        <v>454</v>
      </c>
      <c r="I17" s="140">
        <v>1068</v>
      </c>
      <c r="J17" s="19">
        <v>568</v>
      </c>
      <c r="K17" s="19">
        <v>407</v>
      </c>
      <c r="L17" s="19">
        <v>228</v>
      </c>
      <c r="M17" s="19">
        <v>81</v>
      </c>
      <c r="N17" s="389">
        <f t="shared" si="2"/>
        <v>3735</v>
      </c>
      <c r="O17" s="13"/>
      <c r="P17" s="20" t="s">
        <v>37</v>
      </c>
      <c r="Q17" s="19">
        <v>12</v>
      </c>
      <c r="R17" s="19">
        <v>13</v>
      </c>
      <c r="S17" s="19">
        <v>46</v>
      </c>
      <c r="T17" s="19">
        <v>9</v>
      </c>
      <c r="U17" s="19">
        <v>20</v>
      </c>
      <c r="V17" s="19">
        <v>4</v>
      </c>
      <c r="W17" s="19">
        <v>8</v>
      </c>
      <c r="X17" s="19">
        <v>30</v>
      </c>
      <c r="Y17" s="19">
        <v>22</v>
      </c>
      <c r="Z17" s="19">
        <v>20</v>
      </c>
      <c r="AA17" s="19">
        <v>16</v>
      </c>
      <c r="AB17" s="19">
        <v>12</v>
      </c>
      <c r="AC17" s="397">
        <f t="shared" si="3"/>
        <v>212</v>
      </c>
    </row>
    <row r="18" spans="1:30" ht="13.8" hidden="1" thickBot="1">
      <c r="A18" s="21" t="s">
        <v>23</v>
      </c>
      <c r="B18" s="141">
        <v>67</v>
      </c>
      <c r="C18" s="141">
        <v>62</v>
      </c>
      <c r="D18" s="141">
        <v>57</v>
      </c>
      <c r="E18" s="141">
        <v>77</v>
      </c>
      <c r="F18" s="141">
        <v>473</v>
      </c>
      <c r="G18" s="141">
        <v>468</v>
      </c>
      <c r="H18" s="142">
        <v>659</v>
      </c>
      <c r="I18" s="141">
        <v>851</v>
      </c>
      <c r="J18" s="141">
        <v>542</v>
      </c>
      <c r="K18" s="141">
        <v>270</v>
      </c>
      <c r="L18" s="141">
        <v>208</v>
      </c>
      <c r="M18" s="141">
        <v>174</v>
      </c>
      <c r="N18" s="398">
        <f t="shared" si="2"/>
        <v>3908</v>
      </c>
      <c r="O18" s="13" t="s">
        <v>29</v>
      </c>
      <c r="P18" s="22" t="s">
        <v>23</v>
      </c>
      <c r="Q18" s="19">
        <v>6</v>
      </c>
      <c r="R18" s="19">
        <v>25</v>
      </c>
      <c r="S18" s="19">
        <v>29</v>
      </c>
      <c r="T18" s="19">
        <v>4</v>
      </c>
      <c r="U18" s="19">
        <v>17</v>
      </c>
      <c r="V18" s="19">
        <v>19</v>
      </c>
      <c r="W18" s="19">
        <v>14</v>
      </c>
      <c r="X18" s="19">
        <v>37</v>
      </c>
      <c r="Y18" s="23">
        <v>76</v>
      </c>
      <c r="Z18" s="19">
        <v>34</v>
      </c>
      <c r="AA18" s="19">
        <v>17</v>
      </c>
      <c r="AB18" s="19">
        <v>18</v>
      </c>
      <c r="AC18" s="397">
        <f t="shared" si="3"/>
        <v>296</v>
      </c>
    </row>
    <row r="19" spans="1:30">
      <c r="A19" s="24"/>
      <c r="B19" s="399"/>
      <c r="C19" s="399"/>
      <c r="D19" s="399"/>
      <c r="E19" s="399"/>
      <c r="F19" s="399"/>
      <c r="G19" s="399"/>
      <c r="H19" s="399"/>
      <c r="I19" s="399"/>
      <c r="J19" s="399"/>
      <c r="K19" s="399"/>
      <c r="L19" s="399"/>
      <c r="M19" s="399"/>
      <c r="N19" s="25"/>
      <c r="O19" s="13"/>
      <c r="P19" s="26"/>
      <c r="Q19" s="400"/>
      <c r="R19" s="400"/>
      <c r="S19" s="400"/>
      <c r="T19" s="400"/>
      <c r="U19" s="400"/>
      <c r="V19" s="400"/>
      <c r="W19" s="400"/>
      <c r="X19" s="400"/>
      <c r="Y19" s="400"/>
      <c r="Z19" s="400"/>
      <c r="AA19" s="400"/>
      <c r="AB19" s="400"/>
      <c r="AC19" s="399"/>
    </row>
    <row r="20" spans="1:30" ht="13.5" customHeight="1">
      <c r="A20" s="840" t="s">
        <v>288</v>
      </c>
      <c r="B20" s="841"/>
      <c r="C20" s="841"/>
      <c r="D20" s="841"/>
      <c r="E20" s="841"/>
      <c r="F20" s="841"/>
      <c r="G20" s="841"/>
      <c r="H20" s="841"/>
      <c r="I20" s="841"/>
      <c r="J20" s="841"/>
      <c r="K20" s="841"/>
      <c r="L20" s="841"/>
      <c r="M20" s="841"/>
      <c r="N20" s="842"/>
      <c r="O20" s="13"/>
      <c r="P20" s="840" t="str">
        <f>+A20</f>
        <v>※2022年 第27週（7/4～7/10） 現在</v>
      </c>
      <c r="Q20" s="841"/>
      <c r="R20" s="841"/>
      <c r="S20" s="841"/>
      <c r="T20" s="841"/>
      <c r="U20" s="841"/>
      <c r="V20" s="841"/>
      <c r="W20" s="841"/>
      <c r="X20" s="841"/>
      <c r="Y20" s="841"/>
      <c r="Z20" s="841"/>
      <c r="AA20" s="841"/>
      <c r="AB20" s="841"/>
      <c r="AC20" s="842"/>
    </row>
    <row r="21" spans="1:30" ht="13.8" thickBot="1">
      <c r="A21" s="27"/>
      <c r="B21" s="13"/>
      <c r="C21" s="13"/>
      <c r="D21" s="13"/>
      <c r="E21" s="13"/>
      <c r="F21" s="13"/>
      <c r="G21" s="13" t="s">
        <v>21</v>
      </c>
      <c r="H21" s="13"/>
      <c r="I21" s="13"/>
      <c r="J21" s="13"/>
      <c r="K21" s="13"/>
      <c r="L21" s="13"/>
      <c r="M21" s="13"/>
      <c r="N21" s="28"/>
      <c r="O21" s="13"/>
      <c r="P21" s="242"/>
      <c r="Q21" s="13"/>
      <c r="R21" s="13"/>
      <c r="S21" s="13"/>
      <c r="T21" s="13"/>
      <c r="U21" s="13"/>
      <c r="V21" s="13"/>
      <c r="W21" s="13"/>
      <c r="X21" s="13"/>
      <c r="Y21" s="13"/>
      <c r="Z21" s="13"/>
      <c r="AA21" s="13"/>
      <c r="AB21" s="13"/>
      <c r="AC21" s="30"/>
    </row>
    <row r="22" spans="1:30" ht="17.25" customHeight="1" thickBot="1">
      <c r="A22" s="27"/>
      <c r="B22" s="401" t="s">
        <v>229</v>
      </c>
      <c r="C22" s="13"/>
      <c r="D22" s="31" t="s">
        <v>289</v>
      </c>
      <c r="E22" s="32"/>
      <c r="F22" s="13"/>
      <c r="G22" s="13" t="s">
        <v>21</v>
      </c>
      <c r="H22" s="13"/>
      <c r="I22" s="13"/>
      <c r="J22" s="13"/>
      <c r="K22" s="13"/>
      <c r="L22" s="13"/>
      <c r="M22" s="13"/>
      <c r="N22" s="28"/>
      <c r="O22" s="143" t="s">
        <v>21</v>
      </c>
      <c r="P22" s="243"/>
      <c r="Q22" s="402" t="s">
        <v>230</v>
      </c>
      <c r="R22" s="827" t="s">
        <v>260</v>
      </c>
      <c r="S22" s="828"/>
      <c r="T22" s="13" t="s">
        <v>21</v>
      </c>
      <c r="U22" s="13"/>
      <c r="V22" s="13"/>
      <c r="W22" s="13"/>
      <c r="X22" s="13"/>
      <c r="Y22" s="13"/>
      <c r="Z22" s="13"/>
      <c r="AA22" s="13"/>
      <c r="AB22" s="13"/>
      <c r="AC22" s="30"/>
    </row>
    <row r="23" spans="1:30" ht="15" customHeight="1">
      <c r="A23" s="27"/>
      <c r="B23" s="13"/>
      <c r="C23" s="13"/>
      <c r="D23" s="13" t="s">
        <v>29</v>
      </c>
      <c r="E23" s="13"/>
      <c r="F23" s="13"/>
      <c r="G23" s="13"/>
      <c r="H23" s="13"/>
      <c r="I23" s="13"/>
      <c r="J23" s="13"/>
      <c r="K23" s="13"/>
      <c r="L23" s="13"/>
      <c r="M23" s="13"/>
      <c r="N23" s="28"/>
      <c r="O23" s="143" t="s">
        <v>21</v>
      </c>
      <c r="P23" s="242"/>
      <c r="Q23" s="13"/>
      <c r="R23" s="13"/>
      <c r="S23" s="13"/>
      <c r="T23" s="13"/>
      <c r="U23" s="13"/>
      <c r="V23" s="13"/>
      <c r="W23" s="13"/>
      <c r="X23" s="13"/>
      <c r="Y23" s="13"/>
      <c r="Z23" s="13"/>
      <c r="AA23" s="13"/>
      <c r="AB23" s="13"/>
      <c r="AC23" s="30"/>
    </row>
    <row r="24" spans="1:30" ht="9" customHeight="1">
      <c r="A24" s="27"/>
      <c r="B24" s="13"/>
      <c r="C24" s="13"/>
      <c r="D24" s="13"/>
      <c r="E24" s="13"/>
      <c r="F24" s="13"/>
      <c r="G24" s="13"/>
      <c r="H24" s="13"/>
      <c r="I24" s="13"/>
      <c r="J24" s="13"/>
      <c r="K24" s="13"/>
      <c r="L24" s="13"/>
      <c r="M24" s="13"/>
      <c r="N24" s="28"/>
      <c r="O24" s="143" t="s">
        <v>21</v>
      </c>
      <c r="P24" s="29"/>
      <c r="Q24" s="13"/>
      <c r="R24" s="13"/>
      <c r="S24" s="13"/>
      <c r="T24" s="13"/>
      <c r="U24" s="13"/>
      <c r="V24" s="13"/>
      <c r="W24" s="13"/>
      <c r="X24" s="13"/>
      <c r="Y24" s="13"/>
      <c r="Z24" s="13"/>
      <c r="AA24" s="13"/>
      <c r="AB24" s="13"/>
      <c r="AC24" s="30"/>
    </row>
    <row r="25" spans="1:30">
      <c r="A25" s="27"/>
      <c r="B25" s="13"/>
      <c r="C25" s="13"/>
      <c r="D25" s="13"/>
      <c r="E25" s="13"/>
      <c r="F25" s="13"/>
      <c r="G25" s="13"/>
      <c r="H25" s="13"/>
      <c r="I25" s="13"/>
      <c r="J25" s="13"/>
      <c r="K25" s="13"/>
      <c r="L25" s="13"/>
      <c r="M25" s="13"/>
      <c r="N25" s="28"/>
      <c r="O25" s="13" t="s">
        <v>21</v>
      </c>
      <c r="P25" s="15"/>
      <c r="AC25" s="33"/>
    </row>
    <row r="26" spans="1:30">
      <c r="A26" s="27"/>
      <c r="B26" s="13"/>
      <c r="C26" s="13"/>
      <c r="D26" s="13"/>
      <c r="E26" s="13"/>
      <c r="F26" s="13"/>
      <c r="G26" s="13"/>
      <c r="H26" s="13"/>
      <c r="I26" s="13"/>
      <c r="J26" s="13"/>
      <c r="K26" s="13"/>
      <c r="L26" s="13"/>
      <c r="M26" s="13"/>
      <c r="N26" s="28"/>
      <c r="O26" s="13" t="s">
        <v>21</v>
      </c>
      <c r="P26" s="15"/>
      <c r="AC26" s="33"/>
    </row>
    <row r="27" spans="1:30">
      <c r="A27" s="27"/>
      <c r="B27" s="13"/>
      <c r="C27" s="13"/>
      <c r="D27" s="13"/>
      <c r="E27" s="13"/>
      <c r="F27" s="13"/>
      <c r="G27" s="13"/>
      <c r="H27" s="13"/>
      <c r="I27" s="13"/>
      <c r="J27" s="13"/>
      <c r="K27" s="13"/>
      <c r="L27" s="13"/>
      <c r="M27" s="13"/>
      <c r="N27" s="28"/>
      <c r="O27" s="13" t="s">
        <v>21</v>
      </c>
      <c r="P27" s="15"/>
      <c r="AC27" s="33"/>
      <c r="AD27" s="297"/>
    </row>
    <row r="28" spans="1:30">
      <c r="A28" s="27"/>
      <c r="B28" s="13"/>
      <c r="C28" s="13"/>
      <c r="D28" s="13"/>
      <c r="E28" s="13"/>
      <c r="F28" s="13"/>
      <c r="G28" s="13"/>
      <c r="H28" s="13"/>
      <c r="I28" s="13"/>
      <c r="J28" s="13"/>
      <c r="K28" s="13"/>
      <c r="L28" s="13"/>
      <c r="M28" s="13"/>
      <c r="N28" s="28"/>
      <c r="O28" s="13"/>
      <c r="P28" s="15"/>
      <c r="AC28" s="33"/>
    </row>
    <row r="29" spans="1:30">
      <c r="A29" s="27"/>
      <c r="B29" s="13"/>
      <c r="C29" s="13"/>
      <c r="D29" s="13"/>
      <c r="E29" s="13"/>
      <c r="F29" s="13"/>
      <c r="G29" s="13"/>
      <c r="H29" s="13"/>
      <c r="I29" s="13"/>
      <c r="J29" s="13"/>
      <c r="K29" s="13"/>
      <c r="L29" s="13"/>
      <c r="M29" s="13"/>
      <c r="N29" s="28"/>
      <c r="O29" s="13"/>
      <c r="P29" s="15"/>
      <c r="AC29" s="33"/>
    </row>
    <row r="30" spans="1:30" ht="13.8" thickBot="1">
      <c r="A30" s="34"/>
      <c r="B30" s="35"/>
      <c r="C30" s="35"/>
      <c r="D30" s="35"/>
      <c r="E30" s="35"/>
      <c r="F30" s="35"/>
      <c r="G30" s="35"/>
      <c r="H30" s="35"/>
      <c r="I30" s="35"/>
      <c r="J30" s="35"/>
      <c r="K30" s="35"/>
      <c r="L30" s="35"/>
      <c r="M30" s="35"/>
      <c r="N30" s="36"/>
      <c r="O30" s="13"/>
      <c r="P30" s="37"/>
      <c r="Q30" s="38"/>
      <c r="R30" s="38"/>
      <c r="S30" s="38"/>
      <c r="T30" s="38"/>
      <c r="U30" s="38"/>
      <c r="V30" s="38"/>
      <c r="W30" s="38"/>
      <c r="X30" s="38"/>
      <c r="Y30" s="38"/>
      <c r="Z30" s="38"/>
      <c r="AA30" s="38"/>
      <c r="AB30" s="38"/>
      <c r="AC30" s="39"/>
    </row>
    <row r="31" spans="1:30">
      <c r="A31" s="40"/>
      <c r="C31" s="13"/>
      <c r="D31" s="13"/>
      <c r="E31" s="13"/>
      <c r="F31" s="13"/>
      <c r="G31" s="13"/>
      <c r="H31" s="13"/>
      <c r="I31" s="13"/>
      <c r="J31" s="13"/>
      <c r="K31" s="13"/>
      <c r="L31" s="13"/>
      <c r="M31" s="13"/>
      <c r="N31" s="13"/>
      <c r="O31" s="13"/>
    </row>
    <row r="32" spans="1:30">
      <c r="O32" s="13"/>
    </row>
    <row r="33" spans="1:29">
      <c r="K33" s="403" t="s">
        <v>29</v>
      </c>
      <c r="O33" s="13"/>
    </row>
    <row r="34" spans="1:29">
      <c r="O34" s="13"/>
    </row>
    <row r="35" spans="1:29">
      <c r="O35" s="13"/>
    </row>
    <row r="36" spans="1:29">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row>
    <row r="37" spans="1:29">
      <c r="Q37" s="177" t="s">
        <v>231</v>
      </c>
      <c r="R37" s="177"/>
      <c r="S37" s="177"/>
      <c r="T37" s="177"/>
      <c r="U37" s="177"/>
      <c r="V37" s="177"/>
      <c r="W37" s="177"/>
      <c r="X37" s="177"/>
    </row>
    <row r="38" spans="1:29">
      <c r="Q38" s="177" t="s">
        <v>232</v>
      </c>
      <c r="R38" s="177"/>
      <c r="S38" s="177"/>
      <c r="T38" s="177"/>
      <c r="U38" s="177"/>
      <c r="V38" s="177"/>
      <c r="W38" s="177"/>
      <c r="X38" s="177"/>
    </row>
  </sheetData>
  <mergeCells count="7">
    <mergeCell ref="R22:S22"/>
    <mergeCell ref="A1:N1"/>
    <mergeCell ref="P1:AC1"/>
    <mergeCell ref="A2:N2"/>
    <mergeCell ref="P2:AC2"/>
    <mergeCell ref="A20:N20"/>
    <mergeCell ref="P20:AC20"/>
  </mergeCells>
  <phoneticPr fontId="106"/>
  <pageMargins left="0.75" right="0.75" top="1" bottom="1" header="0.51200000000000001" footer="0.51200000000000001"/>
  <pageSetup paperSize="9" scale="44" orientation="portrait" horizontalDpi="1200"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ヘッドライン</vt:lpstr>
      <vt:lpstr>スポンサー広告</vt:lpstr>
      <vt:lpstr>27　ノロウイルス関連情報 </vt:lpstr>
      <vt:lpstr>27  衛生訓話</vt:lpstr>
      <vt:lpstr>27　新型コロナウイルス情報</vt:lpstr>
      <vt:lpstr>27　食中毒記事等 </vt:lpstr>
      <vt:lpstr>27　海外情報</vt:lpstr>
      <vt:lpstr>26　感染症情報</vt:lpstr>
      <vt:lpstr>27　感染症統計</vt:lpstr>
      <vt:lpstr>27 食品回収</vt:lpstr>
      <vt:lpstr>27　食品表示</vt:lpstr>
      <vt:lpstr>27 残留農薬　等 </vt:lpstr>
      <vt:lpstr>'26　感染症情報'!Print_Area</vt:lpstr>
      <vt:lpstr>'27  衛生訓話'!Print_Area</vt:lpstr>
      <vt:lpstr>'27　ノロウイルス関連情報 '!Print_Area</vt:lpstr>
      <vt:lpstr>'27　海外情報'!Print_Area</vt:lpstr>
      <vt:lpstr>'27　感染症統計'!Print_Area</vt:lpstr>
      <vt:lpstr>'27 残留農薬　等 '!Print_Area</vt:lpstr>
      <vt:lpstr>'27　食中毒記事等 '!Print_Area</vt:lpstr>
      <vt:lpstr>'27 食品回収'!Print_Area</vt:lpstr>
      <vt:lpstr>'27　食品表示'!Print_Area</vt:lpstr>
      <vt:lpstr>スポンサー広告!Print_Area</vt:lpstr>
      <vt:lpstr>'27 残留農薬　等 '!Print_Titles</vt:lpstr>
      <vt:lpstr>'27　食中毒記事等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2017-11-10T10:38:10Z</dcterms:created>
  <dcterms:modified xsi:type="dcterms:W3CDTF">2022-07-17T01:09:09Z</dcterms:modified>
</cp:coreProperties>
</file>