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codeName="ThisWorkbook"/>
  <xr:revisionPtr revIDLastSave="0" documentId="13_ncr:1_{4926C9FA-4567-49E1-942B-4649316E0363}" xr6:coauthVersionLast="47" xr6:coauthVersionMax="47" xr10:uidLastSave="{00000000-0000-0000-0000-000000000000}"/>
  <bookViews>
    <workbookView xWindow="-108" yWindow="-108" windowWidth="23256" windowHeight="12576" firstSheet="1" activeTab="2" xr2:uid="{00000000-000D-0000-FFFF-FFFF00000000}"/>
  </bookViews>
  <sheets>
    <sheet name="ヘッドライン" sheetId="78" state="hidden" r:id="rId1"/>
    <sheet name="スポンサー広告" sheetId="95" r:id="rId2"/>
    <sheet name="25　ノロウイルス関連情報 " sheetId="101" r:id="rId3"/>
    <sheet name="25  衛生訓話" sheetId="108" r:id="rId4"/>
    <sheet name="25　新型コロナウイルス情報" sheetId="82" r:id="rId5"/>
    <sheet name="25　食中毒記事等 " sheetId="29" r:id="rId6"/>
    <sheet name="25　海外情報" sheetId="31" r:id="rId7"/>
    <sheet name="24　感染症情報" sheetId="103" r:id="rId8"/>
    <sheet name="25　感染症統計" sheetId="106" r:id="rId9"/>
    <sheet name="25 食品回収" sheetId="60" r:id="rId10"/>
    <sheet name="25　食品表示" sheetId="34" r:id="rId11"/>
    <sheet name="24　 残留農薬　等 " sheetId="35" state="hidden" r:id="rId12"/>
  </sheets>
  <definedNames>
    <definedName name="_xlnm._FilterDatabase" localSheetId="11" hidden="1">'24　 残留農薬　等 '!$A$1:$C$1</definedName>
    <definedName name="_xlnm._FilterDatabase" localSheetId="2" hidden="1">'25　ノロウイルス関連情報 '!$A$22:$G$75</definedName>
    <definedName name="_xlnm._FilterDatabase" localSheetId="5" hidden="1">'25　食中毒記事等 '!$A$1:$D$1</definedName>
    <definedName name="_xlnm.Print_Area" localSheetId="11">'24　 残留農薬　等 '!$A$1:$A$16</definedName>
    <definedName name="_xlnm.Print_Area" localSheetId="7">'24　感染症情報'!$A$1:$E$21</definedName>
    <definedName name="_xlnm.Print_Area" localSheetId="3">'25  衛生訓話'!$A$1:$M$29</definedName>
    <definedName name="_xlnm.Print_Area" localSheetId="2">'25　ノロウイルス関連情報 '!$A$1:$N$84</definedName>
    <definedName name="_xlnm.Print_Area" localSheetId="6">'25　海外情報'!$A$1:$C$38</definedName>
    <definedName name="_xlnm.Print_Area" localSheetId="8">'25　感染症統計'!$A$1:$AC$36</definedName>
    <definedName name="_xlnm.Print_Area" localSheetId="5">'25　食中毒記事等 '!$A$1:$D$40</definedName>
    <definedName name="_xlnm.Print_Area" localSheetId="9">'25 食品回収'!$A$1:$E$53</definedName>
    <definedName name="_xlnm.Print_Area" localSheetId="10">'25　食品表示'!$A$1:$N$20</definedName>
    <definedName name="_xlnm.Print_Area" localSheetId="1">スポンサー広告!$A$1:$M$19</definedName>
    <definedName name="_xlnm.Print_Titles" localSheetId="11">'24　 残留農薬　等 '!$1:$1</definedName>
    <definedName name="_xlnm.Print_Titles" localSheetId="5">'25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B12" i="78" l="1"/>
  <c r="P11" i="82" l="1"/>
  <c r="Q8" i="82" l="1"/>
  <c r="G23" i="101"/>
  <c r="G24" i="101"/>
  <c r="B9" i="78" l="1"/>
  <c r="C14" i="78" l="1"/>
  <c r="B14" i="78"/>
  <c r="C13" i="78"/>
  <c r="B13" i="78"/>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6" i="78"/>
  <c r="B10" i="78" l="1"/>
  <c r="G75" i="101" l="1"/>
  <c r="F75" i="101" s="1"/>
  <c r="G74" i="101"/>
  <c r="G73" i="101"/>
  <c r="D10" i="78" s="1"/>
  <c r="N71" i="101"/>
  <c r="M71" i="101"/>
  <c r="G70" i="101"/>
  <c r="B70" i="101" s="1"/>
  <c r="G69" i="101"/>
  <c r="B69" i="101" s="1"/>
  <c r="G68" i="101"/>
  <c r="B68" i="101" s="1"/>
  <c r="G67" i="101"/>
  <c r="B67" i="101" s="1"/>
  <c r="G66" i="101"/>
  <c r="B66" i="101" s="1"/>
  <c r="G65" i="101"/>
  <c r="B65" i="101" s="1"/>
  <c r="G64" i="101"/>
  <c r="B64" i="101" s="1"/>
  <c r="G63" i="101"/>
  <c r="B63" i="101" s="1"/>
  <c r="G62" i="101"/>
  <c r="B62" i="101" s="1"/>
  <c r="G61" i="101"/>
  <c r="B61" i="101" s="1"/>
  <c r="G60" i="101"/>
  <c r="B60" i="101" s="1"/>
  <c r="G59" i="101"/>
  <c r="B59" i="101" s="1"/>
  <c r="G58" i="101"/>
  <c r="B58" i="101" s="1"/>
  <c r="G57" i="101"/>
  <c r="B57" i="101" s="1"/>
  <c r="G56" i="101"/>
  <c r="B56" i="101" s="1"/>
  <c r="G55" i="101"/>
  <c r="B55" i="101" s="1"/>
  <c r="G54" i="101"/>
  <c r="B54" i="101" s="1"/>
  <c r="G53" i="101"/>
  <c r="B53" i="101" s="1"/>
  <c r="G52" i="101"/>
  <c r="B52" i="101" s="1"/>
  <c r="G51" i="101"/>
  <c r="B51" i="101" s="1"/>
  <c r="G50" i="101"/>
  <c r="B50" i="101" s="1"/>
  <c r="G49" i="101"/>
  <c r="B49" i="101" s="1"/>
  <c r="G48" i="101"/>
  <c r="B48" i="101" s="1"/>
  <c r="G47" i="101"/>
  <c r="B47" i="101" s="1"/>
  <c r="G46" i="101"/>
  <c r="B46" i="101" s="1"/>
  <c r="G45" i="101"/>
  <c r="B45" i="101" s="1"/>
  <c r="G44" i="101"/>
  <c r="B44" i="101" s="1"/>
  <c r="G43" i="101"/>
  <c r="B43" i="101" s="1"/>
  <c r="G42" i="101"/>
  <c r="G41" i="101"/>
  <c r="B41" i="101" s="1"/>
  <c r="G40" i="101"/>
  <c r="B40" i="101" s="1"/>
  <c r="G39" i="101"/>
  <c r="B39" i="101" s="1"/>
  <c r="G38" i="101"/>
  <c r="B38" i="101" s="1"/>
  <c r="G37" i="101"/>
  <c r="B37" i="101" s="1"/>
  <c r="G36" i="101"/>
  <c r="B36" i="101" s="1"/>
  <c r="G35" i="101"/>
  <c r="B35" i="101" s="1"/>
  <c r="G34" i="101"/>
  <c r="B34" i="101" s="1"/>
  <c r="G33" i="101"/>
  <c r="B33" i="101" s="1"/>
  <c r="G32" i="101"/>
  <c r="B32" i="101" s="1"/>
  <c r="G31" i="101"/>
  <c r="B31" i="101" s="1"/>
  <c r="G30" i="101"/>
  <c r="B30" i="101" s="1"/>
  <c r="G29" i="101"/>
  <c r="B29" i="101" s="1"/>
  <c r="G28" i="101"/>
  <c r="B28" i="101" s="1"/>
  <c r="G27" i="101"/>
  <c r="B27" i="101" s="1"/>
  <c r="G26" i="101"/>
  <c r="B26" i="101" s="1"/>
  <c r="G25" i="101"/>
  <c r="B25" i="101" s="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3"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<sst xmlns="http://schemas.openxmlformats.org/spreadsheetml/2006/main" count="736" uniqueCount="502">
  <si>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</si>
  <si>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</si>
  <si>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</si>
  <si>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</si>
  <si>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</si>
  <si>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</si>
  <si>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</si>
  <si>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</si>
  <si>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</si>
  <si>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</si>
  <si>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</si>
  <si>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</si>
  <si>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</si>
  <si>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</si>
  <si>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</si>
  <si>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</si>
  <si>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</si>
  <si>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</si>
  <si>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</si>
  <si>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</si>
  <si>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</si>
  <si>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</si>
  <si>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</si>
  <si>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</si>
  <si>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</si>
  <si>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</si>
  <si>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</si>
  <si>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</si>
  <si>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</si>
  <si>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</si>
  <si>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</si>
  <si>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</si>
  <si>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</si>
  <si>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</si>
  <si>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</si>
  <si>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</si>
  <si>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</si>
  <si>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</si>
  <si>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</si>
  <si>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</si>
  <si>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</si>
  <si>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</si>
  <si>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</si>
  <si>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</si>
  <si>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</si>
  <si>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</si>
  <si>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</si>
  <si>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</si>
  <si>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</si>
  <si>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</si>
  <si>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</si>
  <si>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</si>
  <si>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</si>
  <si>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</si>
  <si>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</si>
  <si>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</si>
  <si>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</si>
  <si>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</si>
  <si>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</si>
  <si>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</si>
  <si>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</si>
  <si>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</si>
  <si>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</si>
  <si>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</si>
  <si>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</si>
  <si>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</si>
  <si>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</si>
  <si>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</si>
  <si>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</si>
  <si>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</si>
  <si>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</si>
  <si>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</si>
  <si>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</si>
  <si>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</si>
  <si>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</si>
  <si>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</si>
  <si>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</si>
  <si>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</si>
  <si>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</si>
  <si>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</si>
  <si>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</si>
  <si>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</si>
  <si>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</si>
  <si>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</si>
  <si>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</si>
  <si>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</si>
  <si>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</si>
  <si>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</si>
  <si>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</si>
  <si>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</si>
  <si>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</si>
  <si>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</si>
  <si>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</si>
  <si>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</si>
  <si>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</si>
  <si>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</si>
  <si>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</si>
  <si>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</si>
  <si>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</si>
  <si>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</si>
  <si>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</si>
  <si>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</si>
  <si>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</si>
  <si>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</si>
  <si>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</si>
  <si>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</si>
  <si>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</si>
  <si>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</si>
  <si>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</si>
  <si>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</si>
  <si>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</si>
  <si>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</si>
  <si>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</si>
  <si>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</si>
  <si>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</si>
  <si>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</si>
  <si>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</si>
  <si>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</si>
  <si>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</si>
  <si>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</si>
  <si>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</si>
  <si>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</si>
  <si>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</si>
  <si>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</si>
  <si>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</si>
  <si>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</si>
  <si>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</si>
  <si>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</si>
  <si>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</si>
  <si>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</si>
  <si>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</si>
  <si>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</si>
  <si>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</si>
  <si>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</si>
  <si>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</si>
  <si>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</si>
  <si>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</si>
  <si>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</si>
  <si>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</si>
  <si>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</si>
  <si>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</si>
  <si>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</si>
  <si>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</si>
  <si>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</si>
  <si>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</si>
  <si>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</si>
  <si>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</si>
  <si>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</si>
  <si>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</si>
  <si>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</si>
  <si>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</si>
  <si>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</si>
  <si>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</si>
  <si>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</si>
  <si>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</si>
  <si>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</si>
  <si>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</si>
  <si>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</si>
  <si>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</si>
  <si>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</si>
  <si>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</si>
  <si>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</si>
  <si>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</si>
  <si>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</si>
  <si>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</si>
  <si>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</si>
  <si>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</si>
  <si>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</si>
  <si>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</si>
  <si>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</si>
  <si>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</si>
  <si>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</si>
  <si>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</si>
  <si>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</si>
  <si>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</si>
  <si>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</si>
  <si>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</si>
  <si>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</si>
  <si>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</si>
  <si>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</si>
  <si>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</si>
  <si>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</si>
  <si>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</si>
  <si>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</si>
  <si>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</si>
  <si>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</si>
  <si>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</si>
  <si>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</si>
  <si>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</si>
  <si>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</si>
  <si>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</si>
  <si>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</si>
  <si>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</si>
  <si>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</si>
  <si>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</si>
  <si>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</si>
  <si>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</si>
  <si>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</si>
  <si>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</si>
  <si>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</si>
  <si>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</si>
  <si>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</si>
  <si>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</si>
  <si>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</si>
  <si>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</si>
  <si>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</si>
  <si>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</si>
  <si>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</si>
  <si>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</si>
  <si>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</si>
  <si>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</si>
  <si>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</si>
  <si>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</si>
  <si>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</si>
  <si>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</si>
  <si>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</si>
  <si>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</si>
  <si>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</si>
  <si>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</si>
  <si>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</si>
  <si>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</si>
  <si>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</si>
  <si>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</si>
  <si>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</si>
  <si>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</si>
  <si>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</si>
  <si>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</si>
  <si>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</si>
  <si>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6"/>
  </si>
  <si>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</si>
  <si>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</si>
  <si>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</si>
  <si>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</si>
  <si>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</si>
  <si>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</si>
  <si>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</si>
  <si>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</si>
  <si>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</si>
  <si>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</si>
  <si>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</si>
  <si>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</si>
  <si>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</si>
  <si>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</si>
  <si>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</si>
  <si>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</si>
  <si>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</si>
  <si>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</si>
  <si>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</si>
  <si>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</si>
  <si>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</si>
  <si>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</si>
  <si>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</si>
  <si>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</si>
  <si>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チリ</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</si>
  <si>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</si>
  <si>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</si>
  <si>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</si>
  <si>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</si>
  <si>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</si>
  <si>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</si>
  <si>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</si>
  <si>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</si>
  <si>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コロナは既にWITHの時代、時期新興感染に備えて</t>
    <rPh sb="4" eb="5">
      <t>スデ</t>
    </rPh>
    <rPh sb="11" eb="13">
      <t>ジダイ</t>
    </rPh>
    <rPh sb="14" eb="16">
      <t>ジキ</t>
    </rPh>
    <rPh sb="16" eb="20">
      <t>シンコウカンセン</t>
    </rPh>
    <rPh sb="21" eb="22">
      <t>ソナ</t>
    </rPh>
    <phoneticPr fontId="106"/>
  </si>
  <si>
    <t>Food-Safety業務案内</t>
    <rPh sb="11" eb="15">
      <t>ギョウムアンナイ</t>
    </rPh>
    <phoneticPr fontId="33"/>
  </si>
  <si>
    <t>日本の感染状況は、いまだ世界平均の2倍ほど多い。中国は統計値の入力ミスがあって、しはらく逆転現象</t>
    <rPh sb="0" eb="2">
      <t>ニホン</t>
    </rPh>
    <rPh sb="3" eb="5">
      <t>カンセン</t>
    </rPh>
    <rPh sb="5" eb="7">
      <t>ジョウキョウ</t>
    </rPh>
    <rPh sb="12" eb="14">
      <t>セカイ</t>
    </rPh>
    <rPh sb="14" eb="16">
      <t>ヘイキン</t>
    </rPh>
    <rPh sb="18" eb="19">
      <t>バイ</t>
    </rPh>
    <rPh sb="21" eb="22">
      <t>オオ</t>
    </rPh>
    <rPh sb="24" eb="26">
      <t>チュウゴク</t>
    </rPh>
    <rPh sb="27" eb="30">
      <t>トウケイチ</t>
    </rPh>
    <rPh sb="31" eb="33">
      <t>ニュウリョク</t>
    </rPh>
    <rPh sb="44" eb="46">
      <t>ギャクテン</t>
    </rPh>
    <rPh sb="46" eb="48">
      <t>ゲンショウ</t>
    </rPh>
    <phoneticPr fontId="106"/>
  </si>
  <si>
    <t>腸チフス１例 感染地域：ネパール</t>
    <phoneticPr fontId="106"/>
  </si>
  <si>
    <t xml:space="preserve">腸チフス
</t>
    <phoneticPr fontId="5"/>
  </si>
  <si>
    <r>
      <rPr>
        <sz val="12.55"/>
        <color theme="0"/>
        <rFont val="Inherit"/>
        <family val="2"/>
      </rPr>
      <t>中国</t>
    </r>
    <rPh sb="0" eb="2">
      <t>チュウゴク</t>
    </rPh>
    <phoneticPr fontId="106"/>
  </si>
  <si>
    <t>回収＆返金</t>
  </si>
  <si>
    <t>イオンリテール</t>
  </si>
  <si>
    <t>マックスバリュ西...</t>
  </si>
  <si>
    <t>回収＆返金/交換</t>
  </si>
  <si>
    <t>回収</t>
  </si>
  <si>
    <t>ddf</t>
    <phoneticPr fontId="106"/>
  </si>
  <si>
    <t>2022/24週</t>
    <phoneticPr fontId="5"/>
  </si>
  <si>
    <t>イオン</t>
  </si>
  <si>
    <t>一榮食品</t>
  </si>
  <si>
    <t>サミット</t>
  </si>
  <si>
    <t>アクシアルリテイ...</t>
  </si>
  <si>
    <t>伊東市は２３日、同市和田の市立玖須美保育園で複数の園児が嘔吐（おうと）などの症状を示し、検査により感染性胃腸炎の原因となるサポウイルスが検出されたと発表した。
　累計患者は同日時点で園児２５人、保育士１人。重症はおらず、いずれも回復傾向にある。検査した７人のうち５人からウイルスが検出された。食中毒の可能性は低く、保育や給食を続ける。</t>
    <phoneticPr fontId="106"/>
  </si>
  <si>
    <t>静岡新聞</t>
    <rPh sb="0" eb="4">
      <t>シズオカシンブン</t>
    </rPh>
    <phoneticPr fontId="106"/>
  </si>
  <si>
    <t>毎週　　ひとつ　　覚えていきましょう</t>
    <phoneticPr fontId="5"/>
  </si>
  <si>
    <t>↓　職場の先輩は以下のことを理解して　わかり易く　指導しましょう　↓</t>
    <phoneticPr fontId="5"/>
  </si>
  <si>
    <t xml:space="preserve"> GⅡ　24週　0例</t>
    <rPh sb="6" eb="7">
      <t>シュウ</t>
    </rPh>
    <phoneticPr fontId="5"/>
  </si>
  <si>
    <t xml:space="preserve"> GⅡ　25週　0例</t>
    <rPh sb="9" eb="10">
      <t>レイ</t>
    </rPh>
    <phoneticPr fontId="5"/>
  </si>
  <si>
    <t>今週のニュース（Noroｖｉｒｕｓ）　(6/27-7/3)</t>
    <rPh sb="0" eb="2">
      <t>コンシュウ</t>
    </rPh>
    <phoneticPr fontId="5"/>
  </si>
  <si>
    <t>食中毒情報　(6/27-7/3)</t>
    <rPh sb="0" eb="3">
      <t>ショクチュウドク</t>
    </rPh>
    <rPh sb="3" eb="5">
      <t>ジョウホウ</t>
    </rPh>
    <phoneticPr fontId="5"/>
  </si>
  <si>
    <t>海外情報　(6/27-7/3)</t>
    <rPh sb="0" eb="2">
      <t>カイガイ</t>
    </rPh>
    <rPh sb="2" eb="4">
      <t>ジョウホウ</t>
    </rPh>
    <phoneticPr fontId="5"/>
  </si>
  <si>
    <t>食品リコール・回収情報　　(6/27-7/3)</t>
    <rPh sb="0" eb="2">
      <t>ショクヒン</t>
    </rPh>
    <rPh sb="7" eb="9">
      <t>カイシュウ</t>
    </rPh>
    <rPh sb="9" eb="11">
      <t>ジョウホウ</t>
    </rPh>
    <phoneticPr fontId="5"/>
  </si>
  <si>
    <t>食品表示　(6/27-7/3)</t>
    <rPh sb="0" eb="2">
      <t>ショクヒン</t>
    </rPh>
    <rPh sb="2" eb="4">
      <t>ヒョウジ</t>
    </rPh>
    <phoneticPr fontId="5"/>
  </si>
  <si>
    <t>残留農薬　(6/27-7/3)</t>
    <phoneticPr fontId="16"/>
  </si>
  <si>
    <t>-</t>
    <phoneticPr fontId="106"/>
  </si>
  <si>
    <t>累計感染者数の増加ペース 116</t>
    <rPh sb="0" eb="2">
      <t>ルイケイ</t>
    </rPh>
    <rPh sb="2" eb="5">
      <t>カンセンシャ</t>
    </rPh>
    <rPh sb="5" eb="6">
      <t>スウ</t>
    </rPh>
    <rPh sb="7" eb="9">
      <t>ゾウカ</t>
    </rPh>
    <phoneticPr fontId="5"/>
  </si>
  <si>
    <t>和歌山県は２６日、新宮市新宮の新木（しんぼく）保育園（園児７０人、職員１９人）で、ノロウイルスによる集団感染が発生したと発表した。２１～２５日に園児３１人が嘔吐（おうと）や下痢などの胃腸炎症状を訴えたが、全員回復傾向という。
　保育園からの連絡を受けて、新宮保健所が調査。県環境衛生センターが園児６人の便を検査し、全員分からノロウイルスを検出した。</t>
    <phoneticPr fontId="106"/>
  </si>
  <si>
    <t>紀伊民報</t>
    <phoneticPr fontId="106"/>
  </si>
  <si>
    <t>※2022年 第25週（6/20～6/26） 現在</t>
    <phoneticPr fontId="5"/>
  </si>
  <si>
    <t>やや少ない</t>
    <rPh sb="2" eb="3">
      <t>スク</t>
    </rPh>
    <phoneticPr fontId="106"/>
  </si>
  <si>
    <t>回収＆交換</t>
  </si>
  <si>
    <t>エヌエスマニン</t>
  </si>
  <si>
    <t>ベルク</t>
  </si>
  <si>
    <t>オーケー</t>
  </si>
  <si>
    <t>モントワール</t>
  </si>
  <si>
    <t>生活協同組合コー...</t>
  </si>
  <si>
    <t>ヤオコー</t>
  </si>
  <si>
    <t>西友</t>
  </si>
  <si>
    <t>ダスキン</t>
  </si>
  <si>
    <t>マルエツ</t>
  </si>
  <si>
    <t>龍門商事</t>
  </si>
  <si>
    <t>オイシス</t>
  </si>
  <si>
    <t>下郷農業協同組合...</t>
  </si>
  <si>
    <t>PLANT</t>
  </si>
  <si>
    <t>高見澤</t>
  </si>
  <si>
    <t>丸善</t>
  </si>
  <si>
    <t>ジャンプ</t>
  </si>
  <si>
    <t>オーシャンシステ...</t>
  </si>
  <si>
    <t>みまつ食品</t>
  </si>
  <si>
    <t>サンクゼール</t>
  </si>
  <si>
    <t>神戸屋</t>
  </si>
  <si>
    <t>やわらかフレンチサンドダブルカスタード他 2品目 一部に異臭</t>
  </si>
  <si>
    <t>猪名川店 えびマヨ細巻 一部ラベル誤貼付で表示欠落,誤表示</t>
  </si>
  <si>
    <t>うまみ和豚国産豚ロース味噌漬け他 2品目 一部保存温度誤表記</t>
  </si>
  <si>
    <t>いなげや</t>
  </si>
  <si>
    <t>豚ロース串カツ(玉ねぎ入) 一部ラベル誤貼付で表示欠落</t>
  </si>
  <si>
    <t>トマル</t>
  </si>
  <si>
    <t>国産鶏卵大玉ミックス 個卵重が満たないもの混入</t>
  </si>
  <si>
    <t>オークコーポレー...</t>
  </si>
  <si>
    <t>すいぞくすいーつ 消費期限誤表示</t>
  </si>
  <si>
    <t>宮崎中央農業協同...</t>
  </si>
  <si>
    <t>きゅうり 一部出荷用ダンボールにガラス片混入の恐れ</t>
  </si>
  <si>
    <t>大信畜産工業</t>
  </si>
  <si>
    <t>牛すじ煮込み 他 3品目 一部保存方法記載間違い</t>
  </si>
  <si>
    <t>ハローデイ</t>
  </si>
  <si>
    <t>ズワイガニ（せこがに） 消費期限ラベル誤貼付</t>
  </si>
  <si>
    <t>7種具材の海鮮丼 一部ラベル誤貼付で表示欠落</t>
  </si>
  <si>
    <t>髙島屋</t>
  </si>
  <si>
    <t>麩まんじゅう 一部アレルゲン表示欠落</t>
  </si>
  <si>
    <t>愛麺</t>
  </si>
  <si>
    <t>涼麺　冷しサラダ中華</t>
  </si>
  <si>
    <t>やみつきポキ丼 一部ラベル誤貼付で表示欠落</t>
  </si>
  <si>
    <t>アイスコ</t>
  </si>
  <si>
    <t>ちりめん佃煮 一部表示欠落,保存温度誤表記</t>
  </si>
  <si>
    <t>茄子の肉挟み天ぷら 一部ラベル誤貼付で表示欠落</t>
  </si>
  <si>
    <t>さきいか天 他 4品目 アレルギー(乳成分)表示欠落</t>
  </si>
  <si>
    <t>まぐろたたき（粗挽き） 賞味期限ラベル誤印字</t>
  </si>
  <si>
    <t>かねまるセンター...</t>
  </si>
  <si>
    <t>ぶり金山寺漬け 保存方法,期限表示欠落</t>
  </si>
  <si>
    <t>アイネット</t>
  </si>
  <si>
    <t>華がさね揃いぶみ 一部表示欠落</t>
  </si>
  <si>
    <t>国産重曹,天然重曹,クエン酸 加工所誤表示,無許可</t>
  </si>
  <si>
    <t>牛ばら肉とニンニクの芽炒め アレルゲン(牛肉)表示欠落</t>
  </si>
  <si>
    <t>東戸塚店 解凍 めかじき切身 一部消費期限誤表示</t>
  </si>
  <si>
    <t>ASHITAMO オクラ梅かつお 一部賞味期限印字欠落</t>
  </si>
  <si>
    <t>手造り豚ハンバーグ コープオリジナル 一部ラベル誤表示</t>
  </si>
  <si>
    <t>俵むすび４コ 一部アレルゲン表示欠落</t>
  </si>
  <si>
    <t>行田城西店 減塩さば一部 消費期限・保存温度誤表記</t>
  </si>
  <si>
    <t>新検見川店 ねぎ塩チキン弁当一部 アレルギー表示欠落</t>
  </si>
  <si>
    <t>ミスタードーナツ 15商品 アルミ片混入の恐れ</t>
  </si>
  <si>
    <t>稲毛店 若鶏手羽元一部 保存方法・消費期限誤表示</t>
  </si>
  <si>
    <t>重慶飯店 栗子月餅、栗子ミニ月餅 ガラス片混入の恐れ</t>
  </si>
  <si>
    <t>もっちもっち瀬戸内レモン一部 消費期限欠落</t>
  </si>
  <si>
    <t>産直おおいた冠地どり たたき 一部カンピロバクター検出</t>
  </si>
  <si>
    <t>高崎井野店 真あじ開き 一部保存方法誤表記</t>
  </si>
  <si>
    <t>ツナマヨ細巻 一部ラベル誤貼付で表示欠落</t>
  </si>
  <si>
    <t>白根店 点心セット 原材料名誤表示</t>
  </si>
  <si>
    <t>聖籠店 PLANT焼きそば他15アイテム 洗浄剤混入の恐れ</t>
  </si>
  <si>
    <t>チーズのバタール1/2個 一部特定原材料(乳成分)表記欠落</t>
  </si>
  <si>
    <t>ニューヨークチーズケーキ 完熟マンゴー 保存方法誤表示</t>
  </si>
  <si>
    <t>PROFIT SASAMI P12 計4品目 変色部が異物として認識される可能性</t>
  </si>
  <si>
    <t>アメリカンポークソーセージ 賞味期限誤表示</t>
  </si>
  <si>
    <t>ファイバーゼリー グレープフルーツ味 一部冷蔵を常温販売</t>
  </si>
  <si>
    <t>アクシアルごろぷり大粒海老焼売 一部品質不良</t>
  </si>
  <si>
    <t>うなぎ長焼 大(原産国名中国) 一部消費期限誤表示</t>
  </si>
  <si>
    <t>たまごかけ醤油 一部キャップ外れる不具合</t>
  </si>
  <si>
    <t>機能性表示食7/3現在　5,618品目です　(A18,A89,A178,A217を除く)</t>
    <phoneticPr fontId="16"/>
  </si>
  <si>
    <t>Reported 6/26　 6:20 (前週より550万人)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</si>
  <si>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今週の新型コロナ 新規感染者数　世界で550万人(対前週の増加に対して90万人増加)</t>
    <rPh sb="0" eb="2">
      <t>コンシュウ</t>
    </rPh>
    <rPh sb="9" eb="15">
      <t>シンキカンセンシャスウ</t>
    </rPh>
    <rPh sb="23" eb="24">
      <t>ニン</t>
    </rPh>
    <rPh sb="24" eb="25">
      <t>タイ</t>
    </rPh>
    <rPh sb="25" eb="27">
      <t>ゼンシュウ</t>
    </rPh>
    <rPh sb="28" eb="30">
      <t>ゾウカ</t>
    </rPh>
    <rPh sb="31" eb="32">
      <t>タイ</t>
    </rPh>
    <rPh sb="34" eb="35">
      <t>サラ</t>
    </rPh>
    <rPh sb="37" eb="39">
      <t>マンニン</t>
    </rPh>
    <rPh sb="39" eb="41">
      <t>ゾウカ</t>
    </rPh>
    <phoneticPr fontId="5"/>
  </si>
  <si>
    <t xml:space="preserve">
世界の新規感染者数: 550万人で感染拡大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</si>
  <si>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r>
      <t xml:space="preserve">世界的にみて感染増加率は前週の0.6%になっています。また感染症の世界的流行以来でも致死率は1.2%、最近のオミクロン株以降ではやはり0.6%以下です。こうなると感染症法の位置づけとしても5類相当が適当となります。
</t>
    </r>
    <r>
      <rPr>
        <b/>
        <sz val="20"/>
        <color rgb="FFFF0000"/>
        <rFont val="ＭＳ Ｐゴシック"/>
        <family val="3"/>
        <charset val="128"/>
        <scheme val="minor"/>
      </rPr>
      <t>第六波はあるのか?</t>
    </r>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rPh sb="109" eb="111">
      <t>ダイロッ</t>
    </rPh>
    <rPh sb="111" eb="112">
      <t>ナミ</t>
    </rPh>
    <phoneticPr fontId="106"/>
  </si>
  <si>
    <t>令和4年6月16日(木曜日)、6月17日（金曜日）、6月20日（月曜日）に利用者から松山市保健所に「『KANEOKA　RAMEN』で喫食後、数日してから下痢などを発症した」旨の連絡がありました。
　また、6月20日（月曜日）16時30分頃、市内の医療機関から「6月11日(土曜日)に『KANEOKA　RAMEN』で喫食した2名が受診し、2名とも下痢などを発症しており、本日カンピロバクターが検出された」と報告がありました。
　市保健所が、発症グループを含め、施設の利用者と施設の調査を実施し、8グループ28名のうち19名に同様の症状があるのを確認しました。
　発症者全員に共通する食事がこの施設で提供された食品しかないこと、発症者のうち12名の便からカンピロバクター・ジェジュニが検出されたこと、発症者の症状、発症時間、喫食状況など疫学的調査の結果から、「KANEOKA　RAMEN」が6月9日（木曜日）から6月20日（月曜日）までに提供した食事が原因の食中毒と断定しました。
　このため、食品衛生法に基づき、同施設を6月30日（木曜日）から7月2日（土曜日）までの3日間の営業停止処分にし、食品の衛生的取り扱いを徹底するよう文書で指導しました。　現在、発症者はほぼ回復しています。
喫食日時：令和4年6月9日（木曜日）から令和4年6月20日（月曜日） ※定休日（火曜日）を除く
喫食者数： 推定818名
発生日時：令和4年6月11日（土曜日）23時30分～令和4年6月23日（木曜日）18時
発症者数：19名（8グループ28名中）（男性15名、女性4名（15～50歳））
受診者数：16名（男性12名、女性4名（15～21歳））、13医療機関（市内10、市外3）
主な症状：下痢、腹痛、発熱など</t>
    <phoneticPr fontId="16"/>
  </si>
  <si>
    <t>食中毒が発生しました(カンピロバクター):松山市ラーメン店</t>
    <rPh sb="28" eb="29">
      <t>テン</t>
    </rPh>
    <phoneticPr fontId="16"/>
  </si>
  <si>
    <t>松山市</t>
    <rPh sb="0" eb="3">
      <t>マツヤマシ</t>
    </rPh>
    <phoneticPr fontId="16"/>
  </si>
  <si>
    <t>松山市公表</t>
    <rPh sb="0" eb="3">
      <t>マツヤマシ</t>
    </rPh>
    <rPh sb="3" eb="5">
      <t>コウヒョウ</t>
    </rPh>
    <phoneticPr fontId="16"/>
  </si>
  <si>
    <t>刺し身を食べ激しい腹痛...胃からアニサキス発見　高崎市のスーパーが販売</t>
    <phoneticPr fontId="16"/>
  </si>
  <si>
    <t>群馬県高崎市保健所は2日、同市高関町のスーパー「ヤオコー高崎高関店」が販売した刺し身を食べた市内の40代男性が腹痛を訴え、胃からアニサキスが発見されたと発表した。同保健所は刺し身を原因とする食中毒と断定し、同店の鮮魚コーナーを同日、1日間の営業停止の行政処分とした。
　同保健所によると、男性は6月30日午後8時半ごろ、同店で購入した刺し身を食べ、1日午前3時ごろに吐き気や激しい腹痛に見舞われた。刺し身はアジかイワシのどちらかという。男性は現在回復している。</t>
    <phoneticPr fontId="16"/>
  </si>
  <si>
    <t>https://news.goo.ne.jp/article/jomo/region/jomo-20220702174147.html</t>
    <phoneticPr fontId="16"/>
  </si>
  <si>
    <t>群馬県</t>
    <rPh sb="0" eb="3">
      <t>グンマケン</t>
    </rPh>
    <phoneticPr fontId="16"/>
  </si>
  <si>
    <t>上毛新聞</t>
    <rPh sb="0" eb="4">
      <t>ジョウモウシンブン</t>
    </rPh>
    <phoneticPr fontId="16"/>
  </si>
  <si>
    <t>https://www.city.matsuyama.ehime.jp/kurashi/kurashi/syokuhin/keikaku/20220701chuihou.html</t>
    <phoneticPr fontId="16"/>
  </si>
  <si>
    <t>愛媛松山で相次ぐ食中毒　カンピロバクターを防ぐには</t>
    <phoneticPr fontId="16"/>
  </si>
  <si>
    <t xml:space="preserve">愛媛県と松山市は７月１日、「カンピロバクター食中毒注意報」を発令した。県内でカンピロバクターが原因による食中毒が約２週間で続発したことによるもので、同注意報の発令は2004年に要領を制定して以来初めてのこととなる。カンピロバクター食中毒は５月以降、松山市保健所管内で５件（患者52人）が発生しており、そのうち４件は６月中旬であった。
　県の発表によれば、６月16日に『焼鳥ダイニング鈴木 市駅前店』（松山市湊町）でカンピロバクター・ジェジュニによる食中毒事案が発生したのを皮切りに、翌17日には『とり次郎』（松山市大街道）、22日には『焼鳥ダイニング鈴木 空港通店』（松山市空港通）、23日までには『KANEOKA RAMEN』（松山市高砂町）で続発。いずれも病因物質はカンピロバクター・ジェジュニであった。県と市は保健所に対して関係業界への指導強化を指示した。また食中毒である。そしてまたカンピロバクターである。1983年に新たな食中毒菌として指定されたカンピロバクターは、厚生労働省によれば令和３年の発生件数が154件あり、近年では細菌性食中毒の原因として最も多く発生している。鶏、牛等の家禽や家畜をはじめ、ペット、野鳥、野生動物など多くの動物が保菌している。　カンピロバクター食中毒では原因となるものを食べてから約２～５日で、下痢、嘔吐、腹痛、発熱などの重篤な症状を起こす。一般的には食中毒の症状が出てもその多くは自然に回復するが、特に小さい子どもや高齢者では脱水で重症になることもある。さらにギラン・バレー症候群の約40%がカンピロバクター感染症が原因となっており、麻痺性疾患との関連も看過出来ない極めて重要な病原菌と言えるだろう。
・リスクの高い店、リスクの高い食材を回避する
・鶏の生食はリスクが高過ぎる
・生食文化のある鹿児島や宮崎でも
・正しい知識で食中毒リスクを下げよう
・牛、豚、鶏など家畜や家禽の内臓肉は極力避ける。
　　家畜や家禽の内臓肉を食べる場合は、しっかりと加熱されたものを食べる。
　　現段階で規制のない「鶏肉」の生食は極力避ける。
　　特に「鶏レバー」の生食は絶対に避ける。
　　信頼の出来る飲食店で食べるようにする。
</t>
    <phoneticPr fontId="16"/>
  </si>
  <si>
    <t>https://news.yahoo.co.jp/byline/ymjrky/20220702-00303735</t>
    <phoneticPr fontId="16"/>
  </si>
  <si>
    <t>フードジャーナリスト</t>
    <phoneticPr fontId="16"/>
  </si>
  <si>
    <t>愛媛県</t>
    <rPh sb="0" eb="3">
      <t>エヒメケン</t>
    </rPh>
    <phoneticPr fontId="16"/>
  </si>
  <si>
    <t>福井市の仕出し弁当業者の弁当で食中毒　３日間の営業停止処分</t>
    <phoneticPr fontId="16"/>
  </si>
  <si>
    <t>６月、福井市内の仕出し弁当業者が作った弁当を食べた男女１３人が、下痢や腹痛などの症状を訴え、福井市保健所はこの業者の弁当による食中毒と断定し、１日から３日間の営業停止処分にしました。処分を受けたのは、福井市文京にある仕出し弁当業者「ＫｉｔｃｈｅｎＴｏｍｏ」です。
福井市保健所によりますと、６月２７日と２８日にこの業者が調理した弁当を食べた男女１３人が腹痛やおう吐など食中毒の症状を訴えたということです。このうち６人が医療機関で手当てを受けましたが、全員回復に向かっているということです。
福井市保健所はこの１３人の共通の食事がこの業者の弁当だけだったことなどから、業者の弁当による食中毒と断定し、１日から３日間の営業停止処分としました。保健所では、暑い時期に入り食中毒が起きやすくなるとして食材や調理器具を清潔に保ち、調理の際は十分に加熱することなど食中毒の予防対策を徹底するよう呼びかけています。</t>
    <phoneticPr fontId="16"/>
  </si>
  <si>
    <t>https://www3.nhk.or.jp/lnews/fukui/20220701/3050011650.html</t>
    <phoneticPr fontId="16"/>
  </si>
  <si>
    <t>福井市</t>
    <rPh sb="0" eb="3">
      <t>フクイシ</t>
    </rPh>
    <phoneticPr fontId="16"/>
  </si>
  <si>
    <t>福井NewsWeb</t>
    <rPh sb="0" eb="2">
      <t>フクイ</t>
    </rPh>
    <phoneticPr fontId="16"/>
  </si>
  <si>
    <t>イワシだけ冷凍していなかった…すし店で“アニサキス”食中毒　埼玉・坂戸市</t>
    <phoneticPr fontId="16"/>
  </si>
  <si>
    <t>埼玉県のすし店{がってん寿司}で生のイワシを食べたとみられる客が、アニサキスによる食中毒になったということです。厚生労働省は予防のため生の魚について一度、冷凍することなどを呼びかけていますが、店ではイワシだけ冷凍していなかったということです。
アニサキスによる食中毒が発生したのは、回転すしチェーン「がってん寿司」の埼玉・坂戸市にある店舗です。
埼玉県によると、食中毒になったのは、先月27日に利用した30代の男性客です。胃の痛みを訴えましたが、入院はせず、すでに回復しているということです。原因とみられるのは、生のイワシのすしです。天然のサバやイワシ、ニシンなどに多く寄生する細長い線虫のアニサキス。食べると激しい腹痛やおう吐など、食中毒を引き起こします。男性客が食べたすしの中で、イワシだけが冷凍されていなかったということです。
食中毒を出した当該店舗は1日の営業停止処分を受け、7月1日から営業を再開したということです。</t>
    <rPh sb="12" eb="14">
      <t>ズシ</t>
    </rPh>
    <phoneticPr fontId="16"/>
  </si>
  <si>
    <t>https://news.goo.ne.jp/article/ntv_news24/nation/ntv_news24-2022070109873619.html</t>
    <phoneticPr fontId="16"/>
  </si>
  <si>
    <t>坂戸市</t>
    <rPh sb="0" eb="3">
      <t>サカドシ</t>
    </rPh>
    <phoneticPr fontId="16"/>
  </si>
  <si>
    <t>日テレニュース</t>
    <rPh sb="0" eb="1">
      <t>ニッ</t>
    </rPh>
    <phoneticPr fontId="16"/>
  </si>
  <si>
    <t>世界最大のチョコレート工場でサルモネラ菌を確認、生産を一時停止</t>
    <phoneticPr fontId="16"/>
  </si>
  <si>
    <t>SWICHI</t>
    <phoneticPr fontId="16"/>
  </si>
  <si>
    <t>英国</t>
    <rPh sb="0" eb="2">
      <t>エイコク</t>
    </rPh>
    <phoneticPr fontId="16"/>
  </si>
  <si>
    <r>
      <rPr>
        <b/>
        <u/>
        <sz val="16"/>
        <rFont val="ＭＳ Ｐゴシック"/>
        <family val="3"/>
        <charset val="128"/>
      </rPr>
      <t>さまざまな企業にチョコレートを供給</t>
    </r>
    <r>
      <rPr>
        <b/>
        <sz val="16"/>
        <rFont val="ＭＳ Ｐゴシック"/>
        <family val="3"/>
        <charset val="128"/>
      </rPr>
      <t xml:space="preserve">
その菌が確認されたのは、スイスの大手「Barry Callebaut」社がベルギーの町、Wiezeで運営している工場だ。この工場では、液体チョコレートを生産し、「ハーシー」や「モンデリーズ」「ネスレ」「ユニリーバ」など、さまざまな国籍の企業にチョコレート製品を供給しているという。しかしその工場でサルモネラ菌が確認され、「Barry Callebaut」社の広報担当者は6月30日、菌に汚染されたチョコレートを受け取った可能性のある顧客に連絡を取ると明らかにした。</t>
    </r>
    <r>
      <rPr>
        <b/>
        <u/>
        <sz val="16"/>
        <rFont val="ＭＳ Ｐゴシック"/>
        <family val="3"/>
        <charset val="128"/>
      </rPr>
      <t>製品は工場に残っている</t>
    </r>
    <r>
      <rPr>
        <b/>
        <sz val="16"/>
        <rFont val="ＭＳ Ｐゴシック"/>
        <family val="3"/>
        <charset val="128"/>
      </rPr>
      <t xml:space="preserve">
広報担当者によれば、汚染が発見されたチョコレート製品のほとんどが、まだ現場（工場）に残っているという。また同社は、6月25日以降に作られたチョコレートの製品を出荷しないよう、取引先に要請しているそうだ。Wiezeの工場では、消費者に直接販売するチョコレートを製造しておらず、「Barry Callebaut」社は、汚染されたチョコレート商品が店頭に並んでいるとは考えていないと述べている。この件については、ベルギーの食品安全機関「AFSCA」にも報告が上がっており、「Barry Callebaut」社の広報担当者は、原因について調査を開始したと明らかにした。またWiezeの工場は現在、生産をストップしているそうだ。
</t>
    </r>
    <r>
      <rPr>
        <b/>
        <u/>
        <sz val="16"/>
        <rFont val="ＭＳ Ｐゴシック"/>
        <family val="3"/>
        <charset val="128"/>
      </rPr>
      <t>英では以前、70人の子供が食中毒</t>
    </r>
    <r>
      <rPr>
        <b/>
        <sz val="16"/>
        <rFont val="ＭＳ Ｐゴシック"/>
        <family val="3"/>
        <charset val="128"/>
      </rPr>
      <t xml:space="preserve">
 イギリスでは数か月前に、「キンダー」ブランドのチョコエッグを食べて、主に5歳以下の子供たち約70人が食中毒で倒れたという。この調査の結果では、昨年12月にベルギーの別の工場で採取されたサンプルと、同じサルモネラ菌に製品が感染していたことが判明したそうだ。当時、イギリスの保健安全局（UKHSA）の最高責任者であるDame Jenny Harries氏は、「サルモネラ感染症は重症化する可能性があり、この集団発生の影響を受けた多くの子供たちは、非常に体調が悪く、入院しました」と警告していた。スイスの「Barry Callebaut」社は、この分野で世界第1位であり、2020-2021会計年度の年間売上量は220万トンに達したという。（了）
出典元：METRO：Salmonella found in world’s biggest chocolate factory(6/30)
 </t>
    </r>
    <phoneticPr fontId="16"/>
  </si>
  <si>
    <t>https://switch-news.com/whole/post-78485/</t>
    <phoneticPr fontId="16"/>
  </si>
  <si>
    <t>島根県は1日、江津市江津町の飲食店「祭や」で食事した8人が食中毒を発症したと発表した。同市、浜田市、邑智郡のいずれも男性で、20代2人、40代5人、50代1人。県は同店を同日から3日間の営業停止処分とした。
　県薬事衛生課によると、8人は同じグループで、6月24日に同店で加熱不十分な鶏肉料理などを食べ、27日以降に下痢や腹痛、発熱などを発症した。6人から食中毒菌のカンピロバクターが検出されたが、全員が快方に向かっているという。</t>
    <phoneticPr fontId="16"/>
  </si>
  <si>
    <t>江津の飲食店で８人食中毒(カンピロバクター)</t>
    <phoneticPr fontId="16"/>
  </si>
  <si>
    <t>中國新聞</t>
    <rPh sb="0" eb="2">
      <t>チュウゴク</t>
    </rPh>
    <rPh sb="2" eb="4">
      <t>シンブン</t>
    </rPh>
    <phoneticPr fontId="16"/>
  </si>
  <si>
    <t>島根県</t>
    <rPh sb="0" eb="3">
      <t>シマネケン</t>
    </rPh>
    <phoneticPr fontId="16"/>
  </si>
  <si>
    <t>https://www.chugoku-np.co.jp/articles/-/182192</t>
    <phoneticPr fontId="16"/>
  </si>
  <si>
    <t>甲府市保健所は２８日、学校給食に生の状態の鶏肉を提供したとして、飲食店「中食フーズサプライ」の第二工場（甲府市大里町）を同日から３日間の営業停止処分としたと発表した。食べた人のうち４人に嘔吐（おうと）や下痢の症状があったが、回復しているという。
　発表によると、同社は今月２２日、県中北保健所管内の学校に「鶏の照り焼き」約１００食を提供した。</t>
    <phoneticPr fontId="16"/>
  </si>
  <si>
    <t>学校給食に生の状態の「鶏の照り焼き」、４人が嘔吐や下痢…業者を営業停止</t>
    <phoneticPr fontId="16"/>
  </si>
  <si>
    <t>読売新聞</t>
    <rPh sb="0" eb="4">
      <t>ヨミウリシンブン</t>
    </rPh>
    <phoneticPr fontId="16"/>
  </si>
  <si>
    <t>甲府市</t>
    <rPh sb="0" eb="3">
      <t>コウフシ</t>
    </rPh>
    <phoneticPr fontId="16"/>
  </si>
  <si>
    <t>https://news.yahoo.co.jp/articles/11a434ceb048e598eca5a4d15774bd6f7df0a52c</t>
    <phoneticPr fontId="16"/>
  </si>
  <si>
    <t>食中毒が発生しました(カンピロバクター):松山市　焼き鳥店</t>
    <rPh sb="25" eb="26">
      <t>ヤ</t>
    </rPh>
    <rPh sb="27" eb="29">
      <t>トリテン</t>
    </rPh>
    <phoneticPr fontId="16"/>
  </si>
  <si>
    <t>令和4年6月17日（金曜日）14時32分頃、市内の医療機関から松山市保健所に「本日までに受診した2名の患者が、『とり次郎』を利用し鳥タタキを喫食、その後体調不良が生じている。」と連絡がありました。
　市保健所が、発症グループを含め施設の利用者と施設を調査し、1グループ7名のうち4名に同様の症状があるのを確認しました。
　発症者全員の共通行動と共通食が6月10日（金曜日）にこの施設で提供された食品しかないこと、発症者の便からカンピロバクター・ジェジュニが検出されたこと、発症者の症状、発症時間、喫食状況など疫学的調査の結果から、「とり次郎」が6月10日（金曜日）に提供した食事が原因の食中毒と断定しました。　このため食品衛生法に基づき、同施設を6月27日（月曜日）から6月28日（火曜日）までの2日間の営業停止処分にし、食品の衛生的取り扱いを徹底するよう文書で指導しました。　現在、発症者はほぼ回復しています。　合わせて、食肉処理業者、食肉販売業者、飲食店営業者に、カンピロバクター食中毒対策に関するお知らせの文書を、6月24日（金曜日）に発送しました。
喫食日時：令和4年6月10日（金曜日）
喫食者数：19グループ41人
発生日時：令和4年6月12日（日曜日）9時～令和4年6月13日（月曜日）23時
発症者数：1グループ4名（男性3名、女性1名（20～22歳））
受診者数：3名（男性2名、女性1名（20～22歳））、3医療機関（市内3）
主な症状：下痢、発熱、腹痛など</t>
    <phoneticPr fontId="16"/>
  </si>
  <si>
    <t>https://www.city.matsuyama.ehime.jp/hodo</t>
    <phoneticPr fontId="16"/>
  </si>
  <si>
    <t>市川の焼肉店で食中毒　男性３人</t>
    <phoneticPr fontId="16"/>
  </si>
  <si>
    <t>千葉県は２５日、市川市の飲食店で焼き肉やサラダを食べた２５～３０歳の男性３人が下痢や腹痛の症状を訴え、患者の便から食中毒の原因となる「カンピロバクター」が検出されたと発表した。市川保健所は同店を原因とする食中毒と断定し、２５～２７日まで営業停止処分とした。
県衛生指導課によると、発症したのは１１日に同店で会食した６人のうち３人。焼き肉（カルビ、ハラミ、レバー）やチョレギサラダなどを食べ、１４日に症状が出た。入院はしておらず、回復しているという。</t>
    <phoneticPr fontId="16"/>
  </si>
  <si>
    <t>市川市</t>
    <rPh sb="0" eb="3">
      <t>イチカワシ</t>
    </rPh>
    <phoneticPr fontId="16"/>
  </si>
  <si>
    <t>https://news.yahoo.co.jp/articles/9141b02e652ca6890d499346ad6b89e46f146a71</t>
    <phoneticPr fontId="16"/>
  </si>
  <si>
    <t>　</t>
    <phoneticPr fontId="16"/>
  </si>
  <si>
    <t>千葉日報</t>
    <rPh sb="0" eb="2">
      <t>チバ</t>
    </rPh>
    <rPh sb="2" eb="4">
      <t>ニッポウ</t>
    </rPh>
    <phoneticPr fontId="16"/>
  </si>
  <si>
    <t>https://www.fnn.jp/articles/-/380634</t>
    <phoneticPr fontId="16"/>
  </si>
  <si>
    <t>https://gigazine.net/news/20220623-beer-health/</t>
    <phoneticPr fontId="16"/>
  </si>
  <si>
    <t>https://www.jetro.go.jp/biznews/2022/06/6fc6dd546e40cea0.html</t>
    <phoneticPr fontId="16"/>
  </si>
  <si>
    <t>https://news.yahoo.co.jp/articles/4625e79c0de234b23da9e2bdffa0bdf623c6aaa0</t>
    <phoneticPr fontId="16"/>
  </si>
  <si>
    <t>https://www.jetro.go.jp/biznews/2022/06/cbcb9a06b51c58e3.html</t>
    <phoneticPr fontId="16"/>
  </si>
  <si>
    <t>https://www.jetro.go.jp/biznews/2022/06/793101dd4209088e.html</t>
    <phoneticPr fontId="16"/>
  </si>
  <si>
    <t>https://www.jetro.go.jp/biz/areareports/2022/bf790ac1393fbb3c.html</t>
    <phoneticPr fontId="16"/>
  </si>
  <si>
    <t>https://www.jetro.go.jp/biznews/2022/06/779365afca81a7b0.html</t>
    <phoneticPr fontId="16"/>
  </si>
  <si>
    <t>https://www.afpbb.com/articles/-/3411661</t>
    <phoneticPr fontId="16"/>
  </si>
  <si>
    <t>https://jp.reuters.com/article/ukraine-crisis-ihg-idJPKBN2O819Z</t>
    <phoneticPr fontId="16"/>
  </si>
  <si>
    <t>ビーガンフードの定義、食品基準局が公表 - NNA ASIA・インド・食品・飲料</t>
  </si>
  <si>
    <t>欧州委、2030年までに化学農薬の使用量を50％削減する規則案発表(EU) ｜  - ジェトロ</t>
  </si>
  <si>
    <t xml:space="preserve">ホテル大手ＩＨＧ、ロシアでの全事業を停止 | ロイター </t>
  </si>
  <si>
    <t xml:space="preserve">ビールが腸内フローラの多様性改善に役立つかもしれないという研究結果 - GIGAZINE </t>
  </si>
  <si>
    <t>WHO「サル痘」緊急事態見送り　欧米中心に感染者</t>
  </si>
  <si>
    <t>中国の上海市で２９日、レストランの店内での飲食が再開された。新型コロナウイルス感染対策による２カ月間の閉鎖で大きな打撃を受けた外食産業に安堵感が広がっている。タパスレストラン「ブラウンストーン」の共同経営者オリ・リウ氏は、２９日から５つの店舗で店内で食事ができるようにすると述べた。「店内の食事だと稼ぎがいい。これまでも持ち帰りやデリバリーはできたが、（デリバリープラットフォームに）手数料を支払わなければならないため儲からない」と話した。上海の多くのレストランは新型コロナの感染者が増え始めた３月中旬に店内での飲食停止を余儀なくされた。ロックダウン（都市封鎖）中も一部はデリバリーを再開したが、閉鎖したままの店もあった。営業再開が認められたものの、一部の店舗は当局から許可が下りておらず、客数は５０％を上限とし、食事は９０分以内に制限されている。
またレストランのスタッフは毎日新型コロナの検査を受けなければない。顧客は入店の際に３日以内に受けたＰＣＲ検査の証明書を提示する必要がある。
ミシュランの三ツ星レストランのオーナーシェフ、ステファン・スティラー氏は、今年いっぱいは何らかの形で規制がかかるとの見方を示した。</t>
    <phoneticPr fontId="16"/>
  </si>
  <si>
    <t>サッポロビールは6月24日、米国子会社のサッポロUSA（本社：ニューヨーク州タリータウン）を通じて、米国クラフトビールメーカーのストーン・ブリューイング（本社：カリフォルニア州エスコンディード）の持ち分売買契約を締結し、同社の子会社化を決定したと発表した。サッポロビールは持ち分を100％取得する対価として1億6,500万ドル（注1）を支払う。持ち分の取得完了は8月を予定している。
発表によると、ストーン・ブリューイングは1996年にカリフォルニア州で創業し、米国のIPA（注2）市場のパイオニア的存在として、長年にわたって市場を牽引してきた。カリフォルニア州とバージニア州に工場を構え、ビール製造販売事業を行ってきたほか、酒類卸事業や飲食店事業を展開していたが、新型コロナウイルス禍以前の2019年12月期には営業利益が赤字になるなど、近年は業績が低迷していた。
サッポロビールは、今回の買収を通じて、酒類卸事業を除くビール製造販売事業と飲食店事業を取得し、2つの製造拠点を獲得することで、地産地消の推進により物流費の大幅な削減を実現するほか、生産から販売までのバリューチェーンを米国内で完結させ、事業の安定化・効率化を図るとしている。また、取得する2工場でサッポロプレミアムビールを製造し、工場稼働率を現状の2倍に改善することを見込むなど、製造と配送の効率化を進めるほか、カリフォルニア州やテキサス州、ニューヨーク州、フロリダ州での販売を強化し、2024年までに米国市場全体での販売数量を約800万函（注3）とすることを目指すとしている。</t>
    <phoneticPr fontId="16"/>
  </si>
  <si>
    <t>https://www.nna.jp/news/show/2356150</t>
    <phoneticPr fontId="16"/>
  </si>
  <si>
    <t>インド食品安全基準局（ＦＳＳＡＩ）はこのほど、動物性食品を食べない完全菜食主義者（ビーガン）向けの食品の定義を公表した。基準を満たしていない場合は、「ビーガンフード」としての生産や販売、輸入を禁じる。 ＦＳＳＡＩが新たに制定したのは、「食品安全および基準規則…
関連国・地域： インド
関連業種： 食品・飲料／マクロ・統計・その他経済</t>
    <phoneticPr fontId="16"/>
  </si>
  <si>
    <t>タイ保健省は6月6日、食品輸入時に必要となる食品の製造方法などに関する証明書などについて解説した輸入者向けガイドラインの改定版PDFファイル(外部サイトへ、新しいウィンドウで開きます)（日本語仮訳PDFファイル(1.1MB)）を公表した。タイへの食品輸入に関しては、2021年10月7日（新規事業者は同年4月11日）から、保健省告示420号が定める食品の製造方法などに関する基準と同等以上の規格の証明書が必要となっている。保健省は2021年4月に必要な証明書などの詳細を解説する輸入者向けガイドラインを公表（2021年5月26日記事参照）し、同年11月に改定版を公表（2021年12月23日記事参照）していたが、今回はその再改定となる。今回のガイドラインでは、米国やマレーシアなどの使用可能な証明書の詳細が追加されている（追加された証明書については日本語仮訳表中の下線部分参照）。
営業許可証の使用に関する注意点
保健省告示420号の基本要求事項の順守が求められる食品の輸入については、日本の食品衛生法第55条（旧52条）に基づく営業許可証が使用可能なことが確認できている。一方、以下の条件に注意が必要だ。食品衛生法第55条（旧52条）に基づく営業許可証ではなく、営業届け出の場合は使用できない
国の食品衛生法第55条（旧52条）ではなく、都道府県条例などにより発行されている営業許可証の使用には、条例などで定める基準が保健省告示420号の定める基準と同等以上であることの確認が必要これらに該当する場合は、農林水産省が発行するGMP証明書の取得も対応策の1つとなる（2021年7月26日記事、農林水産省ウェブサイト外部サイトへ、新しいウィンドウで開きます参照）。
ジェトロは、保健省告示420号への対応を含めた「タイの食品輸入規制等に関する資料（2022年6月時点）」（添付資料）を作成しているので、併せて参照を。</t>
    <phoneticPr fontId="16"/>
  </si>
  <si>
    <t>在インド日本大使館は2022年6月、ジェトロと共同で作成した「インド進出日系企業リスト（2021年10月時点）PDFファイル(外部サイトへ、新しいウィンドウで開きます)(2.8MB) 」を発表した。2021年時点のインド進出日系企業社数は、1,439社（2020年は1,455社）。2006年の調査開始以降、企業数の減少は初めて。なお拠点数は、4,790カ所（2020年4,948カ所）。3年連続で前年比減になった。
拠点数は3年連続減
2021年は、個人出資のサービス業などをはじめとする新規進出や既進出企業による新たな合弁企業の設立などが見られた。しかし、現地拠点の閉鎖や日本法人からの出資引き揚げなどによって撤退した企業がそれを上回った。その結果、インド進出日系企業社数は16社減少した。
また、拠点数についても、3年連続で減少する結果になった。これは日系企業の撤退に加えて、現地拠点の運営合理化などを目的とした統廃合が進んだことなどが一因とみられる（図1参照）。
進出先の州別傾向に大きな変化は見られず
州別の進出日系企業社数をみると、ハリヤナ州が404社（2020年412社）で、最多だった。同州のグルグラムは空港や首都ニューデリーへのアクセスが良好で、日系企業が多く集積する。次いで、金融都市ムンバイが州都のマハーラーシュトラ州が238社（同250社）。IT産業の中心地ベンガルールを州都とするカルナータカ州が226社（同220社）、自動車産業などが盛んなチェンナイを州都とするタミル・ナドゥ州が191社（同200社）、首都ニューデリーのあるデリー準州が150社（同145社）と続いた。
拠点数ベースでは、マハーラーシュトラ州が787カ所（2020年811カ所）、ハリヤナ州が600カ所（同626カ所）、タミル・ナドゥ州が565カ所（同589カ所）、カルナータカ州512カ所（同519カ所）、デリー準州が311カ所（同311カ所）だった。企業・拠点数には、地域ごとに増減がある。しかし、日系企業の進出先は依然として既述5州に集中している。企業数では全体の84.0％、拠点数でも57.9％を占める結果になった（表1参照）。</t>
    <phoneticPr fontId="16"/>
  </si>
  <si>
    <t>欧州委員会は6月22日、2030年までにEU域内全体での化学農薬の使用量を50％削減するとした規則案PDFファイル(外部サイトへ、新しいウィンドウで開きます)を発表した（プレスリリース外部サイトへ、新しいウィンドウで開きます）。「欧州グリーン・ディール」と「Farm To Fork戦略」（2020年8月28日付地域・分析レポート参照）に沿って、現行の「持続可能な農薬の使用に関する指令外部サイトへ、新しいウィンドウで開きます」を加盟国に直接適用できる「規則」とし、公衆衛生の向上や、生物多様性の保護強化、より持続可能な食品システムの構築を目指す。各加盟国には拘束力のある削減目標が課されることとなり、その設定に当たっては、その国固有の事情が考慮されるものの、欧州委は最低でもそれぞれ35％以上の削減を求めるとした。
規則案では公園、運動場といった公共スペースや環境保護が必要とされている区域、その周囲3メートル以内で、化学農薬の使用を全面的に禁止とした。また、化学農薬使用とそれに伴うリスクの削減の手段としては、（1）より危険性が高い化学農薬の販売禁止、（2）総合的病害虫・雑草管理（IPM、注）に従って生物的防除（害虫の天敵を活用）といった、化学農薬に代わる技術の開発・普及、（3）有機農業の推進、（4）精密農業や新技術の活用を挙げた。
農業分野では、化学農薬は「最終手段」として使用が認められるものの、IPMや代替手段を推進する。また、EU共通農業政策（CAP）を財源として、ドローン、GPSを装備した散布機、除草ロボットなどの購入補助や助言サービスの実施といった、農業事業者への化学農薬使用削減の取り組みを支援する。さらには、EUの研究開発支援枠組み「ホライズン・ヨーロッパ」や「デジタル・ヨーロッパ・プログラム」などを活用して、IPMやデジタル・ソリューション関連の研究開発を推進する。</t>
    <phoneticPr fontId="16"/>
  </si>
  <si>
    <t>南アフリカ当局は26日、南部イーストロンドン（East London）の酒場で10代の子ども少なくとも21人が死亡したと発表した。死因は不明だが、地元当局と警察は未成年者の飲酒が招いた悲劇的な事故とみて調べている。　東ケープ（Eastern Cape）州政府によると、現場はシーナリーパーク（Scenery Park）地区の住宅街にある酒場で、死亡したのは少女8人と少年13人。現場で17人の死亡が確認され、4人は搬送先の病院で死亡した。　26日未明に現場に到着した当局者は、店の外の路上には酒の空き瓶やウィッグ、「ハッピーバースデー」と書かれた紫色のたすきなどが散乱していたと述べた。死亡した少年少女の大半は25日夜、高校の前期試験の終了を祝っていたとみられる。　遺体に外傷はなかった。検視を行って中毒死かどうかを調べるという。
　現地に駆け付けたベキ・ツェレ（Bheki Cele）警察相は、遺体安置所を訪れた後、記者団の前で「ひどい光景だ」と泣き崩れた。「皆とても若い。13歳や14歳もいると聞いた。つらい」　南アでは飲酒は18歳からと法律で定められている。しかし、街中の酒場は一般住宅と隣接しており、安全規制や飲酒年齢制限がきちんと守られていないことも少なくない。　17歳の娘の死亡が現場で確認された母親は、「うちの子がこんな死に方をするとは思ってもいなかった。謙虚で礼儀正しい子だったのに」と嘆いた。　現地の酒類免許当局は、18歳未満への酒類販売を禁じる法律に「あからさまに」違反したとして、酒場の酒類販売業免許の取り消しと経営者の刑事告発を検討している。(c)AFP/Wandiswa NTENGENTO</t>
    <phoneticPr fontId="16"/>
  </si>
  <si>
    <t>ホテル事業を世界的に展開するインターコンチネンタル・ホテルズ・グループ（IHG）は6月21日、ウズベキスタンの首都タシケントにインターコンチネンタル・タシケントを2022年末までにオープンさせると発表した（同社記者発表6月21日）。
ホテルの部屋数は216室で、2,500平方メートルの会議場などが併設される予定。タシケント市内の中心部、アミール・チムール広場北のハイアットリージェンシー・タシケント、ウィンダム・タシケントなどが並ぶ一角にある、トリリアント・ビジネスパークに立地する。インターコンチネンタルホテルは、1997年にタシケントにオープンし、15年間ウズベキスタン唯一の五つ星ホテルとして営業を続けたが、2012年5月にウズベキスタン市場から一度撤退した経緯がある。タシケントでは、世界的なホテルブランドの進出が続く。2020年にはヒルトン（2019年11月26日記事参照）、コートヤード・バイ・マリオット、2021年にはハンプトン・バイ・ヒルトンが営業を開始したほか、2022年内にメルキュールホテルが営業開始を予定している。日系企業では、H.I.S.ホテルホールディングスが2022年3月1日からホテル営業を開始している</t>
    <phoneticPr fontId="16"/>
  </si>
  <si>
    <t>ホテル経営大手インターコンチネンタル・ホテルズ・グループ（ＩＨＧ）は２７日、ロシアにおける全ての事業を停止すると発表した。ウクライナ侵攻を踏まえた西側諸国の対ロシア制裁に加え、ロシアでのビジネス環境が厳しさを増していると説明した。ロシアのウクライナ侵攻後、ＩＨＧはロシア国内での新規投資や開発を停止し、モスクワの事務所を閉鎖していた。ＩＨＧは世界でホリデイ・インやクラウンプラザ、リージェントなどのホテルチェーンを展開する。</t>
    <phoneticPr fontId="16"/>
  </si>
  <si>
    <t>腸内細菌の多様性は腸を健康にして、心身の健康にもつながっています。腸内細菌はまとめて「腸内細菌叢(そう)」と呼ばれ、細菌が種類ごとに腸の壁に張り付いている様子が、まるで花が品種ごとに植えられた花畑のようであることから「腸内フローラ」とも呼ばれるのですが、この腸内フローラの多様性の改善にビールが役立つ可能性を指摘する研究が発表されています。
Impact of Beer and Nonalcoholic Beer Consumption on the Gut Microbiota: A Randomized, Double-Blind, Controlled Trial | Journal of Agricultural and Food Chemistry
研究はポルトガルのヌエバ・デ・リスボン大学やジェルマノ・デ・スーザ臨床検査医学センター、農業・食品技術支援センターの研究者によって行われたもので、査読付き論文誌・Journal of Agricultural and Food Chemistryに掲載されました。研究チームは被験者の男性に、アルコール度数0％のノンアルコールビール、およびアルコール度数5.2％のラガービールを毎日330ml、4週間にわたって飲んでもらい、実験開始前と4週間後に血液と便のサンプルを採集しました。サンプルを調べたところ、実験前と比べて実験後は腸内フローラが多様化していることを示す結果が得られたとのこと。結果はノンアルコールビールとビール、どちらのグループにも共通するもので、今回の実験にアルコールは無関係であることが示されました。調べによると、ビールによる影響は、ポリフェノールを含む多くの要因に起因するものだと考えられるとのこと。ポリフェノールは植物由来の栄養素で抗酸化物質を含みます。腸内細菌が食物繊維などを消化した後の副産物でもあります。
ヌエバ・デ・リスボン大学医学部で栄養と代謝について研究を行っている、論文の責任著者の1人アナ・ファリア氏は、「我々はバランスの取れた食事の一部として、適度なビールの摂取が、我々の腸内細菌叢を改善するための戦略に利用できることを人々に理解してもらいたいと願っています」と語っています。
なお、研究に参加していないキングスカレッジ・ロンドンの遺伝疫学教授のティム・スペクター氏は「このようなレアな研究は歓迎しますが、大規模な再現研究がない限り、結果には懐疑的です」と述べています。スペクター教授が指摘したように、フェリア氏らの実験は男性22名を対象とした小規模なものでした。
また、スペクター教授は対照群が存在しないことも指摘しています。今回の実験で「ビールを4週間飲んだ後」の対照の生体指標とされたのは「実験参加前」のデータでしたが、参加者がそれ以前からビールを日常的に飲む人だった可能性があります。</t>
    <phoneticPr fontId="16"/>
  </si>
  <si>
    <t>欧米を中心に感染者が確認されている「サル痘」について、WHO(世界保健機関)は25日、「国際的に懸念される、公衆衛生上の緊急事態にはあたらない」と判断した。一方で、専門家による委員会は、さらなる拡大を抑えるためには、集中的な対応が必要としていて、今後も状況を注視し、数週間後に再度検証すべきだと提言している。</t>
    <phoneticPr fontId="16"/>
  </si>
  <si>
    <t>中國</t>
    <rPh sb="0" eb="2">
      <t>チュウゴク</t>
    </rPh>
    <phoneticPr fontId="16"/>
  </si>
  <si>
    <t>米国</t>
    <rPh sb="0" eb="2">
      <t>ベイコク</t>
    </rPh>
    <phoneticPr fontId="16"/>
  </si>
  <si>
    <t>インド</t>
    <phoneticPr fontId="16"/>
  </si>
  <si>
    <t>タイ</t>
    <phoneticPr fontId="16"/>
  </si>
  <si>
    <t>欧州</t>
    <rPh sb="0" eb="2">
      <t>オウシュウ</t>
    </rPh>
    <phoneticPr fontId="16"/>
  </si>
  <si>
    <t>南アフリカ</t>
    <rPh sb="0" eb="1">
      <t>ミナミ</t>
    </rPh>
    <phoneticPr fontId="16"/>
  </si>
  <si>
    <t>ロシア</t>
    <phoneticPr fontId="16"/>
  </si>
  <si>
    <t>ウズベキスタン</t>
    <phoneticPr fontId="16"/>
  </si>
  <si>
    <t>ポルトガル</t>
    <phoneticPr fontId="16"/>
  </si>
  <si>
    <t>2022年第24週（6月13日〜6月19日）</t>
    <phoneticPr fontId="106"/>
  </si>
  <si>
    <t>結核例274</t>
    <phoneticPr fontId="5"/>
  </si>
  <si>
    <t>なし</t>
    <phoneticPr fontId="106"/>
  </si>
  <si>
    <t xml:space="preserve">腸管出血性大腸菌感染症81例（有症者53例、うちHUS 1例）
感染地域：国内63例、国内・国外不明18例
国内の感染地域：‌東京都10例、埼玉県4例、神奈川県4例、大阪府4例、群馬県3例、香川県3例、福岡県3例、鹿児島県3例、千葉県2例、静岡県2例、京都府2例、岡山県2例、徳島県2例、　長崎県2例、北海道1例、岩手県1例、宮城県1例、石川県1例、岐阜県1例、滋賀県1例、兵庫県1例、奈良県1例、和歌山県1例、島根県1例、大分県1例、国内（都道府県不明）6例
</t>
    <phoneticPr fontId="106"/>
  </si>
  <si>
    <t>年齢群：‌2歳（1例）、4歳（3例）、5歳（5例）、6歳（2例）、7歳（4例）、
9歳（2例）、10代（12例）、20代（17例）、30代（11例）、40代（6例）、
50代（5例）、60代（6例）、70代（2例）、80代（3例）、90代以上（2例）</t>
    <phoneticPr fontId="106"/>
  </si>
  <si>
    <t>血清群・毒素型：‌O157 VT1・VT2（25例）、O26 VT1（8例）、O157 VT2（8例）、O103 VT1（3例）、　　　　O111VT1（3例）、O111 VT1・VT2（2例）、O165VT1・VT2（1例）、O153 VT1（1例）、O168VT2（1例）、　　　　　　　O20 VT1・VT2（1例）、O128VT1・VT2（1例）、O157 VT1（1例）、O8VT2（1 例）、O146 VT2（1 例）、　　　　　　O115VT1（1例）、その他・不明（23例）
累積報告数：755例（有症者448例、うちHUS 6例．死亡なし）</t>
    <phoneticPr fontId="106"/>
  </si>
  <si>
    <t>E型肝炎8例 感染地域（感染源）：‌北海道1例（ホルモン/鹿肉）、群馬県1例（不
明）、神奈川県1例（豚ホルモン/豚肉の生食）、広島県1例（生肉の調理）、国内（都道府県不明）1例（不明）、国内・国外不明3例（豚肉1例、不明2例）
A型肝炎4例 感染地域：三重県1例、兵庫県1例、パキスタン1例、
国内・国外不明1例</t>
    <phoneticPr fontId="106"/>
  </si>
  <si>
    <t>レジオネラ症52例（肺炎型51例、ポンティアック型1例）
感染地域：福島県3例、埼玉県3例、長野県3例、北海道2例、岩手県2例、群馬県2例、東京都2例、富山県2例、岐阜県2例、三重県2例、和歌山県2例、山口県2例、青森県1例、秋田県1例、茨城県1例、栃木県1例、
千葉県1例、新潟県1例、石川県1例、愛知県1例、大阪府1例、兵庫県1例、奈良県1例、広島県1例、　　　　　　香川県1例、長崎県1例、国内・国外不明11例
年齢群：‌40代（2例）、50代（12例）、60代（13例）、70代（17例）、80代（7例）、90代以上（1例）
累積報告数：722例</t>
    <phoneticPr fontId="106"/>
  </si>
  <si>
    <t>アメーバ赤痢5例（腸管アメーバ症4例、腸管及び腸管外アメーバ症1例）
感染地域：東京都1例、神奈川県1例、国内（都道府県不明）1例、国内・国外不明2例
感染経路：性的接触3例（異性間1例、異性間・同性間不明2例）、不明2例</t>
    <phoneticPr fontId="106"/>
  </si>
  <si>
    <t>浜田保健所管内における食中毒の発生について</t>
    <phoneticPr fontId="16"/>
  </si>
  <si>
    <t>https://b2b-ch.infomart.co.jp/news/detail.page?IMNEWS1=3380263</t>
    <phoneticPr fontId="16"/>
  </si>
  <si>
    <t>1505 浜田保健所管内における食中毒の発生について
１ 概 要
６月29日、江津市内の医療機関から浜田保健所に食中毒を疑う患者が受診した旨の連絡がありました。
同保健所が調査したところ、６月24日に江津市内の飲食店「 祭や 」を利用した１グループ16 名中８名が下痢、腹痛、発熱等の症状を呈していることが判明しました。保健環境科学研究所における検査の結果、患者便からカンピロバクターの遺伝子が検出され、患者の喫食状況及び発症状況から、同保健所は、同施設を原因とする食中毒と断定し、７月１日から３日間の営業停止処分としました。なお、患者に入院した者はなく、全員が快方に向かっています。
２ 県民の皆様へ
カンピロバクターによる食中毒を予防するために！！
〈カンピロバクターとは〉
・牛、鶏 、豚 などの腸内に常在している菌です。
・牛、 鶏 、豚 などの肉や内臓はこの菌に汚染されていることがあります。
・この菌による食中毒は、潜伏期間が２～７日と比較的長く、少量の菌（ 100 個 程度）でも発症するのが特徴で、主な症状に、下痢、腹痛、発熱等があります。
・この菌は熱に弱く、75 １分以上の加熱で死滅します 。
〈予防方法〉
① 牛、 鶏 、豚 などの肉（レバー等の内臓含む）は中心部まで十分に加熱して食べましょう。
② 肉は他の食品と 、調理器具や保管場所を分けて取り扱いましょう。
③ 肉を触ったあとは十分に手を洗いましょう。
④ 肉に触れた調理器具等は使用後洗浄・殺菌を行いましょう。</t>
    <phoneticPr fontId="16"/>
  </si>
  <si>
    <t xml:space="preserve"> 島根県　</t>
    <phoneticPr fontId="16"/>
  </si>
  <si>
    <t>BtoBプラットホーム</t>
    <phoneticPr fontId="16"/>
  </si>
  <si>
    <t>　今週のお題　(点検表は正確に記録しましょう)</t>
    <rPh sb="8" eb="10">
      <t>テンケン</t>
    </rPh>
    <rPh sb="10" eb="11">
      <t>ヒョウ</t>
    </rPh>
    <rPh sb="12" eb="14">
      <t>セイカク</t>
    </rPh>
    <rPh sb="15" eb="17">
      <t>キロク</t>
    </rPh>
    <phoneticPr fontId="5"/>
  </si>
  <si>
    <t>なぜ　点検表は、正確に決まった時間に書かないと意味がないのでしょうか?</t>
    <rPh sb="3" eb="5">
      <t>テンケン</t>
    </rPh>
    <rPh sb="5" eb="6">
      <t>ヒョウ</t>
    </rPh>
    <rPh sb="8" eb="10">
      <t>セイカク</t>
    </rPh>
    <rPh sb="11" eb="12">
      <t>キ</t>
    </rPh>
    <rPh sb="15" eb="17">
      <t>ジカン</t>
    </rPh>
    <rPh sb="18" eb="19">
      <t>カ</t>
    </rPh>
    <rPh sb="23" eb="25">
      <t>イミ</t>
    </rPh>
    <phoneticPr fontId="5"/>
  </si>
  <si>
    <t>職場に今ある記録は、すべて必要なものですか?  (重要性を本当に理解していますか?)
単なる意味のない○印の記入用紙になっていませんか?
厨房・食品製造現場で大切なチェック表の一つに個人衛生記録があります。
本当に就業しても良いか確認するための判断材料です。
（発熱はありませんか?、下痢はしていませんか?、家族にも発熱や下痢の人はいませんか?)
点検表はとても重要な事実の証です。ルールに従って正確に書き、いつもと違うときはすぐに上長に報告します。</t>
    <rPh sb="74" eb="76">
      <t>セイゾウ</t>
    </rPh>
    <rPh sb="79" eb="81">
      <t>タイセツ</t>
    </rPh>
    <rPh sb="88" eb="89">
      <t>ヒト</t>
    </rPh>
    <rPh sb="104" eb="106">
      <t>ホントウ</t>
    </rPh>
    <rPh sb="112" eb="113">
      <t>ヨ</t>
    </rPh>
    <rPh sb="115" eb="117">
      <t>カクニン</t>
    </rPh>
    <rPh sb="122" eb="124">
      <t>ハンダン</t>
    </rPh>
    <rPh sb="124" eb="126">
      <t>ザイリョウ</t>
    </rPh>
    <rPh sb="131" eb="133">
      <t>ハツネツ</t>
    </rPh>
    <rPh sb="158" eb="160">
      <t>ハツネツ</t>
    </rPh>
    <rPh sb="161" eb="163">
      <t>ゲリ</t>
    </rPh>
    <rPh sb="164" eb="165">
      <t>ヒト</t>
    </rPh>
    <rPh sb="174" eb="176">
      <t>テンケン</t>
    </rPh>
    <rPh sb="176" eb="177">
      <t>ヒョウ</t>
    </rPh>
    <rPh sb="181" eb="183">
      <t>ジュウヨウ</t>
    </rPh>
    <rPh sb="184" eb="186">
      <t>ジジツ</t>
    </rPh>
    <rPh sb="187" eb="188">
      <t>アカシ</t>
    </rPh>
    <rPh sb="195" eb="196">
      <t>シタガ</t>
    </rPh>
    <rPh sb="198" eb="200">
      <t>セイカク</t>
    </rPh>
    <rPh sb="201" eb="202">
      <t>カ</t>
    </rPh>
    <rPh sb="208" eb="209">
      <t>チガ</t>
    </rPh>
    <rPh sb="216" eb="218">
      <t>ジョウチョウ</t>
    </rPh>
    <rPh sb="219" eb="221">
      <t>ホウコク</t>
    </rPh>
    <phoneticPr fontId="5"/>
  </si>
  <si>
    <t>★作業記録は、工程内の異常をいち早く発見するための手段です。
★そのために記録内容が正確に具体的に書かれることが重要です。
★記録が沢山あることが重要なのではありません。無駄な記録は
何の役にも立ちません。
★仕事をしていれば当然不都合なことも起きます。そのことをしっかり
正確に記録することが大切です。</t>
    <rPh sb="7" eb="10">
      <t>コウテイナイ</t>
    </rPh>
    <rPh sb="18" eb="20">
      <t>ハッケン</t>
    </rPh>
    <rPh sb="25" eb="27">
      <t>シュダン</t>
    </rPh>
    <rPh sb="37" eb="39">
      <t>キロク</t>
    </rPh>
    <rPh sb="39" eb="41">
      <t>ナイヨウ</t>
    </rPh>
    <rPh sb="42" eb="44">
      <t>セイカク</t>
    </rPh>
    <rPh sb="45" eb="48">
      <t>グタイテキ</t>
    </rPh>
    <rPh sb="49" eb="50">
      <t>カ</t>
    </rPh>
    <rPh sb="56" eb="58">
      <t>ジュウヨウ</t>
    </rPh>
    <rPh sb="113" eb="115">
      <t>トウゼン</t>
    </rPh>
    <rPh sb="137" eb="139">
      <t>セイカク</t>
    </rPh>
    <rPh sb="147" eb="149">
      <t>タイセツ</t>
    </rPh>
    <phoneticPr fontId="5"/>
  </si>
  <si>
    <r>
      <t>大量調理施設衛生管理マニュアル</t>
    </r>
    <r>
      <rPr>
        <b/>
        <sz val="12"/>
        <rFont val="ＭＳ Ｐゴシック"/>
        <family val="3"/>
        <charset val="128"/>
      </rPr>
      <t>が海苔のノロウイルス事件を切っ掛けに</t>
    </r>
    <r>
      <rPr>
        <b/>
        <sz val="12"/>
        <color indexed="10"/>
        <rFont val="ＭＳ Ｐゴシック"/>
        <family val="3"/>
        <charset val="128"/>
      </rPr>
      <t>より具体的に改正</t>
    </r>
    <r>
      <rPr>
        <b/>
        <sz val="12"/>
        <rFont val="ＭＳ Ｐゴシック"/>
        <family val="3"/>
        <charset val="128"/>
      </rPr>
      <t>されました。
（生食発０６１６第１ 号　２０１７年６月１６日)
Ⅲ 衛生管理体制　　１．衛生管理体制の確立 　　　(1)～(6)　略
（７） 前文略・・・衛生管理者は、</t>
    </r>
    <r>
      <rPr>
        <b/>
        <u/>
        <sz val="12"/>
        <rFont val="ＭＳ Ｐゴシック"/>
        <family val="3"/>
        <charset val="128"/>
      </rPr>
      <t>毎日作業開始前に、各調理従事者等の健康状態の確認し、その結果を記録すること</t>
    </r>
    <r>
      <rPr>
        <b/>
        <sz val="12"/>
        <rFont val="ＭＳ Ｐゴシック"/>
        <family val="3"/>
        <charset val="128"/>
      </rPr>
      <t>。
別紙「従事者等の衛生管理点検表」　これまでより具体的に　</t>
    </r>
    <r>
      <rPr>
        <b/>
        <sz val="12"/>
        <color indexed="10"/>
        <rFont val="ＭＳ Ｐゴシック"/>
        <family val="3"/>
        <charset val="128"/>
      </rPr>
      <t>下痢、嘔吐、発熱等を記入することに変更</t>
    </r>
    <rPh sb="35" eb="38">
      <t>グタイテキ</t>
    </rPh>
    <rPh sb="65" eb="66">
      <t>ネン</t>
    </rPh>
    <rPh sb="67" eb="68">
      <t>ガツ</t>
    </rPh>
    <rPh sb="70" eb="71">
      <t>ヒ</t>
    </rPh>
    <rPh sb="106" eb="107">
      <t>リャク</t>
    </rPh>
    <rPh sb="112" eb="114">
      <t>ゼンブン</t>
    </rPh>
    <rPh sb="187" eb="190">
      <t>グタイテキ</t>
    </rPh>
    <rPh sb="202" eb="204">
      <t>キニュウ</t>
    </rPh>
    <rPh sb="209" eb="211">
      <t>ヘンコウ</t>
    </rPh>
    <phoneticPr fontId="5"/>
  </si>
  <si>
    <t>ハマチの刺し身で食中毒…胃からアニサキス　福井県の鮮魚・総菜販売店で購入、営業停止</t>
    <phoneticPr fontId="16"/>
  </si>
  <si>
    <t>福井県は７月２日、同県坂井市の鮮魚・総菜販売店で購入したハマチの刺し身を食べた同市の３０代男性が腹痛などの症状を訴え、食中毒と断定したと発表した。男性の胃から魚介類に寄生するアニサキスが見つかった。男性は既に回復しているという。
　県は食品衛生法に基づき、同店を２日の１日間営業停止処分とした。県医薬食品・衛生課によると、男性は６月３０日午後３時ごろから同４時ごろに同店で刺し身を購入し、同６時ごろ夕食を取った。同９時ごろに症状が出て、医療機関を受診した。　県内で今年発生した食中毒は８件となり、昨年１年間の７件を上回った。</t>
    <phoneticPr fontId="16"/>
  </si>
  <si>
    <t>https://www.fukuishimbun.co.jp/articles/-/1582860</t>
    <phoneticPr fontId="16"/>
  </si>
  <si>
    <t>福井県</t>
    <rPh sb="0" eb="3">
      <t>フクイケン</t>
    </rPh>
    <phoneticPr fontId="16"/>
  </si>
  <si>
    <t>福井新聞</t>
    <rPh sb="0" eb="4">
      <t>フクイシンブン</t>
    </rPh>
    <phoneticPr fontId="16"/>
  </si>
  <si>
    <t>国産ジビエ認証施設の第31号認証について（湘南じびえ 河津ファクトリー）</t>
    <phoneticPr fontId="16"/>
  </si>
  <si>
    <t>国産ジビエ認証制度に係る認証機関により、国産ジビエ認証施設（第31号）として、株式会社湘南じびえが運営する食肉処理施設「湘南じびえ 河津ファクトリー（静岡県河津町）」が認証されました。
農林水産省では、衛生管理基準及びカットチャートによる流通規格の遵守、適切なラベル表示によるトレーサビリティの確保等に適切に取り組む食肉処理施設の認証を行う「国産ジビエ認証制度」（以下「制度」という。）を平成30年5月18日に制定し、より安全なジビエの提供と消費者のジビエに対する安心の確保を図る制度の運用を行ってきたところです。
この度、国産ジビエ認証委員会により登録された認証機関（日本ジビエ振興協会）において、認証申請のあった食肉処理施設「湘南じびえ 河津ファクトリー（静岡県河津町）」の審査が行われた結果、制度に規定する全ての要件を満たすと認められたため、本日付けで「国産ジビエ認証施設（第31号）」の食肉処理施設に認証されました。</t>
    <phoneticPr fontId="16"/>
  </si>
  <si>
    <t>「賞味期限は別途記載」って、なぜ同じ場所に載せないの？</t>
    <phoneticPr fontId="16"/>
  </si>
  <si>
    <t>一括表示の印刷と別工程のため
Q.加工食品などの外箱やパッケージには、必ず「賞味期限」（消費期限の場合も）が記載されていますが、「〇〇に記載」と別の場所に記載されていることを伝えるケースがあります。なぜでしょうか。
池見さん「賞味期限や消費期限の『期限表示』は、2015年4月に施行された食品表示法で、原則として商品ラベル内に『賞味期限〇年〇月〇日』『消費期限〇年〇月〇日』のように、賞味期限・消費期限と年月日を並列で表示するルールになっています。しかし、中には、製造工程やパッケージの大きさなどの事情で、食品を袋詰めするよりも先にパッケージ（外装袋など）だけを別に準備しておく場合があります。この場合、一括表示部分には『賞味期限　この面の〇〇に記載』とだけ印刷しておき、いざ食品工場で中身を入れて出荷する時に、その時点での賞味期限を、パッケージの中で印字しやすく見やすい別の場所へ印刷する事例があります」</t>
    <phoneticPr fontId="16"/>
  </si>
  <si>
    <t>ECサイト上の食品表示、消費者庁がガイドブック公表　アレルギー表記は？</t>
    <phoneticPr fontId="16"/>
  </si>
  <si>
    <t xml:space="preserve">ECサイト上での食品表示について、消費者庁が事業者向けのガイドブックを公表しました。賞味期限や食物アレルギーなどの望ましい掲載の仕方を示しています。関連する既存の食品表示基準も含めて、ガイドブックの内容をわかりやすく整理しました。　https://smbiz.asahi.com/article/14657633#inner_link_004
　　食品表示法にもとづく食品表示基準とは
　　ECサイト上での食品表示の現状と課題
　　消費者庁ガイドブックが示すECサイトの食品表示
　　期限情報
　　食物アレルギー情報
　　原材料関連情報
　　産地情報
　　保存方法
　　栄養成分表示
　　その他の情報
　　ページの上段で提供することが望ましい情報
　　消費者庁ガイドブックの対象事業者
　　ECサイトの食品表示情報掲載のメリットと注意点
</t>
    <phoneticPr fontId="16"/>
  </si>
  <si>
    <t>掲載記事なし</t>
    <rPh sb="0" eb="2">
      <t>ケイサイ</t>
    </rPh>
    <rPh sb="2" eb="4">
      <t>キジ</t>
    </rPh>
    <phoneticPr fontId="33"/>
  </si>
  <si>
    <t xml:space="preserve">サッポロビール、米クラフトビールのストーン・ブリューイングを買収へ(日本、米国) |   ジェトロ </t>
    <phoneticPr fontId="16"/>
  </si>
  <si>
    <t xml:space="preserve">中国上海市、店内での飲食再開 外食産業に安堵感 </t>
    <phoneticPr fontId="16"/>
  </si>
  <si>
    <t>保健省、食品輸入規制に関するガイドライン改定(タイ、日本) ｜ - ジェトロ</t>
    <phoneticPr fontId="16"/>
  </si>
  <si>
    <t>進出日系企業数が初めて減少（インド） ｜ 2022 -  - ジェトロ</t>
    <phoneticPr fontId="16"/>
  </si>
  <si>
    <t xml:space="preserve">酒場で未成年者21人死亡、飲酒で中毒か 南ア 写真9枚 国際ニュース - AFPBB News </t>
    <phoneticPr fontId="16"/>
  </si>
  <si>
    <t xml:space="preserve">インターコンチネンタルホテル、タシケントに再進出(ウズベキスタン) |  - ジェトロ </t>
    <phoneticPr fontId="16"/>
  </si>
  <si>
    <t>皆様  週刊情報2022-25を配信いたします</t>
    <phoneticPr fontId="5"/>
  </si>
  <si>
    <t>2022/25週</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</si>
</sst>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9"/>
      <name val="ＭＳ Ｐ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b/>
      <sz val="1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sz val="12.55"/>
      <color theme="0"/>
      <name val="Inherit"/>
    </font>
    <font>
      <b/>
      <sz val="11"/>
      <color theme="1"/>
      <name val="Meiryo"/>
      <family val="3"/>
      <charset val="128"/>
    </font>
    <font>
      <sz val="16"/>
      <name val="Microsoft YaHei"/>
      <family val="2"/>
      <charset val="134"/>
    </font>
    <font>
      <sz val="20"/>
      <color indexed="9"/>
      <name val="ＭＳ Ｐゴシック"/>
      <family val="3"/>
      <charset val="128"/>
    </font>
    <font>
      <sz val="14"/>
      <color indexed="63"/>
      <name val="Arial"/>
      <family val="2"/>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sz val="14"/>
      <color indexed="63"/>
      <name val="ＭＳ Ｐゴシック"/>
      <family val="3"/>
      <charset val="128"/>
    </font>
    <font>
      <b/>
      <sz val="20"/>
      <color rgb="FFFF0000"/>
      <name val="ＭＳ Ｐゴシック"/>
      <family val="3"/>
      <charset val="128"/>
      <scheme val="minor"/>
    </font>
    <font>
      <b/>
      <u/>
      <sz val="16"/>
      <name val="ＭＳ Ｐゴシック"/>
      <family val="3"/>
      <charset val="128"/>
    </font>
    <font>
      <b/>
      <u/>
      <sz val="12"/>
      <color indexed="10"/>
      <name val="ＭＳ Ｐゴシック"/>
      <family val="3"/>
      <charset val="128"/>
    </font>
    <font>
      <b/>
      <sz val="12"/>
      <color indexed="10"/>
      <name val="ＭＳ Ｐゴシック"/>
      <family val="3"/>
      <charset val="128"/>
    </font>
    <font>
      <b/>
      <u/>
      <sz val="12"/>
      <name val="ＭＳ Ｐゴシック"/>
      <family val="3"/>
      <charset val="128"/>
    </font>
    <font>
      <sz val="12"/>
      <color theme="1"/>
      <name val="ＭＳ Ｐゴシック"/>
      <family val="3"/>
      <charset val="128"/>
      <scheme val="minor"/>
    </font>
  </fonts>
  <fills count="5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rgb="FF92D050"/>
        <bgColor indexed="64"/>
      </patternFill>
    </fill>
    <fill>
      <patternFill patternType="solid">
        <fgColor rgb="FF6DDDF7"/>
        <bgColor indexed="64"/>
      </patternFill>
    </fill>
    <fill>
      <patternFill patternType="solid">
        <fgColor theme="7" tint="0.59999389629810485"/>
        <bgColor indexed="64"/>
      </patternFill>
    </fill>
    <fill>
      <patternFill patternType="solid">
        <fgColor indexed="12"/>
        <bgColor indexed="64"/>
      </patternFill>
    </fill>
    <fill>
      <patternFill patternType="solid">
        <fgColor theme="6" tint="-0.249977111117893"/>
        <bgColor indexed="64"/>
      </patternFill>
    </fill>
    <fill>
      <patternFill patternType="solid">
        <fgColor theme="6" tint="-0.499984740745262"/>
        <bgColor indexed="64"/>
      </patternFill>
    </fill>
  </fills>
  <borders count="23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medium">
        <color rgb="FF888888"/>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4" fillId="0" borderId="0"/>
    <xf numFmtId="0" fontId="185" fillId="0" borderId="0" applyNumberFormat="0" applyFill="0" applyBorder="0" applyAlignment="0" applyProtection="0"/>
    <xf numFmtId="0" fontId="184" fillId="0" borderId="0"/>
    <xf numFmtId="0" fontId="1" fillId="0" borderId="0">
      <alignment vertical="center"/>
    </xf>
  </cellStyleXfs>
  <cellXfs count="886">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180" fontId="50" fillId="13" borderId="58" xfId="17" applyNumberFormat="1"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Border="1" applyAlignment="1">
      <alignment horizontal="center" vertical="center"/>
    </xf>
    <xf numFmtId="14" fontId="113" fillId="22" borderId="0" xfId="2" applyNumberFormat="1" applyFont="1" applyFill="1" applyBorder="1" applyAlignment="1">
      <alignment horizontal="center" vertical="center"/>
    </xf>
    <xf numFmtId="0" fontId="114" fillId="0" borderId="0" xfId="2" applyFont="1" applyFill="1" applyBorder="1" applyAlignment="1">
      <alignment horizontal="center" vertical="center"/>
    </xf>
    <xf numFmtId="14" fontId="113"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180" fontId="50" fillId="13" borderId="143" xfId="17" applyNumberFormat="1" applyFont="1" applyFill="1" applyBorder="1" applyAlignment="1">
      <alignment horizontal="center" vertical="center"/>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80" fontId="50" fillId="13" borderId="149" xfId="17" applyNumberFormat="1" applyFont="1" applyFill="1" applyBorder="1" applyAlignment="1">
      <alignment horizontal="center" vertical="center"/>
    </xf>
    <xf numFmtId="177" fontId="137" fillId="27" borderId="0" xfId="0" applyNumberFormat="1" applyFont="1" applyFill="1" applyBorder="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180" fontId="50" fillId="13" borderId="154" xfId="17" applyNumberFormat="1" applyFont="1" applyFill="1" applyBorder="1" applyAlignment="1">
      <alignment horizontal="center" vertical="center"/>
    </xf>
    <xf numFmtId="0" fontId="6" fillId="6" borderId="158" xfId="2" applyFill="1" applyBorder="1">
      <alignment vertical="center"/>
    </xf>
    <xf numFmtId="0" fontId="6" fillId="0" borderId="158" xfId="2" applyBorder="1">
      <alignment vertical="center"/>
    </xf>
    <xf numFmtId="3" fontId="144" fillId="22" borderId="0" xfId="0" applyNumberFormat="1" applyFont="1" applyFill="1" applyAlignment="1">
      <alignment vertical="center" wrapText="1"/>
    </xf>
    <xf numFmtId="0" fontId="115" fillId="22" borderId="156" xfId="17" applyFont="1" applyFill="1" applyBorder="1" applyAlignment="1">
      <alignment horizontal="center" vertical="center" wrapText="1"/>
    </xf>
    <xf numFmtId="14" fontId="115" fillId="22" borderId="157"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9" xfId="2" applyFill="1" applyBorder="1" applyAlignment="1">
      <alignment horizontal="left" vertical="top"/>
    </xf>
    <xf numFmtId="0" fontId="8" fillId="38" borderId="168"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Border="1" applyAlignment="1">
      <alignment horizontal="center" vertical="center" wrapText="1"/>
    </xf>
    <xf numFmtId="184" fontId="138" fillId="27" borderId="0" xfId="0" applyNumberFormat="1" applyFont="1" applyFill="1" applyAlignment="1">
      <alignment vertical="center" wrapText="1"/>
    </xf>
    <xf numFmtId="177" fontId="137" fillId="27" borderId="0" xfId="0" applyNumberFormat="1" applyFont="1" applyFill="1" applyAlignment="1">
      <alignment horizontal="righ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79" xfId="2" applyFont="1" applyFill="1" applyBorder="1" applyAlignment="1">
      <alignment horizontal="center" vertical="center" wrapText="1"/>
    </xf>
    <xf numFmtId="0" fontId="8" fillId="0" borderId="182" xfId="1" applyFill="1" applyBorder="1" applyAlignment="1" applyProtection="1">
      <alignment vertical="center" wrapText="1"/>
    </xf>
    <xf numFmtId="0" fontId="18" fillId="24" borderId="183" xfId="2" applyFont="1" applyFill="1" applyBorder="1" applyAlignment="1">
      <alignment horizontal="center" vertical="center" wrapText="1"/>
    </xf>
    <xf numFmtId="0" fontId="18" fillId="24" borderId="183" xfId="1" applyFont="1" applyFill="1" applyBorder="1" applyAlignment="1" applyProtection="1">
      <alignment horizontal="center" vertical="center" wrapText="1"/>
    </xf>
    <xf numFmtId="0" fontId="8" fillId="0" borderId="184" xfId="1" applyBorder="1" applyAlignment="1" applyProtection="1">
      <alignment vertical="center" wrapText="1"/>
    </xf>
    <xf numFmtId="0" fontId="108" fillId="0" borderId="174"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4" fillId="26" borderId="102" xfId="2" applyFont="1" applyFill="1" applyBorder="1" applyAlignment="1">
      <alignment horizontal="center" vertical="center" wrapText="1"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Border="1" applyAlignment="1">
      <alignment horizontal="right" vertical="center" wrapText="1"/>
    </xf>
    <xf numFmtId="177" fontId="138"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5" xfId="2" applyFont="1" applyFill="1" applyBorder="1" applyAlignment="1">
      <alignment horizontal="center" vertical="center" wrapText="1"/>
    </xf>
    <xf numFmtId="0" fontId="108" fillId="26" borderId="176" xfId="2" applyFont="1" applyFill="1" applyBorder="1" applyAlignment="1">
      <alignment horizontal="center" vertical="center"/>
    </xf>
    <xf numFmtId="0" fontId="108" fillId="26" borderId="177"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180" fontId="50" fillId="13" borderId="190" xfId="17" applyNumberFormat="1" applyFont="1" applyFill="1" applyBorder="1" applyAlignment="1">
      <alignment horizontal="center" vertical="center"/>
    </xf>
    <xf numFmtId="0" fontId="8" fillId="0" borderId="194"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3" xfId="1" applyFill="1" applyBorder="1" applyAlignment="1" applyProtection="1">
      <alignment horizontal="left" vertical="top"/>
    </xf>
    <xf numFmtId="0" fontId="6" fillId="38" borderId="167"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5"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6"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7" xfId="17" applyBorder="1" applyAlignment="1">
      <alignment horizontal="center" vertical="center" wrapText="1"/>
    </xf>
    <xf numFmtId="0" fontId="1" fillId="0" borderId="148" xfId="17" applyBorder="1" applyAlignment="1">
      <alignment horizontal="center" vertical="center"/>
    </xf>
    <xf numFmtId="0" fontId="13" fillId="0" borderId="150" xfId="2" applyFont="1" applyBorder="1" applyAlignment="1">
      <alignment horizontal="center" vertical="center" wrapText="1"/>
    </xf>
    <xf numFmtId="0" fontId="13" fillId="0" borderId="151"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5"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1" fillId="6" borderId="0" xfId="0" applyFont="1" applyFill="1" applyAlignment="1">
      <alignment horizontal="left" vertical="center"/>
    </xf>
    <xf numFmtId="184" fontId="163" fillId="40" borderId="0" xfId="0" applyNumberFormat="1" applyFont="1" applyFill="1" applyAlignment="1">
      <alignment vertical="center" wrapText="1"/>
    </xf>
    <xf numFmtId="0" fontId="50" fillId="22" borderId="196" xfId="16" applyFont="1" applyFill="1" applyBorder="1">
      <alignment vertical="center"/>
    </xf>
    <xf numFmtId="0" fontId="50" fillId="22" borderId="197" xfId="16" applyFont="1" applyFill="1" applyBorder="1">
      <alignment vertical="center"/>
    </xf>
    <xf numFmtId="0" fontId="10" fillId="22" borderId="197" xfId="16" applyFont="1" applyFill="1" applyBorder="1">
      <alignment vertical="center"/>
    </xf>
    <xf numFmtId="0" fontId="37" fillId="0" borderId="0" xfId="17" applyFont="1" applyAlignment="1">
      <alignment horizontal="left" vertical="center" indent="2"/>
    </xf>
    <xf numFmtId="0" fontId="143" fillId="28" borderId="0" xfId="0" applyFont="1" applyFill="1" applyAlignment="1">
      <alignment vertical="center"/>
    </xf>
    <xf numFmtId="0" fontId="175" fillId="0" borderId="0" xfId="17" applyFont="1" applyAlignment="1">
      <alignment vertical="center"/>
    </xf>
    <xf numFmtId="184" fontId="176" fillId="40" borderId="0" xfId="0" applyNumberFormat="1" applyFont="1" applyFill="1" applyAlignment="1">
      <alignment vertical="center" wrapText="1"/>
    </xf>
    <xf numFmtId="3" fontId="142" fillId="27" borderId="0" xfId="0" applyNumberFormat="1" applyFont="1" applyFill="1" applyBorder="1" applyAlignment="1">
      <alignment horizontal="right" vertical="center"/>
    </xf>
    <xf numFmtId="0" fontId="177" fillId="0" borderId="0" xfId="1" applyFont="1" applyAlignment="1" applyProtection="1">
      <alignment horizontal="left" vertical="top" wrapText="1"/>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Border="1" applyAlignment="1">
      <alignment vertical="center" wrapText="1"/>
    </xf>
    <xf numFmtId="184" fontId="163" fillId="43" borderId="0" xfId="0" applyNumberFormat="1" applyFont="1" applyFill="1" applyBorder="1" applyAlignment="1">
      <alignment horizontal="center" vertical="center" wrapText="1"/>
    </xf>
    <xf numFmtId="184" fontId="130" fillId="43" borderId="0" xfId="0" applyNumberFormat="1" applyFont="1" applyFill="1" applyBorder="1" applyAlignment="1">
      <alignment horizontal="center" vertical="center" wrapText="1"/>
    </xf>
    <xf numFmtId="0" fontId="179" fillId="39" borderId="0" xfId="0" applyFont="1" applyFill="1" applyAlignment="1">
      <alignment vertical="top" wrapText="1"/>
    </xf>
    <xf numFmtId="0" fontId="180"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8"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4" borderId="107" xfId="2" applyNumberFormat="1" applyFont="1" applyFill="1" applyBorder="1" applyAlignment="1">
      <alignment horizontal="center" vertical="center" wrapText="1"/>
    </xf>
    <xf numFmtId="177" fontId="13" fillId="44" borderId="8" xfId="2" applyNumberFormat="1" applyFont="1" applyFill="1" applyBorder="1" applyAlignment="1">
      <alignment horizontal="center" vertical="center" shrinkToFit="1"/>
    </xf>
    <xf numFmtId="184" fontId="138" fillId="27" borderId="0" xfId="0" applyNumberFormat="1" applyFont="1" applyFill="1" applyAlignment="1">
      <alignment horizontal="center" vertical="center" wrapText="1"/>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199" xfId="2" applyFont="1" applyBorder="1" applyAlignment="1">
      <alignment horizontal="center" vertical="center" wrapText="1"/>
    </xf>
    <xf numFmtId="0" fontId="13" fillId="0" borderId="200" xfId="2" applyFont="1" applyBorder="1" applyAlignment="1">
      <alignment horizontal="center" vertical="center" wrapText="1"/>
    </xf>
    <xf numFmtId="0" fontId="13" fillId="0" borderId="201" xfId="2" applyFont="1" applyBorder="1" applyAlignment="1">
      <alignment horizontal="center" vertical="center" wrapText="1"/>
    </xf>
    <xf numFmtId="0" fontId="13" fillId="0" borderId="199" xfId="2" applyFont="1" applyBorder="1" applyAlignment="1">
      <alignment horizontal="center" vertical="center"/>
    </xf>
    <xf numFmtId="0" fontId="13" fillId="6" borderId="199" xfId="2" applyFont="1" applyFill="1" applyBorder="1" applyAlignment="1">
      <alignment horizontal="center" vertical="center" wrapText="1"/>
    </xf>
    <xf numFmtId="0" fontId="160" fillId="22" borderId="159" xfId="0" applyFont="1" applyFill="1" applyBorder="1" applyAlignment="1">
      <alignment horizontal="center" vertical="center" wrapText="1"/>
    </xf>
    <xf numFmtId="0" fontId="160" fillId="22" borderId="189" xfId="0" applyFont="1" applyFill="1" applyBorder="1" applyAlignment="1">
      <alignment horizontal="center" vertical="center" wrapText="1"/>
    </xf>
    <xf numFmtId="0" fontId="186" fillId="22" borderId="198" xfId="2" applyFont="1" applyFill="1" applyBorder="1" applyAlignment="1">
      <alignment horizontal="center" vertical="center"/>
    </xf>
    <xf numFmtId="177" fontId="186" fillId="22" borderId="8" xfId="2" applyNumberFormat="1" applyFont="1" applyFill="1" applyBorder="1" applyAlignment="1">
      <alignment horizontal="center" vertical="center" shrinkToFit="1"/>
    </xf>
    <xf numFmtId="177" fontId="187" fillId="22" borderId="10" xfId="2" applyNumberFormat="1" applyFont="1" applyFill="1" applyBorder="1" applyAlignment="1">
      <alignment horizontal="center" vertical="center" shrinkToFit="1"/>
    </xf>
    <xf numFmtId="177" fontId="188" fillId="22" borderId="106" xfId="2" applyNumberFormat="1" applyFont="1" applyFill="1" applyBorder="1" applyAlignment="1">
      <alignment horizontal="center" vertical="center" wrapText="1"/>
    </xf>
    <xf numFmtId="0" fontId="189" fillId="0" borderId="173" xfId="1" applyFont="1" applyBorder="1" applyAlignment="1" applyProtection="1">
      <alignment horizontal="left" vertical="top" wrapText="1"/>
    </xf>
    <xf numFmtId="0" fontId="35" fillId="0" borderId="31" xfId="1" applyFont="1" applyBorder="1" applyAlignment="1" applyProtection="1">
      <alignment horizontal="left" vertical="top" wrapText="1"/>
    </xf>
    <xf numFmtId="0" fontId="178" fillId="0" borderId="0" xfId="0" applyFont="1" applyAlignment="1">
      <alignment vertical="top" wrapText="1"/>
    </xf>
    <xf numFmtId="0" fontId="128" fillId="34" borderId="202" xfId="2" applyFont="1" applyFill="1" applyBorder="1" applyAlignment="1">
      <alignment horizontal="center" vertical="center" wrapText="1"/>
    </xf>
    <xf numFmtId="0" fontId="129" fillId="34" borderId="203" xfId="2" applyFont="1" applyFill="1" applyBorder="1" applyAlignment="1">
      <alignment horizontal="center" vertical="center" wrapText="1"/>
    </xf>
    <xf numFmtId="0" fontId="181" fillId="34" borderId="203" xfId="2" applyFont="1" applyFill="1" applyBorder="1" applyAlignment="1">
      <alignment horizontal="left" vertical="center"/>
    </xf>
    <xf numFmtId="0" fontId="122" fillId="34" borderId="203" xfId="2" applyFont="1" applyFill="1" applyBorder="1" applyAlignment="1">
      <alignment horizontal="center" vertical="center"/>
    </xf>
    <xf numFmtId="0" fontId="122" fillId="34" borderId="204" xfId="2" applyFont="1" applyFill="1" applyBorder="1" applyAlignment="1">
      <alignment horizontal="center" vertical="center"/>
    </xf>
    <xf numFmtId="0" fontId="76" fillId="22" borderId="205" xfId="0" applyFont="1" applyFill="1" applyBorder="1" applyAlignment="1">
      <alignment horizontal="left" vertical="center"/>
    </xf>
    <xf numFmtId="14" fontId="76" fillId="22" borderId="205" xfId="0" applyNumberFormat="1" applyFont="1" applyFill="1" applyBorder="1" applyAlignment="1">
      <alignment horizontal="left" vertical="center"/>
    </xf>
    <xf numFmtId="0" fontId="103" fillId="41"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59" xfId="0" applyFont="1" applyBorder="1" applyAlignment="1">
      <alignment horizontal="center" vertical="center" wrapText="1"/>
    </xf>
    <xf numFmtId="184" fontId="163" fillId="45"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6" fillId="0" borderId="0" xfId="2">
      <alignment vertical="center"/>
    </xf>
    <xf numFmtId="0" fontId="153" fillId="46" borderId="0" xfId="0" applyFont="1" applyFill="1" applyAlignment="1">
      <alignment horizontal="center" vertical="center" wrapText="1"/>
    </xf>
    <xf numFmtId="0" fontId="152" fillId="46"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0" fontId="21" fillId="24" borderId="9" xfId="1" applyFont="1" applyFill="1" applyBorder="1" applyAlignment="1" applyProtection="1">
      <alignment horizontal="center" vertical="center" wrapText="1"/>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90" fillId="46" borderId="0" xfId="0" applyFont="1" applyFill="1" applyAlignment="1">
      <alignment horizontal="center" vertical="center" wrapText="1"/>
    </xf>
    <xf numFmtId="0" fontId="191" fillId="0" borderId="0" xfId="0" applyFont="1" applyAlignment="1">
      <alignment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7" xfId="17" applyNumberFormat="1" applyFont="1" applyFill="1" applyBorder="1" applyAlignment="1">
      <alignment horizontal="center" vertical="center"/>
    </xf>
    <xf numFmtId="0" fontId="1" fillId="0" borderId="156" xfId="17" applyFill="1" applyBorder="1" applyAlignment="1">
      <alignment horizontal="center" vertical="center" wrapText="1"/>
    </xf>
    <xf numFmtId="0" fontId="149" fillId="22" borderId="0" xfId="0" applyFont="1" applyFill="1" applyAlignment="1">
      <alignment vertical="top" wrapText="1"/>
    </xf>
    <xf numFmtId="0" fontId="108" fillId="0" borderId="181" xfId="1" applyFont="1" applyFill="1" applyBorder="1" applyAlignment="1" applyProtection="1">
      <alignment vertical="top" wrapText="1"/>
    </xf>
    <xf numFmtId="0" fontId="108" fillId="0" borderId="181" xfId="2" applyFont="1" applyFill="1" applyBorder="1" applyAlignment="1">
      <alignment vertical="top" wrapText="1"/>
    </xf>
    <xf numFmtId="0" fontId="108" fillId="0" borderId="174" xfId="1" applyFont="1" applyBorder="1" applyAlignment="1" applyProtection="1">
      <alignment horizontal="left" vertical="top" wrapText="1"/>
    </xf>
    <xf numFmtId="0" fontId="146" fillId="22" borderId="0" xfId="0" applyFont="1" applyFill="1" applyAlignment="1">
      <alignment horizontal="center" vertical="center" wrapText="1"/>
    </xf>
    <xf numFmtId="14" fontId="37" fillId="22" borderId="157" xfId="17" applyNumberFormat="1" applyFont="1" applyFill="1" applyBorder="1" applyAlignment="1">
      <alignment horizontal="center" vertical="center" wrapText="1"/>
    </xf>
    <xf numFmtId="0" fontId="13" fillId="22" borderId="156" xfId="17" applyFont="1" applyFill="1" applyBorder="1" applyAlignment="1">
      <alignment horizontal="center" vertical="center" wrapText="1"/>
    </xf>
    <xf numFmtId="14" fontId="13" fillId="22" borderId="157" xfId="17" applyNumberFormat="1" applyFont="1" applyFill="1" applyBorder="1" applyAlignment="1">
      <alignment horizontal="center" vertical="center"/>
    </xf>
    <xf numFmtId="0" fontId="37" fillId="22" borderId="156" xfId="17" applyFont="1" applyFill="1" applyBorder="1" applyAlignment="1">
      <alignment horizontal="center" vertical="center" wrapText="1"/>
    </xf>
    <xf numFmtId="14" fontId="37" fillId="22" borderId="157" xfId="17" applyNumberFormat="1" applyFont="1" applyFill="1" applyBorder="1" applyAlignment="1">
      <alignment horizontal="center" vertical="center"/>
    </xf>
    <xf numFmtId="0" fontId="1" fillId="22" borderId="156" xfId="17" applyFill="1" applyBorder="1" applyAlignment="1">
      <alignment horizontal="center" vertical="center" wrapText="1"/>
    </xf>
    <xf numFmtId="14" fontId="1" fillId="22" borderId="157"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8"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5" fillId="22" borderId="157"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8" fillId="0" borderId="0" xfId="0" applyFont="1">
      <alignment vertical="center"/>
    </xf>
    <xf numFmtId="14" fontId="29" fillId="24" borderId="1" xfId="2" applyNumberFormat="1" applyFont="1" applyFill="1" applyBorder="1" applyAlignment="1">
      <alignment horizontal="center" vertical="center" shrinkToFit="1"/>
    </xf>
    <xf numFmtId="0" fontId="192" fillId="0" borderId="0" xfId="0" applyFont="1" applyAlignment="1">
      <alignment vertical="center" wrapText="1"/>
    </xf>
    <xf numFmtId="3" fontId="142" fillId="27" borderId="0" xfId="0" applyNumberFormat="1" applyFont="1" applyFill="1" applyBorder="1" applyAlignment="1">
      <alignment vertical="center"/>
    </xf>
    <xf numFmtId="184" fontId="193" fillId="27" borderId="0" xfId="0" applyNumberFormat="1" applyFont="1" applyFill="1" applyAlignment="1">
      <alignment vertical="center" wrapText="1"/>
    </xf>
    <xf numFmtId="0" fontId="8" fillId="0" borderId="206" xfId="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09" xfId="1" applyNumberFormat="1" applyFont="1" applyFill="1" applyBorder="1" applyAlignment="1" applyProtection="1">
      <alignment vertical="center" wrapText="1"/>
    </xf>
    <xf numFmtId="0" fontId="8" fillId="0" borderId="210" xfId="1" applyFill="1" applyBorder="1" applyAlignment="1" applyProtection="1">
      <alignment vertical="center"/>
    </xf>
    <xf numFmtId="14" fontId="108" fillId="24" borderId="160"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6" fillId="27" borderId="0" xfId="0" applyFont="1" applyFill="1" applyBorder="1" applyAlignment="1">
      <alignment horizontal="left" vertical="center" wrapText="1"/>
    </xf>
    <xf numFmtId="0" fontId="195" fillId="27" borderId="0" xfId="0" applyFont="1" applyFill="1" applyBorder="1" applyAlignment="1">
      <alignment horizontal="left" vertical="center" wrapText="1"/>
    </xf>
    <xf numFmtId="0" fontId="176" fillId="45" borderId="0" xfId="0" applyFont="1" applyFill="1" applyBorder="1" applyAlignment="1">
      <alignment horizontal="left" vertical="center" wrapText="1"/>
    </xf>
    <xf numFmtId="0" fontId="176" fillId="45" borderId="0" xfId="0" applyFont="1" applyFill="1" applyAlignment="1">
      <alignment horizontal="left" vertical="center" wrapText="1"/>
    </xf>
    <xf numFmtId="0" fontId="176" fillId="45" borderId="0" xfId="0" applyFont="1" applyFill="1" applyAlignment="1">
      <alignment horizontal="left" vertical="center" shrinkToFit="1"/>
    </xf>
    <xf numFmtId="0" fontId="176" fillId="45" borderId="0" xfId="0" applyFont="1" applyFill="1" applyBorder="1" applyAlignment="1">
      <alignment horizontal="left" vertical="center" shrinkToFit="1"/>
    </xf>
    <xf numFmtId="0" fontId="196" fillId="27" borderId="0" xfId="0" applyFont="1" applyFill="1" applyBorder="1" applyAlignment="1">
      <alignment horizontal="left" vertical="center" shrinkToFit="1"/>
    </xf>
    <xf numFmtId="0" fontId="197" fillId="24" borderId="186" xfId="1" applyFont="1" applyFill="1" applyBorder="1" applyAlignment="1" applyProtection="1">
      <alignment horizontal="center" vertical="center" wrapText="1"/>
    </xf>
    <xf numFmtId="0" fontId="18" fillId="2" borderId="211" xfId="2" applyFont="1" applyFill="1" applyBorder="1" applyAlignment="1">
      <alignment horizontal="center" vertical="center" wrapText="1"/>
    </xf>
    <xf numFmtId="0" fontId="198" fillId="22" borderId="205" xfId="0" applyFont="1" applyFill="1" applyBorder="1" applyAlignment="1">
      <alignment horizontal="left" vertical="center"/>
    </xf>
    <xf numFmtId="0" fontId="194"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200" fillId="27" borderId="0" xfId="0" applyNumberFormat="1" applyFont="1" applyFill="1" applyAlignment="1">
      <alignment vertical="top" wrapText="1"/>
    </xf>
    <xf numFmtId="0" fontId="199" fillId="27" borderId="0" xfId="0" applyFont="1" applyFill="1" applyAlignment="1">
      <alignment vertical="top" wrapText="1"/>
    </xf>
    <xf numFmtId="0" fontId="201" fillId="22" borderId="0" xfId="0" applyFont="1" applyFill="1" applyAlignment="1">
      <alignment vertical="top" wrapText="1"/>
    </xf>
    <xf numFmtId="0" fontId="202" fillId="22" borderId="0" xfId="0" applyFont="1" applyFill="1" applyAlignment="1">
      <alignment vertical="top" wrapText="1"/>
    </xf>
    <xf numFmtId="177" fontId="158" fillId="27" borderId="0" xfId="0" applyNumberFormat="1" applyFont="1" applyFill="1" applyBorder="1" applyAlignment="1">
      <alignment vertical="center"/>
    </xf>
    <xf numFmtId="0" fontId="203" fillId="27" borderId="0" xfId="0" applyFont="1" applyFill="1" applyBorder="1" applyAlignment="1">
      <alignment horizontal="left" vertical="center"/>
    </xf>
    <xf numFmtId="0" fontId="193" fillId="27" borderId="0" xfId="0" applyFont="1" applyFill="1" applyBorder="1" applyAlignment="1">
      <alignment horizontal="left" vertical="center" shrinkToFit="1"/>
    </xf>
    <xf numFmtId="184" fontId="137" fillId="27" borderId="0" xfId="0" applyNumberFormat="1" applyFont="1" applyFill="1" applyBorder="1" applyAlignment="1">
      <alignment horizontal="center" vertical="center" wrapText="1"/>
    </xf>
    <xf numFmtId="184" fontId="130" fillId="45" borderId="0" xfId="0" applyNumberFormat="1" applyFont="1" applyFill="1" applyBorder="1" applyAlignment="1">
      <alignment horizontal="center" vertical="center" wrapText="1"/>
    </xf>
    <xf numFmtId="0" fontId="176" fillId="45" borderId="0" xfId="0" applyFont="1" applyFill="1" applyBorder="1" applyAlignment="1">
      <alignment horizontal="left" vertical="center"/>
    </xf>
    <xf numFmtId="3" fontId="0" fillId="0" borderId="0" xfId="0" applyNumberFormat="1">
      <alignment vertical="center"/>
    </xf>
    <xf numFmtId="0" fontId="204" fillId="22" borderId="205" xfId="0" applyFont="1" applyFill="1" applyBorder="1" applyAlignment="1">
      <alignment horizontal="left" vertical="center"/>
    </xf>
    <xf numFmtId="0" fontId="108" fillId="0" borderId="45" xfId="1" applyFont="1" applyFill="1" applyBorder="1" applyAlignment="1" applyProtection="1">
      <alignment vertical="top" wrapText="1"/>
    </xf>
    <xf numFmtId="0" fontId="108" fillId="0" borderId="0" xfId="2" applyFont="1" applyFill="1" applyBorder="1" applyAlignment="1">
      <alignment vertical="top" wrapText="1"/>
    </xf>
    <xf numFmtId="0" fontId="148" fillId="22" borderId="156"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66" fillId="47" borderId="0" xfId="0" applyFont="1" applyFill="1" applyAlignment="1">
      <alignment vertical="center"/>
    </xf>
    <xf numFmtId="0" fontId="176" fillId="40" borderId="0" xfId="0" applyFont="1" applyFill="1" applyBorder="1" applyAlignment="1">
      <alignment horizontal="left" vertical="center" wrapText="1"/>
    </xf>
    <xf numFmtId="3" fontId="151" fillId="40" borderId="0" xfId="0" applyNumberFormat="1" applyFont="1" applyFill="1">
      <alignment vertical="center"/>
    </xf>
    <xf numFmtId="177" fontId="176" fillId="40" borderId="0" xfId="0" applyNumberFormat="1" applyFont="1" applyFill="1" applyBorder="1" applyAlignment="1">
      <alignment horizontal="right" vertical="center" wrapText="1"/>
    </xf>
    <xf numFmtId="184" fontId="193" fillId="40" borderId="0" xfId="0" applyNumberFormat="1" applyFont="1" applyFill="1" applyBorder="1" applyAlignment="1">
      <alignment horizontal="center" vertical="center" wrapText="1"/>
    </xf>
    <xf numFmtId="0" fontId="149" fillId="24" borderId="0" xfId="0" applyFont="1" applyFill="1" applyAlignment="1">
      <alignment horizontal="center" vertical="center" shrinkToFit="1"/>
    </xf>
    <xf numFmtId="0" fontId="8" fillId="0" borderId="220" xfId="1" applyBorder="1" applyAlignment="1" applyProtection="1">
      <alignment vertical="center" wrapText="1"/>
    </xf>
    <xf numFmtId="177" fontId="158" fillId="27" borderId="0" xfId="0" applyNumberFormat="1" applyFont="1" applyFill="1" applyBorder="1">
      <alignment vertical="center"/>
    </xf>
    <xf numFmtId="177" fontId="137" fillId="27" borderId="0" xfId="0" applyNumberFormat="1" applyFont="1" applyFill="1" applyAlignment="1">
      <alignment vertical="top" wrapText="1"/>
    </xf>
    <xf numFmtId="3" fontId="137" fillId="27" borderId="0" xfId="0" applyNumberFormat="1" applyFont="1" applyFill="1" applyAlignment="1">
      <alignment vertical="top" wrapText="1"/>
    </xf>
    <xf numFmtId="0" fontId="206" fillId="27" borderId="0" xfId="0" applyFont="1" applyFill="1" applyAlignment="1">
      <alignment vertical="top" wrapText="1"/>
    </xf>
    <xf numFmtId="0" fontId="207" fillId="0" borderId="159" xfId="0" applyFont="1" applyBorder="1" applyAlignment="1">
      <alignment horizontal="center" vertical="center" wrapText="1"/>
    </xf>
    <xf numFmtId="0" fontId="207" fillId="0" borderId="189" xfId="0" applyFont="1" applyBorder="1" applyAlignment="1">
      <alignment horizontal="center" vertical="center" wrapText="1"/>
    </xf>
    <xf numFmtId="0" fontId="76" fillId="22" borderId="115" xfId="0" applyFont="1" applyFill="1" applyBorder="1" applyAlignment="1">
      <alignment horizontal="left" vertical="center"/>
    </xf>
    <xf numFmtId="0" fontId="198" fillId="22" borderId="115" xfId="0" applyFont="1" applyFill="1" applyBorder="1" applyAlignment="1">
      <alignment horizontal="left" vertical="center"/>
    </xf>
    <xf numFmtId="14" fontId="76" fillId="22" borderId="115" xfId="0" applyNumberFormat="1" applyFont="1" applyFill="1" applyBorder="1" applyAlignment="1">
      <alignment horizontal="left" vertical="center"/>
    </xf>
    <xf numFmtId="0" fontId="208" fillId="0" borderId="207" xfId="1" applyFont="1" applyBorder="1" applyAlignment="1" applyProtection="1">
      <alignment horizontal="left" vertical="top"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14" fontId="148" fillId="22" borderId="157" xfId="17" applyNumberFormat="1" applyFont="1" applyFill="1" applyBorder="1" applyAlignment="1">
      <alignment horizontal="center" vertical="center" wrapText="1"/>
    </xf>
    <xf numFmtId="0" fontId="8" fillId="0" borderId="139" xfId="1" applyFill="1" applyBorder="1" applyAlignment="1" applyProtection="1">
      <alignment vertical="center" wrapText="1"/>
    </xf>
    <xf numFmtId="0" fontId="174" fillId="0" borderId="0" xfId="1" applyFont="1" applyAlignment="1" applyProtection="1">
      <alignment horizontal="left" vertical="center" wrapText="1"/>
    </xf>
    <xf numFmtId="0" fontId="8" fillId="0" borderId="0" xfId="1" applyAlignment="1" applyProtection="1">
      <alignment horizontal="left" vertical="center" wrapText="1"/>
    </xf>
    <xf numFmtId="0" fontId="21" fillId="24" borderId="0" xfId="1" applyFont="1" applyFill="1" applyAlignment="1" applyProtection="1">
      <alignment horizontal="left" vertical="center" wrapText="1"/>
    </xf>
    <xf numFmtId="56" fontId="21" fillId="24" borderId="0" xfId="1" applyNumberFormat="1" applyFont="1" applyFill="1" applyAlignment="1" applyProtection="1">
      <alignment horizontal="left" vertical="center" wrapText="1"/>
    </xf>
    <xf numFmtId="0" fontId="8" fillId="0" borderId="208" xfId="1" applyFill="1" applyBorder="1" applyAlignment="1" applyProtection="1">
      <alignment vertical="center" wrapText="1"/>
    </xf>
    <xf numFmtId="0" fontId="76" fillId="24" borderId="205" xfId="0" applyFont="1" applyFill="1" applyBorder="1" applyAlignment="1">
      <alignment horizontal="left" vertical="center"/>
    </xf>
    <xf numFmtId="0" fontId="76" fillId="24" borderId="115" xfId="0" applyFont="1" applyFill="1" applyBorder="1" applyAlignment="1">
      <alignment horizontal="left" vertical="center"/>
    </xf>
    <xf numFmtId="0" fontId="76" fillId="48" borderId="115" xfId="0" applyFont="1" applyFill="1" applyBorder="1" applyAlignment="1">
      <alignment horizontal="left" vertical="center"/>
    </xf>
    <xf numFmtId="0" fontId="76" fillId="48" borderId="205" xfId="0" applyFont="1" applyFill="1" applyBorder="1" applyAlignment="1">
      <alignment horizontal="left" vertical="center"/>
    </xf>
    <xf numFmtId="0" fontId="76" fillId="38" borderId="205" xfId="0" applyFont="1" applyFill="1" applyBorder="1" applyAlignment="1">
      <alignment horizontal="left" vertical="center"/>
    </xf>
    <xf numFmtId="0" fontId="76" fillId="49" borderId="115" xfId="0" applyFont="1" applyFill="1" applyBorder="1" applyAlignment="1">
      <alignment horizontal="left" vertical="center"/>
    </xf>
    <xf numFmtId="14" fontId="115" fillId="24" borderId="157" xfId="17" applyNumberFormat="1" applyFont="1" applyFill="1" applyBorder="1" applyAlignment="1">
      <alignment horizontal="center" vertical="center"/>
    </xf>
    <xf numFmtId="0" fontId="6" fillId="0" borderId="0" xfId="4"/>
    <xf numFmtId="0" fontId="8" fillId="0" borderId="0" xfId="1" applyAlignment="1" applyProtection="1">
      <alignment vertical="center"/>
    </xf>
    <xf numFmtId="0" fontId="210" fillId="0" borderId="0" xfId="2" applyFont="1">
      <alignment vertical="center"/>
    </xf>
    <xf numFmtId="0" fontId="216" fillId="0" borderId="0" xfId="2" applyFont="1">
      <alignment vertical="center"/>
    </xf>
    <xf numFmtId="0" fontId="35" fillId="8" borderId="0" xfId="4" applyFont="1" applyFill="1"/>
    <xf numFmtId="0" fontId="6" fillId="8" borderId="0" xfId="4" applyFill="1"/>
    <xf numFmtId="0" fontId="115" fillId="24" borderId="156" xfId="17" applyFont="1" applyFill="1" applyBorder="1" applyAlignment="1">
      <alignment horizontal="center" vertical="center" wrapText="1"/>
    </xf>
    <xf numFmtId="0" fontId="76" fillId="49" borderId="205" xfId="0" applyFont="1" applyFill="1" applyBorder="1" applyAlignment="1">
      <alignment horizontal="left" vertical="center"/>
    </xf>
    <xf numFmtId="0" fontId="76" fillId="50" borderId="205" xfId="0" applyFont="1" applyFill="1" applyBorder="1" applyAlignment="1">
      <alignment horizontal="left" vertical="center"/>
    </xf>
    <xf numFmtId="0" fontId="8" fillId="22" borderId="0" xfId="1" applyFill="1" applyBorder="1" applyAlignment="1" applyProtection="1">
      <alignment vertical="center" wrapText="1"/>
    </xf>
    <xf numFmtId="0" fontId="25" fillId="22" borderId="0" xfId="2" applyFont="1" applyFill="1" applyBorder="1" applyAlignment="1">
      <alignment vertical="center"/>
    </xf>
    <xf numFmtId="0" fontId="113" fillId="3" borderId="9" xfId="2" applyFont="1" applyFill="1" applyBorder="1" applyAlignment="1">
      <alignment horizontal="center" vertical="center" shrinkToFit="1"/>
    </xf>
    <xf numFmtId="0" fontId="210" fillId="0" borderId="0" xfId="25" applyFont="1">
      <alignment vertical="center"/>
    </xf>
    <xf numFmtId="0" fontId="23" fillId="6" borderId="0" xfId="4" applyFont="1" applyFill="1" applyAlignment="1">
      <alignment horizontal="left" vertical="center" wrapText="1"/>
    </xf>
    <xf numFmtId="0" fontId="23" fillId="6" borderId="0" xfId="2" applyFont="1" applyFill="1" applyAlignment="1">
      <alignment horizontal="left" vertical="center" wrapText="1"/>
    </xf>
    <xf numFmtId="0" fontId="7" fillId="52" borderId="0" xfId="4" applyFont="1" applyFill="1" applyAlignment="1">
      <alignment vertical="top"/>
    </xf>
    <xf numFmtId="0" fontId="7" fillId="52" borderId="0" xfId="2" applyFont="1" applyFill="1" applyAlignment="1">
      <alignment vertical="top"/>
    </xf>
    <xf numFmtId="0" fontId="215" fillId="52" borderId="0" xfId="2" applyFont="1" applyFill="1" applyAlignment="1">
      <alignment vertical="top"/>
    </xf>
    <xf numFmtId="0" fontId="34" fillId="52" borderId="0" xfId="2" applyFont="1" applyFill="1" applyAlignment="1">
      <alignment vertical="top"/>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Border="1" applyAlignment="1">
      <alignment horizontal="left" vertical="center" wrapText="1"/>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180" fillId="39" borderId="0" xfId="0" applyFont="1" applyFill="1" applyAlignment="1">
      <alignment horizontal="left" vertical="center" wrapText="1"/>
    </xf>
    <xf numFmtId="0" fontId="10" fillId="7" borderId="152" xfId="17" applyFont="1" applyFill="1" applyBorder="1" applyAlignment="1">
      <alignment horizontal="left" vertical="center" wrapText="1"/>
    </xf>
    <xf numFmtId="0" fontId="10" fillId="7" borderId="149" xfId="17" applyFont="1" applyFill="1" applyBorder="1" applyAlignment="1">
      <alignment horizontal="left" vertical="center" wrapText="1"/>
    </xf>
    <xf numFmtId="0" fontId="10" fillId="7" borderId="153" xfId="17" applyFont="1" applyFill="1" applyBorder="1" applyAlignment="1">
      <alignment horizontal="left" vertical="center" wrapText="1"/>
    </xf>
    <xf numFmtId="0" fontId="37" fillId="22" borderId="191" xfId="17" applyFont="1" applyFill="1" applyBorder="1" applyAlignment="1">
      <alignment horizontal="left" vertical="top" wrapText="1"/>
    </xf>
    <xf numFmtId="0" fontId="37" fillId="22" borderId="192" xfId="17" applyFont="1" applyFill="1" applyBorder="1" applyAlignment="1">
      <alignment horizontal="left" vertical="top" wrapText="1"/>
    </xf>
    <xf numFmtId="0" fontId="37" fillId="22" borderId="193"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40" xfId="17" applyFont="1" applyBorder="1" applyAlignment="1">
      <alignment horizontal="center" vertical="center" wrapText="1"/>
    </xf>
    <xf numFmtId="0" fontId="12" fillId="0" borderId="141" xfId="17" applyFont="1" applyBorder="1" applyAlignment="1">
      <alignment horizontal="center" vertical="center" wrapText="1"/>
    </xf>
    <xf numFmtId="0" fontId="12" fillId="0" borderId="142" xfId="17" applyFont="1" applyBorder="1" applyAlignment="1">
      <alignment horizontal="center" vertical="center" wrapText="1"/>
    </xf>
    <xf numFmtId="0" fontId="55" fillId="0" borderId="144" xfId="17" applyFont="1" applyBorder="1" applyAlignment="1">
      <alignment horizontal="center" vertical="center"/>
    </xf>
    <xf numFmtId="0" fontId="55" fillId="0" borderId="145" xfId="17" applyFont="1" applyBorder="1" applyAlignment="1">
      <alignment horizontal="center" vertical="center"/>
    </xf>
    <xf numFmtId="0" fontId="55" fillId="0" borderId="146" xfId="17" applyFont="1" applyBorder="1" applyAlignment="1">
      <alignment horizontal="center" vertical="center"/>
    </xf>
    <xf numFmtId="0" fontId="183" fillId="22" borderId="191" xfId="17" applyFont="1" applyFill="1" applyBorder="1" applyAlignment="1">
      <alignment horizontal="left" vertical="top" wrapText="1"/>
    </xf>
    <xf numFmtId="0" fontId="183" fillId="22" borderId="192" xfId="17" applyFont="1" applyFill="1" applyBorder="1" applyAlignment="1">
      <alignment horizontal="left" vertical="top" wrapText="1"/>
    </xf>
    <xf numFmtId="0" fontId="183" fillId="22" borderId="193" xfId="17" applyFont="1" applyFill="1" applyBorder="1" applyAlignment="1">
      <alignment horizontal="left" vertical="top" wrapText="1"/>
    </xf>
    <xf numFmtId="0" fontId="13" fillId="22" borderId="191" xfId="17" applyFont="1" applyFill="1" applyBorder="1" applyAlignment="1">
      <alignment horizontal="left" vertical="top" wrapText="1"/>
    </xf>
    <xf numFmtId="0" fontId="13" fillId="22" borderId="192" xfId="17" applyFont="1" applyFill="1" applyBorder="1" applyAlignment="1">
      <alignment horizontal="left" vertical="top" wrapText="1"/>
    </xf>
    <xf numFmtId="0" fontId="13" fillId="22" borderId="193" xfId="17" applyFont="1" applyFill="1" applyBorder="1" applyAlignment="1">
      <alignment horizontal="left" vertical="top" wrapText="1"/>
    </xf>
    <xf numFmtId="0" fontId="13" fillId="22" borderId="191" xfId="2" applyFont="1" applyFill="1" applyBorder="1" applyAlignment="1">
      <alignment horizontal="left" vertical="top" wrapText="1"/>
    </xf>
    <xf numFmtId="0" fontId="13" fillId="22" borderId="192" xfId="2" applyFont="1" applyFill="1" applyBorder="1" applyAlignment="1">
      <alignment horizontal="left" vertical="top" wrapText="1"/>
    </xf>
    <xf numFmtId="0" fontId="13" fillId="22" borderId="193" xfId="2" applyFont="1" applyFill="1" applyBorder="1" applyAlignment="1">
      <alignment horizontal="left" vertical="top" wrapText="1"/>
    </xf>
    <xf numFmtId="0" fontId="37" fillId="24" borderId="191" xfId="17" applyFont="1" applyFill="1" applyBorder="1" applyAlignment="1">
      <alignment horizontal="left" vertical="top" wrapText="1"/>
    </xf>
    <xf numFmtId="0" fontId="37" fillId="24" borderId="192" xfId="17" applyFont="1" applyFill="1" applyBorder="1" applyAlignment="1">
      <alignment horizontal="left" vertical="top" wrapText="1"/>
    </xf>
    <xf numFmtId="0" fontId="37" fillId="24" borderId="193" xfId="17" applyFont="1" applyFill="1" applyBorder="1" applyAlignment="1">
      <alignment horizontal="left" vertical="top"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0" borderId="191" xfId="17" applyFont="1" applyFill="1" applyBorder="1" applyAlignment="1">
      <alignment horizontal="left" vertical="top" wrapText="1"/>
    </xf>
    <xf numFmtId="0" fontId="37" fillId="0" borderId="192" xfId="17" applyFont="1" applyFill="1" applyBorder="1" applyAlignment="1">
      <alignment horizontal="left" vertical="top" wrapText="1"/>
    </xf>
    <xf numFmtId="0" fontId="37" fillId="0" borderId="193" xfId="17" applyFont="1" applyFill="1" applyBorder="1" applyAlignment="1">
      <alignment horizontal="left" vertical="top" wrapText="1"/>
    </xf>
    <xf numFmtId="0" fontId="121" fillId="22" borderId="191" xfId="2" applyFont="1" applyFill="1" applyBorder="1" applyAlignment="1">
      <alignment horizontal="left" vertical="top" wrapText="1"/>
    </xf>
    <xf numFmtId="0" fontId="121" fillId="22" borderId="192" xfId="2" applyFont="1" applyFill="1" applyBorder="1" applyAlignment="1">
      <alignment horizontal="left" vertical="top" wrapText="1"/>
    </xf>
    <xf numFmtId="0" fontId="121" fillId="22" borderId="193" xfId="2" applyFont="1" applyFill="1" applyBorder="1" applyAlignment="1">
      <alignment horizontal="left" vertical="top" wrapText="1"/>
    </xf>
    <xf numFmtId="0" fontId="13" fillId="22" borderId="191" xfId="2" applyFont="1" applyFill="1" applyBorder="1" applyAlignment="1">
      <alignment horizontal="center" vertical="center" wrapText="1"/>
    </xf>
    <xf numFmtId="0" fontId="13" fillId="22" borderId="192" xfId="2" applyFont="1" applyFill="1" applyBorder="1" applyAlignment="1">
      <alignment horizontal="center" vertical="center" wrapText="1"/>
    </xf>
    <xf numFmtId="0" fontId="13" fillId="22" borderId="193" xfId="2" applyFont="1" applyFill="1" applyBorder="1" applyAlignment="1">
      <alignment horizontal="center" vertical="center" wrapText="1"/>
    </xf>
    <xf numFmtId="0" fontId="13" fillId="8" borderId="221" xfId="4" applyFont="1" applyFill="1" applyBorder="1" applyAlignment="1">
      <alignment horizontal="left" vertical="center" wrapText="1" indent="1"/>
    </xf>
    <xf numFmtId="0" fontId="13" fillId="8" borderId="222" xfId="4" applyFont="1" applyFill="1" applyBorder="1" applyAlignment="1">
      <alignment horizontal="left" vertical="center" wrapText="1" indent="1"/>
    </xf>
    <xf numFmtId="0" fontId="13" fillId="8" borderId="223" xfId="4" applyFont="1" applyFill="1" applyBorder="1" applyAlignment="1">
      <alignment horizontal="left" vertical="center" wrapText="1" indent="1"/>
    </xf>
    <xf numFmtId="0" fontId="13" fillId="8" borderId="224" xfId="4" applyFont="1" applyFill="1" applyBorder="1" applyAlignment="1">
      <alignment horizontal="left" vertical="center" wrapText="1" indent="1"/>
    </xf>
    <xf numFmtId="0" fontId="13" fillId="8" borderId="0" xfId="4" applyFont="1" applyFill="1" applyAlignment="1">
      <alignment horizontal="left" vertical="center" wrapText="1" indent="1"/>
    </xf>
    <xf numFmtId="0" fontId="13" fillId="8" borderId="225" xfId="4" applyFont="1" applyFill="1" applyBorder="1" applyAlignment="1">
      <alignment horizontal="left" vertical="center" wrapText="1" indent="1"/>
    </xf>
    <xf numFmtId="0" fontId="13" fillId="8" borderId="226" xfId="4" applyFont="1" applyFill="1" applyBorder="1" applyAlignment="1">
      <alignment horizontal="left" vertical="center" wrapText="1" indent="1"/>
    </xf>
    <xf numFmtId="0" fontId="13" fillId="8" borderId="227" xfId="4" applyFont="1" applyFill="1" applyBorder="1" applyAlignment="1">
      <alignment horizontal="left" vertical="center" wrapText="1" indent="1"/>
    </xf>
    <xf numFmtId="0" fontId="13" fillId="8" borderId="228" xfId="4" applyFont="1" applyFill="1" applyBorder="1" applyAlignment="1">
      <alignment horizontal="left" vertical="center" wrapText="1" indent="1"/>
    </xf>
    <xf numFmtId="0" fontId="219" fillId="6" borderId="229" xfId="2" applyFont="1" applyFill="1" applyBorder="1" applyAlignment="1">
      <alignment horizontal="left" vertical="center" wrapText="1" indent="1"/>
    </xf>
    <xf numFmtId="0" fontId="222" fillId="0" borderId="230" xfId="0" applyFont="1" applyBorder="1" applyAlignment="1">
      <alignment horizontal="left" vertical="center" wrapText="1" indent="1"/>
    </xf>
    <xf numFmtId="0" fontId="222" fillId="0" borderId="231" xfId="0" applyFont="1" applyBorder="1" applyAlignment="1">
      <alignment horizontal="left" vertical="center" wrapText="1" indent="1"/>
    </xf>
    <xf numFmtId="0" fontId="222" fillId="0" borderId="50" xfId="0" applyFont="1" applyBorder="1" applyAlignment="1">
      <alignment horizontal="left" vertical="center" wrapText="1" indent="1"/>
    </xf>
    <xf numFmtId="0" fontId="222" fillId="0" borderId="0" xfId="0" applyFont="1" applyAlignment="1">
      <alignment horizontal="left" vertical="center" wrapText="1" indent="1"/>
    </xf>
    <xf numFmtId="0" fontId="222" fillId="0" borderId="51" xfId="0" applyFont="1" applyBorder="1" applyAlignment="1">
      <alignment horizontal="left" vertical="center" wrapText="1" indent="1"/>
    </xf>
    <xf numFmtId="0" fontId="222" fillId="0" borderId="232" xfId="0" applyFont="1" applyBorder="1" applyAlignment="1">
      <alignment horizontal="left" vertical="center" wrapText="1" indent="1"/>
    </xf>
    <xf numFmtId="0" fontId="222" fillId="0" borderId="233" xfId="0" applyFont="1" applyBorder="1" applyAlignment="1">
      <alignment horizontal="left" vertical="center" wrapText="1" indent="1"/>
    </xf>
    <xf numFmtId="0" fontId="222" fillId="0" borderId="234" xfId="0" applyFont="1" applyBorder="1" applyAlignment="1">
      <alignment horizontal="left" vertical="center" wrapText="1" indent="1"/>
    </xf>
    <xf numFmtId="0" fontId="209" fillId="51" borderId="0" xfId="2" applyFont="1" applyFill="1" applyAlignment="1">
      <alignment horizontal="center" vertical="center"/>
    </xf>
    <xf numFmtId="0" fontId="6" fillId="0" borderId="0" xfId="2" applyAlignment="1">
      <alignment horizontal="center" vertical="center"/>
    </xf>
    <xf numFmtId="0" fontId="108" fillId="6" borderId="0" xfId="2" applyFont="1" applyFill="1" applyAlignment="1">
      <alignment horizontal="center" vertical="center"/>
    </xf>
    <xf numFmtId="0" fontId="21" fillId="6" borderId="0" xfId="2" applyFont="1" applyFill="1" applyAlignment="1">
      <alignment horizontal="center" vertical="center"/>
    </xf>
    <xf numFmtId="0" fontId="211" fillId="6" borderId="0" xfId="2" applyFont="1" applyFill="1" applyAlignment="1">
      <alignment horizontal="center" vertical="center"/>
    </xf>
    <xf numFmtId="0" fontId="6" fillId="6" borderId="0" xfId="2" applyFill="1" applyAlignment="1">
      <alignment horizontal="center" vertical="center"/>
    </xf>
    <xf numFmtId="0" fontId="212" fillId="52" borderId="0" xfId="2" applyFont="1" applyFill="1" applyAlignment="1">
      <alignment vertical="top" wrapText="1"/>
    </xf>
    <xf numFmtId="0" fontId="213" fillId="52" borderId="0" xfId="2" applyFont="1" applyFill="1" applyAlignment="1">
      <alignment vertical="top" wrapText="1"/>
    </xf>
    <xf numFmtId="0" fontId="6" fillId="52" borderId="0" xfId="2" applyFill="1" applyAlignment="1">
      <alignment vertical="top" wrapText="1"/>
    </xf>
    <xf numFmtId="0" fontId="51" fillId="53" borderId="0" xfId="2" applyFont="1" applyFill="1" applyAlignment="1">
      <alignment horizontal="left" vertical="center" wrapText="1" indent="1"/>
    </xf>
    <xf numFmtId="0" fontId="214" fillId="53" borderId="0" xfId="2" applyFont="1" applyFill="1" applyAlignment="1">
      <alignment horizontal="left" vertical="center" wrapText="1" indent="1"/>
    </xf>
    <xf numFmtId="0" fontId="149" fillId="22" borderId="0" xfId="0" applyFont="1" applyFill="1" applyAlignment="1">
      <alignment horizontal="left" vertical="top" wrapText="1"/>
    </xf>
    <xf numFmtId="0" fontId="104" fillId="22" borderId="0" xfId="0" applyFont="1" applyFill="1" applyAlignment="1">
      <alignment horizontal="left" vertical="center"/>
    </xf>
    <xf numFmtId="0" fontId="79" fillId="0" borderId="115" xfId="0" applyFont="1" applyBorder="1" applyAlignment="1">
      <alignment horizontal="left" vertical="center"/>
    </xf>
    <xf numFmtId="0" fontId="79" fillId="22" borderId="115" xfId="0" applyFont="1" applyFill="1" applyBorder="1" applyAlignment="1">
      <alignment horizontal="left" vertical="center"/>
    </xf>
    <xf numFmtId="0" fontId="105" fillId="33" borderId="0" xfId="0" applyFont="1" applyFill="1" applyAlignment="1">
      <alignment horizontal="left" vertical="center" wrapText="1"/>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157" fillId="27" borderId="0" xfId="0" applyFont="1" applyFill="1" applyAlignment="1">
      <alignment horizontal="center" vertical="top" wrapText="1"/>
    </xf>
    <xf numFmtId="0" fontId="199" fillId="27" borderId="0" xfId="0" applyFont="1" applyFill="1" applyAlignment="1">
      <alignment horizontal="left" vertical="top" wrapText="1"/>
    </xf>
    <xf numFmtId="0" fontId="205"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9"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14" fontId="108" fillId="24" borderId="180" xfId="1" applyNumberFormat="1" applyFont="1" applyFill="1" applyBorder="1" applyAlignment="1" applyProtection="1">
      <alignment horizontal="center" vertical="center" wrapText="1"/>
    </xf>
    <xf numFmtId="0" fontId="108" fillId="24" borderId="180"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60" xfId="2" applyNumberFormat="1" applyFont="1" applyFill="1" applyBorder="1" applyAlignment="1">
      <alignment horizontal="center" vertical="center" wrapTex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0" fontId="108" fillId="0" borderId="218" xfId="2" applyFont="1" applyFill="1" applyBorder="1" applyAlignment="1">
      <alignment horizontal="left" vertical="top" wrapText="1"/>
    </xf>
    <xf numFmtId="0" fontId="108" fillId="0" borderId="219" xfId="2" applyFont="1" applyFill="1" applyBorder="1" applyAlignment="1">
      <alignment horizontal="left" vertical="top" wrapText="1"/>
    </xf>
    <xf numFmtId="0" fontId="113" fillId="24" borderId="43"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63" xfId="2" applyNumberFormat="1" applyFont="1" applyFill="1" applyBorder="1" applyAlignment="1">
      <alignment horizontal="center" vertical="center" wrapText="1" shrinkToFit="1"/>
    </xf>
    <xf numFmtId="14" fontId="108" fillId="24" borderId="161" xfId="2" applyNumberFormat="1" applyFont="1" applyFill="1" applyBorder="1" applyAlignment="1">
      <alignment horizontal="center" vertical="center" wrapText="1" shrinkToFit="1"/>
    </xf>
    <xf numFmtId="14" fontId="108" fillId="24" borderId="162" xfId="2" applyNumberFormat="1" applyFont="1" applyFill="1" applyBorder="1" applyAlignment="1">
      <alignment horizontal="center" vertical="center" wrapText="1" shrinkToFit="1"/>
    </xf>
    <xf numFmtId="0" fontId="108" fillId="24" borderId="185" xfId="2" applyFont="1" applyFill="1" applyBorder="1" applyAlignment="1">
      <alignment horizontal="center" vertical="center"/>
    </xf>
    <xf numFmtId="14" fontId="113" fillId="24" borderId="1" xfId="2" applyNumberFormat="1" applyFont="1" applyFill="1" applyBorder="1" applyAlignment="1">
      <alignment horizontal="center" vertical="center" shrinkToFit="1"/>
    </xf>
    <xf numFmtId="14" fontId="113" fillId="24" borderId="160"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60" xfId="2" applyNumberFormat="1" applyFont="1" applyFill="1" applyBorder="1" applyAlignment="1">
      <alignment horizontal="center" vertical="center" shrinkToFit="1"/>
    </xf>
    <xf numFmtId="14" fontId="108" fillId="24" borderId="209" xfId="2" applyNumberFormat="1" applyFont="1" applyFill="1" applyBorder="1" applyAlignment="1">
      <alignment horizontal="center" vertical="center" shrinkToFit="1"/>
    </xf>
    <xf numFmtId="0" fontId="108" fillId="24" borderId="215" xfId="2" applyFont="1" applyFill="1" applyBorder="1" applyAlignment="1">
      <alignment horizontal="center" vertical="center"/>
    </xf>
    <xf numFmtId="56" fontId="108" fillId="24" borderId="212" xfId="2" applyNumberFormat="1" applyFont="1" applyFill="1" applyBorder="1" applyAlignment="1">
      <alignment horizontal="center" vertical="center"/>
    </xf>
    <xf numFmtId="56" fontId="108" fillId="24" borderId="213" xfId="2" applyNumberFormat="1" applyFont="1" applyFill="1" applyBorder="1" applyAlignment="1">
      <alignment horizontal="center" vertical="center"/>
    </xf>
    <xf numFmtId="56" fontId="108" fillId="24" borderId="214" xfId="2" applyNumberFormat="1" applyFont="1" applyFill="1" applyBorder="1" applyAlignment="1">
      <alignment horizontal="center" vertical="center"/>
    </xf>
    <xf numFmtId="14" fontId="108" fillId="24" borderId="164" xfId="1" applyNumberFormat="1" applyFont="1" applyFill="1" applyBorder="1" applyAlignment="1" applyProtection="1">
      <alignment horizontal="center" vertical="center" wrapText="1" shrinkToFit="1"/>
    </xf>
    <xf numFmtId="14" fontId="108" fillId="24" borderId="166" xfId="1" applyNumberFormat="1" applyFont="1" applyFill="1" applyBorder="1" applyAlignment="1" applyProtection="1">
      <alignment horizontal="center" vertical="center" wrapText="1" shrinkToFit="1"/>
    </xf>
    <xf numFmtId="14" fontId="108" fillId="24" borderId="165"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14" fontId="108" fillId="24" borderId="215" xfId="1" applyNumberFormat="1" applyFont="1" applyFill="1" applyBorder="1" applyAlignment="1" applyProtection="1">
      <alignment horizontal="center" vertical="center" wrapText="1"/>
    </xf>
    <xf numFmtId="14" fontId="108" fillId="24" borderId="216" xfId="1" applyNumberFormat="1" applyFont="1" applyFill="1" applyBorder="1" applyAlignment="1" applyProtection="1">
      <alignment horizontal="center" vertical="center" wrapText="1"/>
    </xf>
    <xf numFmtId="14" fontId="108" fillId="24" borderId="217" xfId="1" applyNumberFormat="1" applyFont="1" applyFill="1" applyBorder="1" applyAlignment="1" applyProtection="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8" xfId="2" applyFill="1" applyBorder="1" applyAlignment="1">
      <alignment horizontal="left" vertical="top" wrapText="1"/>
    </xf>
    <xf numFmtId="0" fontId="6" fillId="29" borderId="143" xfId="2" applyFill="1" applyBorder="1" applyAlignment="1">
      <alignment horizontal="left" vertical="top" wrapText="1"/>
    </xf>
    <xf numFmtId="0" fontId="6" fillId="29" borderId="168"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3" xfId="1" applyFill="1" applyBorder="1" applyAlignment="1" applyProtection="1">
      <alignment horizontal="left" vertical="top"/>
    </xf>
    <xf numFmtId="0" fontId="6" fillId="38" borderId="167"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173" fillId="0" borderId="102" xfId="2" applyFont="1" applyBorder="1" applyAlignment="1">
      <alignment horizontal="center" vertical="center" wrapText="1" shrinkToFit="1"/>
    </xf>
    <xf numFmtId="0" fontId="109" fillId="0" borderId="29" xfId="2" applyFont="1" applyBorder="1" applyAlignment="1">
      <alignment horizontal="center" vertical="center" wrapText="1" shrinkToFit="1"/>
    </xf>
    <xf numFmtId="0" fontId="109" fillId="0" borderId="103" xfId="2" applyFont="1" applyBorder="1" applyAlignment="1">
      <alignment horizontal="center" vertical="center" wrapText="1" shrinkToFi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42" borderId="102" xfId="2" applyFont="1" applyFill="1" applyBorder="1" applyAlignment="1">
      <alignment horizontal="center" vertical="center" wrapText="1" shrinkToFit="1"/>
    </xf>
    <xf numFmtId="0" fontId="32" fillId="42" borderId="29" xfId="2" applyFont="1" applyFill="1" applyBorder="1" applyAlignment="1">
      <alignment horizontal="center" vertical="center" shrinkToFit="1"/>
    </xf>
    <xf numFmtId="0" fontId="32" fillId="42" borderId="103" xfId="2" applyFont="1" applyFill="1" applyBorder="1" applyAlignment="1">
      <alignment horizontal="center" vertical="center" shrinkToFit="1"/>
    </xf>
    <xf numFmtId="0" fontId="21" fillId="42" borderId="99" xfId="1" applyFont="1" applyFill="1" applyBorder="1" applyAlignment="1" applyProtection="1">
      <alignment vertical="top" wrapText="1"/>
    </xf>
    <xf numFmtId="0" fontId="21" fillId="42" borderId="100" xfId="2" applyFont="1" applyFill="1" applyBorder="1" applyAlignment="1">
      <alignment vertical="top" wrapText="1"/>
    </xf>
    <xf numFmtId="0" fontId="21" fillId="42" borderId="101" xfId="2" applyFont="1" applyFill="1" applyBorder="1" applyAlignment="1">
      <alignment vertical="top" wrapText="1"/>
    </xf>
    <xf numFmtId="0" fontId="21" fillId="0" borderId="99" xfId="1" applyFont="1" applyBorder="1" applyAlignment="1" applyProtection="1">
      <alignment vertical="top" wrapText="1"/>
    </xf>
    <xf numFmtId="0" fontId="21" fillId="0" borderId="187" xfId="1" applyFont="1" applyBorder="1" applyAlignment="1" applyProtection="1">
      <alignment vertical="top" wrapText="1"/>
    </xf>
    <xf numFmtId="0" fontId="21" fillId="0" borderId="188" xfId="1" applyFont="1" applyBorder="1" applyAlignment="1" applyProtection="1">
      <alignment vertical="top" wrapText="1"/>
    </xf>
    <xf numFmtId="0" fontId="28" fillId="42" borderId="170" xfId="2" applyFont="1" applyFill="1" applyBorder="1" applyAlignment="1">
      <alignment horizontal="center" vertical="center" wrapText="1" shrinkToFit="1"/>
    </xf>
    <xf numFmtId="0" fontId="28" fillId="42" borderId="171" xfId="2" applyFont="1" applyFill="1" applyBorder="1" applyAlignment="1">
      <alignment horizontal="center" vertical="center" wrapText="1" shrinkToFit="1"/>
    </xf>
    <xf numFmtId="0" fontId="28" fillId="42" borderId="172" xfId="2" applyFont="1" applyFill="1" applyBorder="1" applyAlignment="1">
      <alignment horizontal="center" vertical="center" wrapText="1" shrinkToFit="1"/>
    </xf>
    <xf numFmtId="0" fontId="20" fillId="42" borderId="59" xfId="2" applyFont="1" applyFill="1" applyBorder="1" applyAlignment="1">
      <alignment horizontal="left" vertical="top" wrapText="1" shrinkToFit="1"/>
    </xf>
    <xf numFmtId="0" fontId="20" fillId="42" borderId="60" xfId="2" applyFont="1" applyFill="1" applyBorder="1" applyAlignment="1">
      <alignment horizontal="left" vertical="top" wrapText="1" shrinkToFit="1"/>
    </xf>
    <xf numFmtId="0" fontId="20" fillId="4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21" fillId="22" borderId="102" xfId="1" applyFont="1" applyFill="1" applyBorder="1" applyAlignment="1" applyProtection="1">
      <alignment horizontal="center" vertical="center" wrapText="1"/>
    </xf>
    <xf numFmtId="0" fontId="21" fillId="22" borderId="29" xfId="1" applyFont="1" applyFill="1" applyBorder="1" applyAlignment="1" applyProtection="1">
      <alignment horizontal="center" vertical="center" wrapText="1"/>
    </xf>
    <xf numFmtId="0" fontId="21"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7" xfId="1" applyFont="1" applyFill="1" applyBorder="1" applyAlignment="1" applyProtection="1">
      <alignment horizontal="left" vertical="top" wrapText="1"/>
    </xf>
    <xf numFmtId="0" fontId="21" fillId="22" borderId="188"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8" fillId="0" borderId="208" xfId="1" applyFill="1" applyBorder="1" applyAlignment="1" applyProtection="1">
      <alignment vertical="center"/>
    </xf>
    <xf numFmtId="14" fontId="113" fillId="24" borderId="2" xfId="2" applyNumberFormat="1" applyFont="1" applyFill="1" applyBorder="1" applyAlignment="1">
      <alignment horizontal="center" vertical="center" shrinkToFi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0DE7ABF7-7842-46C2-A5CB-0850C29E23EB}"/>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0033CC"/>
      <color rgb="FF66CCFF"/>
      <color rgb="FFFF99FF"/>
      <color rgb="FFFF0066"/>
      <color rgb="FF3399FF"/>
      <color rgb="FFBB1F05"/>
      <color rgb="FFEBA915"/>
      <color rgb="FF6EF72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'25　感染症統計'!$A$7</c:f>
              <c:strCache>
                <c:ptCount val="1"/>
                <c:pt idx="0">
                  <c:v>2022年</c:v>
                </c:pt>
              </c:strCache>
            </c:strRef>
          </c:tx>
          <c:spPr>
            <a:ln w="63500" cap="rnd">
              <a:solidFill>
                <a:srgbClr val="FF0000"/>
              </a:solidFill>
              <a:round/>
            </a:ln>
            <a:effectLst/>
          </c:spPr>
          <c:marker>
            <c:symbol val="none"/>
          </c:marker>
          <c:val>
            <c:numRef>
              <c:f>'25　感染症統計'!$B$7:$M$7</c:f>
              <c:numCache>
                <c:formatCode>#,##0_ </c:formatCode>
                <c:ptCount val="12"/>
                <c:pt idx="0" formatCode="General">
                  <c:v>81</c:v>
                </c:pt>
                <c:pt idx="1">
                  <c:v>39</c:v>
                </c:pt>
                <c:pt idx="2">
                  <c:v>72</c:v>
                </c:pt>
                <c:pt idx="3" formatCode="General">
                  <c:v>88</c:v>
                </c:pt>
                <c:pt idx="4" formatCode="General">
                  <c:v>257</c:v>
                </c:pt>
                <c:pt idx="5" formatCode="General">
                  <c:v>302</c:v>
                </c:pt>
              </c:numCache>
            </c:numRef>
          </c:val>
          <c:smooth val="0"/>
          <c:extLst>
            <c:ext xmlns:c16="http://schemas.microsoft.com/office/drawing/2014/chart" uri="{C3380CC4-5D6E-409C-BE32-E72D297353CC}">
              <c16:uniqueId val="{00000000-B26B-4AAB-ADDF-AF634710DDB6}"/>
            </c:ext>
          </c:extLst>
        </c:ser>
        <c:ser>
          <c:idx val="7"/>
          <c:order val="1"/>
          <c:tx>
            <c:strRef>
              <c:f>'25　感染症統計'!$A$8</c:f>
              <c:strCache>
                <c:ptCount val="1"/>
                <c:pt idx="0">
                  <c:v>2021年</c:v>
                </c:pt>
              </c:strCache>
            </c:strRef>
          </c:tx>
          <c:spPr>
            <a:ln w="25400" cap="rnd">
              <a:solidFill>
                <a:schemeClr val="accent6">
                  <a:lumMod val="75000"/>
                </a:schemeClr>
              </a:solidFill>
              <a:round/>
            </a:ln>
            <a:effectLst/>
          </c:spPr>
          <c:marker>
            <c:symbol val="none"/>
          </c:marker>
          <c:val>
            <c:numRef>
              <c:f>'25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'25　感染症統計'!$A$9</c:f>
              <c:strCache>
                <c:ptCount val="1"/>
                <c:pt idx="0">
                  <c:v>2020年</c:v>
                </c:pt>
              </c:strCache>
            </c:strRef>
          </c:tx>
          <c:spPr>
            <a:ln w="19050" cap="rnd">
              <a:solidFill>
                <a:schemeClr val="accent1"/>
              </a:solidFill>
              <a:round/>
            </a:ln>
            <a:effectLst/>
          </c:spPr>
          <c:marker>
            <c:symbol val="none"/>
          </c:marker>
          <c:val>
            <c:numRef>
              <c:f>'25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'25　感染症統計'!$A$10</c:f>
              <c:strCache>
                <c:ptCount val="1"/>
                <c:pt idx="0">
                  <c:v>2019年</c:v>
                </c:pt>
              </c:strCache>
            </c:strRef>
          </c:tx>
          <c:spPr>
            <a:ln w="12700" cap="rnd">
              <a:solidFill>
                <a:srgbClr val="FF0066"/>
              </a:solidFill>
              <a:round/>
            </a:ln>
            <a:effectLst/>
          </c:spPr>
          <c:marker>
            <c:symbol val="none"/>
          </c:marker>
          <c:val>
            <c:numRef>
              <c:f>'25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'25　感染症統計'!$A$11</c:f>
              <c:strCache>
                <c:ptCount val="1"/>
                <c:pt idx="0">
                  <c:v>2018年</c:v>
                </c:pt>
              </c:strCache>
            </c:strRef>
          </c:tx>
          <c:spPr>
            <a:ln w="12700" cap="rnd">
              <a:solidFill>
                <a:schemeClr val="accent3"/>
              </a:solidFill>
              <a:round/>
            </a:ln>
            <a:effectLst/>
          </c:spPr>
          <c:marker>
            <c:symbol val="none"/>
          </c:marker>
          <c:val>
            <c:numRef>
              <c:f>'25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'25　感染症統計'!$A$12</c:f>
              <c:strCache>
                <c:ptCount val="1"/>
                <c:pt idx="0">
                  <c:v>2017年</c:v>
                </c:pt>
              </c:strCache>
            </c:strRef>
          </c:tx>
          <c:spPr>
            <a:ln w="12700" cap="rnd">
              <a:solidFill>
                <a:schemeClr val="accent4"/>
              </a:solidFill>
              <a:round/>
            </a:ln>
            <a:effectLst/>
          </c:spPr>
          <c:marker>
            <c:symbol val="none"/>
          </c:marker>
          <c:val>
            <c:numRef>
              <c:f>'25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'25　感染症統計'!$A$13</c:f>
              <c:strCache>
                <c:ptCount val="1"/>
                <c:pt idx="0">
                  <c:v>2016年</c:v>
                </c:pt>
              </c:strCache>
            </c:strRef>
          </c:tx>
          <c:spPr>
            <a:ln w="12700" cap="rnd">
              <a:solidFill>
                <a:schemeClr val="accent5"/>
              </a:solidFill>
              <a:round/>
            </a:ln>
            <a:effectLst/>
          </c:spPr>
          <c:marker>
            <c:symbol val="none"/>
          </c:marker>
          <c:val>
            <c:numRef>
              <c:f>'25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'25　感染症統計'!$A$14</c:f>
              <c:strCache>
                <c:ptCount val="1"/>
                <c:pt idx="0">
                  <c:v>2015年</c:v>
                </c:pt>
              </c:strCache>
            </c:strRef>
          </c:tx>
          <c:spPr>
            <a:ln w="12700" cap="rnd">
              <a:solidFill>
                <a:schemeClr val="accent6"/>
              </a:solidFill>
              <a:round/>
            </a:ln>
            <a:effectLst/>
          </c:spPr>
          <c:marker>
            <c:symbol val="none"/>
          </c:marker>
          <c:val>
            <c:numRef>
              <c:f>'25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'25　感染症統計'!$P$8</c:f>
              <c:strCache>
                <c:ptCount val="1"/>
                <c:pt idx="0">
                  <c:v>2021年</c:v>
                </c:pt>
              </c:strCache>
            </c:strRef>
          </c:tx>
          <c:spPr>
            <a:ln w="63500" cap="rnd">
              <a:solidFill>
                <a:srgbClr val="FF0000"/>
              </a:solidFill>
              <a:round/>
            </a:ln>
            <a:effectLst/>
          </c:spPr>
          <c:marker>
            <c:symbol val="none"/>
          </c:marker>
          <c:cat>
            <c:numRef>
              <c:f>'25　感染症統計'!$Q$7:$AB$7</c:f>
              <c:numCache>
                <c:formatCode>#,##0_ </c:formatCode>
                <c:ptCount val="12"/>
                <c:pt idx="0" formatCode="General">
                  <c:v>0</c:v>
                </c:pt>
                <c:pt idx="1">
                  <c:v>5</c:v>
                </c:pt>
                <c:pt idx="2">
                  <c:v>4</c:v>
                </c:pt>
                <c:pt idx="3">
                  <c:v>1</c:v>
                </c:pt>
                <c:pt idx="4">
                  <c:v>1</c:v>
                </c:pt>
                <c:pt idx="5">
                  <c:v>2</c:v>
                </c:pt>
              </c:numCache>
            </c:numRef>
          </c:cat>
          <c:val>
            <c:numRef>
              <c:f>'25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'25　感染症統計'!$P$9</c:f>
              <c:strCache>
                <c:ptCount val="1"/>
                <c:pt idx="0">
                  <c:v>2020年</c:v>
                </c:pt>
              </c:strCache>
            </c:strRef>
          </c:tx>
          <c:spPr>
            <a:ln w="25400" cap="rnd">
              <a:solidFill>
                <a:schemeClr val="accent6">
                  <a:lumMod val="75000"/>
                </a:schemeClr>
              </a:solidFill>
              <a:round/>
            </a:ln>
            <a:effectLst/>
          </c:spPr>
          <c:marker>
            <c:symbol val="none"/>
          </c:marker>
          <c:cat>
            <c:numRef>
              <c:f>'25　感染症統計'!$Q$7:$AB$7</c:f>
              <c:numCache>
                <c:formatCode>#,##0_ </c:formatCode>
                <c:ptCount val="12"/>
                <c:pt idx="0" formatCode="General">
                  <c:v>0</c:v>
                </c:pt>
                <c:pt idx="1">
                  <c:v>5</c:v>
                </c:pt>
                <c:pt idx="2">
                  <c:v>4</c:v>
                </c:pt>
                <c:pt idx="3">
                  <c:v>1</c:v>
                </c:pt>
                <c:pt idx="4">
                  <c:v>1</c:v>
                </c:pt>
                <c:pt idx="5">
                  <c:v>2</c:v>
                </c:pt>
              </c:numCache>
            </c:numRef>
          </c:cat>
          <c:val>
            <c:numRef>
              <c:f>'25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'25　感染症統計'!$P$10</c:f>
              <c:strCache>
                <c:ptCount val="1"/>
                <c:pt idx="0">
                  <c:v>2019年</c:v>
                </c:pt>
              </c:strCache>
            </c:strRef>
          </c:tx>
          <c:spPr>
            <a:ln w="19050" cap="rnd">
              <a:solidFill>
                <a:schemeClr val="accent1"/>
              </a:solidFill>
              <a:round/>
            </a:ln>
            <a:effectLst/>
          </c:spPr>
          <c:marker>
            <c:symbol val="none"/>
          </c:marker>
          <c:cat>
            <c:numRef>
              <c:f>'25　感染症統計'!$Q$7:$AB$7</c:f>
              <c:numCache>
                <c:formatCode>#,##0_ </c:formatCode>
                <c:ptCount val="12"/>
                <c:pt idx="0" formatCode="General">
                  <c:v>0</c:v>
                </c:pt>
                <c:pt idx="1">
                  <c:v>5</c:v>
                </c:pt>
                <c:pt idx="2">
                  <c:v>4</c:v>
                </c:pt>
                <c:pt idx="3">
                  <c:v>1</c:v>
                </c:pt>
                <c:pt idx="4">
                  <c:v>1</c:v>
                </c:pt>
                <c:pt idx="5">
                  <c:v>2</c:v>
                </c:pt>
              </c:numCache>
            </c:numRef>
          </c:cat>
          <c:val>
            <c:numRef>
              <c:f>'25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'25　感染症統計'!$P$11</c:f>
              <c:strCache>
                <c:ptCount val="1"/>
                <c:pt idx="0">
                  <c:v>2018年</c:v>
                </c:pt>
              </c:strCache>
            </c:strRef>
          </c:tx>
          <c:spPr>
            <a:ln w="12700" cap="rnd">
              <a:solidFill>
                <a:schemeClr val="accent2"/>
              </a:solidFill>
              <a:round/>
            </a:ln>
            <a:effectLst/>
          </c:spPr>
          <c:marker>
            <c:symbol val="none"/>
          </c:marker>
          <c:cat>
            <c:numRef>
              <c:f>'25　感染症統計'!$Q$7:$AB$7</c:f>
              <c:numCache>
                <c:formatCode>#,##0_ </c:formatCode>
                <c:ptCount val="12"/>
                <c:pt idx="0" formatCode="General">
                  <c:v>0</c:v>
                </c:pt>
                <c:pt idx="1">
                  <c:v>5</c:v>
                </c:pt>
                <c:pt idx="2">
                  <c:v>4</c:v>
                </c:pt>
                <c:pt idx="3">
                  <c:v>1</c:v>
                </c:pt>
                <c:pt idx="4">
                  <c:v>1</c:v>
                </c:pt>
                <c:pt idx="5">
                  <c:v>2</c:v>
                </c:pt>
              </c:numCache>
            </c:numRef>
          </c:cat>
          <c:val>
            <c:numRef>
              <c:f>'25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'25　感染症統計'!$P$12</c:f>
              <c:strCache>
                <c:ptCount val="1"/>
                <c:pt idx="0">
                  <c:v>2017年</c:v>
                </c:pt>
              </c:strCache>
            </c:strRef>
          </c:tx>
          <c:spPr>
            <a:ln w="12700" cap="rnd">
              <a:solidFill>
                <a:schemeClr val="accent3"/>
              </a:solidFill>
              <a:round/>
            </a:ln>
            <a:effectLst/>
          </c:spPr>
          <c:marker>
            <c:symbol val="none"/>
          </c:marker>
          <c:cat>
            <c:numRef>
              <c:f>'25　感染症統計'!$Q$7:$AB$7</c:f>
              <c:numCache>
                <c:formatCode>#,##0_ </c:formatCode>
                <c:ptCount val="12"/>
                <c:pt idx="0" formatCode="General">
                  <c:v>0</c:v>
                </c:pt>
                <c:pt idx="1">
                  <c:v>5</c:v>
                </c:pt>
                <c:pt idx="2">
                  <c:v>4</c:v>
                </c:pt>
                <c:pt idx="3">
                  <c:v>1</c:v>
                </c:pt>
                <c:pt idx="4">
                  <c:v>1</c:v>
                </c:pt>
                <c:pt idx="5">
                  <c:v>2</c:v>
                </c:pt>
              </c:numCache>
            </c:numRef>
          </c:cat>
          <c:val>
            <c:numRef>
              <c:f>'25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'25　感染症統計'!$P$13</c:f>
              <c:strCache>
                <c:ptCount val="1"/>
                <c:pt idx="0">
                  <c:v>2016年</c:v>
                </c:pt>
              </c:strCache>
            </c:strRef>
          </c:tx>
          <c:spPr>
            <a:ln w="12700" cap="rnd">
              <a:solidFill>
                <a:schemeClr val="accent4"/>
              </a:solidFill>
              <a:round/>
            </a:ln>
            <a:effectLst/>
          </c:spPr>
          <c:marker>
            <c:symbol val="none"/>
          </c:marker>
          <c:cat>
            <c:numRef>
              <c:f>'25　感染症統計'!$Q$7:$AB$7</c:f>
              <c:numCache>
                <c:formatCode>#,##0_ </c:formatCode>
                <c:ptCount val="12"/>
                <c:pt idx="0" formatCode="General">
                  <c:v>0</c:v>
                </c:pt>
                <c:pt idx="1">
                  <c:v>5</c:v>
                </c:pt>
                <c:pt idx="2">
                  <c:v>4</c:v>
                </c:pt>
                <c:pt idx="3">
                  <c:v>1</c:v>
                </c:pt>
                <c:pt idx="4">
                  <c:v>1</c:v>
                </c:pt>
                <c:pt idx="5">
                  <c:v>2</c:v>
                </c:pt>
              </c:numCache>
            </c:numRef>
          </c:cat>
          <c:val>
            <c:numRef>
              <c:f>'25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'25　感染症統計'!$P$14</c:f>
              <c:strCache>
                <c:ptCount val="1"/>
                <c:pt idx="0">
                  <c:v>2015年</c:v>
                </c:pt>
              </c:strCache>
            </c:strRef>
          </c:tx>
          <c:spPr>
            <a:ln w="12700" cap="rnd">
              <a:solidFill>
                <a:schemeClr val="accent5"/>
              </a:solidFill>
              <a:round/>
            </a:ln>
            <a:effectLst/>
          </c:spPr>
          <c:marker>
            <c:symbol val="none"/>
          </c:marker>
          <c:cat>
            <c:numRef>
              <c:f>'25　感染症統計'!$Q$7:$AB$7</c:f>
              <c:numCache>
                <c:formatCode>#,##0_ </c:formatCode>
                <c:ptCount val="12"/>
                <c:pt idx="0" formatCode="General">
                  <c:v>0</c:v>
                </c:pt>
                <c:pt idx="1">
                  <c:v>5</c:v>
                </c:pt>
                <c:pt idx="2">
                  <c:v>4</c:v>
                </c:pt>
                <c:pt idx="3">
                  <c:v>1</c:v>
                </c:pt>
                <c:pt idx="4">
                  <c:v>1</c:v>
                </c:pt>
                <c:pt idx="5">
                  <c:v>2</c:v>
                </c:pt>
              </c:numCache>
            </c:numRef>
          </c:cat>
          <c:val>
            <c:numRef>
              <c:f>'25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sv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sv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twoCellAnchor>
    <xdr:from>
      <xdr:col>1</xdr:col>
      <xdr:colOff>0</xdr:colOff>
      <xdr:row>14</xdr:row>
      <xdr:rowOff>83820</xdr:rowOff>
    </xdr:from>
    <xdr:to>
      <xdr:col>7</xdr:col>
      <xdr:colOff>365760</xdr:colOff>
      <xdr:row>15</xdr:row>
      <xdr:rowOff>152400</xdr:rowOff>
    </xdr:to>
    <xdr:sp macro="" textlink="">
      <xdr:nvSpPr>
        <xdr:cNvPr id="2" name="テキスト ボックス 1">
          <a:extLst>
            <a:ext uri="{FF2B5EF4-FFF2-40B4-BE49-F238E27FC236}">
              <a16:creationId xmlns:a16="http://schemas.microsoft.com/office/drawing/2014/main" id="{A8F71E7E-F653-4F1E-2E3A-B946C0E57F4E}"/>
            </a:ext>
          </a:extLst>
        </xdr:cNvPr>
        <xdr:cNvSpPr txBox="1"/>
      </xdr:nvSpPr>
      <xdr:spPr>
        <a:xfrm>
          <a:off x="114300" y="4678680"/>
          <a:ext cx="4373880" cy="373380"/>
        </a:xfrm>
        <a:prstGeom prst="rect">
          <a:avLst/>
        </a:prstGeom>
        <a:solidFill>
          <a:srgbClr val="0033CC"/>
        </a:solidFill>
        <a:ln w="9525" cmpd="sng">
          <a:noFill/>
        </a:ln>
        <a:effectLst>
          <a:outerShdw blurRad="50800" dist="50800" dir="5400000" algn="ctr" rotWithShape="0">
            <a:schemeClr val="accent5">
              <a:lumMod val="60000"/>
              <a:lumOff val="40000"/>
            </a:schemeClr>
          </a:outerShdw>
        </a:effectLst>
        <a:scene3d>
          <a:camera prst="perspectiveRelaxedModerately"/>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2"/>
              </a:solidFill>
            </a:rPr>
            <a:t>JFSM</a:t>
          </a:r>
          <a:r>
            <a:rPr kumimoji="1" lang="ja-JP" altLang="en-US" sz="1800" b="1">
              <a:solidFill>
                <a:schemeClr val="bg2"/>
              </a:solidFill>
            </a:rPr>
            <a:t>コンサル</a:t>
          </a:r>
          <a:r>
            <a:rPr kumimoji="1" lang="en-US" altLang="ja-JP" sz="1800" b="1">
              <a:solidFill>
                <a:schemeClr val="bg2"/>
              </a:solidFill>
            </a:rPr>
            <a:t>5</a:t>
          </a:r>
          <a:r>
            <a:rPr kumimoji="1" lang="ja-JP" altLang="en-US" sz="1800" b="1">
              <a:solidFill>
                <a:schemeClr val="bg2"/>
              </a:solidFill>
            </a:rPr>
            <a:t>か所　</a:t>
          </a:r>
          <a:r>
            <a:rPr kumimoji="1" lang="en-US" altLang="ja-JP" sz="1800" b="1">
              <a:solidFill>
                <a:schemeClr val="bg2"/>
              </a:solidFill>
            </a:rPr>
            <a:t>ISO</a:t>
          </a:r>
          <a:r>
            <a:rPr kumimoji="1" lang="ja-JP" altLang="en-US" sz="1800" b="1">
              <a:solidFill>
                <a:schemeClr val="bg2"/>
              </a:solidFill>
            </a:rPr>
            <a:t>支援</a:t>
          </a:r>
          <a:r>
            <a:rPr kumimoji="1" lang="en-US" altLang="ja-JP" sz="1800" b="1">
              <a:solidFill>
                <a:schemeClr val="bg2"/>
              </a:solidFill>
            </a:rPr>
            <a:t>2</a:t>
          </a:r>
          <a:r>
            <a:rPr kumimoji="1" lang="ja-JP" altLang="en-US" sz="1800" b="1">
              <a:solidFill>
                <a:schemeClr val="bg2"/>
              </a:solidFill>
            </a:rPr>
            <a:t>か所支援中</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19</xdr:row>
      <xdr:rowOff>7620</xdr:rowOff>
    </xdr:to>
    <xdr:pic>
      <xdr:nvPicPr>
        <xdr:cNvPr id="26" name="図 25" descr="感染性胃腸炎患者報告数　直近5シーズン">
          <a:extLst>
            <a:ext uri="{FF2B5EF4-FFF2-40B4-BE49-F238E27FC236}">
              <a16:creationId xmlns:a16="http://schemas.microsoft.com/office/drawing/2014/main" id="{403385BD-2D53-E481-7C99-5D19E047B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08520"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5.31</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42953"/>
            <a:gd name="adj6" fmla="val 3733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526504</xdr:colOff>
      <xdr:row>15</xdr:row>
      <xdr:rowOff>8747</xdr:rowOff>
    </xdr:from>
    <xdr:to>
      <xdr:col>11</xdr:col>
      <xdr:colOff>849322</xdr:colOff>
      <xdr:row>16</xdr:row>
      <xdr:rowOff>140506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807664" y="2896727"/>
          <a:ext cx="322818" cy="299399"/>
        </a:xfrm>
        <a:prstGeom prst="ellipse">
          <a:avLst/>
        </a:prstGeom>
        <a:noFill/>
        <a:ln w="25400" algn="ctr">
          <a:solidFill>
            <a:srgbClr val="000000"/>
          </a:solidFill>
          <a:round/>
          <a:headEnd/>
          <a:tailEnd/>
        </a:ln>
      </xdr:spPr>
    </xdr:sp>
    <xdr:clientData/>
  </xdr:twoCellAnchor>
  <xdr:twoCellAnchor editAs="oneCell">
    <xdr:from>
      <xdr:col>5</xdr:col>
      <xdr:colOff>60960</xdr:colOff>
      <xdr:row>2</xdr:row>
      <xdr:rowOff>1</xdr:rowOff>
    </xdr:from>
    <xdr:to>
      <xdr:col>6</xdr:col>
      <xdr:colOff>763497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18460" y="548641"/>
          <a:ext cx="1601697" cy="2514600"/>
        </a:xfrm>
        <a:prstGeom prst="rect">
          <a:avLst/>
        </a:prstGeom>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15" name="図 14">
          <a:extLst>
            <a:ext uri="{FF2B5EF4-FFF2-40B4-BE49-F238E27FC236}">
              <a16:creationId xmlns:a16="http://schemas.microsoft.com/office/drawing/2014/main" id="{F2ECF488-2127-443F-95DE-B86E193BEE8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4299"/>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F27B72F-1B60-4E88-90FD-C7FE657E39DE}"/>
            </a:ext>
          </a:extLst>
        </xdr:cNvPr>
        <xdr:cNvSpPr>
          <a:spLocks noChangeAspect="1" noChangeArrowheads="1"/>
        </xdr:cNvSpPr>
      </xdr:nvSpPr>
      <xdr:spPr bwMode="auto">
        <a:xfrm>
          <a:off x="5097780" y="3406140"/>
          <a:ext cx="304800" cy="304299"/>
        </a:xfrm>
        <a:prstGeom prst="rect">
          <a:avLst/>
        </a:prstGeom>
        <a:noFill/>
        <a:ln w="9525">
          <a:noFill/>
          <a:miter lim="800000"/>
          <a:headEnd/>
          <a:tailEnd/>
        </a:ln>
      </xdr:spPr>
    </xdr:sp>
    <xdr:clientData/>
  </xdr:oneCellAnchor>
  <xdr:twoCellAnchor>
    <xdr:from>
      <xdr:col>5</xdr:col>
      <xdr:colOff>295275</xdr:colOff>
      <xdr:row>7</xdr:row>
      <xdr:rowOff>38100</xdr:rowOff>
    </xdr:from>
    <xdr:to>
      <xdr:col>6</xdr:col>
      <xdr:colOff>523875</xdr:colOff>
      <xdr:row>10</xdr:row>
      <xdr:rowOff>114300</xdr:rowOff>
    </xdr:to>
    <xdr:sp macro="" textlink="">
      <xdr:nvSpPr>
        <xdr:cNvPr id="3" name="右矢印 2">
          <a:extLst>
            <a:ext uri="{FF2B5EF4-FFF2-40B4-BE49-F238E27FC236}">
              <a16:creationId xmlns:a16="http://schemas.microsoft.com/office/drawing/2014/main" id="{7D310B7C-E815-4130-BB48-EE69E71E18EA}"/>
            </a:ext>
          </a:extLst>
        </xdr:cNvPr>
        <xdr:cNvSpPr/>
      </xdr:nvSpPr>
      <xdr:spPr>
        <a:xfrm>
          <a:off x="3099435" y="1676400"/>
          <a:ext cx="845820" cy="708660"/>
        </a:xfrm>
        <a:prstGeom prst="rightArrow">
          <a:avLst/>
        </a:prstGeom>
        <a:solidFill>
          <a:schemeClr val="accent1">
            <a:lumMod val="60000"/>
            <a:lumOff val="40000"/>
          </a:schemeClr>
        </a:solidFill>
        <a:ln>
          <a:solidFill>
            <a:schemeClr val="bg1">
              <a:lumMod val="75000"/>
            </a:schemeClr>
          </a:solidFill>
        </a:ln>
        <a:effectLst>
          <a:outerShdw blurRad="50800" dist="50800" dir="5400000" algn="ctr" rotWithShape="0">
            <a:schemeClr val="bg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291766</xdr:colOff>
      <xdr:row>5</xdr:row>
      <xdr:rowOff>0</xdr:rowOff>
    </xdr:from>
    <xdr:ext cx="2702593" cy="2015289"/>
    <xdr:pic>
      <xdr:nvPicPr>
        <xdr:cNvPr id="4" name="図 1">
          <a:extLst>
            <a:ext uri="{FF2B5EF4-FFF2-40B4-BE49-F238E27FC236}">
              <a16:creationId xmlns:a16="http://schemas.microsoft.com/office/drawing/2014/main" id="{5FACBD8F-EEDD-44C1-97B5-B62AAFB82530}"/>
            </a:ext>
          </a:extLst>
        </xdr:cNvPr>
        <xdr:cNvPicPr>
          <a:picLocks noChangeAspect="1"/>
        </xdr:cNvPicPr>
      </xdr:nvPicPr>
      <xdr:blipFill>
        <a:blip xmlns:r="http://schemas.openxmlformats.org/officeDocument/2006/relationships" r:embed="rId2" cstate="print"/>
        <a:srcRect/>
        <a:stretch>
          <a:fillRect/>
        </a:stretch>
      </xdr:blipFill>
      <xdr:spPr bwMode="auto">
        <a:xfrm>
          <a:off x="291766" y="1211580"/>
          <a:ext cx="2702593" cy="201528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670560</xdr:colOff>
      <xdr:row>30</xdr:row>
      <xdr:rowOff>203200</xdr:rowOff>
    </xdr:from>
    <xdr:to>
      <xdr:col>10</xdr:col>
      <xdr:colOff>426720</xdr:colOff>
      <xdr:row>39</xdr:row>
      <xdr:rowOff>264160</xdr:rowOff>
    </xdr:to>
    <xdr:pic>
      <xdr:nvPicPr>
        <xdr:cNvPr id="7" name="図 6">
          <a:extLst>
            <a:ext uri="{FF2B5EF4-FFF2-40B4-BE49-F238E27FC236}">
              <a16:creationId xmlns:a16="http://schemas.microsoft.com/office/drawing/2014/main" id="{7566E5E6-0CD4-0147-0B20-2FF3D02E1192}"/>
            </a:ext>
          </a:extLst>
        </xdr:cNvPr>
        <xdr:cNvPicPr>
          <a:picLocks noChangeAspect="1"/>
        </xdr:cNvPicPr>
      </xdr:nvPicPr>
      <xdr:blipFill>
        <a:blip xmlns:r="http://schemas.openxmlformats.org/officeDocument/2006/relationships" r:embed="rId1"/>
        <a:stretch>
          <a:fillRect/>
        </a:stretch>
      </xdr:blipFill>
      <xdr:spPr>
        <a:xfrm>
          <a:off x="1544320" y="13959840"/>
          <a:ext cx="10505440" cy="2479040"/>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1.17% :</a:t>
          </a:r>
          <a:endParaRPr kumimoji="1" lang="ja-JP" altLang="en-US" sz="1050" b="1">
            <a:solidFill>
              <a:schemeClr val="bg1"/>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オミクン株</a:t>
          </a: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5</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78</a:t>
          </a:r>
          <a:r>
            <a:rPr kumimoji="1" lang="ja-JP" altLang="en-US" sz="2000" b="1">
              <a:solidFill>
                <a:srgbClr val="FFFF00"/>
              </a:solidFill>
            </a:rPr>
            <a:t>万人が新規感染状態。　第六波はあるのか</a:t>
          </a:r>
          <a:r>
            <a:rPr kumimoji="1" lang="en-US" altLang="ja-JP" sz="2000" b="1">
              <a:solidFill>
                <a:srgbClr val="FFFF00"/>
              </a:solidFill>
            </a:rPr>
            <a:t>?</a:t>
          </a:r>
          <a:r>
            <a:rPr kumimoji="1" lang="ja-JP" altLang="en-US" sz="2000" b="1">
              <a:solidFill>
                <a:srgbClr val="FFFF00"/>
              </a:solidFill>
            </a:rPr>
            <a:t>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711200</xdr:colOff>
      <xdr:row>1</xdr:row>
      <xdr:rowOff>50800</xdr:rowOff>
    </xdr:from>
    <xdr:to>
      <xdr:col>13</xdr:col>
      <xdr:colOff>1351280</xdr:colOff>
      <xdr:row>2</xdr:row>
      <xdr:rowOff>2895600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37680" y="447040"/>
          <a:ext cx="8890000" cy="324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陽性率は検査数のうち、陽性者が見つかった人の割合を示す。検査数の減少によって感染者数が減るケースがあるため、感染動向を見るには陽性率にも注目する必要がある。</a:t>
          </a:r>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日本の陽性率は、</a:t>
          </a:r>
          <a:r>
            <a:rPr lang="en-US" altLang="ja-JP" sz="2000" b="0" i="0">
              <a:solidFill>
                <a:schemeClr val="dk1"/>
              </a:solidFill>
              <a:effectLst/>
              <a:latin typeface="+mn-lt"/>
              <a:ea typeface="+mn-ea"/>
              <a:cs typeface="+mn-cs"/>
            </a:rPr>
            <a:t>3</a:t>
          </a:r>
          <a:r>
            <a:rPr lang="ja-JP" altLang="en-US" sz="2000" b="0" i="0">
              <a:solidFill>
                <a:schemeClr val="dk1"/>
              </a:solidFill>
              <a:effectLst/>
              <a:latin typeface="+mn-lt"/>
              <a:ea typeface="+mn-ea"/>
              <a:cs typeface="+mn-cs"/>
            </a:rPr>
            <a:t>月以降確実に低下してきているが、直近のイスラエル、フランスりの</a:t>
          </a:r>
          <a:r>
            <a:rPr lang="en-US" altLang="ja-JP" sz="2000" b="0" i="0">
              <a:solidFill>
                <a:schemeClr val="dk1"/>
              </a:solidFill>
              <a:effectLst/>
              <a:latin typeface="+mn-lt"/>
              <a:ea typeface="+mn-ea"/>
              <a:cs typeface="+mn-cs"/>
            </a:rPr>
            <a:t>6</a:t>
          </a:r>
          <a:r>
            <a:rPr lang="ja-JP" altLang="en-US" sz="2000" b="0" i="0">
              <a:solidFill>
                <a:schemeClr val="dk1"/>
              </a:solidFill>
              <a:effectLst/>
              <a:latin typeface="+mn-lt"/>
              <a:ea typeface="+mn-ea"/>
              <a:cs typeface="+mn-cs"/>
            </a:rPr>
            <a:t>月に入ってからのリバウンドが心配。新型変異でなければよいが</a:t>
          </a:r>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イスラエル</a:t>
          </a:r>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フランス</a:t>
          </a:r>
          <a:endParaRPr lang="ja-JP" altLang="en-US" sz="2000" b="1" i="0">
            <a:solidFill>
              <a:schemeClr val="dk1"/>
            </a:solidFill>
            <a:effectLst/>
            <a:latin typeface="+mn-lt"/>
            <a:ea typeface="+mn-ea"/>
            <a:cs typeface="+mn-cs"/>
          </a:endParaRPr>
        </a:p>
      </xdr:txBody>
    </xdr:sp>
    <xdr:clientData/>
  </xdr:twoCellAnchor>
  <xdr:twoCellAnchor>
    <xdr:from>
      <xdr:col>2</xdr:col>
      <xdr:colOff>144028</xdr:colOff>
      <xdr:row>35</xdr:row>
      <xdr:rowOff>74647</xdr:rowOff>
    </xdr:from>
    <xdr:to>
      <xdr:col>9</xdr:col>
      <xdr:colOff>436880</xdr:colOff>
      <xdr:row>40</xdr:row>
      <xdr:rowOff>213348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734828" y="15152087"/>
          <a:ext cx="8420852" cy="1510301"/>
          <a:chOff x="6055358" y="22210188"/>
          <a:chExt cx="8877210"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7283064" y="21763497"/>
            <a:ext cx="668317" cy="158517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167554" y="21932574"/>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781163" y="21881677"/>
            <a:ext cx="670560" cy="13275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640080</xdr:colOff>
      <xdr:row>35</xdr:row>
      <xdr:rowOff>111760</xdr:rowOff>
    </xdr:from>
    <xdr:to>
      <xdr:col>7</xdr:col>
      <xdr:colOff>1371600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7980680" y="14818360"/>
          <a:ext cx="1005840" cy="17475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xdr:colOff>
      <xdr:row>31</xdr:row>
      <xdr:rowOff>121920</xdr:rowOff>
    </xdr:from>
    <xdr:to>
      <xdr:col>9</xdr:col>
      <xdr:colOff>802640</xdr:colOff>
      <xdr:row>33</xdr:row>
      <xdr:rowOff>30480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448800" y="1410208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波終息</a:t>
          </a:r>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8</xdr:col>
      <xdr:colOff>0</xdr:colOff>
      <xdr:row>33</xdr:row>
      <xdr:rowOff>20320</xdr:rowOff>
    </xdr:from>
    <xdr:to>
      <xdr:col>9</xdr:col>
      <xdr:colOff>406400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331960" y="14635480"/>
          <a:ext cx="1879600" cy="17068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1</xdr:col>
      <xdr:colOff>1290320</xdr:colOff>
      <xdr:row>1</xdr:row>
      <xdr:rowOff>65054</xdr:rowOff>
    </xdr:from>
    <xdr:to>
      <xdr:col>5</xdr:col>
      <xdr:colOff>485269</xdr:colOff>
      <xdr:row>2</xdr:row>
      <xdr:rowOff>3291840</xdr:rowOff>
    </xdr:to>
    <xdr:pic>
      <xdr:nvPicPr>
        <xdr:cNvPr id="4" name="図 3">
          <a:extLst>
            <a:ext uri="{FF2B5EF4-FFF2-40B4-BE49-F238E27FC236}">
              <a16:creationId xmlns:a16="http://schemas.microsoft.com/office/drawing/2014/main" id="{641F2A47-9760-0574-1926-9F52EF3EC0CA}"/>
            </a:ext>
          </a:extLst>
        </xdr:cNvPr>
        <xdr:cNvPicPr>
          <a:picLocks noChangeAspect="1"/>
        </xdr:cNvPicPr>
      </xdr:nvPicPr>
      <xdr:blipFill>
        <a:blip xmlns:r="http://schemas.openxmlformats.org/officeDocument/2006/relationships" r:embed="rId7"/>
        <a:stretch>
          <a:fillRect/>
        </a:stretch>
      </xdr:blipFill>
      <xdr:spPr>
        <a:xfrm>
          <a:off x="2164080" y="461294"/>
          <a:ext cx="4447669" cy="3623026"/>
        </a:xfrm>
        <a:prstGeom prst="rect">
          <a:avLst/>
        </a:prstGeom>
      </xdr:spPr>
    </xdr:pic>
    <xdr:clientData/>
  </xdr:twoCellAnchor>
  <xdr:twoCellAnchor editAs="oneCell">
    <xdr:from>
      <xdr:col>4</xdr:col>
      <xdr:colOff>314960</xdr:colOff>
      <xdr:row>2</xdr:row>
      <xdr:rowOff>50800</xdr:rowOff>
    </xdr:from>
    <xdr:to>
      <xdr:col>5</xdr:col>
      <xdr:colOff>479634</xdr:colOff>
      <xdr:row>2</xdr:row>
      <xdr:rowOff>412801</xdr:rowOff>
    </xdr:to>
    <xdr:pic>
      <xdr:nvPicPr>
        <xdr:cNvPr id="9" name="図 8">
          <a:extLst>
            <a:ext uri="{FF2B5EF4-FFF2-40B4-BE49-F238E27FC236}">
              <a16:creationId xmlns:a16="http://schemas.microsoft.com/office/drawing/2014/main" id="{03574C5E-7F82-D653-053F-A49518C182CA}"/>
            </a:ext>
          </a:extLst>
        </xdr:cNvPr>
        <xdr:cNvPicPr>
          <a:picLocks noChangeAspect="1"/>
        </xdr:cNvPicPr>
      </xdr:nvPicPr>
      <xdr:blipFill>
        <a:blip xmlns:r="http://schemas.openxmlformats.org/officeDocument/2006/relationships" r:embed="rId8"/>
        <a:stretch>
          <a:fillRect/>
        </a:stretch>
      </xdr:blipFill>
      <xdr:spPr>
        <a:xfrm>
          <a:off x="5110480" y="843280"/>
          <a:ext cx="1495634" cy="362001"/>
        </a:xfrm>
        <a:prstGeom prst="rect">
          <a:avLst/>
        </a:prstGeom>
      </xdr:spPr>
    </xdr:pic>
    <xdr:clientData/>
  </xdr:twoCellAnchor>
  <xdr:twoCellAnchor>
    <xdr:from>
      <xdr:col>5</xdr:col>
      <xdr:colOff>294640</xdr:colOff>
      <xdr:row>2</xdr:row>
      <xdr:rowOff>1524000</xdr:rowOff>
    </xdr:from>
    <xdr:to>
      <xdr:col>7</xdr:col>
      <xdr:colOff>121920</xdr:colOff>
      <xdr:row>2</xdr:row>
      <xdr:rowOff>1584960</xdr:rowOff>
    </xdr:to>
    <xdr:cxnSp macro="">
      <xdr:nvCxnSpPr>
        <xdr:cNvPr id="19" name="直線矢印コネクタ 18">
          <a:extLst>
            <a:ext uri="{FF2B5EF4-FFF2-40B4-BE49-F238E27FC236}">
              <a16:creationId xmlns:a16="http://schemas.microsoft.com/office/drawing/2014/main" id="{CF1735C9-40C8-3917-4763-26D9AA480E82}"/>
            </a:ext>
          </a:extLst>
        </xdr:cNvPr>
        <xdr:cNvCxnSpPr/>
      </xdr:nvCxnSpPr>
      <xdr:spPr>
        <a:xfrm flipH="1" flipV="1">
          <a:off x="6421120" y="2316480"/>
          <a:ext cx="1686560" cy="60960"/>
        </a:xfrm>
        <a:prstGeom prst="straightConnector1">
          <a:avLst/>
        </a:prstGeom>
        <a:ln>
          <a:solidFill>
            <a:schemeClr val="accent4">
              <a:lumMod val="75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182880</xdr:colOff>
      <xdr:row>2</xdr:row>
      <xdr:rowOff>1869440</xdr:rowOff>
    </xdr:from>
    <xdr:to>
      <xdr:col>6</xdr:col>
      <xdr:colOff>955040</xdr:colOff>
      <xdr:row>2</xdr:row>
      <xdr:rowOff>1920240</xdr:rowOff>
    </xdr:to>
    <xdr:cxnSp macro="">
      <xdr:nvCxnSpPr>
        <xdr:cNvPr id="30" name="直線矢印コネクタ 29">
          <a:extLst>
            <a:ext uri="{FF2B5EF4-FFF2-40B4-BE49-F238E27FC236}">
              <a16:creationId xmlns:a16="http://schemas.microsoft.com/office/drawing/2014/main" id="{803346BF-6572-BBAC-8E42-A70D757BE99E}"/>
            </a:ext>
          </a:extLst>
        </xdr:cNvPr>
        <xdr:cNvCxnSpPr/>
      </xdr:nvCxnSpPr>
      <xdr:spPr>
        <a:xfrm flipH="1">
          <a:off x="6309360" y="2661920"/>
          <a:ext cx="1615440" cy="50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558800</xdr:colOff>
      <xdr:row>37</xdr:row>
      <xdr:rowOff>40640</xdr:rowOff>
    </xdr:from>
    <xdr:to>
      <xdr:col>10</xdr:col>
      <xdr:colOff>274320</xdr:colOff>
      <xdr:row>38</xdr:row>
      <xdr:rowOff>10160</xdr:rowOff>
    </xdr:to>
    <xdr:cxnSp macro="">
      <xdr:nvCxnSpPr>
        <xdr:cNvPr id="16" name="直線矢印コネクタ 15">
          <a:extLst>
            <a:ext uri="{FF2B5EF4-FFF2-40B4-BE49-F238E27FC236}">
              <a16:creationId xmlns:a16="http://schemas.microsoft.com/office/drawing/2014/main" id="{D5D22478-656B-A4DE-5825-D7EA3B4F460F}"/>
            </a:ext>
          </a:extLst>
        </xdr:cNvPr>
        <xdr:cNvCxnSpPr/>
      </xdr:nvCxnSpPr>
      <xdr:spPr>
        <a:xfrm flipV="1">
          <a:off x="11277600" y="15666720"/>
          <a:ext cx="619760" cy="243840"/>
        </a:xfrm>
        <a:prstGeom prst="straightConnector1">
          <a:avLst/>
        </a:prstGeom>
        <a:ln w="57150">
          <a:solidFill>
            <a:srgbClr val="FFFF00"/>
          </a:solidFill>
          <a:tailEnd type="triangle"/>
        </a:ln>
      </xdr:spPr>
      <xdr:style>
        <a:lnRef idx="2">
          <a:schemeClr val="accent6"/>
        </a:lnRef>
        <a:fillRef idx="0">
          <a:schemeClr val="accent6"/>
        </a:fillRef>
        <a:effectRef idx="1">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20</xdr:col>
      <xdr:colOff>145915</xdr:colOff>
      <xdr:row>44</xdr:row>
      <xdr:rowOff>154021</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067367" cy="387485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5</xdr:col>
      <xdr:colOff>413426</xdr:colOff>
      <xdr:row>41</xdr:row>
      <xdr:rowOff>137808</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804560" cy="3206074"/>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11a434ceb048e598eca5a4d15774bd6f7df0a52c" TargetMode="External"/><Relationship Id="rId13" Type="http://schemas.openxmlformats.org/officeDocument/2006/relationships/printerSettings" Target="../printerSettings/printerSettings6.bin"/><Relationship Id="rId3" Type="http://schemas.openxmlformats.org/officeDocument/2006/relationships/hyperlink" Target="https://news.yahoo.co.jp/byline/ymjrky/20220702-00303735" TargetMode="External"/><Relationship Id="rId7" Type="http://schemas.openxmlformats.org/officeDocument/2006/relationships/hyperlink" Target="https://www.chugoku-np.co.jp/articles/-/182192" TargetMode="External"/><Relationship Id="rId12" Type="http://schemas.openxmlformats.org/officeDocument/2006/relationships/hyperlink" Target="https://www.fukuishimbun.co.jp/articles/-/1582860" TargetMode="External"/><Relationship Id="rId2" Type="http://schemas.openxmlformats.org/officeDocument/2006/relationships/hyperlink" Target="https://www.city.matsuyama.ehime.jp/kurashi/kurashi/syokuhin/keikaku/20220701chuihou.html" TargetMode="External"/><Relationship Id="rId1" Type="http://schemas.openxmlformats.org/officeDocument/2006/relationships/hyperlink" Target="https://news.goo.ne.jp/article/jomo/region/jomo-20220702174147.html" TargetMode="External"/><Relationship Id="rId6" Type="http://schemas.openxmlformats.org/officeDocument/2006/relationships/hyperlink" Target="https://switch-news.com/whole/post-78485/" TargetMode="External"/><Relationship Id="rId11" Type="http://schemas.openxmlformats.org/officeDocument/2006/relationships/hyperlink" Target="https://b2b-ch.infomart.co.jp/news/detail.page?IMNEWS1=3380263" TargetMode="External"/><Relationship Id="rId5" Type="http://schemas.openxmlformats.org/officeDocument/2006/relationships/hyperlink" Target="https://news.goo.ne.jp/article/ntv_news24/nation/ntv_news24-2022070109873619.html" TargetMode="External"/><Relationship Id="rId10" Type="http://schemas.openxmlformats.org/officeDocument/2006/relationships/hyperlink" Target="https://news.yahoo.co.jp/articles/9141b02e652ca6890d499346ad6b89e46f146a71" TargetMode="External"/><Relationship Id="rId4" Type="http://schemas.openxmlformats.org/officeDocument/2006/relationships/hyperlink" Target="https://www3.nhk.or.jp/lnews/fukui/20220701/3050011650.html" TargetMode="External"/><Relationship Id="rId9" Type="http://schemas.openxmlformats.org/officeDocument/2006/relationships/hyperlink" Target="https://www.city.matsuyama.ehime.jp/hodo"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news/2022/06/779365afca81a7b0.html" TargetMode="External"/><Relationship Id="rId3" Type="http://schemas.openxmlformats.org/officeDocument/2006/relationships/hyperlink" Target="https://www.jetro.go.jp/biznews/2022/06/6fc6dd546e40cea0.html" TargetMode="External"/><Relationship Id="rId7" Type="http://schemas.openxmlformats.org/officeDocument/2006/relationships/hyperlink" Target="https://www.jetro.go.jp/biz/areareports/2022/bf790ac1393fbb3c.html" TargetMode="External"/><Relationship Id="rId12" Type="http://schemas.openxmlformats.org/officeDocument/2006/relationships/printerSettings" Target="../printerSettings/printerSettings7.bin"/><Relationship Id="rId2" Type="http://schemas.openxmlformats.org/officeDocument/2006/relationships/hyperlink" Target="https://gigazine.net/news/20220623-beer-health/" TargetMode="External"/><Relationship Id="rId1" Type="http://schemas.openxmlformats.org/officeDocument/2006/relationships/hyperlink" Target="https://www.fnn.jp/articles/-/380634" TargetMode="External"/><Relationship Id="rId6" Type="http://schemas.openxmlformats.org/officeDocument/2006/relationships/hyperlink" Target="https://www.jetro.go.jp/biznews/2022/06/793101dd4209088e.html" TargetMode="External"/><Relationship Id="rId11" Type="http://schemas.openxmlformats.org/officeDocument/2006/relationships/hyperlink" Target="https://www.nna.jp/news/show/2356150" TargetMode="External"/><Relationship Id="rId5" Type="http://schemas.openxmlformats.org/officeDocument/2006/relationships/hyperlink" Target="https://www.jetro.go.jp/biznews/2022/06/cbcb9a06b51c58e3.html" TargetMode="External"/><Relationship Id="rId10" Type="http://schemas.openxmlformats.org/officeDocument/2006/relationships/hyperlink" Target="https://jp.reuters.com/article/ukraine-crisis-ihg-idJPKBN2O819Z" TargetMode="External"/><Relationship Id="rId4" Type="http://schemas.openxmlformats.org/officeDocument/2006/relationships/hyperlink" Target="https://news.yahoo.co.jp/articles/4625e79c0de234b23da9e2bdffa0bdf623c6aaa0" TargetMode="External"/><Relationship Id="rId9" Type="http://schemas.openxmlformats.org/officeDocument/2006/relationships/hyperlink" Target="https://www.afpbb.com/articles/-/3411661"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E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6" t="s">
        <v>500</v>
      </c>
      <c r="B1" s="237"/>
      <c r="C1" s="237"/>
      <c r="D1" s="237"/>
      <c r="E1" s="237"/>
      <c r="F1" s="237"/>
      <c r="G1" s="237"/>
      <c r="H1" s="237"/>
      <c r="I1" s="130"/>
    </row>
    <row r="2" spans="1:10">
      <c r="A2" s="238" t="s">
        <v>122</v>
      </c>
      <c r="B2" s="239"/>
      <c r="C2" s="239"/>
      <c r="D2" s="239"/>
      <c r="E2" s="239"/>
      <c r="F2" s="239"/>
      <c r="G2" s="239"/>
      <c r="H2" s="239"/>
      <c r="I2" s="130"/>
    </row>
    <row r="3" spans="1:10" ht="15.75" customHeight="1">
      <c r="A3" s="617" t="s">
        <v>29</v>
      </c>
      <c r="B3" s="618"/>
      <c r="C3" s="618"/>
      <c r="D3" s="618"/>
      <c r="E3" s="618"/>
      <c r="F3" s="618"/>
      <c r="G3" s="618"/>
      <c r="H3" s="619"/>
      <c r="I3" s="130"/>
    </row>
    <row r="4" spans="1:10">
      <c r="A4" s="238" t="s">
        <v>195</v>
      </c>
      <c r="B4" s="239"/>
      <c r="C4" s="239"/>
      <c r="D4" s="239"/>
      <c r="E4" s="239"/>
      <c r="F4" s="239"/>
      <c r="G4" s="239"/>
      <c r="H4" s="239"/>
      <c r="I4" s="130"/>
    </row>
    <row r="5" spans="1:10">
      <c r="A5" s="238" t="s">
        <v>123</v>
      </c>
      <c r="B5" s="239"/>
      <c r="C5" s="239"/>
      <c r="D5" s="239"/>
      <c r="E5" s="239"/>
      <c r="F5" s="239"/>
      <c r="G5" s="239"/>
      <c r="H5" s="239"/>
      <c r="I5" s="130"/>
    </row>
    <row r="6" spans="1:10">
      <c r="A6" s="240" t="s">
        <v>122</v>
      </c>
      <c r="B6" s="241"/>
      <c r="C6" s="241"/>
      <c r="D6" s="241"/>
      <c r="E6" s="241"/>
      <c r="F6" s="241"/>
      <c r="G6" s="241"/>
      <c r="H6" s="241"/>
      <c r="I6" s="130"/>
    </row>
    <row r="7" spans="1:10">
      <c r="A7" s="240" t="s">
        <v>124</v>
      </c>
      <c r="B7" s="241"/>
      <c r="C7" s="241"/>
      <c r="D7" s="241"/>
      <c r="E7" s="241"/>
      <c r="F7" s="241"/>
      <c r="G7" s="241"/>
      <c r="H7" s="241"/>
      <c r="I7" s="130"/>
    </row>
    <row r="8" spans="1:10">
      <c r="A8" s="242" t="s">
        <v>125</v>
      </c>
      <c r="B8" s="243"/>
      <c r="C8" s="243"/>
      <c r="D8" s="243"/>
      <c r="E8" s="243"/>
      <c r="F8" s="243"/>
      <c r="G8" s="243"/>
      <c r="H8" s="243"/>
      <c r="I8" s="130"/>
    </row>
    <row r="9" spans="1:10" ht="15" customHeight="1">
      <c r="A9" s="313" t="s">
        <v>126</v>
      </c>
      <c r="B9" s="314" t="str">
        <f>+'25　食中毒記事等 '!A5</f>
        <v>刺し身を食べ激しい腹痛...胃からアニサキス発見　高崎市のスーパーが販売</v>
      </c>
      <c r="C9" s="315"/>
      <c r="D9" s="315"/>
      <c r="E9" s="315"/>
      <c r="F9" s="315"/>
      <c r="G9" s="315"/>
      <c r="H9" s="315"/>
      <c r="I9" s="130"/>
    </row>
    <row r="10" spans="1:10" ht="15" customHeight="1">
      <c r="A10" s="313" t="s">
        <v>127</v>
      </c>
      <c r="B10" s="408" t="str">
        <f>+'25　ノロウイルス関連情報 '!H72</f>
        <v>管理レベル「2」　</v>
      </c>
      <c r="C10" s="408" t="s">
        <v>233</v>
      </c>
      <c r="D10" s="316">
        <f>+'25　ノロウイルス関連情報 '!G73</f>
        <v>5.31</v>
      </c>
      <c r="E10" s="408" t="s">
        <v>234</v>
      </c>
      <c r="F10" s="317">
        <f>+'25　ノロウイルス関連情報 '!I73</f>
        <v>-0.41000000000000014</v>
      </c>
      <c r="G10" s="315" t="s">
        <v>138</v>
      </c>
      <c r="H10" s="315"/>
      <c r="I10" s="130"/>
    </row>
    <row r="11" spans="1:10" s="149" customFormat="1" ht="15" customHeight="1">
      <c r="A11" s="318" t="s">
        <v>128</v>
      </c>
      <c r="B11" s="623" t="s">
        <v>493</v>
      </c>
      <c r="C11" s="623"/>
      <c r="D11" s="623"/>
      <c r="E11" s="623"/>
      <c r="F11" s="623"/>
      <c r="G11" s="623"/>
      <c r="H11" s="319"/>
      <c r="I11" s="148"/>
      <c r="J11" s="149" t="s">
        <v>129</v>
      </c>
    </row>
    <row r="12" spans="1:10" ht="15" customHeight="1">
      <c r="A12" s="313" t="s">
        <v>130</v>
      </c>
      <c r="B12" s="314" t="str">
        <f>+'25　食品表示'!A2</f>
        <v>国産ジビエ認証施設の第31号認証について（湘南じびえ 河津ファクトリー）</v>
      </c>
      <c r="C12" s="315"/>
      <c r="D12" s="315"/>
      <c r="E12" s="315"/>
      <c r="F12" s="315"/>
      <c r="G12" s="315"/>
      <c r="H12" s="315"/>
      <c r="I12" s="130"/>
    </row>
    <row r="13" spans="1:10" ht="15" customHeight="1">
      <c r="A13" s="313" t="s">
        <v>131</v>
      </c>
      <c r="B13" s="320" t="str">
        <f>+'25　海外情報'!B3</f>
        <v>中國</v>
      </c>
      <c r="C13" s="315" t="str">
        <f>+'25　海外情報'!A2</f>
        <v xml:space="preserve">中国上海市、店内での飲食再開 外食産業に安堵感 </v>
      </c>
      <c r="D13" s="315"/>
      <c r="E13" s="315"/>
      <c r="F13" s="315"/>
      <c r="G13" s="315"/>
      <c r="H13" s="315"/>
      <c r="I13" s="130"/>
    </row>
    <row r="14" spans="1:10" ht="15" customHeight="1">
      <c r="A14" s="320" t="s">
        <v>132</v>
      </c>
      <c r="B14" s="321" t="str">
        <f>+'25　海外情報'!B5</f>
        <v>米国</v>
      </c>
      <c r="C14" s="620" t="str">
        <f>+'25　海外情報'!A5</f>
        <v xml:space="preserve">サッポロビール、米クラフトビールのストーン・ブリューイングを買収へ(日本、米国) |   ジェトロ </v>
      </c>
      <c r="D14" s="620"/>
      <c r="E14" s="620"/>
      <c r="F14" s="620"/>
      <c r="G14" s="620"/>
      <c r="H14" s="621"/>
      <c r="I14" s="130"/>
    </row>
    <row r="15" spans="1:10" ht="15" customHeight="1">
      <c r="A15" s="313" t="s">
        <v>133</v>
      </c>
      <c r="B15" s="314" t="str">
        <f>+'25　感染症統計'!A20</f>
        <v>※2022年 第25週（6/20～6/26） 現在</v>
      </c>
      <c r="C15" s="315"/>
      <c r="D15" s="314" t="s">
        <v>175</v>
      </c>
      <c r="E15" s="315"/>
      <c r="F15" s="315"/>
      <c r="G15" s="315"/>
      <c r="H15" s="315"/>
      <c r="I15" s="130"/>
    </row>
    <row r="16" spans="1:10" ht="15" customHeight="1">
      <c r="A16" s="313" t="s">
        <v>134</v>
      </c>
      <c r="B16" s="622" t="str">
        <f>+'24　感染症情報'!B2</f>
        <v>2022年第24週（6月13日〜6月19日）</v>
      </c>
      <c r="C16" s="622"/>
      <c r="D16" s="622"/>
      <c r="E16" s="622"/>
      <c r="F16" s="622"/>
      <c r="G16" s="622"/>
      <c r="H16" s="315"/>
      <c r="I16" s="130"/>
    </row>
    <row r="17" spans="1:14" ht="15" customHeight="1">
      <c r="A17" s="313" t="s">
        <v>237</v>
      </c>
      <c r="B17" s="524" t="str">
        <f>+'25  衛生訓話'!A2</f>
        <v>　今週のお題　(点検表は正確に記録しましょう)</v>
      </c>
      <c r="C17" s="315"/>
      <c r="D17" s="315"/>
      <c r="E17" s="315"/>
      <c r="F17" s="322"/>
      <c r="G17" s="315"/>
      <c r="H17" s="315"/>
      <c r="I17" s="130"/>
    </row>
    <row r="18" spans="1:14" ht="15" customHeight="1">
      <c r="A18" s="313" t="s">
        <v>139</v>
      </c>
      <c r="B18" s="315" t="str">
        <f>+'25　新型コロナウイルス情報'!C4</f>
        <v>今週の新型コロナ 新規感染者数　世界で550万人(対前週の増加に対して90万人増加)</v>
      </c>
      <c r="C18" s="315"/>
      <c r="D18" s="315"/>
      <c r="E18" s="315"/>
      <c r="F18" s="315" t="s">
        <v>21</v>
      </c>
      <c r="G18" s="315"/>
      <c r="H18" s="315"/>
      <c r="I18" s="130"/>
    </row>
    <row r="19" spans="1:14" s="186" customFormat="1" ht="15" customHeight="1">
      <c r="A19" s="313" t="s">
        <v>198</v>
      </c>
      <c r="B19" s="315" t="s">
        <v>263</v>
      </c>
      <c r="C19" s="315"/>
      <c r="D19" s="315"/>
      <c r="E19" s="315"/>
      <c r="F19" s="315"/>
      <c r="G19" s="315"/>
      <c r="H19" s="315"/>
      <c r="I19" s="130"/>
    </row>
    <row r="20" spans="1:14">
      <c r="A20" s="242" t="s">
        <v>125</v>
      </c>
      <c r="B20" s="243"/>
      <c r="C20" s="243"/>
      <c r="D20" s="243"/>
      <c r="E20" s="243"/>
      <c r="F20" s="243"/>
      <c r="G20" s="243"/>
      <c r="H20" s="243"/>
      <c r="I20" s="130"/>
    </row>
    <row r="21" spans="1:14">
      <c r="A21" s="240" t="s">
        <v>21</v>
      </c>
      <c r="B21" s="241"/>
      <c r="C21" s="241"/>
      <c r="D21" s="241"/>
      <c r="E21" s="241"/>
      <c r="F21" s="241"/>
      <c r="G21" s="241"/>
      <c r="H21" s="241"/>
      <c r="I21" s="130"/>
    </row>
    <row r="22" spans="1:14">
      <c r="A22" s="131" t="s">
        <v>135</v>
      </c>
      <c r="I22" s="130"/>
    </row>
    <row r="23" spans="1:14">
      <c r="A23" s="130"/>
      <c r="I23" s="130"/>
    </row>
    <row r="24" spans="1:14">
      <c r="A24" s="130"/>
      <c r="I24" s="130"/>
    </row>
    <row r="25" spans="1:14">
      <c r="A25" s="130"/>
      <c r="I25" s="130"/>
      <c r="N25" t="s">
        <v>175</v>
      </c>
    </row>
    <row r="26" spans="1:14">
      <c r="A26" s="130"/>
      <c r="I26" s="130"/>
    </row>
    <row r="27" spans="1:14">
      <c r="A27" s="130"/>
      <c r="I27" s="130"/>
    </row>
    <row r="28" spans="1:14">
      <c r="A28" s="130"/>
      <c r="I28" s="130"/>
    </row>
    <row r="29" spans="1:14">
      <c r="A29" s="130"/>
      <c r="I29" s="130"/>
    </row>
    <row r="30" spans="1:14">
      <c r="A30" s="130"/>
      <c r="I30" s="130"/>
    </row>
    <row r="31" spans="1:14">
      <c r="A31" s="130"/>
      <c r="I31" s="130"/>
    </row>
    <row r="32" spans="1:14">
      <c r="A32" s="130"/>
      <c r="I32" s="130"/>
    </row>
    <row r="33" spans="1:9" ht="13.8" thickBot="1">
      <c r="A33" s="132"/>
      <c r="B33" s="133"/>
      <c r="C33" s="133"/>
      <c r="D33" s="133"/>
      <c r="E33" s="133"/>
      <c r="F33" s="133"/>
      <c r="G33" s="133"/>
      <c r="H33" s="133"/>
      <c r="I33" s="130"/>
    </row>
    <row r="34" spans="1:9" ht="13.8" thickTop="1"/>
    <row r="37" spans="1:9" ht="24.6">
      <c r="A37" s="162" t="s">
        <v>160</v>
      </c>
    </row>
    <row r="38" spans="1:9" ht="40.5" customHeight="1">
      <c r="A38" s="624" t="s">
        <v>161</v>
      </c>
      <c r="B38" s="624"/>
      <c r="C38" s="624"/>
      <c r="D38" s="624"/>
      <c r="E38" s="624"/>
      <c r="F38" s="624"/>
      <c r="G38" s="624"/>
    </row>
    <row r="39" spans="1:9" ht="30.75" customHeight="1">
      <c r="A39" s="616" t="s">
        <v>162</v>
      </c>
      <c r="B39" s="616"/>
      <c r="C39" s="616"/>
      <c r="D39" s="616"/>
      <c r="E39" s="616"/>
      <c r="F39" s="616"/>
      <c r="G39" s="616"/>
    </row>
    <row r="40" spans="1:9" ht="15">
      <c r="A40" s="163"/>
    </row>
    <row r="41" spans="1:9" ht="69.75" customHeight="1">
      <c r="A41" s="611" t="s">
        <v>170</v>
      </c>
      <c r="B41" s="611"/>
      <c r="C41" s="611"/>
      <c r="D41" s="611"/>
      <c r="E41" s="611"/>
      <c r="F41" s="611"/>
      <c r="G41" s="611"/>
    </row>
    <row r="42" spans="1:9" ht="35.25" customHeight="1">
      <c r="A42" s="616" t="s">
        <v>163</v>
      </c>
      <c r="B42" s="616"/>
      <c r="C42" s="616"/>
      <c r="D42" s="616"/>
      <c r="E42" s="616"/>
      <c r="F42" s="616"/>
      <c r="G42" s="616"/>
    </row>
    <row r="43" spans="1:9" ht="59.25" customHeight="1">
      <c r="A43" s="611" t="s">
        <v>164</v>
      </c>
      <c r="B43" s="611"/>
      <c r="C43" s="611"/>
      <c r="D43" s="611"/>
      <c r="E43" s="611"/>
      <c r="F43" s="611"/>
      <c r="G43" s="611"/>
    </row>
    <row r="44" spans="1:9" ht="15">
      <c r="A44" s="164"/>
    </row>
    <row r="45" spans="1:9" ht="27.75" customHeight="1">
      <c r="A45" s="613" t="s">
        <v>165</v>
      </c>
      <c r="B45" s="613"/>
      <c r="C45" s="613"/>
      <c r="D45" s="613"/>
      <c r="E45" s="613"/>
      <c r="F45" s="613"/>
      <c r="G45" s="613"/>
    </row>
    <row r="46" spans="1:9" ht="53.25" customHeight="1">
      <c r="A46" s="612" t="s">
        <v>171</v>
      </c>
      <c r="B46" s="611"/>
      <c r="C46" s="611"/>
      <c r="D46" s="611"/>
      <c r="E46" s="611"/>
      <c r="F46" s="611"/>
      <c r="G46" s="611"/>
    </row>
    <row r="47" spans="1:9" ht="15">
      <c r="A47" s="164"/>
    </row>
    <row r="48" spans="1:9" ht="32.25" customHeight="1">
      <c r="A48" s="613" t="s">
        <v>166</v>
      </c>
      <c r="B48" s="613"/>
      <c r="C48" s="613"/>
      <c r="D48" s="613"/>
      <c r="E48" s="613"/>
      <c r="F48" s="613"/>
      <c r="G48" s="613"/>
    </row>
    <row r="49" spans="1:7" ht="15">
      <c r="A49" s="163"/>
    </row>
    <row r="50" spans="1:7" ht="87" customHeight="1">
      <c r="A50" s="612" t="s">
        <v>172</v>
      </c>
      <c r="B50" s="611"/>
      <c r="C50" s="611"/>
      <c r="D50" s="611"/>
      <c r="E50" s="611"/>
      <c r="F50" s="611"/>
      <c r="G50" s="611"/>
    </row>
    <row r="51" spans="1:7" ht="15">
      <c r="A51" s="164"/>
    </row>
    <row r="52" spans="1:7" ht="32.25" customHeight="1">
      <c r="A52" s="613" t="s">
        <v>167</v>
      </c>
      <c r="B52" s="613"/>
      <c r="C52" s="613"/>
      <c r="D52" s="613"/>
      <c r="E52" s="613"/>
      <c r="F52" s="613"/>
      <c r="G52" s="613"/>
    </row>
    <row r="53" spans="1:7" ht="29.25" customHeight="1">
      <c r="A53" s="611" t="s">
        <v>168</v>
      </c>
      <c r="B53" s="611"/>
      <c r="C53" s="611"/>
      <c r="D53" s="611"/>
      <c r="E53" s="611"/>
      <c r="F53" s="611"/>
      <c r="G53" s="611"/>
    </row>
    <row r="54" spans="1:7" ht="15">
      <c r="A54" s="164"/>
    </row>
    <row r="55" spans="1:7" s="149" customFormat="1" ht="110.25" customHeight="1">
      <c r="A55" s="614" t="s">
        <v>173</v>
      </c>
      <c r="B55" s="615"/>
      <c r="C55" s="615"/>
      <c r="D55" s="615"/>
      <c r="E55" s="615"/>
      <c r="F55" s="615"/>
      <c r="G55" s="615"/>
    </row>
    <row r="56" spans="1:7" ht="34.5" customHeight="1">
      <c r="A56" s="616" t="s">
        <v>169</v>
      </c>
      <c r="B56" s="616"/>
      <c r="C56" s="616"/>
      <c r="D56" s="616"/>
      <c r="E56" s="616"/>
      <c r="F56" s="616"/>
      <c r="G56" s="616"/>
    </row>
    <row r="57" spans="1:7" ht="114" customHeight="1">
      <c r="A57" s="612" t="s">
        <v>174</v>
      </c>
      <c r="B57" s="611"/>
      <c r="C57" s="611"/>
      <c r="D57" s="611"/>
      <c r="E57" s="611"/>
      <c r="F57" s="611"/>
      <c r="G57" s="611"/>
    </row>
    <row r="58" spans="1:7" ht="109.5" customHeight="1">
      <c r="A58" s="611"/>
      <c r="B58" s="611"/>
      <c r="C58" s="611"/>
      <c r="D58" s="611"/>
      <c r="E58" s="611"/>
      <c r="F58" s="611"/>
      <c r="G58" s="611"/>
    </row>
    <row r="59" spans="1:7" ht="15">
      <c r="A59" s="164"/>
    </row>
    <row r="60" spans="1:7" s="161" customFormat="1" ht="57.75" customHeight="1">
      <c r="A60" s="611"/>
      <c r="B60" s="611"/>
      <c r="C60" s="611"/>
      <c r="D60" s="611"/>
      <c r="E60" s="611"/>
      <c r="F60" s="611"/>
      <c r="G60" s="611"/>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3"/>
  <sheetViews>
    <sheetView view="pageBreakPreview" zoomScaleNormal="100" zoomScaleSheetLayoutView="100" workbookViewId="0">
      <selection activeCell="G5" sqref="G5"/>
    </sheetView>
  </sheetViews>
  <sheetFormatPr defaultColWidth="9" defaultRowHeight="13.2"/>
  <cols>
    <col min="1" max="1" width="21.33203125" style="48" customWidth="1"/>
    <col min="2" max="2" width="19.77734375" style="48" customWidth="1"/>
    <col min="3" max="3" width="80.21875" style="440" customWidth="1"/>
    <col min="4" max="4" width="14.44140625" style="49" customWidth="1"/>
    <col min="5" max="5" width="13.6640625" style="49" customWidth="1"/>
    <col min="6" max="6" width="13.88671875" style="43" customWidth="1"/>
    <col min="7" max="7" width="58.6640625" style="43" customWidth="1"/>
    <col min="8" max="10" width="9" style="43"/>
    <col min="11" max="11" width="14.109375" style="43" customWidth="1"/>
    <col min="12" max="16384" width="9" style="43"/>
  </cols>
  <sheetData>
    <row r="1" spans="1:5" ht="44.25" customHeight="1">
      <c r="A1" s="464" t="s">
        <v>288</v>
      </c>
      <c r="B1" s="465" t="s">
        <v>227</v>
      </c>
      <c r="C1" s="466" t="s">
        <v>246</v>
      </c>
      <c r="D1" s="467" t="s">
        <v>25</v>
      </c>
      <c r="E1" s="468" t="s">
        <v>26</v>
      </c>
    </row>
    <row r="2" spans="1:5" s="182" customFormat="1" ht="22.95" customHeight="1">
      <c r="A2" s="552" t="s">
        <v>297</v>
      </c>
      <c r="B2" s="469" t="s">
        <v>298</v>
      </c>
      <c r="C2" s="469" t="s">
        <v>348</v>
      </c>
      <c r="D2" s="470">
        <v>44743</v>
      </c>
      <c r="E2" s="470">
        <v>44743</v>
      </c>
    </row>
    <row r="3" spans="1:5" s="182" customFormat="1" ht="22.95" customHeight="1">
      <c r="A3" s="552" t="s">
        <v>268</v>
      </c>
      <c r="B3" s="469" t="s">
        <v>299</v>
      </c>
      <c r="C3" s="588" t="s">
        <v>349</v>
      </c>
      <c r="D3" s="470">
        <v>44743</v>
      </c>
      <c r="E3" s="470">
        <v>44743</v>
      </c>
    </row>
    <row r="4" spans="1:5" s="182" customFormat="1" ht="22.95" customHeight="1">
      <c r="A4" s="552" t="s">
        <v>268</v>
      </c>
      <c r="B4" s="469" t="s">
        <v>300</v>
      </c>
      <c r="C4" s="585" t="s">
        <v>350</v>
      </c>
      <c r="D4" s="470">
        <v>44743</v>
      </c>
      <c r="E4" s="470">
        <v>44743</v>
      </c>
    </row>
    <row r="5" spans="1:5" s="182" customFormat="1" ht="22.95" customHeight="1">
      <c r="A5" s="552" t="s">
        <v>268</v>
      </c>
      <c r="B5" s="469" t="s">
        <v>301</v>
      </c>
      <c r="C5" s="585" t="s">
        <v>351</v>
      </c>
      <c r="D5" s="470">
        <v>44743</v>
      </c>
      <c r="E5" s="470">
        <v>44743</v>
      </c>
    </row>
    <row r="6" spans="1:5" s="182" customFormat="1" ht="22.95" customHeight="1">
      <c r="A6" s="552" t="s">
        <v>268</v>
      </c>
      <c r="B6" s="469" t="s">
        <v>302</v>
      </c>
      <c r="C6" s="599" t="s">
        <v>352</v>
      </c>
      <c r="D6" s="470">
        <v>44743</v>
      </c>
      <c r="E6" s="470">
        <v>44743</v>
      </c>
    </row>
    <row r="7" spans="1:5" s="182" customFormat="1" ht="22.95" customHeight="1">
      <c r="A7" s="552" t="s">
        <v>271</v>
      </c>
      <c r="B7" s="469" t="s">
        <v>303</v>
      </c>
      <c r="C7" s="588" t="s">
        <v>353</v>
      </c>
      <c r="D7" s="470">
        <v>44743</v>
      </c>
      <c r="E7" s="470">
        <v>44743</v>
      </c>
    </row>
    <row r="8" spans="1:5" s="182" customFormat="1" ht="22.95" customHeight="1">
      <c r="A8" s="552" t="s">
        <v>268</v>
      </c>
      <c r="B8" s="469" t="s">
        <v>299</v>
      </c>
      <c r="C8" s="585" t="s">
        <v>354</v>
      </c>
      <c r="D8" s="470">
        <v>44743</v>
      </c>
      <c r="E8" s="470">
        <v>44743</v>
      </c>
    </row>
    <row r="9" spans="1:5" s="182" customFormat="1" ht="22.95" customHeight="1">
      <c r="A9" s="552" t="s">
        <v>268</v>
      </c>
      <c r="B9" s="469" t="s">
        <v>304</v>
      </c>
      <c r="C9" s="588" t="s">
        <v>355</v>
      </c>
      <c r="D9" s="470">
        <v>44742</v>
      </c>
      <c r="E9" s="470">
        <v>44743</v>
      </c>
    </row>
    <row r="10" spans="1:5" s="182" customFormat="1" ht="22.95" customHeight="1">
      <c r="A10" s="552" t="s">
        <v>268</v>
      </c>
      <c r="B10" s="469" t="s">
        <v>305</v>
      </c>
      <c r="C10" s="589" t="s">
        <v>356</v>
      </c>
      <c r="D10" s="470">
        <v>44742</v>
      </c>
      <c r="E10" s="470">
        <v>44743</v>
      </c>
    </row>
    <row r="11" spans="1:5" s="182" customFormat="1" ht="22.95" customHeight="1">
      <c r="A11" s="552" t="s">
        <v>268</v>
      </c>
      <c r="B11" s="469" t="s">
        <v>306</v>
      </c>
      <c r="C11" s="585" t="s">
        <v>357</v>
      </c>
      <c r="D11" s="470">
        <v>44742</v>
      </c>
      <c r="E11" s="470">
        <v>44743</v>
      </c>
    </row>
    <row r="12" spans="1:5" s="182" customFormat="1" ht="22.95" customHeight="1">
      <c r="A12" s="552" t="s">
        <v>271</v>
      </c>
      <c r="B12" s="469" t="s">
        <v>307</v>
      </c>
      <c r="C12" s="589" t="s">
        <v>358</v>
      </c>
      <c r="D12" s="470">
        <v>44742</v>
      </c>
      <c r="E12" s="470">
        <v>44743</v>
      </c>
    </row>
    <row r="13" spans="1:5" s="182" customFormat="1" ht="22.95" customHeight="1">
      <c r="A13" s="552" t="s">
        <v>268</v>
      </c>
      <c r="B13" s="469" t="s">
        <v>308</v>
      </c>
      <c r="C13" s="585" t="s">
        <v>359</v>
      </c>
      <c r="D13" s="470">
        <v>44742</v>
      </c>
      <c r="E13" s="470">
        <v>44743</v>
      </c>
    </row>
    <row r="14" spans="1:5" s="182" customFormat="1" ht="22.95" customHeight="1">
      <c r="A14" s="552" t="s">
        <v>268</v>
      </c>
      <c r="B14" s="469" t="s">
        <v>309</v>
      </c>
      <c r="C14" s="600" t="s">
        <v>360</v>
      </c>
      <c r="D14" s="470">
        <v>44742</v>
      </c>
      <c r="E14" s="470">
        <v>44742</v>
      </c>
    </row>
    <row r="15" spans="1:5" s="182" customFormat="1" ht="22.95" customHeight="1">
      <c r="A15" s="552" t="s">
        <v>268</v>
      </c>
      <c r="B15" s="469" t="s">
        <v>303</v>
      </c>
      <c r="C15" s="599" t="s">
        <v>361</v>
      </c>
      <c r="D15" s="470">
        <v>44742</v>
      </c>
      <c r="E15" s="470">
        <v>44742</v>
      </c>
    </row>
    <row r="16" spans="1:5" s="182" customFormat="1" ht="22.95" customHeight="1">
      <c r="A16" s="552" t="s">
        <v>271</v>
      </c>
      <c r="B16" s="469" t="s">
        <v>269</v>
      </c>
      <c r="C16" s="599" t="s">
        <v>362</v>
      </c>
      <c r="D16" s="470">
        <v>44741</v>
      </c>
      <c r="E16" s="470">
        <v>44742</v>
      </c>
    </row>
    <row r="17" spans="1:5" s="182" customFormat="1" ht="22.95" customHeight="1">
      <c r="A17" s="552" t="s">
        <v>268</v>
      </c>
      <c r="B17" s="469" t="s">
        <v>278</v>
      </c>
      <c r="C17" s="599" t="s">
        <v>363</v>
      </c>
      <c r="D17" s="470">
        <v>44741</v>
      </c>
      <c r="E17" s="470">
        <v>44742</v>
      </c>
    </row>
    <row r="18" spans="1:5" s="182" customFormat="1" ht="22.95" customHeight="1">
      <c r="A18" s="552" t="s">
        <v>268</v>
      </c>
      <c r="B18" s="469" t="s">
        <v>310</v>
      </c>
      <c r="C18" s="589" t="s">
        <v>364</v>
      </c>
      <c r="D18" s="470">
        <v>44741</v>
      </c>
      <c r="E18" s="470">
        <v>44742</v>
      </c>
    </row>
    <row r="19" spans="1:5" s="182" customFormat="1" ht="22.95" customHeight="1">
      <c r="A19" s="552" t="s">
        <v>268</v>
      </c>
      <c r="B19" s="469" t="s">
        <v>277</v>
      </c>
      <c r="C19" s="588" t="s">
        <v>365</v>
      </c>
      <c r="D19" s="470">
        <v>44741</v>
      </c>
      <c r="E19" s="470">
        <v>44742</v>
      </c>
    </row>
    <row r="20" spans="1:5" s="182" customFormat="1" ht="22.95" customHeight="1">
      <c r="A20" s="552" t="s">
        <v>271</v>
      </c>
      <c r="B20" s="469" t="s">
        <v>311</v>
      </c>
      <c r="C20" s="599" t="s">
        <v>366</v>
      </c>
      <c r="D20" s="470">
        <v>44741</v>
      </c>
      <c r="E20" s="470">
        <v>44742</v>
      </c>
    </row>
    <row r="21" spans="1:5" s="182" customFormat="1" ht="22.95" customHeight="1">
      <c r="A21" s="552" t="s">
        <v>272</v>
      </c>
      <c r="B21" s="469" t="s">
        <v>312</v>
      </c>
      <c r="C21" s="589" t="s">
        <v>367</v>
      </c>
      <c r="D21" s="470">
        <v>44741</v>
      </c>
      <c r="E21" s="470">
        <v>44742</v>
      </c>
    </row>
    <row r="22" spans="1:5" s="182" customFormat="1" ht="22.95" customHeight="1">
      <c r="A22" s="552" t="s">
        <v>268</v>
      </c>
      <c r="B22" s="469" t="s">
        <v>313</v>
      </c>
      <c r="C22" s="585" t="s">
        <v>368</v>
      </c>
      <c r="D22" s="470">
        <v>44741</v>
      </c>
      <c r="E22" s="470">
        <v>44742</v>
      </c>
    </row>
    <row r="23" spans="1:5" s="182" customFormat="1" ht="22.95" customHeight="1">
      <c r="A23" s="552" t="s">
        <v>268</v>
      </c>
      <c r="B23" s="469" t="s">
        <v>314</v>
      </c>
      <c r="C23" s="469" t="s">
        <v>369</v>
      </c>
      <c r="D23" s="470">
        <v>44741</v>
      </c>
      <c r="E23" s="470">
        <v>44742</v>
      </c>
    </row>
    <row r="24" spans="1:5" s="182" customFormat="1" ht="22.95" customHeight="1">
      <c r="A24" s="552" t="s">
        <v>268</v>
      </c>
      <c r="B24" s="469" t="s">
        <v>315</v>
      </c>
      <c r="C24" s="469" t="s">
        <v>370</v>
      </c>
      <c r="D24" s="470">
        <v>44741</v>
      </c>
      <c r="E24" s="470">
        <v>44742</v>
      </c>
    </row>
    <row r="25" spans="1:5" s="182" customFormat="1" ht="22.95" customHeight="1">
      <c r="A25" s="552" t="s">
        <v>268</v>
      </c>
      <c r="B25" s="469" t="s">
        <v>304</v>
      </c>
      <c r="C25" s="585" t="s">
        <v>371</v>
      </c>
      <c r="D25" s="470">
        <v>44741</v>
      </c>
      <c r="E25" s="470">
        <v>44742</v>
      </c>
    </row>
    <row r="26" spans="1:5" s="182" customFormat="1" ht="22.95" customHeight="1">
      <c r="A26" s="552" t="s">
        <v>268</v>
      </c>
      <c r="B26" s="469" t="s">
        <v>316</v>
      </c>
      <c r="C26" s="469" t="s">
        <v>372</v>
      </c>
      <c r="D26" s="470">
        <v>44741</v>
      </c>
      <c r="E26" s="470">
        <v>44742</v>
      </c>
    </row>
    <row r="27" spans="1:5" s="182" customFormat="1" ht="22.95" customHeight="1">
      <c r="A27" s="552" t="s">
        <v>268</v>
      </c>
      <c r="B27" s="469" t="s">
        <v>317</v>
      </c>
      <c r="C27" s="469" t="s">
        <v>318</v>
      </c>
      <c r="D27" s="470">
        <v>44740</v>
      </c>
      <c r="E27" s="470">
        <v>44741</v>
      </c>
    </row>
    <row r="28" spans="1:5" s="182" customFormat="1" ht="22.95" customHeight="1">
      <c r="A28" s="552" t="s">
        <v>271</v>
      </c>
      <c r="B28" s="469" t="s">
        <v>269</v>
      </c>
      <c r="C28" s="599" t="s">
        <v>319</v>
      </c>
      <c r="D28" s="470">
        <v>44740</v>
      </c>
      <c r="E28" s="470">
        <v>44741</v>
      </c>
    </row>
    <row r="29" spans="1:5" s="182" customFormat="1" ht="22.95" customHeight="1">
      <c r="A29" s="552" t="s">
        <v>271</v>
      </c>
      <c r="B29" s="469" t="s">
        <v>275</v>
      </c>
      <c r="C29" s="599" t="s">
        <v>320</v>
      </c>
      <c r="D29" s="470">
        <v>44740</v>
      </c>
      <c r="E29" s="470">
        <v>44741</v>
      </c>
    </row>
    <row r="30" spans="1:5" s="182" customFormat="1" ht="22.95" customHeight="1">
      <c r="A30" s="552" t="s">
        <v>268</v>
      </c>
      <c r="B30" s="469" t="s">
        <v>321</v>
      </c>
      <c r="C30" s="599" t="s">
        <v>322</v>
      </c>
      <c r="D30" s="470">
        <v>44740</v>
      </c>
      <c r="E30" s="470">
        <v>44741</v>
      </c>
    </row>
    <row r="31" spans="1:5" s="182" customFormat="1" ht="22.95" customHeight="1">
      <c r="A31" s="469" t="s">
        <v>268</v>
      </c>
      <c r="B31" s="469" t="s">
        <v>323</v>
      </c>
      <c r="C31" s="589" t="s">
        <v>324</v>
      </c>
      <c r="D31" s="470">
        <v>44740</v>
      </c>
      <c r="E31" s="470">
        <v>44741</v>
      </c>
    </row>
    <row r="32" spans="1:5" s="182" customFormat="1" ht="22.95" customHeight="1">
      <c r="A32" s="469" t="s">
        <v>271</v>
      </c>
      <c r="B32" s="469" t="s">
        <v>325</v>
      </c>
      <c r="C32" s="585" t="s">
        <v>326</v>
      </c>
      <c r="D32" s="470">
        <v>44740</v>
      </c>
      <c r="E32" s="470">
        <v>44741</v>
      </c>
    </row>
    <row r="33" spans="1:5" s="182" customFormat="1" ht="22.95" customHeight="1">
      <c r="A33" s="469" t="s">
        <v>272</v>
      </c>
      <c r="B33" s="469" t="s">
        <v>327</v>
      </c>
      <c r="C33" s="589" t="s">
        <v>328</v>
      </c>
      <c r="D33" s="470">
        <v>44740</v>
      </c>
      <c r="E33" s="470">
        <v>44741</v>
      </c>
    </row>
    <row r="34" spans="1:5" s="182" customFormat="1" ht="22.95" customHeight="1">
      <c r="A34" s="469" t="s">
        <v>268</v>
      </c>
      <c r="B34" s="469" t="s">
        <v>329</v>
      </c>
      <c r="C34" s="599" t="s">
        <v>330</v>
      </c>
      <c r="D34" s="470">
        <v>44740</v>
      </c>
      <c r="E34" s="470">
        <v>44740</v>
      </c>
    </row>
    <row r="35" spans="1:5" s="182" customFormat="1" ht="22.95" customHeight="1">
      <c r="A35" s="469" t="s">
        <v>268</v>
      </c>
      <c r="B35" s="536" t="s">
        <v>331</v>
      </c>
      <c r="C35" s="585" t="s">
        <v>332</v>
      </c>
      <c r="D35" s="470">
        <v>44740</v>
      </c>
      <c r="E35" s="470">
        <v>44740</v>
      </c>
    </row>
    <row r="36" spans="1:5" s="182" customFormat="1" ht="22.95" customHeight="1">
      <c r="A36" s="571" t="s">
        <v>271</v>
      </c>
      <c r="B36" s="572" t="s">
        <v>269</v>
      </c>
      <c r="C36" s="590" t="s">
        <v>333</v>
      </c>
      <c r="D36" s="573">
        <v>44740</v>
      </c>
      <c r="E36" s="573">
        <v>44740</v>
      </c>
    </row>
    <row r="37" spans="1:5" s="182" customFormat="1" ht="22.95" customHeight="1">
      <c r="A37" s="571" t="s">
        <v>268</v>
      </c>
      <c r="B37" s="572" t="s">
        <v>334</v>
      </c>
      <c r="C37" s="587" t="s">
        <v>335</v>
      </c>
      <c r="D37" s="573">
        <v>44740</v>
      </c>
      <c r="E37" s="573">
        <v>44740</v>
      </c>
    </row>
    <row r="38" spans="1:5" s="182" customFormat="1" ht="22.95" customHeight="1">
      <c r="A38" s="571" t="s">
        <v>272</v>
      </c>
      <c r="B38" s="572" t="s">
        <v>336</v>
      </c>
      <c r="C38" s="571" t="s">
        <v>337</v>
      </c>
      <c r="D38" s="573">
        <v>44740</v>
      </c>
      <c r="E38" s="573">
        <v>44740</v>
      </c>
    </row>
    <row r="39" spans="1:5" s="182" customFormat="1" ht="22.95" customHeight="1">
      <c r="A39" s="571" t="s">
        <v>268</v>
      </c>
      <c r="B39" s="572" t="s">
        <v>303</v>
      </c>
      <c r="C39" s="590" t="s">
        <v>338</v>
      </c>
      <c r="D39" s="573">
        <v>44740</v>
      </c>
      <c r="E39" s="573">
        <v>44740</v>
      </c>
    </row>
    <row r="40" spans="1:5" s="182" customFormat="1" ht="22.95" customHeight="1">
      <c r="A40" s="571" t="s">
        <v>268</v>
      </c>
      <c r="B40" s="572" t="s">
        <v>339</v>
      </c>
      <c r="C40" s="590" t="s">
        <v>340</v>
      </c>
      <c r="D40" s="573">
        <v>44739</v>
      </c>
      <c r="E40" s="573">
        <v>44740</v>
      </c>
    </row>
    <row r="41" spans="1:5" s="182" customFormat="1" ht="22.95" customHeight="1">
      <c r="A41" s="571" t="s">
        <v>268</v>
      </c>
      <c r="B41" s="572" t="s">
        <v>270</v>
      </c>
      <c r="C41" s="590" t="s">
        <v>341</v>
      </c>
      <c r="D41" s="573">
        <v>44739</v>
      </c>
      <c r="E41" s="573">
        <v>44740</v>
      </c>
    </row>
    <row r="42" spans="1:5" s="182" customFormat="1" ht="22.95" customHeight="1">
      <c r="A42" s="571" t="s">
        <v>268</v>
      </c>
      <c r="B42" s="572" t="s">
        <v>276</v>
      </c>
      <c r="C42" s="587" t="s">
        <v>342</v>
      </c>
      <c r="D42" s="573">
        <v>44739</v>
      </c>
      <c r="E42" s="573">
        <v>44740</v>
      </c>
    </row>
    <row r="43" spans="1:5" s="182" customFormat="1" ht="22.95" customHeight="1">
      <c r="A43" s="571" t="s">
        <v>297</v>
      </c>
      <c r="B43" s="572" t="s">
        <v>314</v>
      </c>
      <c r="C43" s="586" t="s">
        <v>343</v>
      </c>
      <c r="D43" s="573">
        <v>44739</v>
      </c>
      <c r="E43" s="573">
        <v>44739</v>
      </c>
    </row>
    <row r="44" spans="1:5" s="182" customFormat="1" ht="22.95" customHeight="1">
      <c r="A44" s="571" t="s">
        <v>268</v>
      </c>
      <c r="B44" s="572" t="s">
        <v>344</v>
      </c>
      <c r="C44" s="586" t="s">
        <v>345</v>
      </c>
      <c r="D44" s="573">
        <v>44739</v>
      </c>
      <c r="E44" s="573">
        <v>44739</v>
      </c>
    </row>
    <row r="45" spans="1:5" s="182" customFormat="1" ht="22.95" customHeight="1">
      <c r="A45" s="571" t="s">
        <v>297</v>
      </c>
      <c r="B45" s="572" t="s">
        <v>346</v>
      </c>
      <c r="C45" s="590" t="s">
        <v>347</v>
      </c>
      <c r="D45" s="573">
        <v>44736</v>
      </c>
      <c r="E45" s="573">
        <v>44739</v>
      </c>
    </row>
    <row r="46" spans="1:5" s="182" customFormat="1" ht="22.95" customHeight="1">
      <c r="A46" s="571"/>
      <c r="B46" s="572"/>
      <c r="C46" s="571"/>
      <c r="D46" s="573"/>
      <c r="E46" s="573"/>
    </row>
    <row r="47" spans="1:5" s="182" customFormat="1" ht="22.95" customHeight="1">
      <c r="A47" s="469"/>
      <c r="B47" s="536"/>
      <c r="C47" s="469"/>
      <c r="D47" s="470"/>
      <c r="E47" s="470"/>
    </row>
    <row r="48" spans="1:5" s="182" customFormat="1" ht="22.2" customHeight="1">
      <c r="A48" s="273"/>
      <c r="B48" s="274"/>
      <c r="C48" s="275"/>
      <c r="D48" s="274"/>
      <c r="E48" s="274"/>
    </row>
    <row r="49" spans="1:11" s="182" customFormat="1" ht="18" customHeight="1">
      <c r="A49" s="269"/>
      <c r="B49" s="270"/>
      <c r="C49" s="437" t="s">
        <v>226</v>
      </c>
      <c r="D49" s="271"/>
      <c r="E49" s="271"/>
    </row>
    <row r="50" spans="1:11" ht="18.75" customHeight="1">
      <c r="A50" s="43"/>
      <c r="B50" s="43"/>
      <c r="C50" s="182"/>
      <c r="D50" s="43"/>
      <c r="E50" s="43"/>
    </row>
    <row r="51" spans="1:11" ht="9" customHeight="1">
      <c r="A51" s="44"/>
      <c r="B51" s="45"/>
      <c r="C51" s="438"/>
      <c r="D51" s="46"/>
      <c r="E51" s="46"/>
    </row>
    <row r="52" spans="1:11" s="47" customFormat="1" ht="20.25" customHeight="1">
      <c r="A52" s="184" t="s">
        <v>176</v>
      </c>
      <c r="B52" s="184"/>
      <c r="C52" s="439"/>
      <c r="D52" s="60"/>
      <c r="E52" s="60"/>
    </row>
    <row r="53" spans="1:11" s="47" customFormat="1" ht="20.25" customHeight="1">
      <c r="A53" s="849" t="s">
        <v>27</v>
      </c>
      <c r="B53" s="849"/>
      <c r="C53" s="849"/>
      <c r="D53" s="61"/>
      <c r="E53" s="61"/>
      <c r="J53" s="183"/>
      <c r="K53" s="183"/>
    </row>
  </sheetData>
  <mergeCells count="1">
    <mergeCell ref="A53:C5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6"/>
  <sheetViews>
    <sheetView zoomScale="91" zoomScaleNormal="91" zoomScaleSheetLayoutView="100" workbookViewId="0">
      <selection activeCell="N18" sqref="N18"/>
    </sheetView>
  </sheetViews>
  <sheetFormatPr defaultColWidth="9" defaultRowHeight="16.8" customHeight="1"/>
  <cols>
    <col min="1" max="13" width="9" style="1"/>
    <col min="14" max="14" width="108.6640625" style="1" customWidth="1"/>
    <col min="15" max="15" width="26.88671875" style="13" customWidth="1"/>
    <col min="16" max="16384" width="9" style="1"/>
  </cols>
  <sheetData>
    <row r="1" spans="1:16" ht="43.8" customHeight="1" thickBot="1">
      <c r="A1" s="853" t="s">
        <v>289</v>
      </c>
      <c r="B1" s="854"/>
      <c r="C1" s="854"/>
      <c r="D1" s="854"/>
      <c r="E1" s="854"/>
      <c r="F1" s="854"/>
      <c r="G1" s="854"/>
      <c r="H1" s="854"/>
      <c r="I1" s="854"/>
      <c r="J1" s="854"/>
      <c r="K1" s="854"/>
      <c r="L1" s="854"/>
      <c r="M1" s="854"/>
      <c r="N1" s="855"/>
    </row>
    <row r="2" spans="1:16" s="301" customFormat="1" ht="47.4" customHeight="1">
      <c r="A2" s="856" t="s">
        <v>487</v>
      </c>
      <c r="B2" s="857"/>
      <c r="C2" s="857"/>
      <c r="D2" s="857"/>
      <c r="E2" s="857"/>
      <c r="F2" s="857"/>
      <c r="G2" s="857"/>
      <c r="H2" s="857"/>
      <c r="I2" s="857"/>
      <c r="J2" s="857"/>
      <c r="K2" s="857"/>
      <c r="L2" s="857"/>
      <c r="M2" s="857"/>
      <c r="N2" s="858"/>
      <c r="O2" s="13"/>
    </row>
    <row r="3" spans="1:16" s="301" customFormat="1" ht="129" customHeight="1" thickBot="1">
      <c r="A3" s="859" t="s">
        <v>488</v>
      </c>
      <c r="B3" s="860"/>
      <c r="C3" s="860"/>
      <c r="D3" s="860"/>
      <c r="E3" s="860"/>
      <c r="F3" s="860"/>
      <c r="G3" s="860"/>
      <c r="H3" s="860"/>
      <c r="I3" s="860"/>
      <c r="J3" s="860"/>
      <c r="K3" s="860"/>
      <c r="L3" s="860"/>
      <c r="M3" s="860"/>
      <c r="N3" s="861"/>
      <c r="O3" s="13"/>
    </row>
    <row r="4" spans="1:16" s="476" customFormat="1" ht="45" customHeight="1">
      <c r="A4" s="850" t="s">
        <v>489</v>
      </c>
      <c r="B4" s="851"/>
      <c r="C4" s="851"/>
      <c r="D4" s="851"/>
      <c r="E4" s="851"/>
      <c r="F4" s="851"/>
      <c r="G4" s="851"/>
      <c r="H4" s="851"/>
      <c r="I4" s="851"/>
      <c r="J4" s="851"/>
      <c r="K4" s="851"/>
      <c r="L4" s="851"/>
      <c r="M4" s="851"/>
      <c r="N4" s="852"/>
      <c r="O4" s="13"/>
    </row>
    <row r="5" spans="1:16" ht="168.6" customHeight="1" thickBot="1">
      <c r="A5" s="862" t="s">
        <v>490</v>
      </c>
      <c r="B5" s="863"/>
      <c r="C5" s="863"/>
      <c r="D5" s="863"/>
      <c r="E5" s="863"/>
      <c r="F5" s="863"/>
      <c r="G5" s="863"/>
      <c r="H5" s="863"/>
      <c r="I5" s="863"/>
      <c r="J5" s="863"/>
      <c r="K5" s="863"/>
      <c r="L5" s="863"/>
      <c r="M5" s="863"/>
      <c r="N5" s="864"/>
      <c r="O5" s="56"/>
    </row>
    <row r="6" spans="1:16" ht="48" customHeight="1" thickBot="1">
      <c r="A6" s="865" t="s">
        <v>491</v>
      </c>
      <c r="B6" s="866"/>
      <c r="C6" s="866"/>
      <c r="D6" s="866"/>
      <c r="E6" s="866"/>
      <c r="F6" s="866"/>
      <c r="G6" s="866"/>
      <c r="H6" s="866"/>
      <c r="I6" s="866"/>
      <c r="J6" s="866"/>
      <c r="K6" s="866"/>
      <c r="L6" s="866"/>
      <c r="M6" s="866"/>
      <c r="N6" s="867"/>
    </row>
    <row r="7" spans="1:16" ht="300" customHeight="1" thickBot="1">
      <c r="A7" s="868" t="s">
        <v>492</v>
      </c>
      <c r="B7" s="869"/>
      <c r="C7" s="869"/>
      <c r="D7" s="869"/>
      <c r="E7" s="869"/>
      <c r="F7" s="869"/>
      <c r="G7" s="869"/>
      <c r="H7" s="869"/>
      <c r="I7" s="869"/>
      <c r="J7" s="869"/>
      <c r="K7" s="869"/>
      <c r="L7" s="869"/>
      <c r="M7" s="869"/>
      <c r="N7" s="870"/>
      <c r="O7" s="50"/>
    </row>
    <row r="8" spans="1:16" ht="40.799999999999997" customHeight="1" thickBot="1">
      <c r="A8" s="850"/>
      <c r="B8" s="851"/>
      <c r="C8" s="851"/>
      <c r="D8" s="851"/>
      <c r="E8" s="851"/>
      <c r="F8" s="851"/>
      <c r="G8" s="851"/>
      <c r="H8" s="851"/>
      <c r="I8" s="851"/>
      <c r="J8" s="851"/>
      <c r="K8" s="851"/>
      <c r="L8" s="851"/>
      <c r="M8" s="851"/>
      <c r="N8" s="852"/>
    </row>
    <row r="9" spans="1:16" ht="91.2" hidden="1" customHeight="1" thickBot="1">
      <c r="A9" s="862"/>
      <c r="B9" s="863"/>
      <c r="C9" s="863"/>
      <c r="D9" s="863"/>
      <c r="E9" s="863"/>
      <c r="F9" s="863"/>
      <c r="G9" s="863"/>
      <c r="H9" s="863"/>
      <c r="I9" s="863"/>
      <c r="J9" s="863"/>
      <c r="K9" s="863"/>
      <c r="L9" s="863"/>
      <c r="M9" s="863"/>
      <c r="N9" s="864"/>
      <c r="O9" s="56"/>
    </row>
    <row r="10" spans="1:16" s="185" customFormat="1" ht="40.799999999999997" hidden="1" customHeight="1" thickBot="1">
      <c r="A10" s="865"/>
      <c r="B10" s="866"/>
      <c r="C10" s="866"/>
      <c r="D10" s="866"/>
      <c r="E10" s="866"/>
      <c r="F10" s="866"/>
      <c r="G10" s="866"/>
      <c r="H10" s="866"/>
      <c r="I10" s="866"/>
      <c r="J10" s="866"/>
      <c r="K10" s="866"/>
      <c r="L10" s="866"/>
      <c r="M10" s="866"/>
      <c r="N10" s="867"/>
      <c r="O10" s="56"/>
    </row>
    <row r="11" spans="1:16" s="185" customFormat="1" ht="104.4" hidden="1" customHeight="1">
      <c r="A11" s="868"/>
      <c r="B11" s="869"/>
      <c r="C11" s="869"/>
      <c r="D11" s="869"/>
      <c r="E11" s="869"/>
      <c r="F11" s="869"/>
      <c r="G11" s="869"/>
      <c r="H11" s="869"/>
      <c r="I11" s="869"/>
      <c r="J11" s="869"/>
      <c r="K11" s="869"/>
      <c r="L11" s="869"/>
      <c r="M11" s="869"/>
      <c r="N11" s="870"/>
      <c r="O11" s="56"/>
    </row>
    <row r="12" spans="1:16" s="139" customFormat="1" ht="27" hidden="1" customHeight="1">
      <c r="A12" s="876"/>
      <c r="B12" s="877"/>
      <c r="C12" s="877"/>
      <c r="D12" s="877"/>
      <c r="E12" s="877"/>
      <c r="F12" s="877"/>
      <c r="G12" s="877"/>
      <c r="H12" s="877"/>
      <c r="I12" s="877"/>
      <c r="J12" s="877"/>
      <c r="K12" s="877"/>
      <c r="L12" s="877"/>
      <c r="M12" s="877"/>
      <c r="N12" s="878"/>
      <c r="O12" s="487"/>
    </row>
    <row r="13" spans="1:16" s="139" customFormat="1" ht="31.8" hidden="1" customHeight="1" thickBot="1">
      <c r="A13" s="879"/>
      <c r="B13" s="880"/>
      <c r="C13" s="880"/>
      <c r="D13" s="880"/>
      <c r="E13" s="880"/>
      <c r="F13" s="880"/>
      <c r="G13" s="880"/>
      <c r="H13" s="880"/>
      <c r="I13" s="880"/>
      <c r="J13" s="880"/>
      <c r="K13" s="880"/>
      <c r="L13" s="880"/>
      <c r="M13" s="880"/>
      <c r="N13" s="881"/>
      <c r="O13" s="487"/>
    </row>
    <row r="14" spans="1:16" s="139" customFormat="1" ht="25.8" hidden="1" customHeight="1">
      <c r="A14" s="135"/>
      <c r="B14" s="136"/>
      <c r="C14" s="136"/>
      <c r="D14" s="136"/>
      <c r="E14" s="136"/>
      <c r="F14" s="136"/>
      <c r="G14" s="136"/>
      <c r="H14" s="136"/>
      <c r="I14" s="136"/>
      <c r="J14" s="136"/>
      <c r="K14" s="136"/>
      <c r="L14" s="136"/>
      <c r="M14" s="136"/>
      <c r="N14" s="137"/>
      <c r="O14" s="138"/>
    </row>
    <row r="15" spans="1:16" s="139" customFormat="1" ht="25.8" hidden="1" customHeight="1" thickBot="1">
      <c r="A15" s="135"/>
      <c r="B15" s="136"/>
      <c r="C15" s="136"/>
      <c r="D15" s="136"/>
      <c r="E15" s="136"/>
      <c r="F15" s="136"/>
      <c r="G15" s="136"/>
      <c r="H15" s="136"/>
      <c r="I15" s="136"/>
      <c r="J15" s="136"/>
      <c r="K15" s="136"/>
      <c r="L15" s="136"/>
      <c r="M15" s="136"/>
      <c r="N15" s="137"/>
      <c r="O15" s="138"/>
    </row>
    <row r="16" spans="1:16" ht="49.2" customHeight="1">
      <c r="A16" s="874" t="s">
        <v>373</v>
      </c>
      <c r="B16" s="874"/>
      <c r="C16" s="874"/>
      <c r="D16" s="874"/>
      <c r="E16" s="874"/>
      <c r="F16" s="874"/>
      <c r="G16" s="874"/>
      <c r="H16" s="874"/>
      <c r="I16" s="874"/>
      <c r="J16" s="874"/>
      <c r="K16" s="874"/>
      <c r="L16" s="874"/>
      <c r="M16" s="874"/>
      <c r="N16" s="875"/>
      <c r="P16" s="51"/>
    </row>
    <row r="17" spans="1:16" ht="21.6" customHeight="1">
      <c r="A17" s="871" t="s">
        <v>244</v>
      </c>
      <c r="B17" s="872"/>
      <c r="C17" s="872"/>
      <c r="D17" s="872"/>
      <c r="E17" s="872"/>
      <c r="F17" s="872"/>
      <c r="G17" s="872"/>
      <c r="H17" s="872"/>
      <c r="I17" s="872"/>
      <c r="J17" s="872"/>
      <c r="K17" s="872"/>
      <c r="L17" s="872"/>
      <c r="M17" s="872"/>
      <c r="N17" s="873"/>
      <c r="O17" s="62" t="s">
        <v>216</v>
      </c>
      <c r="P17" s="51"/>
    </row>
    <row r="18" spans="1:16" ht="30" customHeight="1" thickBot="1">
      <c r="A18" s="57"/>
      <c r="B18" s="58"/>
      <c r="C18" s="58"/>
      <c r="D18" s="58"/>
      <c r="E18" s="58"/>
      <c r="F18" s="58"/>
      <c r="G18" s="58"/>
      <c r="H18" s="58"/>
      <c r="I18" s="58"/>
      <c r="J18" s="58"/>
      <c r="K18" s="58"/>
      <c r="L18" s="58"/>
      <c r="M18" s="58"/>
      <c r="N18" s="59"/>
      <c r="P18" s="51"/>
    </row>
    <row r="19" spans="1:16" ht="22.8" customHeight="1">
      <c r="A19" s="814" t="s">
        <v>29</v>
      </c>
      <c r="B19" s="815"/>
      <c r="C19" s="815"/>
      <c r="D19" s="815"/>
      <c r="E19" s="815"/>
      <c r="F19" s="815"/>
      <c r="G19" s="815"/>
      <c r="H19" s="815"/>
      <c r="I19" s="815"/>
      <c r="J19" s="815"/>
      <c r="K19" s="815"/>
      <c r="L19" s="815"/>
      <c r="M19" s="815"/>
      <c r="N19" s="815"/>
      <c r="O19" s="52"/>
      <c r="P19" s="47"/>
    </row>
    <row r="20" spans="1:16" ht="40.200000000000003" customHeight="1">
      <c r="A20" s="816" t="s">
        <v>27</v>
      </c>
      <c r="B20" s="817"/>
      <c r="C20" s="817"/>
      <c r="D20" s="817"/>
      <c r="E20" s="817"/>
      <c r="F20" s="817"/>
      <c r="G20" s="817"/>
      <c r="H20" s="817"/>
      <c r="I20" s="817"/>
      <c r="J20" s="817"/>
      <c r="K20" s="817"/>
      <c r="L20" s="817"/>
      <c r="M20" s="817"/>
      <c r="N20" s="817"/>
      <c r="O20" s="52"/>
      <c r="P20" s="47"/>
    </row>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row r="1025" ht="18.600000000000001" customHeight="1"/>
    <row r="1026" ht="18.600000000000001" customHeight="1"/>
  </sheetData>
  <mergeCells count="17">
    <mergeCell ref="A9:N9"/>
    <mergeCell ref="A20:N20"/>
    <mergeCell ref="A19:N19"/>
    <mergeCell ref="A17:N17"/>
    <mergeCell ref="A10:N10"/>
    <mergeCell ref="A11:N11"/>
    <mergeCell ref="A16:N16"/>
    <mergeCell ref="A12:N12"/>
    <mergeCell ref="A13:N13"/>
    <mergeCell ref="A8:N8"/>
    <mergeCell ref="A1:N1"/>
    <mergeCell ref="A2:N2"/>
    <mergeCell ref="A3:N3"/>
    <mergeCell ref="A5:N5"/>
    <mergeCell ref="A4:N4"/>
    <mergeCell ref="A6:N6"/>
    <mergeCell ref="A7:N7"/>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9" sqref="A9"/>
    </sheetView>
  </sheetViews>
  <sheetFormatPr defaultColWidth="9" defaultRowHeight="14.4"/>
  <cols>
    <col min="1" max="1" width="212.109375" style="5" customWidth="1"/>
    <col min="2" max="2" width="33.109375" style="3" hidden="1" customWidth="1"/>
    <col min="3" max="3" width="23.109375" style="4" hidden="1" customWidth="1"/>
    <col min="4" max="16384" width="9" style="6"/>
  </cols>
  <sheetData>
    <row r="1" spans="1:14" s="55" customFormat="1" ht="46.2" customHeight="1" thickBot="1">
      <c r="A1" s="202" t="s">
        <v>290</v>
      </c>
      <c r="B1" s="53" t="s">
        <v>0</v>
      </c>
      <c r="C1" s="54" t="s">
        <v>2</v>
      </c>
    </row>
    <row r="2" spans="1:14" s="51" customFormat="1" ht="53.25" customHeight="1">
      <c r="A2" s="485"/>
      <c r="B2" s="2"/>
      <c r="C2" s="882"/>
    </row>
    <row r="3" spans="1:14" s="51" customFormat="1" ht="202.8" customHeight="1">
      <c r="A3" s="462"/>
      <c r="B3" s="63"/>
      <c r="C3" s="883"/>
    </row>
    <row r="4" spans="1:14" s="51" customFormat="1" ht="31.8" customHeight="1" thickBot="1">
      <c r="A4" s="173"/>
    </row>
    <row r="5" spans="1:14" s="51" customFormat="1" ht="41.4" customHeight="1">
      <c r="A5" s="477"/>
      <c r="B5" s="2"/>
      <c r="C5" s="882"/>
    </row>
    <row r="6" spans="1:14" s="51" customFormat="1" ht="85.2" customHeight="1">
      <c r="A6" s="463"/>
      <c r="B6" s="63"/>
      <c r="C6" s="883"/>
      <c r="D6" t="s">
        <v>216</v>
      </c>
    </row>
    <row r="7" spans="1:14" s="51" customFormat="1" ht="31.2" customHeight="1" thickBot="1">
      <c r="A7" s="173"/>
    </row>
    <row r="8" spans="1:14" s="51" customFormat="1" ht="43.2" customHeight="1">
      <c r="A8" s="478"/>
      <c r="B8" s="254"/>
      <c r="C8" s="882"/>
    </row>
    <row r="9" spans="1:14" s="51" customFormat="1" ht="207" customHeight="1">
      <c r="A9" s="461"/>
      <c r="B9" s="255"/>
      <c r="C9" s="883"/>
    </row>
    <row r="10" spans="1:14" s="51" customFormat="1" ht="28.8" customHeight="1" thickBot="1">
      <c r="A10" s="256"/>
    </row>
    <row r="11" spans="1:14" s="51" customFormat="1" ht="53.25" hidden="1" customHeight="1">
      <c r="A11" s="286"/>
      <c r="B11" s="284"/>
      <c r="C11" s="284"/>
      <c r="D11" s="284"/>
      <c r="E11" s="284"/>
      <c r="F11" s="284"/>
      <c r="G11" s="284"/>
      <c r="H11" s="284"/>
      <c r="I11" s="284"/>
      <c r="J11" s="284"/>
      <c r="K11" s="284"/>
      <c r="L11" s="284"/>
      <c r="M11" s="284"/>
      <c r="N11" s="285"/>
    </row>
    <row r="12" spans="1:14" s="51" customFormat="1" ht="249.6" hidden="1" customHeight="1" thickBot="1">
      <c r="A12" s="292"/>
      <c r="B12" s="293"/>
      <c r="C12" s="293"/>
      <c r="D12" s="293"/>
      <c r="E12" s="293"/>
      <c r="F12" s="293"/>
      <c r="G12" s="293"/>
      <c r="H12" s="293"/>
      <c r="I12" s="293"/>
      <c r="J12" s="293"/>
      <c r="K12" s="293"/>
      <c r="L12" s="293"/>
      <c r="M12" s="293"/>
      <c r="N12" s="294"/>
    </row>
    <row r="13" spans="1:14" s="51" customFormat="1" ht="42.6" hidden="1" customHeight="1" thickBot="1">
      <c r="A13" s="173"/>
    </row>
    <row r="14" spans="1:14" s="51" customFormat="1" ht="42.6" hidden="1" customHeight="1">
      <c r="A14" s="272"/>
    </row>
    <row r="15" spans="1:14" s="51" customFormat="1" ht="39" customHeight="1">
      <c r="A15" s="51" t="s">
        <v>223</v>
      </c>
    </row>
    <row r="16" spans="1:14" s="51" customFormat="1" ht="32.25" customHeight="1">
      <c r="A16" s="51" t="s">
        <v>224</v>
      </c>
    </row>
    <row r="17" spans="1:3" s="51" customFormat="1" ht="36.75" customHeight="1">
      <c r="A17" s="5"/>
      <c r="B17" s="3"/>
      <c r="C17" s="4"/>
    </row>
    <row r="18" spans="1:3" s="51" customFormat="1" ht="33" customHeight="1">
      <c r="A18" s="5"/>
      <c r="B18" s="3"/>
      <c r="C18" s="4"/>
    </row>
    <row r="19" spans="1:3" s="51" customFormat="1" ht="36.75" customHeight="1">
      <c r="A19" s="5"/>
      <c r="B19" s="3"/>
      <c r="C19" s="4"/>
    </row>
    <row r="20" spans="1:3" s="51" customFormat="1" ht="36.75" customHeight="1">
      <c r="A20" s="5"/>
      <c r="B20" s="3"/>
      <c r="C20" s="4"/>
    </row>
    <row r="21" spans="1:3" s="51" customFormat="1" ht="25.5" customHeight="1">
      <c r="A21" s="5"/>
      <c r="B21" s="3"/>
      <c r="C21" s="4"/>
    </row>
    <row r="22" spans="1:3" s="51" customFormat="1" ht="32.25" customHeight="1">
      <c r="A22" s="5"/>
      <c r="B22" s="3"/>
      <c r="C22" s="4"/>
    </row>
    <row r="23" spans="1:3" s="51" customFormat="1" ht="30.75" customHeight="1">
      <c r="A23" s="5"/>
      <c r="B23" s="3"/>
      <c r="C23" s="4"/>
    </row>
    <row r="24" spans="1:3" s="51" customFormat="1" ht="42.75" customHeight="1">
      <c r="A24" s="5"/>
      <c r="B24" s="3"/>
      <c r="C24" s="4"/>
    </row>
    <row r="25" spans="1:3" s="51" customFormat="1" ht="43.5" customHeight="1">
      <c r="A25" s="5"/>
      <c r="B25" s="3"/>
      <c r="C25" s="4"/>
    </row>
    <row r="26" spans="1:3" s="51" customFormat="1" ht="27.75" customHeight="1">
      <c r="A26" s="5"/>
      <c r="B26" s="3"/>
      <c r="C26" s="4"/>
    </row>
    <row r="27" spans="1:3" s="51" customFormat="1" ht="30.75" customHeight="1">
      <c r="A27" s="5"/>
      <c r="B27" s="3"/>
      <c r="C27" s="4"/>
    </row>
    <row r="28" spans="1:3" s="7" customFormat="1" ht="29.25" customHeight="1">
      <c r="A28" s="5"/>
      <c r="B28" s="3"/>
      <c r="C28" s="4"/>
    </row>
    <row r="29" spans="1:3" ht="27" customHeight="1"/>
    <row r="30" spans="1:3" ht="27" customHeight="1"/>
    <row r="31" spans="1:3" s="51" customFormat="1" ht="27" customHeight="1">
      <c r="A31" s="5"/>
      <c r="B31" s="3"/>
      <c r="C31" s="4"/>
    </row>
    <row r="32" spans="1:3" s="51" customFormat="1" ht="27" customHeight="1">
      <c r="A32" s="5"/>
      <c r="B32" s="3"/>
      <c r="C32" s="4"/>
    </row>
    <row r="33" spans="1:3" s="51" customFormat="1" ht="27" customHeight="1">
      <c r="A33" s="5"/>
      <c r="B33" s="3"/>
      <c r="C33" s="4"/>
    </row>
    <row r="34" spans="1:3" s="51" customFormat="1" ht="27" customHeight="1">
      <c r="A34" s="5"/>
      <c r="B34" s="3"/>
      <c r="C34" s="4"/>
    </row>
    <row r="35" spans="1:3" s="51" customFormat="1" ht="27" customHeight="1">
      <c r="A35" s="5"/>
      <c r="B35" s="3"/>
      <c r="C35" s="4"/>
    </row>
    <row r="36" spans="1:3" s="51" customFormat="1" ht="27" customHeight="1">
      <c r="A36" s="5"/>
      <c r="B36" s="3"/>
      <c r="C36" s="4"/>
    </row>
    <row r="37" spans="1:3" s="51" customFormat="1" ht="27" customHeight="1">
      <c r="A37" s="5"/>
      <c r="B37" s="3"/>
      <c r="C37" s="4"/>
    </row>
  </sheetData>
  <mergeCells count="3">
    <mergeCell ref="C2:C3"/>
    <mergeCell ref="C5:C6"/>
    <mergeCell ref="C8:C9"/>
  </mergeCells>
  <phoneticPr fontId="16"/>
  <pageMargins left="0" right="0" top="0.19685039370078741" bottom="0.39370078740157483" header="0" footer="0.19685039370078741"/>
  <pageSetup paperSize="8" scale="5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P12" sqref="P12"/>
    </sheetView>
  </sheetViews>
  <sheetFormatPr defaultColWidth="8.88671875" defaultRowHeight="13.2"/>
  <cols>
    <col min="1" max="1" width="1.6640625" style="186" customWidth="1"/>
    <col min="2" max="2" width="2.6640625" style="186" hidden="1" customWidth="1"/>
    <col min="3" max="4" width="14.77734375" style="186" customWidth="1"/>
    <col min="5" max="5" width="14.77734375" style="312" customWidth="1"/>
    <col min="6" max="6" width="8.88671875" style="312"/>
    <col min="7" max="7" width="5.21875" style="312" customWidth="1"/>
    <col min="8" max="8" width="12.5546875" style="186" customWidth="1"/>
    <col min="9" max="9" width="8.88671875" style="186"/>
    <col min="10" max="10" width="6.33203125" style="186" customWidth="1"/>
    <col min="11" max="12" width="8.88671875" style="186"/>
    <col min="13" max="13" width="6.109375" style="186" customWidth="1"/>
    <col min="14" max="16384" width="8.88671875" style="186"/>
  </cols>
  <sheetData>
    <row r="1" spans="1:14" ht="11.4" customHeight="1">
      <c r="A1" s="558" t="s">
        <v>208</v>
      </c>
      <c r="B1" s="558"/>
      <c r="C1" s="558"/>
      <c r="D1" s="558"/>
      <c r="E1" s="558"/>
      <c r="F1" s="558"/>
      <c r="G1" s="558"/>
      <c r="H1" s="558"/>
      <c r="I1" s="558"/>
      <c r="J1" s="558"/>
      <c r="K1" s="558"/>
      <c r="L1" s="558"/>
      <c r="M1" s="558"/>
      <c r="N1" s="558"/>
    </row>
    <row r="2" spans="1:14" ht="39.6" customHeight="1">
      <c r="A2" s="558"/>
      <c r="B2" s="558"/>
      <c r="C2" s="558"/>
      <c r="D2" s="558"/>
      <c r="E2" s="558"/>
      <c r="F2" s="558"/>
      <c r="G2" s="558"/>
      <c r="H2" s="558"/>
      <c r="I2" s="558"/>
      <c r="J2" s="558"/>
      <c r="K2" s="558"/>
      <c r="L2" s="558"/>
      <c r="M2" s="558"/>
      <c r="N2" s="558"/>
    </row>
    <row r="3" spans="1:14" ht="37.200000000000003" customHeight="1">
      <c r="A3" s="558"/>
      <c r="B3" s="558"/>
      <c r="C3" s="558"/>
      <c r="D3" s="558"/>
      <c r="E3" s="558"/>
      <c r="F3" s="558"/>
      <c r="G3" s="558"/>
      <c r="H3" s="558"/>
      <c r="I3" s="558"/>
      <c r="J3" s="558"/>
      <c r="K3" s="558"/>
      <c r="L3" s="558"/>
      <c r="M3" s="558"/>
      <c r="N3" s="558"/>
    </row>
    <row r="4" spans="1:14" ht="32.4" customHeight="1">
      <c r="A4" s="558"/>
      <c r="B4" s="558"/>
      <c r="C4" s="558"/>
      <c r="D4" s="558"/>
      <c r="E4" s="558"/>
      <c r="F4" s="558"/>
      <c r="G4" s="558"/>
      <c r="H4" s="558"/>
      <c r="I4" s="558"/>
      <c r="J4" s="558"/>
      <c r="K4" s="558"/>
      <c r="L4" s="558"/>
      <c r="M4" s="558"/>
      <c r="N4" s="558"/>
    </row>
    <row r="5" spans="1:14" ht="11.4" customHeight="1">
      <c r="A5" s="558"/>
      <c r="B5" s="558"/>
      <c r="C5" s="558"/>
      <c r="D5" s="558"/>
      <c r="E5" s="558"/>
      <c r="F5" s="558"/>
      <c r="G5" s="558"/>
      <c r="H5" s="558"/>
      <c r="I5" s="558"/>
      <c r="J5" s="558"/>
      <c r="K5" s="558"/>
      <c r="L5" s="558"/>
      <c r="M5" s="558"/>
      <c r="N5" s="558"/>
    </row>
    <row r="6" spans="1:14" ht="23.4" customHeight="1">
      <c r="A6" s="558"/>
      <c r="B6" s="558"/>
      <c r="C6" s="558"/>
      <c r="D6" s="558"/>
      <c r="E6" s="558"/>
      <c r="F6" s="558"/>
      <c r="G6" s="558"/>
      <c r="H6" s="558"/>
      <c r="I6" s="558"/>
      <c r="J6" s="558"/>
      <c r="K6" s="558"/>
      <c r="L6" s="558"/>
      <c r="M6" s="558"/>
      <c r="N6" s="558"/>
    </row>
    <row r="7" spans="1:14" ht="16.2" customHeight="1">
      <c r="A7" s="558"/>
      <c r="B7" s="558"/>
      <c r="C7" s="558"/>
      <c r="D7" s="558"/>
      <c r="E7" s="558"/>
      <c r="F7" s="558"/>
      <c r="G7" s="558"/>
      <c r="H7" s="558"/>
      <c r="I7" s="558"/>
      <c r="J7" s="558"/>
      <c r="K7" s="558"/>
      <c r="L7" s="558"/>
      <c r="M7" s="558"/>
      <c r="N7" s="558"/>
    </row>
    <row r="8" spans="1:14" ht="11.4" customHeight="1">
      <c r="A8" s="558"/>
      <c r="B8" s="558"/>
      <c r="C8" s="558"/>
      <c r="D8" s="558"/>
      <c r="E8" s="558"/>
      <c r="F8" s="558"/>
      <c r="G8" s="558"/>
      <c r="H8" s="558"/>
      <c r="I8" s="558"/>
      <c r="J8" s="558"/>
      <c r="K8" s="558"/>
      <c r="L8" s="558"/>
      <c r="M8" s="558"/>
      <c r="N8" s="558"/>
    </row>
    <row r="9" spans="1:14" ht="16.2" customHeight="1">
      <c r="A9" s="558"/>
      <c r="B9" s="558"/>
      <c r="C9" s="558"/>
      <c r="D9" s="558"/>
      <c r="E9" s="558"/>
      <c r="F9" s="558"/>
      <c r="G9" s="558"/>
      <c r="H9" s="558"/>
      <c r="I9" s="558"/>
      <c r="J9" s="558"/>
      <c r="K9" s="558"/>
      <c r="L9" s="558"/>
      <c r="M9" s="558"/>
      <c r="N9" s="558"/>
    </row>
    <row r="10" spans="1:14" ht="16.2" customHeight="1">
      <c r="A10" s="558"/>
      <c r="B10" s="558"/>
      <c r="C10" s="558"/>
      <c r="D10" s="558"/>
      <c r="E10" s="558"/>
      <c r="F10" s="558"/>
      <c r="G10" s="558"/>
      <c r="H10" s="558"/>
      <c r="I10" s="558"/>
      <c r="J10" s="558"/>
      <c r="K10" s="558"/>
      <c r="L10" s="558"/>
      <c r="M10" s="558"/>
      <c r="N10" s="558"/>
    </row>
    <row r="11" spans="1:14" ht="11.4" customHeight="1">
      <c r="A11" s="558"/>
      <c r="B11" s="558"/>
      <c r="C11" s="558"/>
      <c r="D11" s="558"/>
      <c r="E11" s="558"/>
      <c r="F11" s="558"/>
      <c r="G11" s="558"/>
      <c r="H11" s="558"/>
      <c r="I11" s="558"/>
      <c r="J11" s="558"/>
      <c r="K11" s="558"/>
      <c r="L11" s="558"/>
      <c r="M11" s="558"/>
      <c r="N11" s="558"/>
    </row>
    <row r="12" spans="1:14" ht="107.4" customHeight="1">
      <c r="A12" s="558"/>
      <c r="B12" s="558"/>
      <c r="C12" s="558"/>
      <c r="D12" s="558"/>
      <c r="E12" s="558"/>
      <c r="F12" s="558"/>
      <c r="G12" s="558"/>
      <c r="H12" s="558"/>
      <c r="I12" s="558"/>
      <c r="J12" s="558"/>
      <c r="K12" s="558"/>
      <c r="L12" s="558"/>
      <c r="M12" s="558"/>
      <c r="N12" s="558"/>
    </row>
    <row r="13" spans="1:14" ht="16.2" customHeight="1">
      <c r="A13" s="558"/>
      <c r="B13" s="558"/>
      <c r="C13" s="558"/>
      <c r="D13" s="558"/>
      <c r="E13" s="558"/>
      <c r="F13" s="558"/>
      <c r="G13" s="558"/>
      <c r="H13" s="558"/>
      <c r="I13" s="558"/>
      <c r="J13" s="558"/>
      <c r="K13" s="558"/>
      <c r="L13" s="558"/>
      <c r="M13" s="558"/>
      <c r="N13" s="558"/>
    </row>
    <row r="14" spans="1:14" ht="11.4" customHeight="1">
      <c r="A14" s="558"/>
      <c r="B14" s="558"/>
      <c r="C14" s="558"/>
      <c r="D14" s="558"/>
      <c r="E14" s="558"/>
      <c r="F14" s="558"/>
      <c r="G14" s="558"/>
      <c r="H14" s="558"/>
      <c r="I14" s="558"/>
      <c r="J14" s="558"/>
      <c r="K14" s="558"/>
      <c r="L14" s="558"/>
      <c r="M14" s="558"/>
      <c r="N14" s="558"/>
    </row>
    <row r="15" spans="1:14" ht="24" customHeight="1">
      <c r="A15" s="558"/>
      <c r="B15" s="558"/>
      <c r="C15" s="558"/>
      <c r="D15" s="558"/>
      <c r="E15" s="558"/>
      <c r="F15" s="558"/>
      <c r="G15" s="558"/>
      <c r="H15" s="558"/>
      <c r="I15" s="558"/>
      <c r="J15" s="558"/>
      <c r="K15" s="558"/>
      <c r="L15" s="558"/>
      <c r="M15" s="558"/>
      <c r="N15" s="558"/>
    </row>
    <row r="16" spans="1:14" ht="16.2" customHeight="1">
      <c r="A16" s="558"/>
      <c r="B16" s="558"/>
      <c r="C16" s="558"/>
      <c r="D16" s="558"/>
      <c r="E16" s="558"/>
      <c r="F16" s="558"/>
      <c r="G16" s="558"/>
      <c r="H16" s="558"/>
      <c r="I16" s="558"/>
      <c r="J16" s="558"/>
      <c r="K16" s="558"/>
      <c r="L16" s="558"/>
      <c r="M16" s="558"/>
      <c r="N16" s="558"/>
    </row>
    <row r="17" spans="1:14" ht="16.2" hidden="1" customHeight="1">
      <c r="A17" s="558"/>
      <c r="B17" s="558"/>
      <c r="C17" s="558"/>
      <c r="D17" s="558"/>
      <c r="E17" s="558"/>
      <c r="F17" s="558"/>
      <c r="G17" s="558"/>
      <c r="H17" s="558"/>
      <c r="I17" s="558"/>
      <c r="J17" s="558"/>
      <c r="K17" s="558"/>
      <c r="L17" s="558"/>
      <c r="M17" s="558"/>
      <c r="N17" s="558"/>
    </row>
    <row r="18" spans="1:14" ht="48.6" hidden="1" customHeight="1">
      <c r="A18" s="558"/>
      <c r="B18" s="558"/>
      <c r="C18" s="558"/>
      <c r="D18" s="558"/>
      <c r="E18" s="558"/>
      <c r="F18" s="558"/>
      <c r="G18" s="558"/>
      <c r="H18" s="558"/>
      <c r="I18" s="558"/>
      <c r="J18" s="558"/>
      <c r="K18" s="558"/>
      <c r="L18" s="558"/>
      <c r="M18" s="558"/>
      <c r="N18" s="558"/>
    </row>
    <row r="19" spans="1:14" ht="9.6" customHeight="1">
      <c r="A19" s="558"/>
      <c r="B19" s="558"/>
      <c r="C19" s="558"/>
      <c r="D19" s="558"/>
      <c r="E19" s="558"/>
      <c r="F19" s="558"/>
      <c r="G19" s="558"/>
      <c r="H19" s="558"/>
      <c r="I19" s="558"/>
      <c r="J19" s="558"/>
      <c r="K19" s="558"/>
      <c r="L19" s="558"/>
      <c r="M19" s="558"/>
      <c r="N19" s="558"/>
    </row>
    <row r="20" spans="1:14" ht="16.2" customHeight="1">
      <c r="A20" s="304"/>
      <c r="B20" s="304"/>
      <c r="C20" s="304"/>
      <c r="D20" s="304"/>
      <c r="E20" s="304"/>
      <c r="F20" s="424"/>
      <c r="G20" s="424"/>
      <c r="H20" s="424"/>
      <c r="I20" s="424"/>
      <c r="J20" s="425"/>
      <c r="K20" s="425"/>
      <c r="L20" s="425"/>
      <c r="M20" s="425"/>
    </row>
    <row r="21" spans="1:14" ht="16.2" customHeight="1">
      <c r="A21" s="304"/>
      <c r="B21" s="304"/>
      <c r="C21" s="304"/>
      <c r="D21" s="304"/>
      <c r="E21" s="304"/>
      <c r="F21" s="424"/>
      <c r="G21" s="424"/>
      <c r="H21" s="424"/>
      <c r="I21" s="424"/>
      <c r="J21" s="625"/>
      <c r="K21" s="625"/>
      <c r="L21" s="625"/>
      <c r="M21" s="625"/>
    </row>
    <row r="22" spans="1:14" ht="13.2" customHeight="1">
      <c r="A22" s="307"/>
      <c r="B22" s="307"/>
      <c r="C22" s="307"/>
      <c r="D22" s="307"/>
      <c r="E22" s="308"/>
      <c r="F22" s="426"/>
      <c r="G22" s="426"/>
      <c r="H22" s="426"/>
      <c r="I22" s="426"/>
      <c r="J22" s="625"/>
      <c r="K22" s="625"/>
      <c r="L22" s="625"/>
      <c r="M22" s="625"/>
    </row>
    <row r="23" spans="1:14" ht="13.2" customHeight="1">
      <c r="A23" s="307"/>
      <c r="B23" s="307"/>
      <c r="C23" s="307"/>
      <c r="D23" s="307"/>
      <c r="E23" s="308"/>
      <c r="F23" s="426"/>
      <c r="G23" s="426"/>
      <c r="H23" s="426"/>
      <c r="I23" s="426"/>
      <c r="J23" s="625"/>
      <c r="K23" s="625"/>
      <c r="L23" s="625"/>
      <c r="M23" s="625"/>
    </row>
    <row r="24" spans="1:14" ht="13.2" customHeight="1">
      <c r="A24" s="307"/>
      <c r="B24" s="307"/>
      <c r="C24" s="307"/>
      <c r="D24" s="307"/>
      <c r="E24" s="308"/>
      <c r="F24" s="308"/>
      <c r="G24" s="308"/>
      <c r="H24" s="308"/>
      <c r="I24" s="308"/>
      <c r="J24" s="306"/>
      <c r="K24" s="306"/>
      <c r="L24" s="306"/>
      <c r="M24" s="306"/>
    </row>
    <row r="25" spans="1:14" ht="13.2" customHeight="1">
      <c r="A25" s="307"/>
      <c r="B25" s="307"/>
      <c r="C25" s="307"/>
      <c r="D25" s="307"/>
      <c r="E25" s="308"/>
      <c r="F25" s="308"/>
      <c r="G25" s="308"/>
      <c r="H25" s="308"/>
      <c r="I25" s="308"/>
      <c r="J25" s="306"/>
      <c r="K25" s="306"/>
      <c r="L25" s="306"/>
      <c r="M25" s="306"/>
    </row>
    <row r="26" spans="1:14">
      <c r="A26" s="307"/>
      <c r="B26" s="307"/>
      <c r="C26" s="307"/>
      <c r="D26" s="307"/>
      <c r="E26" s="308"/>
      <c r="F26" s="308"/>
      <c r="G26" s="308"/>
      <c r="H26" s="308"/>
      <c r="I26" s="308"/>
      <c r="J26" s="308"/>
      <c r="K26" s="308"/>
      <c r="L26" s="308"/>
      <c r="M26" s="308"/>
    </row>
    <row r="27" spans="1:14">
      <c r="A27" s="307"/>
      <c r="B27" s="307"/>
      <c r="C27" s="307"/>
      <c r="D27" s="307"/>
      <c r="E27" s="308"/>
      <c r="F27" s="308"/>
      <c r="G27" s="308"/>
      <c r="H27" s="305"/>
      <c r="I27" s="305"/>
      <c r="J27" s="305"/>
      <c r="K27" s="305"/>
      <c r="L27" s="305"/>
      <c r="M27" s="305"/>
    </row>
    <row r="28" spans="1:14">
      <c r="A28" s="305"/>
      <c r="B28" s="305"/>
      <c r="C28" s="305"/>
      <c r="D28" s="305"/>
      <c r="E28" s="308"/>
      <c r="F28" s="308"/>
      <c r="G28" s="308"/>
      <c r="H28" s="305"/>
      <c r="I28" s="305"/>
      <c r="J28" s="305"/>
      <c r="K28" s="305"/>
      <c r="L28" s="305"/>
      <c r="M28" s="305"/>
    </row>
    <row r="29" spans="1:14" ht="156.6" customHeight="1">
      <c r="A29" s="305"/>
      <c r="B29" s="305"/>
      <c r="C29" s="305"/>
      <c r="D29" s="305"/>
      <c r="E29" s="309"/>
      <c r="F29" s="310"/>
      <c r="G29" s="310"/>
      <c r="H29" s="310"/>
      <c r="I29" s="310"/>
      <c r="J29" s="310"/>
      <c r="K29" s="310"/>
      <c r="L29" s="310"/>
      <c r="M29" s="310"/>
    </row>
    <row r="30" spans="1:14">
      <c r="A30" s="305"/>
      <c r="B30" s="305"/>
      <c r="C30" s="305"/>
      <c r="D30" s="305"/>
      <c r="E30" s="305"/>
      <c r="F30" s="308"/>
      <c r="G30" s="308"/>
      <c r="H30" s="305"/>
      <c r="I30" s="305"/>
      <c r="J30" s="305"/>
      <c r="K30" s="305"/>
      <c r="L30" s="305"/>
      <c r="M30" s="305"/>
    </row>
    <row r="31" spans="1:14">
      <c r="A31" s="305"/>
      <c r="B31" s="305"/>
      <c r="C31" s="305"/>
      <c r="D31" s="305"/>
      <c r="E31" s="305"/>
      <c r="F31" s="308"/>
      <c r="G31" s="308"/>
      <c r="H31" s="305"/>
      <c r="I31" s="305"/>
      <c r="J31" s="305"/>
      <c r="K31" s="305"/>
      <c r="L31" s="305"/>
      <c r="M31" s="305"/>
    </row>
    <row r="32" spans="1:14">
      <c r="A32" s="305"/>
      <c r="B32" s="305"/>
      <c r="C32" s="305"/>
      <c r="D32" s="305"/>
      <c r="E32" s="305"/>
      <c r="F32" s="308"/>
      <c r="G32" s="308"/>
      <c r="H32" s="305"/>
      <c r="I32" s="305"/>
      <c r="J32" s="305"/>
      <c r="K32" s="305"/>
      <c r="L32" s="305"/>
      <c r="M32" s="305"/>
    </row>
    <row r="33" spans="1:13">
      <c r="A33" s="305"/>
      <c r="B33" s="305"/>
      <c r="C33" s="305"/>
      <c r="D33" s="305"/>
      <c r="E33" s="305"/>
      <c r="F33" s="308"/>
      <c r="G33" s="308"/>
      <c r="H33" s="305"/>
      <c r="I33" s="305"/>
      <c r="J33" s="305"/>
      <c r="K33" s="305"/>
      <c r="L33" s="305"/>
      <c r="M33" s="305"/>
    </row>
    <row r="34" spans="1:13">
      <c r="A34" s="305"/>
      <c r="B34" s="305"/>
      <c r="C34" s="305"/>
      <c r="D34" s="305"/>
      <c r="E34" s="305"/>
      <c r="F34" s="308"/>
      <c r="G34" s="308"/>
      <c r="H34" s="305"/>
      <c r="I34" s="305"/>
      <c r="J34" s="305"/>
      <c r="K34" s="305"/>
      <c r="L34" s="305"/>
      <c r="M34" s="305"/>
    </row>
    <row r="35" spans="1:13">
      <c r="A35" s="305"/>
      <c r="B35" s="305"/>
      <c r="C35" s="305"/>
      <c r="D35" s="305"/>
      <c r="E35" s="305"/>
      <c r="F35" s="305"/>
      <c r="G35" s="305"/>
      <c r="H35" s="305"/>
      <c r="I35" s="305"/>
      <c r="J35" s="305"/>
      <c r="K35" s="305"/>
      <c r="L35" s="305"/>
      <c r="M35" s="305"/>
    </row>
    <row r="36" spans="1:13">
      <c r="A36" s="305"/>
      <c r="B36" s="305"/>
      <c r="C36" s="305"/>
      <c r="D36" s="305"/>
      <c r="E36" s="305"/>
      <c r="F36" s="305"/>
      <c r="G36" s="305"/>
      <c r="H36" s="305"/>
      <c r="I36" s="305"/>
      <c r="J36" s="305"/>
      <c r="K36" s="305"/>
      <c r="L36" s="305"/>
      <c r="M36" s="305"/>
    </row>
    <row r="37" spans="1:13">
      <c r="A37" s="305"/>
      <c r="B37" s="305"/>
      <c r="C37" s="305"/>
      <c r="D37" s="305"/>
      <c r="E37" s="305"/>
      <c r="F37" s="305"/>
      <c r="G37" s="305"/>
      <c r="H37" s="305"/>
      <c r="I37" s="305"/>
      <c r="J37" s="305"/>
      <c r="K37" s="305"/>
      <c r="L37" s="305"/>
      <c r="M37" s="305"/>
    </row>
    <row r="38" spans="1:13">
      <c r="A38" s="305"/>
      <c r="B38" s="305"/>
      <c r="C38" s="305"/>
      <c r="D38" s="305"/>
      <c r="E38" s="305"/>
      <c r="F38" s="305"/>
      <c r="G38" s="305"/>
      <c r="H38" s="305"/>
      <c r="I38" s="305"/>
      <c r="J38" s="305"/>
      <c r="K38" s="305"/>
      <c r="L38" s="305"/>
      <c r="M38" s="305"/>
    </row>
    <row r="39" spans="1:13">
      <c r="A39" s="305"/>
      <c r="B39" s="305"/>
      <c r="C39" s="305"/>
      <c r="D39" s="305"/>
      <c r="E39" s="305"/>
      <c r="F39" s="305"/>
      <c r="G39" s="305"/>
      <c r="H39" s="305"/>
      <c r="I39" s="305"/>
      <c r="J39" s="305"/>
      <c r="K39" s="305"/>
      <c r="L39" s="305"/>
      <c r="M39" s="305"/>
    </row>
    <row r="40" spans="1:13">
      <c r="A40" s="305"/>
      <c r="B40" s="305"/>
      <c r="C40" s="305"/>
      <c r="D40" s="305"/>
      <c r="E40" s="311"/>
      <c r="F40" s="308"/>
      <c r="G40" s="308"/>
      <c r="H40" s="305"/>
      <c r="I40" s="305"/>
      <c r="J40" s="305"/>
      <c r="K40" s="305"/>
      <c r="L40" s="305"/>
      <c r="M40" s="305"/>
    </row>
    <row r="41" spans="1:13">
      <c r="A41" s="305"/>
      <c r="B41" s="305"/>
      <c r="C41" s="305"/>
      <c r="D41" s="305"/>
      <c r="E41" s="308"/>
      <c r="F41" s="308"/>
      <c r="G41" s="308"/>
      <c r="H41" s="305"/>
      <c r="I41" s="305"/>
      <c r="J41" s="305"/>
      <c r="K41" s="305"/>
      <c r="L41" s="305"/>
      <c r="M41" s="305"/>
    </row>
    <row r="42" spans="1:13">
      <c r="A42" s="305"/>
      <c r="B42" s="305"/>
      <c r="C42" s="305"/>
      <c r="D42" s="305"/>
      <c r="E42" s="308"/>
      <c r="F42" s="308"/>
      <c r="G42" s="308"/>
      <c r="H42" s="305"/>
      <c r="I42" s="305"/>
      <c r="J42" s="305"/>
      <c r="K42" s="305"/>
      <c r="L42" s="305"/>
      <c r="M42" s="305"/>
    </row>
    <row r="43" spans="1:13">
      <c r="A43" s="305"/>
      <c r="B43" s="305"/>
      <c r="C43" s="305"/>
      <c r="D43" s="305"/>
      <c r="E43" s="308"/>
      <c r="F43" s="308"/>
      <c r="G43" s="308"/>
      <c r="H43" s="305"/>
      <c r="I43" s="305"/>
      <c r="J43" s="305"/>
      <c r="K43" s="305"/>
      <c r="L43" s="305"/>
      <c r="M43" s="305"/>
    </row>
    <row r="44" spans="1:13">
      <c r="A44" s="305"/>
      <c r="B44" s="305"/>
      <c r="C44" s="305"/>
      <c r="D44" s="305"/>
      <c r="E44" s="308"/>
      <c r="F44" s="308"/>
      <c r="G44" s="308"/>
      <c r="H44" s="305"/>
      <c r="I44" s="305"/>
      <c r="J44" s="305"/>
      <c r="K44" s="305"/>
      <c r="L44" s="305"/>
      <c r="M44" s="305"/>
    </row>
    <row r="45" spans="1:13">
      <c r="A45" s="305"/>
      <c r="B45" s="305"/>
      <c r="C45" s="305"/>
      <c r="D45" s="305"/>
      <c r="E45" s="308"/>
      <c r="F45" s="308"/>
      <c r="G45" s="308"/>
      <c r="H45" s="305"/>
      <c r="I45" s="305"/>
      <c r="J45" s="305"/>
      <c r="K45" s="305"/>
      <c r="L45" s="305"/>
      <c r="M45" s="305"/>
    </row>
    <row r="46" spans="1:13">
      <c r="A46" s="305"/>
      <c r="B46" s="305"/>
      <c r="C46" s="305"/>
      <c r="D46" s="305"/>
      <c r="E46" s="308"/>
      <c r="F46" s="308"/>
      <c r="G46" s="308"/>
      <c r="H46" s="305"/>
      <c r="I46" s="305"/>
      <c r="J46" s="305"/>
      <c r="K46" s="305"/>
      <c r="L46" s="305"/>
      <c r="M46" s="305"/>
    </row>
    <row r="47" spans="1:13">
      <c r="A47" s="305"/>
      <c r="B47" s="305"/>
      <c r="C47" s="305"/>
      <c r="D47" s="305"/>
      <c r="E47" s="308"/>
      <c r="F47" s="308"/>
      <c r="G47" s="308"/>
      <c r="H47" s="305"/>
      <c r="I47" s="305"/>
      <c r="J47" s="305"/>
      <c r="K47" s="305"/>
      <c r="L47" s="305"/>
      <c r="M47" s="305"/>
    </row>
    <row r="48" spans="1:13">
      <c r="A48" s="305"/>
      <c r="B48" s="305"/>
      <c r="C48" s="305"/>
      <c r="D48" s="305"/>
      <c r="E48" s="308"/>
      <c r="F48" s="308"/>
      <c r="G48" s="308"/>
      <c r="H48" s="305"/>
      <c r="I48" s="305"/>
      <c r="J48" s="305"/>
      <c r="K48" s="305"/>
      <c r="L48" s="305"/>
      <c r="M48" s="305"/>
    </row>
    <row r="49" spans="1:13">
      <c r="A49" s="305"/>
      <c r="B49" s="305"/>
      <c r="C49" s="305"/>
      <c r="D49" s="305"/>
      <c r="E49" s="308"/>
      <c r="F49" s="308"/>
      <c r="G49" s="308"/>
      <c r="H49" s="305"/>
      <c r="I49" s="305"/>
      <c r="J49" s="305"/>
      <c r="K49" s="305"/>
      <c r="L49" s="305"/>
      <c r="M49" s="305"/>
    </row>
    <row r="50" spans="1:13">
      <c r="A50" s="305"/>
      <c r="B50" s="305"/>
      <c r="C50" s="305"/>
      <c r="D50" s="305"/>
      <c r="E50" s="308"/>
      <c r="F50" s="308"/>
      <c r="G50" s="308"/>
      <c r="H50" s="305"/>
      <c r="I50" s="305"/>
      <c r="J50" s="305"/>
      <c r="K50" s="305"/>
      <c r="L50" s="305"/>
      <c r="M50" s="305"/>
    </row>
    <row r="51" spans="1:13">
      <c r="A51" s="305"/>
      <c r="B51" s="305"/>
      <c r="C51" s="305"/>
      <c r="D51" s="305"/>
      <c r="E51" s="308"/>
      <c r="F51" s="308"/>
      <c r="G51" s="308"/>
      <c r="H51" s="305"/>
      <c r="I51" s="305"/>
      <c r="J51" s="305"/>
      <c r="K51" s="305"/>
      <c r="L51" s="305"/>
      <c r="M51" s="305"/>
    </row>
    <row r="52" spans="1:13">
      <c r="A52" s="305"/>
      <c r="B52" s="305"/>
      <c r="C52" s="305"/>
      <c r="D52" s="305"/>
      <c r="E52" s="308"/>
      <c r="F52" s="308"/>
      <c r="G52" s="308"/>
      <c r="H52" s="305"/>
      <c r="I52" s="305"/>
      <c r="J52" s="305"/>
      <c r="K52" s="305"/>
      <c r="L52" s="305"/>
      <c r="M52" s="305"/>
    </row>
    <row r="53" spans="1:13">
      <c r="A53" s="305"/>
      <c r="B53" s="305"/>
      <c r="C53" s="305"/>
      <c r="D53" s="305"/>
      <c r="E53" s="308"/>
      <c r="F53" s="308"/>
      <c r="G53" s="308"/>
      <c r="H53" s="305"/>
      <c r="I53" s="305"/>
      <c r="J53" s="305"/>
      <c r="K53" s="305"/>
      <c r="L53" s="305"/>
      <c r="M53" s="305"/>
    </row>
    <row r="54" spans="1:13">
      <c r="A54" s="305"/>
      <c r="B54" s="305"/>
      <c r="C54" s="305"/>
      <c r="D54" s="305"/>
      <c r="E54" s="308"/>
      <c r="F54" s="308"/>
      <c r="G54" s="308"/>
      <c r="H54" s="305"/>
      <c r="I54" s="305"/>
      <c r="J54" s="305"/>
      <c r="K54" s="305"/>
      <c r="L54" s="305"/>
      <c r="M54" s="305"/>
    </row>
    <row r="55" spans="1:13">
      <c r="A55" s="305"/>
      <c r="B55" s="305"/>
      <c r="C55" s="305"/>
      <c r="D55" s="305"/>
      <c r="E55" s="308"/>
      <c r="F55" s="308"/>
      <c r="G55" s="308"/>
      <c r="H55" s="305"/>
      <c r="I55" s="305"/>
      <c r="J55" s="305"/>
      <c r="K55" s="305"/>
      <c r="L55" s="305"/>
      <c r="M55" s="305"/>
    </row>
    <row r="56" spans="1:13">
      <c r="A56" s="305"/>
      <c r="B56" s="305"/>
      <c r="C56" s="305"/>
      <c r="D56" s="305"/>
      <c r="E56" s="308"/>
      <c r="F56" s="308"/>
      <c r="G56" s="308"/>
      <c r="H56" s="305"/>
      <c r="I56" s="305"/>
      <c r="J56" s="305"/>
      <c r="K56" s="305"/>
      <c r="L56" s="305"/>
      <c r="M56" s="305"/>
    </row>
    <row r="57" spans="1:13">
      <c r="A57" s="305"/>
      <c r="B57" s="305"/>
      <c r="C57" s="305"/>
      <c r="D57" s="305"/>
      <c r="E57" s="308"/>
      <c r="F57" s="308"/>
      <c r="G57" s="308"/>
      <c r="H57" s="305"/>
      <c r="I57" s="305"/>
      <c r="J57" s="305"/>
      <c r="K57" s="305"/>
      <c r="L57" s="305"/>
      <c r="M57" s="305"/>
    </row>
    <row r="58" spans="1:13">
      <c r="A58" s="305"/>
      <c r="B58" s="305"/>
      <c r="C58" s="305"/>
      <c r="D58" s="305"/>
      <c r="E58" s="308"/>
      <c r="F58" s="308"/>
      <c r="G58" s="308"/>
      <c r="H58" s="305"/>
      <c r="I58" s="305"/>
      <c r="J58" s="305"/>
      <c r="K58" s="305"/>
      <c r="L58" s="305"/>
      <c r="M58" s="305"/>
    </row>
    <row r="59" spans="1:13">
      <c r="A59" s="305"/>
      <c r="B59" s="305"/>
      <c r="C59" s="305"/>
      <c r="D59" s="305"/>
      <c r="E59" s="305"/>
      <c r="F59" s="305"/>
      <c r="G59" s="305"/>
      <c r="H59" s="305"/>
      <c r="I59" s="305"/>
      <c r="J59" s="305"/>
      <c r="K59" s="305"/>
      <c r="L59" s="305"/>
      <c r="M59" s="305"/>
    </row>
    <row r="60" spans="1:13">
      <c r="A60" s="305"/>
      <c r="B60" s="305"/>
      <c r="C60" s="305"/>
      <c r="D60" s="305"/>
      <c r="E60" s="305"/>
      <c r="F60" s="305"/>
      <c r="G60" s="305"/>
      <c r="H60" s="305"/>
      <c r="I60" s="305"/>
      <c r="J60" s="305"/>
      <c r="K60" s="305"/>
      <c r="L60" s="305"/>
      <c r="M60" s="305"/>
    </row>
    <row r="61" spans="1:13">
      <c r="A61" s="305"/>
      <c r="B61" s="305"/>
      <c r="C61" s="305"/>
      <c r="D61" s="305"/>
      <c r="E61" s="305"/>
      <c r="F61" s="305"/>
      <c r="G61" s="305"/>
      <c r="H61" s="305"/>
      <c r="I61" s="305"/>
      <c r="J61" s="305"/>
      <c r="K61" s="305"/>
      <c r="L61" s="305"/>
      <c r="M61" s="305"/>
    </row>
    <row r="62" spans="1:13">
      <c r="A62" s="305"/>
      <c r="B62" s="305"/>
      <c r="C62" s="305"/>
      <c r="D62" s="305"/>
      <c r="E62" s="305"/>
      <c r="F62" s="305"/>
      <c r="G62" s="305"/>
      <c r="H62" s="305"/>
      <c r="I62" s="305"/>
      <c r="J62" s="305"/>
      <c r="K62" s="305"/>
      <c r="L62" s="305"/>
      <c r="M62" s="305"/>
    </row>
    <row r="63" spans="1:13">
      <c r="A63" s="305"/>
      <c r="B63" s="305"/>
      <c r="C63" s="305"/>
      <c r="D63" s="305"/>
      <c r="E63" s="305"/>
      <c r="F63" s="305"/>
      <c r="G63" s="305"/>
      <c r="H63" s="305"/>
      <c r="I63" s="305"/>
      <c r="J63" s="305"/>
      <c r="K63" s="305"/>
      <c r="L63" s="305"/>
      <c r="M63" s="305"/>
    </row>
    <row r="64" spans="1:13">
      <c r="A64" s="305"/>
      <c r="B64" s="305"/>
      <c r="C64" s="305"/>
      <c r="D64" s="305"/>
      <c r="E64" s="305"/>
      <c r="F64" s="305"/>
      <c r="G64" s="305"/>
      <c r="H64" s="305"/>
      <c r="I64" s="305"/>
      <c r="J64" s="305"/>
      <c r="K64" s="305"/>
      <c r="L64" s="305"/>
      <c r="M64" s="305"/>
    </row>
    <row r="65" spans="1:13">
      <c r="A65" s="305"/>
      <c r="B65" s="305"/>
      <c r="C65" s="305"/>
      <c r="D65" s="305"/>
      <c r="E65" s="305"/>
      <c r="F65" s="305"/>
      <c r="G65" s="305"/>
      <c r="H65" s="305"/>
      <c r="I65" s="305"/>
      <c r="J65" s="305"/>
      <c r="K65" s="305"/>
      <c r="L65" s="305"/>
      <c r="M65" s="305"/>
    </row>
    <row r="66" spans="1:13">
      <c r="A66" s="305"/>
      <c r="B66" s="305"/>
      <c r="C66" s="305"/>
      <c r="D66" s="305"/>
      <c r="E66" s="305"/>
      <c r="F66" s="305"/>
      <c r="G66" s="305"/>
      <c r="H66" s="305"/>
      <c r="I66" s="305"/>
      <c r="J66" s="305"/>
      <c r="K66" s="305"/>
      <c r="L66" s="305"/>
      <c r="M66" s="305"/>
    </row>
    <row r="67" spans="1:13">
      <c r="A67" s="305"/>
      <c r="B67" s="305"/>
      <c r="C67" s="305"/>
      <c r="D67" s="305"/>
      <c r="E67" s="305"/>
      <c r="F67" s="305"/>
      <c r="G67" s="305"/>
      <c r="H67" s="305"/>
      <c r="I67" s="305"/>
      <c r="J67" s="305"/>
      <c r="K67" s="305"/>
      <c r="L67" s="305"/>
      <c r="M67" s="305"/>
    </row>
    <row r="68" spans="1:13">
      <c r="A68" s="305"/>
      <c r="B68" s="305"/>
      <c r="C68" s="305"/>
      <c r="D68" s="305"/>
      <c r="E68" s="305"/>
      <c r="F68" s="305"/>
      <c r="G68" s="305"/>
      <c r="H68" s="305"/>
      <c r="I68" s="305"/>
      <c r="J68" s="305"/>
      <c r="K68" s="305"/>
      <c r="L68" s="305"/>
      <c r="M68" s="305"/>
    </row>
    <row r="69" spans="1:13">
      <c r="A69" s="305"/>
      <c r="B69" s="305"/>
      <c r="C69" s="305"/>
      <c r="D69" s="305"/>
      <c r="E69" s="305"/>
      <c r="F69" s="305"/>
      <c r="G69" s="305"/>
      <c r="H69" s="305"/>
      <c r="I69" s="305"/>
      <c r="J69" s="305"/>
      <c r="K69" s="305"/>
      <c r="L69" s="305"/>
      <c r="M69" s="305"/>
    </row>
    <row r="70" spans="1:13">
      <c r="A70" s="305"/>
      <c r="B70" s="305"/>
      <c r="C70" s="305"/>
      <c r="D70" s="305"/>
      <c r="E70" s="305"/>
      <c r="F70" s="305"/>
      <c r="G70" s="305"/>
      <c r="H70" s="305"/>
      <c r="I70" s="305"/>
      <c r="J70" s="305"/>
      <c r="K70" s="305"/>
      <c r="L70" s="305"/>
      <c r="M70" s="305"/>
    </row>
    <row r="71" spans="1:13">
      <c r="A71" s="305"/>
      <c r="B71" s="305"/>
      <c r="C71" s="305"/>
      <c r="D71" s="305"/>
      <c r="E71" s="305"/>
      <c r="F71" s="305"/>
      <c r="G71" s="305"/>
      <c r="H71" s="305"/>
      <c r="I71" s="305"/>
      <c r="J71" s="305"/>
      <c r="K71" s="305"/>
      <c r="L71" s="305"/>
      <c r="M71" s="305"/>
    </row>
    <row r="72" spans="1:13">
      <c r="A72" s="305"/>
      <c r="B72" s="305"/>
      <c r="C72" s="305"/>
      <c r="D72" s="305"/>
      <c r="E72" s="305"/>
      <c r="F72" s="305"/>
      <c r="G72" s="305"/>
      <c r="H72" s="305"/>
      <c r="I72" s="305"/>
      <c r="J72" s="305"/>
      <c r="K72" s="305"/>
      <c r="L72" s="305"/>
      <c r="M72" s="305"/>
    </row>
    <row r="73" spans="1:13">
      <c r="A73" s="305"/>
      <c r="B73" s="305"/>
      <c r="C73" s="305"/>
      <c r="D73" s="305"/>
      <c r="E73" s="305"/>
      <c r="F73" s="305"/>
      <c r="G73" s="305"/>
      <c r="H73" s="305"/>
      <c r="I73" s="305"/>
      <c r="J73" s="305"/>
      <c r="K73" s="305"/>
      <c r="L73" s="305"/>
      <c r="M73" s="305"/>
    </row>
    <row r="74" spans="1:13">
      <c r="A74" s="305"/>
      <c r="B74" s="305"/>
      <c r="C74" s="305"/>
      <c r="D74" s="305"/>
      <c r="E74" s="305"/>
      <c r="F74" s="305"/>
      <c r="G74" s="305"/>
      <c r="H74" s="305"/>
      <c r="I74" s="305"/>
      <c r="J74" s="305"/>
      <c r="K74" s="305"/>
      <c r="L74" s="305"/>
      <c r="M74" s="305"/>
    </row>
    <row r="75" spans="1:13">
      <c r="A75" s="305"/>
      <c r="B75" s="305"/>
      <c r="C75" s="305"/>
      <c r="D75" s="305"/>
      <c r="E75" s="305"/>
      <c r="F75" s="305"/>
      <c r="G75" s="305"/>
      <c r="H75" s="305"/>
      <c r="I75" s="305"/>
      <c r="J75" s="305"/>
      <c r="K75" s="305"/>
      <c r="L75" s="305"/>
      <c r="M75" s="305"/>
    </row>
    <row r="76" spans="1:13">
      <c r="A76" s="305"/>
      <c r="B76" s="305"/>
      <c r="C76" s="305"/>
      <c r="D76" s="305"/>
      <c r="E76" s="305"/>
      <c r="F76" s="305"/>
      <c r="G76" s="305"/>
      <c r="H76" s="305"/>
      <c r="I76" s="305"/>
      <c r="J76" s="305"/>
      <c r="K76" s="305"/>
      <c r="L76" s="305"/>
      <c r="M76" s="305"/>
    </row>
    <row r="77" spans="1:13">
      <c r="A77" s="305"/>
      <c r="B77" s="305"/>
      <c r="C77" s="305"/>
      <c r="D77" s="305"/>
      <c r="E77" s="305"/>
      <c r="F77" s="305"/>
      <c r="G77" s="305"/>
      <c r="H77" s="305"/>
      <c r="I77" s="305"/>
      <c r="J77" s="305"/>
      <c r="K77" s="305"/>
      <c r="L77" s="305"/>
      <c r="M77" s="305"/>
    </row>
    <row r="78" spans="1:13">
      <c r="A78" s="305"/>
      <c r="B78" s="305"/>
      <c r="C78" s="305"/>
      <c r="D78" s="305"/>
      <c r="E78" s="305"/>
      <c r="F78" s="305"/>
      <c r="G78" s="305"/>
      <c r="H78" s="305"/>
      <c r="I78" s="305"/>
      <c r="J78" s="305"/>
      <c r="K78" s="305"/>
      <c r="L78" s="305"/>
      <c r="M78" s="305"/>
    </row>
    <row r="79" spans="1:13">
      <c r="A79" s="305"/>
      <c r="B79" s="305"/>
      <c r="C79" s="305"/>
      <c r="D79" s="305"/>
      <c r="E79" s="305"/>
      <c r="F79" s="305"/>
      <c r="G79" s="305"/>
      <c r="H79" s="305"/>
      <c r="I79" s="305"/>
      <c r="J79" s="305"/>
      <c r="K79" s="305"/>
      <c r="L79" s="305"/>
      <c r="M79" s="305"/>
    </row>
    <row r="80" spans="1:13">
      <c r="A80" s="305"/>
      <c r="B80" s="305"/>
      <c r="C80" s="305"/>
      <c r="D80" s="305"/>
      <c r="E80" s="305"/>
      <c r="F80" s="305"/>
      <c r="G80" s="305"/>
      <c r="H80" s="305"/>
      <c r="I80" s="305"/>
      <c r="J80" s="305"/>
      <c r="K80" s="305"/>
      <c r="L80" s="305"/>
      <c r="M80" s="305"/>
    </row>
    <row r="81" spans="1:13">
      <c r="A81" s="305"/>
      <c r="B81" s="305"/>
      <c r="C81" s="305"/>
      <c r="D81" s="305"/>
      <c r="E81" s="305"/>
      <c r="F81" s="305"/>
      <c r="G81" s="305"/>
      <c r="H81" s="305"/>
      <c r="I81" s="305"/>
      <c r="J81" s="305"/>
      <c r="K81" s="305"/>
      <c r="L81" s="305"/>
      <c r="M81" s="305"/>
    </row>
    <row r="82" spans="1:13">
      <c r="A82" s="305"/>
      <c r="B82" s="305"/>
      <c r="C82" s="305"/>
      <c r="D82" s="305"/>
      <c r="E82" s="305"/>
      <c r="F82" s="305"/>
      <c r="G82" s="305"/>
      <c r="H82" s="305"/>
      <c r="I82" s="305"/>
      <c r="J82" s="305"/>
      <c r="K82" s="305"/>
      <c r="L82" s="305"/>
      <c r="M82" s="305"/>
    </row>
    <row r="83" spans="1:13">
      <c r="A83" s="305"/>
      <c r="B83" s="305"/>
      <c r="C83" s="305"/>
      <c r="D83" s="305"/>
      <c r="E83" s="305"/>
      <c r="F83" s="305"/>
      <c r="G83" s="305"/>
      <c r="H83" s="305"/>
      <c r="I83" s="305"/>
      <c r="J83" s="305"/>
      <c r="K83" s="305"/>
      <c r="L83" s="305"/>
      <c r="M83" s="305"/>
    </row>
    <row r="84" spans="1:13">
      <c r="A84" s="305"/>
      <c r="B84" s="305"/>
      <c r="C84" s="305"/>
      <c r="D84" s="305"/>
      <c r="E84" s="305"/>
      <c r="F84" s="305"/>
      <c r="G84" s="305"/>
      <c r="H84" s="305"/>
      <c r="I84" s="305"/>
      <c r="J84" s="305"/>
      <c r="K84" s="305"/>
      <c r="L84" s="305"/>
      <c r="M84" s="305"/>
    </row>
    <row r="85" spans="1:13">
      <c r="A85" s="305"/>
      <c r="B85" s="305"/>
      <c r="C85" s="305"/>
      <c r="D85" s="305"/>
      <c r="E85" s="305"/>
      <c r="F85" s="305"/>
      <c r="G85" s="305"/>
      <c r="H85" s="305"/>
      <c r="I85" s="305"/>
      <c r="J85" s="305"/>
      <c r="K85" s="305"/>
      <c r="L85" s="305"/>
      <c r="M85" s="305"/>
    </row>
    <row r="86" spans="1:13">
      <c r="A86" s="305"/>
      <c r="B86" s="305"/>
      <c r="C86" s="305"/>
      <c r="D86" s="305"/>
      <c r="E86" s="305"/>
      <c r="F86" s="305"/>
      <c r="G86" s="305"/>
      <c r="H86" s="305"/>
      <c r="I86" s="305"/>
      <c r="J86" s="305"/>
      <c r="K86" s="305"/>
      <c r="L86" s="305"/>
      <c r="M86" s="305"/>
    </row>
    <row r="87" spans="1:13">
      <c r="A87" s="305"/>
      <c r="B87" s="305"/>
      <c r="C87" s="305"/>
      <c r="D87" s="305"/>
      <c r="E87" s="305"/>
      <c r="F87" s="305"/>
      <c r="G87" s="305"/>
      <c r="H87" s="305"/>
      <c r="I87" s="305"/>
      <c r="J87" s="305"/>
      <c r="K87" s="305"/>
      <c r="L87" s="305"/>
      <c r="M87" s="305"/>
    </row>
    <row r="88" spans="1:13">
      <c r="A88" s="305"/>
      <c r="B88" s="305"/>
      <c r="C88" s="305"/>
      <c r="D88" s="305"/>
      <c r="E88" s="305"/>
      <c r="F88" s="305"/>
      <c r="G88" s="305"/>
      <c r="H88" s="305"/>
      <c r="I88" s="305"/>
      <c r="J88" s="305"/>
      <c r="K88" s="305"/>
      <c r="L88" s="305"/>
      <c r="M88" s="305"/>
    </row>
    <row r="89" spans="1:13">
      <c r="A89" s="305"/>
      <c r="B89" s="305"/>
      <c r="C89" s="305"/>
      <c r="D89" s="305"/>
      <c r="E89" s="305"/>
      <c r="F89" s="305"/>
      <c r="G89" s="305"/>
      <c r="H89" s="305"/>
      <c r="I89" s="305"/>
      <c r="J89" s="305"/>
      <c r="K89" s="305"/>
      <c r="L89" s="305"/>
      <c r="M89" s="305"/>
    </row>
    <row r="90" spans="1:13">
      <c r="A90" s="305"/>
      <c r="B90" s="305"/>
      <c r="C90" s="305"/>
      <c r="D90" s="305"/>
      <c r="E90" s="305"/>
      <c r="F90" s="305"/>
      <c r="G90" s="305"/>
      <c r="H90" s="305"/>
      <c r="I90" s="305"/>
      <c r="J90" s="305"/>
      <c r="K90" s="305"/>
      <c r="L90" s="305"/>
      <c r="M90" s="305"/>
    </row>
    <row r="91" spans="1:13">
      <c r="A91" s="305"/>
      <c r="B91" s="305"/>
      <c r="C91" s="305"/>
      <c r="D91" s="305"/>
      <c r="E91" s="305"/>
      <c r="F91" s="305"/>
      <c r="G91" s="305"/>
      <c r="H91" s="305"/>
      <c r="I91" s="305"/>
      <c r="J91" s="305"/>
      <c r="K91" s="305"/>
      <c r="L91" s="305"/>
      <c r="M91" s="305"/>
    </row>
    <row r="92" spans="1:13">
      <c r="A92" s="305"/>
      <c r="B92" s="305"/>
      <c r="C92" s="305"/>
      <c r="D92" s="305"/>
      <c r="E92" s="305"/>
      <c r="F92" s="305"/>
      <c r="G92" s="305"/>
      <c r="H92" s="305"/>
      <c r="I92" s="305"/>
      <c r="J92" s="305"/>
      <c r="K92" s="305"/>
      <c r="L92" s="305"/>
      <c r="M92" s="305"/>
    </row>
    <row r="93" spans="1:13">
      <c r="A93" s="305"/>
      <c r="B93" s="305"/>
      <c r="C93" s="305"/>
      <c r="D93" s="305"/>
      <c r="E93" s="305"/>
      <c r="F93" s="305"/>
      <c r="G93" s="305"/>
      <c r="H93" s="305"/>
      <c r="I93" s="305"/>
      <c r="J93" s="305"/>
      <c r="K93" s="305"/>
      <c r="L93" s="305"/>
      <c r="M93" s="305"/>
    </row>
    <row r="94" spans="1:13">
      <c r="A94" s="305"/>
      <c r="B94" s="305"/>
      <c r="C94" s="305"/>
      <c r="D94" s="305"/>
      <c r="E94" s="305"/>
      <c r="F94" s="305"/>
      <c r="G94" s="305"/>
      <c r="H94" s="305"/>
      <c r="I94" s="305"/>
      <c r="J94" s="305"/>
      <c r="K94" s="305"/>
      <c r="L94" s="305"/>
      <c r="M94" s="305"/>
    </row>
    <row r="95" spans="1:13">
      <c r="A95" s="305"/>
      <c r="B95" s="305"/>
      <c r="C95" s="305"/>
      <c r="D95" s="305"/>
      <c r="E95" s="305"/>
      <c r="F95" s="305"/>
      <c r="G95" s="305"/>
      <c r="H95" s="305"/>
      <c r="I95" s="305"/>
      <c r="J95" s="305"/>
      <c r="K95" s="305"/>
      <c r="L95" s="305"/>
      <c r="M95" s="305"/>
    </row>
    <row r="96" spans="1:13">
      <c r="A96" s="305"/>
      <c r="B96" s="305"/>
      <c r="C96" s="305"/>
      <c r="D96" s="305"/>
      <c r="E96" s="305"/>
      <c r="F96" s="305"/>
      <c r="G96" s="305"/>
      <c r="H96" s="305"/>
      <c r="I96" s="305"/>
      <c r="J96" s="305"/>
      <c r="K96" s="305"/>
      <c r="L96" s="305"/>
      <c r="M96" s="305"/>
    </row>
    <row r="97" spans="1:13">
      <c r="A97" s="305"/>
      <c r="B97" s="305"/>
      <c r="C97" s="305"/>
      <c r="D97" s="305"/>
      <c r="E97" s="305"/>
      <c r="F97" s="305"/>
      <c r="G97" s="305"/>
      <c r="H97" s="305"/>
      <c r="I97" s="305"/>
      <c r="J97" s="305"/>
      <c r="K97" s="305"/>
      <c r="L97" s="305"/>
      <c r="M97" s="305"/>
    </row>
    <row r="98" spans="1:13">
      <c r="A98" s="305"/>
      <c r="B98" s="305"/>
      <c r="C98" s="305"/>
      <c r="D98" s="305"/>
      <c r="E98" s="305"/>
      <c r="F98" s="305"/>
      <c r="G98" s="305"/>
      <c r="H98" s="305"/>
      <c r="I98" s="305"/>
      <c r="J98" s="305"/>
      <c r="K98" s="305"/>
      <c r="L98" s="305"/>
      <c r="M98" s="305"/>
    </row>
    <row r="99" spans="1:13">
      <c r="A99" s="305"/>
      <c r="B99" s="305"/>
      <c r="C99" s="305"/>
      <c r="D99" s="305"/>
      <c r="E99" s="305"/>
      <c r="F99" s="305"/>
      <c r="G99" s="305"/>
      <c r="H99" s="305"/>
      <c r="I99" s="305"/>
      <c r="J99" s="305"/>
      <c r="K99" s="305"/>
      <c r="L99" s="305"/>
      <c r="M99" s="305"/>
    </row>
    <row r="100" spans="1:13">
      <c r="A100" s="305"/>
      <c r="B100" s="305"/>
      <c r="C100" s="305"/>
      <c r="D100" s="305"/>
      <c r="E100" s="305"/>
      <c r="F100" s="305"/>
      <c r="G100" s="305"/>
      <c r="H100" s="305"/>
      <c r="I100" s="305"/>
      <c r="J100" s="305"/>
      <c r="K100" s="305"/>
      <c r="L100" s="305"/>
      <c r="M100" s="305"/>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H23" sqref="H23:L23"/>
    </sheetView>
  </sheetViews>
  <sheetFormatPr defaultColWidth="9" defaultRowHeight="13.2"/>
  <cols>
    <col min="1" max="1" width="12.77734375" style="72" customWidth="1"/>
    <col min="2" max="2" width="5.109375" style="72" customWidth="1"/>
    <col min="3" max="3" width="3.77734375" style="72" customWidth="1"/>
    <col min="4" max="4" width="6.88671875" style="72" customWidth="1"/>
    <col min="5" max="5" width="13.109375" style="72" customWidth="1"/>
    <col min="6" max="6" width="13.109375" style="116" customWidth="1"/>
    <col min="7" max="7" width="11.33203125" style="72" customWidth="1"/>
    <col min="8" max="8" width="26.6640625" style="89" customWidth="1"/>
    <col min="9" max="9" width="13" style="80" customWidth="1"/>
    <col min="10" max="10" width="16.109375" style="80" customWidth="1"/>
    <col min="11" max="11" width="13.44140625" style="116" customWidth="1"/>
    <col min="12" max="12" width="20.44140625" style="116" customWidth="1"/>
    <col min="13" max="13" width="13.44140625" style="87" customWidth="1"/>
    <col min="14" max="14" width="22.44140625" style="72" customWidth="1"/>
    <col min="15" max="15" width="9" style="73"/>
    <col min="16" max="16384" width="9" style="72"/>
  </cols>
  <sheetData>
    <row r="1" spans="1:16" ht="26.25" customHeight="1" thickTop="1">
      <c r="A1" s="64" t="s">
        <v>247</v>
      </c>
      <c r="B1" s="65"/>
      <c r="C1" s="65"/>
      <c r="D1" s="66"/>
      <c r="E1" s="66"/>
      <c r="F1" s="67"/>
      <c r="G1" s="68"/>
      <c r="H1" s="69"/>
      <c r="I1" s="329" t="s">
        <v>38</v>
      </c>
      <c r="J1" s="89"/>
      <c r="K1" s="70"/>
      <c r="L1" s="330"/>
      <c r="M1" s="71"/>
    </row>
    <row r="2" spans="1:16" ht="17.399999999999999">
      <c r="A2" s="74"/>
      <c r="B2" s="331"/>
      <c r="C2" s="331"/>
      <c r="D2" s="331"/>
      <c r="E2" s="331"/>
      <c r="F2" s="331"/>
      <c r="G2" s="75"/>
      <c r="H2" s="76"/>
      <c r="I2" s="332" t="s">
        <v>39</v>
      </c>
      <c r="J2" s="77"/>
      <c r="K2" s="333" t="s">
        <v>21</v>
      </c>
      <c r="L2" s="78"/>
      <c r="M2" s="71"/>
      <c r="N2" s="257"/>
      <c r="P2" s="177"/>
    </row>
    <row r="3" spans="1:16" ht="17.399999999999999">
      <c r="A3" s="334" t="s">
        <v>29</v>
      </c>
      <c r="B3" s="335"/>
      <c r="D3" s="336"/>
      <c r="E3" s="336"/>
      <c r="F3" s="336"/>
      <c r="G3" s="79"/>
      <c r="H3" s="186"/>
      <c r="J3" s="337"/>
      <c r="L3" s="70"/>
      <c r="M3" s="81"/>
    </row>
    <row r="4" spans="1:16" ht="17.399999999999999">
      <c r="A4" s="82"/>
      <c r="B4" s="335"/>
      <c r="C4" s="116"/>
      <c r="D4" s="336"/>
      <c r="E4" s="336"/>
      <c r="F4" s="338"/>
      <c r="G4" s="83"/>
      <c r="H4" s="84"/>
      <c r="I4" s="84"/>
      <c r="J4" s="89"/>
      <c r="L4" s="70"/>
      <c r="M4" s="81"/>
      <c r="N4" s="413"/>
    </row>
    <row r="5" spans="1:16">
      <c r="A5" s="339"/>
      <c r="D5" s="336"/>
      <c r="E5" s="85"/>
      <c r="F5" s="340"/>
      <c r="G5" s="86"/>
      <c r="H5"/>
      <c r="I5" s="341"/>
      <c r="J5" s="89"/>
      <c r="M5" s="81"/>
    </row>
    <row r="6" spans="1:16" ht="17.399999999999999">
      <c r="A6" s="339"/>
      <c r="D6" s="336"/>
      <c r="E6" s="340"/>
      <c r="F6" s="340"/>
      <c r="G6" s="86"/>
      <c r="H6" s="76"/>
      <c r="I6" s="342"/>
      <c r="J6" s="89"/>
      <c r="M6" s="81"/>
    </row>
    <row r="7" spans="1:16">
      <c r="A7" s="339"/>
      <c r="D7" s="336"/>
      <c r="E7" s="340"/>
      <c r="F7" s="340"/>
      <c r="G7" s="86"/>
      <c r="H7" s="343"/>
      <c r="I7" s="341"/>
      <c r="J7" s="89"/>
      <c r="M7" s="81"/>
    </row>
    <row r="8" spans="1:16">
      <c r="A8" s="339"/>
      <c r="D8" s="336"/>
      <c r="E8" s="340"/>
      <c r="F8" s="340"/>
      <c r="G8" s="86"/>
      <c r="H8" s="77"/>
      <c r="I8" s="344"/>
      <c r="J8" s="344"/>
      <c r="K8" s="344"/>
    </row>
    <row r="9" spans="1:16">
      <c r="A9" s="339"/>
      <c r="D9" s="336"/>
      <c r="E9" s="340"/>
      <c r="F9" s="340"/>
      <c r="G9" s="86"/>
      <c r="H9" s="344"/>
      <c r="I9" s="344"/>
      <c r="J9" s="344"/>
      <c r="K9" s="344"/>
      <c r="N9" s="88"/>
    </row>
    <row r="10" spans="1:16">
      <c r="A10" s="339"/>
      <c r="D10" s="336"/>
      <c r="E10" s="340"/>
      <c r="F10" s="340"/>
      <c r="G10" s="86"/>
      <c r="H10" s="344"/>
      <c r="I10" s="344"/>
      <c r="J10" s="344"/>
      <c r="K10" s="344"/>
      <c r="N10" s="88" t="s">
        <v>40</v>
      </c>
    </row>
    <row r="11" spans="1:16">
      <c r="A11" s="339"/>
      <c r="D11" s="336"/>
      <c r="E11" s="340"/>
      <c r="F11" s="340"/>
      <c r="G11" s="86"/>
      <c r="H11" s="344"/>
      <c r="I11" s="344"/>
      <c r="J11" s="344"/>
      <c r="K11" s="344"/>
    </row>
    <row r="12" spans="1:16">
      <c r="A12" s="339"/>
      <c r="D12" s="336"/>
      <c r="E12" s="340"/>
      <c r="F12" s="340"/>
      <c r="G12" s="86"/>
      <c r="H12" s="344"/>
      <c r="I12" s="344"/>
      <c r="J12" s="344"/>
      <c r="K12" s="344"/>
      <c r="N12" s="88" t="s">
        <v>41</v>
      </c>
      <c r="O12" s="523"/>
    </row>
    <row r="13" spans="1:16">
      <c r="A13" s="339"/>
      <c r="D13" s="336"/>
      <c r="E13" s="340"/>
      <c r="F13" s="340"/>
      <c r="G13" s="86"/>
      <c r="H13" s="344"/>
      <c r="I13" s="344"/>
      <c r="J13" s="344"/>
      <c r="K13" s="344"/>
    </row>
    <row r="14" spans="1:16">
      <c r="A14" s="339"/>
      <c r="D14" s="336"/>
      <c r="E14" s="340"/>
      <c r="F14" s="340"/>
      <c r="G14" s="86"/>
      <c r="H14" s="344"/>
      <c r="I14" s="344"/>
      <c r="J14" s="344"/>
      <c r="K14" s="344"/>
      <c r="N14" s="345" t="s">
        <v>42</v>
      </c>
    </row>
    <row r="15" spans="1:16">
      <c r="A15" s="339"/>
      <c r="D15" s="336"/>
      <c r="E15" s="336" t="s">
        <v>21</v>
      </c>
      <c r="F15" s="338"/>
      <c r="G15" s="79"/>
      <c r="H15" s="343"/>
      <c r="I15" s="341"/>
      <c r="J15" s="77"/>
    </row>
    <row r="16" spans="1:16">
      <c r="A16" s="339"/>
      <c r="D16" s="336"/>
      <c r="E16" s="336"/>
      <c r="F16" s="338"/>
      <c r="G16" s="79"/>
      <c r="I16" s="341"/>
      <c r="J16" s="89"/>
      <c r="N16" s="415" t="s">
        <v>236</v>
      </c>
    </row>
    <row r="17" spans="1:19" ht="20.25" customHeight="1" thickBot="1">
      <c r="A17" s="632" t="s">
        <v>283</v>
      </c>
      <c r="B17" s="633"/>
      <c r="C17" s="633"/>
      <c r="D17" s="347"/>
      <c r="E17" s="348"/>
      <c r="F17" s="633" t="s">
        <v>284</v>
      </c>
      <c r="G17" s="634"/>
      <c r="H17" s="343"/>
      <c r="I17" s="341"/>
      <c r="J17" s="77"/>
      <c r="L17" s="78"/>
      <c r="M17" s="81"/>
      <c r="N17" s="346" t="s">
        <v>136</v>
      </c>
    </row>
    <row r="18" spans="1:19" ht="39" customHeight="1" thickTop="1">
      <c r="A18" s="635" t="s">
        <v>43</v>
      </c>
      <c r="B18" s="636"/>
      <c r="C18" s="637"/>
      <c r="D18" s="349" t="s">
        <v>44</v>
      </c>
      <c r="E18" s="350"/>
      <c r="F18" s="638" t="s">
        <v>45</v>
      </c>
      <c r="G18" s="639"/>
      <c r="I18" s="341"/>
      <c r="J18" s="89"/>
      <c r="M18" s="81"/>
      <c r="Q18" s="72" t="s">
        <v>29</v>
      </c>
      <c r="S18" s="72" t="s">
        <v>21</v>
      </c>
    </row>
    <row r="19" spans="1:19" ht="30" customHeight="1">
      <c r="A19" s="640" t="s">
        <v>241</v>
      </c>
      <c r="B19" s="640"/>
      <c r="C19" s="640"/>
      <c r="D19" s="640"/>
      <c r="E19" s="640"/>
      <c r="F19" s="640"/>
      <c r="G19" s="640"/>
      <c r="H19" s="351"/>
      <c r="I19" s="90" t="s">
        <v>46</v>
      </c>
      <c r="J19" s="90"/>
      <c r="K19" s="90"/>
      <c r="L19" s="78"/>
      <c r="M19" s="81"/>
    </row>
    <row r="20" spans="1:19" ht="17.399999999999999">
      <c r="E20" s="352" t="s">
        <v>47</v>
      </c>
      <c r="F20" s="353" t="s">
        <v>48</v>
      </c>
      <c r="H20" s="537" t="s">
        <v>217</v>
      </c>
      <c r="I20" s="341"/>
      <c r="J20" s="89" t="s">
        <v>21</v>
      </c>
      <c r="K20" s="354" t="s">
        <v>21</v>
      </c>
      <c r="M20" s="81"/>
    </row>
    <row r="21" spans="1:19" ht="16.8" thickBot="1">
      <c r="A21" s="355"/>
      <c r="B21" s="641">
        <v>44745</v>
      </c>
      <c r="C21" s="642"/>
      <c r="D21" s="356" t="s">
        <v>49</v>
      </c>
      <c r="E21" s="643" t="s">
        <v>50</v>
      </c>
      <c r="F21" s="644"/>
      <c r="G21" s="80" t="s">
        <v>51</v>
      </c>
      <c r="H21" s="645" t="s">
        <v>285</v>
      </c>
      <c r="I21" s="646"/>
      <c r="J21" s="646"/>
      <c r="K21" s="646"/>
      <c r="L21" s="646"/>
      <c r="M21" s="91" t="s">
        <v>217</v>
      </c>
      <c r="N21" s="92"/>
    </row>
    <row r="22" spans="1:19" ht="36" customHeight="1" thickTop="1" thickBot="1">
      <c r="A22" s="357" t="s">
        <v>52</v>
      </c>
      <c r="B22" s="647" t="s">
        <v>53</v>
      </c>
      <c r="C22" s="648"/>
      <c r="D22" s="649"/>
      <c r="E22" s="93" t="s">
        <v>274</v>
      </c>
      <c r="F22" s="93" t="s">
        <v>501</v>
      </c>
      <c r="G22" s="358" t="s">
        <v>54</v>
      </c>
      <c r="H22" s="650" t="s">
        <v>55</v>
      </c>
      <c r="I22" s="651"/>
      <c r="J22" s="651"/>
      <c r="K22" s="651"/>
      <c r="L22" s="652"/>
      <c r="M22" s="359" t="s">
        <v>56</v>
      </c>
      <c r="N22" s="360" t="s">
        <v>57</v>
      </c>
      <c r="R22" s="72" t="s">
        <v>29</v>
      </c>
    </row>
    <row r="23" spans="1:19" ht="81.599999999999994" customHeight="1" thickBot="1">
      <c r="A23" s="361" t="s">
        <v>58</v>
      </c>
      <c r="B23" s="626" t="str">
        <f>IF(G23&gt;5,"☆☆☆☆",IF(AND(G23&gt;=2.39,G23&lt;5),"☆☆☆",IF(AND(G23&gt;=1.39,G23&lt;2.4),"☆☆",IF(AND(G23&gt;0,G23&lt;1.4),"☆",IF(AND(G23&gt;=-1.39,G23&lt;0),"★",IF(AND(G23&gt;=-2.39,G23&lt;-1.4),"★★",IF(AND(G23&gt;=-3.39,G23&lt;-2.4),"★★★")))))))</f>
        <v>★</v>
      </c>
      <c r="C23" s="627"/>
      <c r="D23" s="628"/>
      <c r="E23" s="179">
        <v>3.68</v>
      </c>
      <c r="F23" s="179">
        <v>3.86</v>
      </c>
      <c r="G23" s="233">
        <f>+E23-F23</f>
        <v>-0.17999999999999972</v>
      </c>
      <c r="H23" s="629"/>
      <c r="I23" s="630"/>
      <c r="J23" s="630"/>
      <c r="K23" s="630"/>
      <c r="L23" s="631"/>
      <c r="M23" s="555"/>
      <c r="N23" s="578"/>
      <c r="O23" s="441" t="s">
        <v>235</v>
      </c>
    </row>
    <row r="24" spans="1:19" ht="66" customHeight="1" thickBot="1">
      <c r="A24" s="362" t="s">
        <v>59</v>
      </c>
      <c r="B24" s="626" t="str">
        <f t="shared" ref="B24" si="0">IF(G24&gt;5,"☆☆☆☆",IF(AND(G24&gt;=2.39,G24&lt;5),"☆☆☆",IF(AND(G24&gt;=1.39,G24&lt;2.4),"☆☆",IF(AND(G24&gt;0,G24&lt;1.4),"☆",IF(AND(G24&gt;=-1.39,G24&lt;0),"★",IF(AND(G24&gt;=-2.39,G24&lt;-1.4),"★★",IF(AND(G24&gt;=-3.39,G24&lt;-2.4),"★★★")))))))</f>
        <v>★</v>
      </c>
      <c r="C24" s="627"/>
      <c r="D24" s="628"/>
      <c r="E24" s="179">
        <v>3.36</v>
      </c>
      <c r="F24" s="472">
        <v>2.5</v>
      </c>
      <c r="G24" s="323">
        <f t="shared" ref="G24:G70" si="1">+F24-E24</f>
        <v>-0.85999999999999988</v>
      </c>
      <c r="H24" s="653"/>
      <c r="I24" s="654"/>
      <c r="J24" s="654"/>
      <c r="K24" s="654"/>
      <c r="L24" s="655"/>
      <c r="M24" s="248"/>
      <c r="N24" s="249"/>
      <c r="O24" s="441" t="s">
        <v>59</v>
      </c>
      <c r="Q24" s="72" t="s">
        <v>29</v>
      </c>
    </row>
    <row r="25" spans="1:19" ht="81" customHeight="1" thickBot="1">
      <c r="A25" s="450" t="s">
        <v>60</v>
      </c>
      <c r="B25" s="626" t="str">
        <f t="shared" ref="B25:B32" si="2">IF(G25&gt;5,"☆☆☆☆",IF(AND(G25&gt;=2.39,G25&lt;5),"☆☆☆",IF(AND(G25&gt;=1.39,G25&lt;2.4),"☆☆",IF(AND(G25&gt;0,G25&lt;1.4),"☆",IF(AND(G25&gt;=-1.39,G25&lt;0),"★",IF(AND(G25&gt;=-2.39,G25&lt;-1.4),"★★",IF(AND(G25&gt;=-3.39,G25&lt;-2.4),"★★★")))))))</f>
        <v>★</v>
      </c>
      <c r="C25" s="627"/>
      <c r="D25" s="628"/>
      <c r="E25" s="179">
        <v>5.78</v>
      </c>
      <c r="F25" s="179">
        <v>4.58</v>
      </c>
      <c r="G25" s="221">
        <f t="shared" si="1"/>
        <v>-1.2000000000000002</v>
      </c>
      <c r="H25" s="629"/>
      <c r="I25" s="630"/>
      <c r="J25" s="630"/>
      <c r="K25" s="630"/>
      <c r="L25" s="631"/>
      <c r="M25" s="555"/>
      <c r="N25" s="249"/>
      <c r="O25" s="441" t="s">
        <v>60</v>
      </c>
    </row>
    <row r="26" spans="1:19" ht="83.25" customHeight="1" thickBot="1">
      <c r="A26" s="450" t="s">
        <v>61</v>
      </c>
      <c r="B26" s="626" t="str">
        <f t="shared" si="2"/>
        <v>★</v>
      </c>
      <c r="C26" s="627"/>
      <c r="D26" s="628"/>
      <c r="E26" s="471">
        <v>6.46</v>
      </c>
      <c r="F26" s="179">
        <v>5.18</v>
      </c>
      <c r="G26" s="94">
        <f t="shared" si="1"/>
        <v>-1.2800000000000002</v>
      </c>
      <c r="H26" s="629"/>
      <c r="I26" s="630"/>
      <c r="J26" s="630"/>
      <c r="K26" s="630"/>
      <c r="L26" s="631"/>
      <c r="M26" s="248"/>
      <c r="N26" s="249"/>
      <c r="O26" s="441" t="s">
        <v>61</v>
      </c>
    </row>
    <row r="27" spans="1:19" ht="78.599999999999994" customHeight="1" thickBot="1">
      <c r="A27" s="450" t="s">
        <v>62</v>
      </c>
      <c r="B27" s="626" t="str">
        <f t="shared" si="2"/>
        <v>★</v>
      </c>
      <c r="C27" s="627"/>
      <c r="D27" s="628"/>
      <c r="E27" s="472">
        <v>1.62</v>
      </c>
      <c r="F27" s="472">
        <v>1.53</v>
      </c>
      <c r="G27" s="94">
        <f t="shared" si="1"/>
        <v>-9.000000000000008E-2</v>
      </c>
      <c r="H27" s="629"/>
      <c r="I27" s="630"/>
      <c r="J27" s="630"/>
      <c r="K27" s="630"/>
      <c r="L27" s="631"/>
      <c r="M27" s="248"/>
      <c r="N27" s="249"/>
      <c r="O27" s="441" t="s">
        <v>62</v>
      </c>
    </row>
    <row r="28" spans="1:19" ht="87" customHeight="1" thickBot="1">
      <c r="A28" s="450" t="s">
        <v>63</v>
      </c>
      <c r="B28" s="626" t="str">
        <f t="shared" si="2"/>
        <v>★</v>
      </c>
      <c r="C28" s="627"/>
      <c r="D28" s="628"/>
      <c r="E28" s="179">
        <v>4.66</v>
      </c>
      <c r="F28" s="179">
        <v>4.0999999999999996</v>
      </c>
      <c r="G28" s="94">
        <f t="shared" si="1"/>
        <v>-0.5600000000000005</v>
      </c>
      <c r="H28" s="629"/>
      <c r="I28" s="630"/>
      <c r="J28" s="630"/>
      <c r="K28" s="630"/>
      <c r="L28" s="631"/>
      <c r="M28" s="248"/>
      <c r="N28" s="249"/>
      <c r="O28" s="441" t="s">
        <v>63</v>
      </c>
    </row>
    <row r="29" spans="1:19" ht="71.25" customHeight="1" thickBot="1">
      <c r="A29" s="450" t="s">
        <v>64</v>
      </c>
      <c r="B29" s="626" t="str">
        <f t="shared" si="2"/>
        <v>★</v>
      </c>
      <c r="C29" s="627"/>
      <c r="D29" s="628"/>
      <c r="E29" s="179">
        <v>3.4</v>
      </c>
      <c r="F29" s="472">
        <v>2.64</v>
      </c>
      <c r="G29" s="94">
        <f t="shared" si="1"/>
        <v>-0.75999999999999979</v>
      </c>
      <c r="H29" s="629"/>
      <c r="I29" s="630"/>
      <c r="J29" s="630"/>
      <c r="K29" s="630"/>
      <c r="L29" s="631"/>
      <c r="M29" s="248"/>
      <c r="N29" s="249"/>
      <c r="O29" s="441" t="s">
        <v>64</v>
      </c>
    </row>
    <row r="30" spans="1:19" ht="73.5" customHeight="1" thickBot="1">
      <c r="A30" s="450" t="s">
        <v>65</v>
      </c>
      <c r="B30" s="626" t="str">
        <f t="shared" si="2"/>
        <v>★</v>
      </c>
      <c r="C30" s="627"/>
      <c r="D30" s="628"/>
      <c r="E30" s="179">
        <v>4.67</v>
      </c>
      <c r="F30" s="179">
        <v>3.63</v>
      </c>
      <c r="G30" s="94">
        <f t="shared" si="1"/>
        <v>-1.04</v>
      </c>
      <c r="H30" s="629"/>
      <c r="I30" s="630"/>
      <c r="J30" s="630"/>
      <c r="K30" s="630"/>
      <c r="L30" s="631"/>
      <c r="M30" s="248"/>
      <c r="N30" s="249"/>
      <c r="O30" s="441" t="s">
        <v>65</v>
      </c>
    </row>
    <row r="31" spans="1:19" ht="75.75" customHeight="1" thickBot="1">
      <c r="A31" s="450" t="s">
        <v>66</v>
      </c>
      <c r="B31" s="626" t="str">
        <f t="shared" si="2"/>
        <v>★</v>
      </c>
      <c r="C31" s="627"/>
      <c r="D31" s="628"/>
      <c r="E31" s="472">
        <v>2.67</v>
      </c>
      <c r="F31" s="472">
        <v>2.35</v>
      </c>
      <c r="G31" s="94">
        <f t="shared" si="1"/>
        <v>-0.31999999999999984</v>
      </c>
      <c r="H31" s="629"/>
      <c r="I31" s="630"/>
      <c r="J31" s="630"/>
      <c r="K31" s="630"/>
      <c r="L31" s="631"/>
      <c r="M31" s="248"/>
      <c r="N31" s="249"/>
      <c r="O31" s="441" t="s">
        <v>66</v>
      </c>
    </row>
    <row r="32" spans="1:19" ht="78.599999999999994" customHeight="1" thickBot="1">
      <c r="A32" s="451" t="s">
        <v>67</v>
      </c>
      <c r="B32" s="626" t="str">
        <f t="shared" si="2"/>
        <v>★★</v>
      </c>
      <c r="C32" s="627"/>
      <c r="D32" s="628"/>
      <c r="E32" s="471">
        <v>6.48</v>
      </c>
      <c r="F32" s="179">
        <v>4.3899999999999997</v>
      </c>
      <c r="G32" s="94">
        <f t="shared" si="1"/>
        <v>-2.0900000000000007</v>
      </c>
      <c r="H32" s="629"/>
      <c r="I32" s="630"/>
      <c r="J32" s="630"/>
      <c r="K32" s="630"/>
      <c r="L32" s="631"/>
      <c r="M32" s="248"/>
      <c r="N32" s="249"/>
      <c r="O32" s="441" t="s">
        <v>67</v>
      </c>
    </row>
    <row r="33" spans="1:16" ht="94.95" customHeight="1" thickBot="1">
      <c r="A33" s="452" t="s">
        <v>68</v>
      </c>
      <c r="B33" s="626" t="str">
        <f t="shared" ref="B33:B70" si="3">IF(G33&gt;5,"☆☆☆☆",IF(AND(G33&gt;=2.39,G33&lt;5),"☆☆☆",IF(AND(G33&gt;=1.39,G33&lt;2.4),"☆☆",IF(AND(G33&gt;0,G33&lt;1.4),"☆",IF(AND(G33&gt;=-1.39,G33&lt;0),"★",IF(AND(G33&gt;=-2.39,G33&lt;-1.4),"★★",IF(AND(G33&gt;=-3.39,G33&lt;-2.4),"★★★")))))))</f>
        <v>★</v>
      </c>
      <c r="C33" s="627"/>
      <c r="D33" s="628"/>
      <c r="E33" s="471">
        <v>7.27</v>
      </c>
      <c r="F33" s="471">
        <v>6.9</v>
      </c>
      <c r="G33" s="94">
        <f t="shared" si="1"/>
        <v>-0.36999999999999922</v>
      </c>
      <c r="H33" s="629"/>
      <c r="I33" s="630"/>
      <c r="J33" s="630"/>
      <c r="K33" s="630"/>
      <c r="L33" s="631"/>
      <c r="M33" s="248"/>
      <c r="N33" s="249"/>
      <c r="O33" s="441" t="s">
        <v>68</v>
      </c>
    </row>
    <row r="34" spans="1:16" ht="81" customHeight="1" thickBot="1">
      <c r="A34" s="362" t="s">
        <v>69</v>
      </c>
      <c r="B34" s="626" t="str">
        <f t="shared" si="3"/>
        <v>★</v>
      </c>
      <c r="C34" s="627"/>
      <c r="D34" s="628"/>
      <c r="E34" s="471">
        <v>6.13</v>
      </c>
      <c r="F34" s="179">
        <v>5.8</v>
      </c>
      <c r="G34" s="94">
        <f t="shared" si="1"/>
        <v>-0.33000000000000007</v>
      </c>
      <c r="H34" s="629"/>
      <c r="I34" s="630"/>
      <c r="J34" s="630"/>
      <c r="K34" s="630"/>
      <c r="L34" s="631"/>
      <c r="M34" s="495"/>
      <c r="N34" s="496"/>
      <c r="O34" s="441" t="s">
        <v>69</v>
      </c>
    </row>
    <row r="35" spans="1:16" ht="94.5" customHeight="1" thickBot="1">
      <c r="A35" s="451" t="s">
        <v>70</v>
      </c>
      <c r="B35" s="626" t="str">
        <f t="shared" si="3"/>
        <v>★</v>
      </c>
      <c r="C35" s="627"/>
      <c r="D35" s="628"/>
      <c r="E35" s="471">
        <v>7.49</v>
      </c>
      <c r="F35" s="471">
        <v>6.6</v>
      </c>
      <c r="G35" s="94">
        <f t="shared" si="1"/>
        <v>-0.89000000000000057</v>
      </c>
      <c r="H35" s="656"/>
      <c r="I35" s="657"/>
      <c r="J35" s="657"/>
      <c r="K35" s="657"/>
      <c r="L35" s="658"/>
      <c r="M35" s="497"/>
      <c r="N35" s="498"/>
      <c r="O35" s="441" t="s">
        <v>70</v>
      </c>
    </row>
    <row r="36" spans="1:16" ht="92.4" customHeight="1" thickBot="1">
      <c r="A36" s="453" t="s">
        <v>71</v>
      </c>
      <c r="B36" s="626" t="str">
        <f t="shared" si="3"/>
        <v>★</v>
      </c>
      <c r="C36" s="627"/>
      <c r="D36" s="628"/>
      <c r="E36" s="471">
        <v>6.4</v>
      </c>
      <c r="F36" s="179">
        <v>5.97</v>
      </c>
      <c r="G36" s="94">
        <f t="shared" si="1"/>
        <v>-0.4300000000000006</v>
      </c>
      <c r="H36" s="629"/>
      <c r="I36" s="630"/>
      <c r="J36" s="630"/>
      <c r="K36" s="630"/>
      <c r="L36" s="631"/>
      <c r="M36" s="499"/>
      <c r="N36" s="500"/>
      <c r="O36" s="441" t="s">
        <v>71</v>
      </c>
    </row>
    <row r="37" spans="1:16" ht="87.75" customHeight="1" thickBot="1">
      <c r="A37" s="450" t="s">
        <v>72</v>
      </c>
      <c r="B37" s="626" t="str">
        <f t="shared" si="3"/>
        <v>☆</v>
      </c>
      <c r="C37" s="627"/>
      <c r="D37" s="628"/>
      <c r="E37" s="179">
        <v>5.93</v>
      </c>
      <c r="F37" s="471">
        <v>6.51</v>
      </c>
      <c r="G37" s="94">
        <f t="shared" si="1"/>
        <v>0.58000000000000007</v>
      </c>
      <c r="H37" s="629"/>
      <c r="I37" s="630"/>
      <c r="J37" s="630"/>
      <c r="K37" s="630"/>
      <c r="L37" s="631"/>
      <c r="M37" s="248"/>
      <c r="N37" s="249"/>
      <c r="O37" s="441" t="s">
        <v>72</v>
      </c>
    </row>
    <row r="38" spans="1:16" ht="75.75" customHeight="1" thickBot="1">
      <c r="A38" s="450" t="s">
        <v>73</v>
      </c>
      <c r="B38" s="626" t="str">
        <f t="shared" si="3"/>
        <v>★</v>
      </c>
      <c r="C38" s="627"/>
      <c r="D38" s="628"/>
      <c r="E38" s="179">
        <v>5.86</v>
      </c>
      <c r="F38" s="179">
        <v>4.55</v>
      </c>
      <c r="G38" s="94">
        <f t="shared" si="1"/>
        <v>-1.3100000000000005</v>
      </c>
      <c r="H38" s="629"/>
      <c r="I38" s="630"/>
      <c r="J38" s="630"/>
      <c r="K38" s="630"/>
      <c r="L38" s="631"/>
      <c r="M38" s="501"/>
      <c r="N38" s="502"/>
      <c r="O38" s="441" t="s">
        <v>73</v>
      </c>
    </row>
    <row r="39" spans="1:16" ht="70.2" customHeight="1" thickBot="1">
      <c r="A39" s="450" t="s">
        <v>74</v>
      </c>
      <c r="B39" s="626" t="str">
        <f t="shared" si="3"/>
        <v>★</v>
      </c>
      <c r="C39" s="627"/>
      <c r="D39" s="628"/>
      <c r="E39" s="471">
        <v>6.24</v>
      </c>
      <c r="F39" s="179">
        <v>5.48</v>
      </c>
      <c r="G39" s="94">
        <f t="shared" si="1"/>
        <v>-0.75999999999999979</v>
      </c>
      <c r="H39" s="629"/>
      <c r="I39" s="630"/>
      <c r="J39" s="630"/>
      <c r="K39" s="630"/>
      <c r="L39" s="631"/>
      <c r="M39" s="499"/>
      <c r="N39" s="500"/>
      <c r="O39" s="441" t="s">
        <v>74</v>
      </c>
    </row>
    <row r="40" spans="1:16" ht="78.75" customHeight="1" thickBot="1">
      <c r="A40" s="450" t="s">
        <v>75</v>
      </c>
      <c r="B40" s="626" t="str">
        <f t="shared" si="3"/>
        <v>★</v>
      </c>
      <c r="C40" s="627"/>
      <c r="D40" s="628"/>
      <c r="E40" s="179">
        <v>5.65</v>
      </c>
      <c r="F40" s="179">
        <v>4.57</v>
      </c>
      <c r="G40" s="94">
        <f t="shared" si="1"/>
        <v>-1.08</v>
      </c>
      <c r="H40" s="629"/>
      <c r="I40" s="630"/>
      <c r="J40" s="630"/>
      <c r="K40" s="630"/>
      <c r="L40" s="631"/>
      <c r="M40" s="501"/>
      <c r="N40" s="502"/>
      <c r="O40" s="441" t="s">
        <v>75</v>
      </c>
    </row>
    <row r="41" spans="1:16" ht="66" customHeight="1" thickBot="1">
      <c r="A41" s="450" t="s">
        <v>76</v>
      </c>
      <c r="B41" s="626" t="str">
        <f t="shared" si="3"/>
        <v>☆</v>
      </c>
      <c r="C41" s="627"/>
      <c r="D41" s="628"/>
      <c r="E41" s="179">
        <v>4.42</v>
      </c>
      <c r="F41" s="179">
        <v>4.79</v>
      </c>
      <c r="G41" s="94">
        <f t="shared" si="1"/>
        <v>0.37000000000000011</v>
      </c>
      <c r="H41" s="629"/>
      <c r="I41" s="630"/>
      <c r="J41" s="630"/>
      <c r="K41" s="630"/>
      <c r="L41" s="631"/>
      <c r="M41" s="248"/>
      <c r="N41" s="249"/>
      <c r="O41" s="441" t="s">
        <v>76</v>
      </c>
    </row>
    <row r="42" spans="1:16" ht="77.25" customHeight="1" thickBot="1">
      <c r="A42" s="450" t="s">
        <v>77</v>
      </c>
      <c r="B42" s="626" t="s">
        <v>291</v>
      </c>
      <c r="C42" s="627"/>
      <c r="D42" s="628"/>
      <c r="E42" s="471">
        <v>7.35</v>
      </c>
      <c r="F42" s="471">
        <v>7.35</v>
      </c>
      <c r="G42" s="94">
        <f t="shared" si="1"/>
        <v>0</v>
      </c>
      <c r="H42" s="629" t="s">
        <v>279</v>
      </c>
      <c r="I42" s="630"/>
      <c r="J42" s="630"/>
      <c r="K42" s="630"/>
      <c r="L42" s="631"/>
      <c r="M42" s="499" t="s">
        <v>280</v>
      </c>
      <c r="N42" s="249">
        <v>44736</v>
      </c>
      <c r="O42" s="441" t="s">
        <v>77</v>
      </c>
      <c r="P42" s="72" t="s">
        <v>217</v>
      </c>
    </row>
    <row r="43" spans="1:16" ht="69.75" customHeight="1" thickBot="1">
      <c r="A43" s="450" t="s">
        <v>78</v>
      </c>
      <c r="B43" s="626" t="str">
        <f t="shared" si="3"/>
        <v>☆</v>
      </c>
      <c r="C43" s="627"/>
      <c r="D43" s="628"/>
      <c r="E43" s="179">
        <v>3.38</v>
      </c>
      <c r="F43" s="179">
        <v>3.58</v>
      </c>
      <c r="G43" s="94">
        <f t="shared" si="1"/>
        <v>0.20000000000000018</v>
      </c>
      <c r="H43" s="629"/>
      <c r="I43" s="630"/>
      <c r="J43" s="630"/>
      <c r="K43" s="630"/>
      <c r="L43" s="631"/>
      <c r="M43" s="248"/>
      <c r="N43" s="249"/>
      <c r="O43" s="441" t="s">
        <v>78</v>
      </c>
    </row>
    <row r="44" spans="1:16" ht="77.25" customHeight="1" thickBot="1">
      <c r="A44" s="454" t="s">
        <v>79</v>
      </c>
      <c r="B44" s="626" t="str">
        <f t="shared" si="3"/>
        <v>★</v>
      </c>
      <c r="C44" s="627"/>
      <c r="D44" s="628"/>
      <c r="E44" s="179">
        <v>5.31</v>
      </c>
      <c r="F44" s="179">
        <v>4.54</v>
      </c>
      <c r="G44" s="94">
        <f t="shared" si="1"/>
        <v>-0.76999999999999957</v>
      </c>
      <c r="H44" s="629"/>
      <c r="I44" s="630"/>
      <c r="J44" s="630"/>
      <c r="K44" s="630"/>
      <c r="L44" s="631"/>
      <c r="M44" s="248"/>
      <c r="N44" s="249"/>
      <c r="O44" s="441" t="s">
        <v>79</v>
      </c>
    </row>
    <row r="45" spans="1:16" ht="81.75" customHeight="1" thickBot="1">
      <c r="A45" s="450" t="s">
        <v>80</v>
      </c>
      <c r="B45" s="626" t="str">
        <f t="shared" si="3"/>
        <v>★</v>
      </c>
      <c r="C45" s="627"/>
      <c r="D45" s="628"/>
      <c r="E45" s="179">
        <v>4.95</v>
      </c>
      <c r="F45" s="179">
        <v>4.58</v>
      </c>
      <c r="G45" s="94">
        <f t="shared" si="1"/>
        <v>-0.37000000000000011</v>
      </c>
      <c r="H45" s="629"/>
      <c r="I45" s="630"/>
      <c r="J45" s="630"/>
      <c r="K45" s="630"/>
      <c r="L45" s="631"/>
      <c r="M45" s="248"/>
      <c r="N45" s="509"/>
      <c r="O45" s="441" t="s">
        <v>80</v>
      </c>
    </row>
    <row r="46" spans="1:16" ht="72.75" customHeight="1" thickBot="1">
      <c r="A46" s="450" t="s">
        <v>81</v>
      </c>
      <c r="B46" s="626" t="str">
        <f t="shared" si="3"/>
        <v>☆</v>
      </c>
      <c r="C46" s="627"/>
      <c r="D46" s="628"/>
      <c r="E46" s="179">
        <v>5.56</v>
      </c>
      <c r="F46" s="471">
        <v>6.4</v>
      </c>
      <c r="G46" s="94">
        <f t="shared" si="1"/>
        <v>0.84000000000000075</v>
      </c>
      <c r="H46" s="629"/>
      <c r="I46" s="630"/>
      <c r="J46" s="630"/>
      <c r="K46" s="630"/>
      <c r="L46" s="631"/>
      <c r="M46" s="248"/>
      <c r="N46" s="249"/>
      <c r="O46" s="441" t="s">
        <v>81</v>
      </c>
    </row>
    <row r="47" spans="1:16" ht="81.75" customHeight="1" thickBot="1">
      <c r="A47" s="450" t="s">
        <v>82</v>
      </c>
      <c r="B47" s="626" t="str">
        <f t="shared" si="3"/>
        <v>★</v>
      </c>
      <c r="C47" s="627"/>
      <c r="D47" s="628"/>
      <c r="E47" s="179">
        <v>4.6900000000000004</v>
      </c>
      <c r="F47" s="179">
        <v>4.6399999999999997</v>
      </c>
      <c r="G47" s="94">
        <f t="shared" si="1"/>
        <v>-5.0000000000000711E-2</v>
      </c>
      <c r="H47" s="629"/>
      <c r="I47" s="630"/>
      <c r="J47" s="630"/>
      <c r="K47" s="630"/>
      <c r="L47" s="631"/>
      <c r="M47" s="510"/>
      <c r="N47" s="249"/>
      <c r="O47" s="441" t="s">
        <v>82</v>
      </c>
    </row>
    <row r="48" spans="1:16" ht="78.75" customHeight="1" thickBot="1">
      <c r="A48" s="450" t="s">
        <v>83</v>
      </c>
      <c r="B48" s="626" t="str">
        <f t="shared" si="3"/>
        <v>☆</v>
      </c>
      <c r="C48" s="627"/>
      <c r="D48" s="628"/>
      <c r="E48" s="179">
        <v>3.84</v>
      </c>
      <c r="F48" s="179">
        <v>3.99</v>
      </c>
      <c r="G48" s="94">
        <f t="shared" si="1"/>
        <v>0.15000000000000036</v>
      </c>
      <c r="H48" s="659"/>
      <c r="I48" s="660"/>
      <c r="J48" s="660"/>
      <c r="K48" s="660"/>
      <c r="L48" s="661"/>
      <c r="M48" s="248"/>
      <c r="N48" s="249"/>
      <c r="O48" s="441" t="s">
        <v>83</v>
      </c>
    </row>
    <row r="49" spans="1:15" ht="74.25" customHeight="1" thickBot="1">
      <c r="A49" s="450" t="s">
        <v>84</v>
      </c>
      <c r="B49" s="626" t="str">
        <f t="shared" si="3"/>
        <v>★</v>
      </c>
      <c r="C49" s="627"/>
      <c r="D49" s="628"/>
      <c r="E49" s="471">
        <v>6.4</v>
      </c>
      <c r="F49" s="179">
        <v>5.6</v>
      </c>
      <c r="G49" s="94">
        <f t="shared" si="1"/>
        <v>-0.80000000000000071</v>
      </c>
      <c r="H49" s="629"/>
      <c r="I49" s="630"/>
      <c r="J49" s="630"/>
      <c r="K49" s="630"/>
      <c r="L49" s="631"/>
      <c r="M49" s="511"/>
      <c r="N49" s="249"/>
      <c r="O49" s="441" t="s">
        <v>84</v>
      </c>
    </row>
    <row r="50" spans="1:15" ht="73.2" customHeight="1" thickBot="1">
      <c r="A50" s="450" t="s">
        <v>85</v>
      </c>
      <c r="B50" s="626" t="str">
        <f t="shared" si="3"/>
        <v>★</v>
      </c>
      <c r="C50" s="627"/>
      <c r="D50" s="628"/>
      <c r="E50" s="471">
        <v>7.06</v>
      </c>
      <c r="F50" s="471">
        <v>6.35</v>
      </c>
      <c r="G50" s="94">
        <f t="shared" si="1"/>
        <v>-0.71</v>
      </c>
      <c r="H50" s="659"/>
      <c r="I50" s="660"/>
      <c r="J50" s="660"/>
      <c r="K50" s="660"/>
      <c r="L50" s="661"/>
      <c r="M50" s="248"/>
      <c r="N50" s="249"/>
      <c r="O50" s="441" t="s">
        <v>85</v>
      </c>
    </row>
    <row r="51" spans="1:15" ht="73.5" customHeight="1" thickBot="1">
      <c r="A51" s="450" t="s">
        <v>86</v>
      </c>
      <c r="B51" s="626" t="str">
        <f t="shared" si="3"/>
        <v>★</v>
      </c>
      <c r="C51" s="627"/>
      <c r="D51" s="628"/>
      <c r="E51" s="471">
        <v>6.59</v>
      </c>
      <c r="F51" s="471">
        <v>6.35</v>
      </c>
      <c r="G51" s="94">
        <f t="shared" si="1"/>
        <v>-0.24000000000000021</v>
      </c>
      <c r="H51" s="629"/>
      <c r="I51" s="630"/>
      <c r="J51" s="630"/>
      <c r="K51" s="630"/>
      <c r="L51" s="631"/>
      <c r="M51" s="501"/>
      <c r="N51" s="502"/>
      <c r="O51" s="441" t="s">
        <v>86</v>
      </c>
    </row>
    <row r="52" spans="1:15" ht="91.95" customHeight="1" thickBot="1">
      <c r="A52" s="450" t="s">
        <v>87</v>
      </c>
      <c r="B52" s="626" t="str">
        <f t="shared" si="3"/>
        <v>☆</v>
      </c>
      <c r="C52" s="627"/>
      <c r="D52" s="628"/>
      <c r="E52" s="472">
        <v>2.93</v>
      </c>
      <c r="F52" s="179">
        <v>3.33</v>
      </c>
      <c r="G52" s="94">
        <f t="shared" si="1"/>
        <v>0.39999999999999991</v>
      </c>
      <c r="H52" s="662" t="s">
        <v>293</v>
      </c>
      <c r="I52" s="663"/>
      <c r="J52" s="663"/>
      <c r="K52" s="663"/>
      <c r="L52" s="664"/>
      <c r="M52" s="598" t="s">
        <v>294</v>
      </c>
      <c r="N52" s="591">
        <v>44739</v>
      </c>
      <c r="O52" s="441" t="s">
        <v>87</v>
      </c>
    </row>
    <row r="53" spans="1:15" ht="77.25" customHeight="1" thickBot="1">
      <c r="A53" s="450" t="s">
        <v>88</v>
      </c>
      <c r="B53" s="626" t="str">
        <f t="shared" si="3"/>
        <v>☆☆</v>
      </c>
      <c r="C53" s="627"/>
      <c r="D53" s="628"/>
      <c r="E53" s="179">
        <v>3.79</v>
      </c>
      <c r="F53" s="179">
        <v>5.37</v>
      </c>
      <c r="G53" s="94">
        <f t="shared" si="1"/>
        <v>1.58</v>
      </c>
      <c r="H53" s="629"/>
      <c r="I53" s="630"/>
      <c r="J53" s="630"/>
      <c r="K53" s="630"/>
      <c r="L53" s="631"/>
      <c r="M53" s="248"/>
      <c r="N53" s="249"/>
      <c r="O53" s="441" t="s">
        <v>88</v>
      </c>
    </row>
    <row r="54" spans="1:15" ht="63.75" customHeight="1" thickBot="1">
      <c r="A54" s="450" t="s">
        <v>89</v>
      </c>
      <c r="B54" s="626" t="str">
        <f t="shared" si="3"/>
        <v>★★</v>
      </c>
      <c r="C54" s="627"/>
      <c r="D54" s="628"/>
      <c r="E54" s="471">
        <v>7.43</v>
      </c>
      <c r="F54" s="179">
        <v>5.35</v>
      </c>
      <c r="G54" s="94">
        <f t="shared" si="1"/>
        <v>-2.08</v>
      </c>
      <c r="H54" s="629"/>
      <c r="I54" s="630"/>
      <c r="J54" s="630"/>
      <c r="K54" s="630"/>
      <c r="L54" s="631"/>
      <c r="M54" s="248"/>
      <c r="N54" s="249"/>
      <c r="O54" s="441" t="s">
        <v>89</v>
      </c>
    </row>
    <row r="55" spans="1:15" ht="75" customHeight="1" thickBot="1">
      <c r="A55" s="450" t="s">
        <v>90</v>
      </c>
      <c r="B55" s="626" t="str">
        <f t="shared" si="3"/>
        <v>☆</v>
      </c>
      <c r="C55" s="627"/>
      <c r="D55" s="628"/>
      <c r="E55" s="179">
        <v>4.37</v>
      </c>
      <c r="F55" s="179">
        <v>5.35</v>
      </c>
      <c r="G55" s="94">
        <f t="shared" si="1"/>
        <v>0.97999999999999954</v>
      </c>
      <c r="H55" s="629"/>
      <c r="I55" s="630"/>
      <c r="J55" s="630"/>
      <c r="K55" s="630"/>
      <c r="L55" s="631"/>
      <c r="M55" s="248"/>
      <c r="N55" s="249"/>
      <c r="O55" s="441" t="s">
        <v>90</v>
      </c>
    </row>
    <row r="56" spans="1:15" ht="80.25" customHeight="1" thickBot="1">
      <c r="A56" s="450" t="s">
        <v>91</v>
      </c>
      <c r="B56" s="626" t="str">
        <f t="shared" si="3"/>
        <v>☆</v>
      </c>
      <c r="C56" s="627"/>
      <c r="D56" s="628"/>
      <c r="E56" s="179">
        <v>5.38</v>
      </c>
      <c r="F56" s="471">
        <v>6.07</v>
      </c>
      <c r="G56" s="94">
        <f t="shared" si="1"/>
        <v>0.69000000000000039</v>
      </c>
      <c r="H56" s="629"/>
      <c r="I56" s="630"/>
      <c r="J56" s="630"/>
      <c r="K56" s="630"/>
      <c r="L56" s="631"/>
      <c r="M56" s="248"/>
      <c r="N56" s="249"/>
      <c r="O56" s="441" t="s">
        <v>91</v>
      </c>
    </row>
    <row r="57" spans="1:15" ht="63.75" customHeight="1" thickBot="1">
      <c r="A57" s="450" t="s">
        <v>92</v>
      </c>
      <c r="B57" s="626" t="str">
        <f t="shared" si="3"/>
        <v>★</v>
      </c>
      <c r="C57" s="627"/>
      <c r="D57" s="628"/>
      <c r="E57" s="179">
        <v>4.91</v>
      </c>
      <c r="F57" s="179">
        <v>4.53</v>
      </c>
      <c r="G57" s="94">
        <f t="shared" si="1"/>
        <v>-0.37999999999999989</v>
      </c>
      <c r="H57" s="659"/>
      <c r="I57" s="660"/>
      <c r="J57" s="660"/>
      <c r="K57" s="660"/>
      <c r="L57" s="661"/>
      <c r="M57" s="248"/>
      <c r="N57" s="249"/>
      <c r="O57" s="441" t="s">
        <v>92</v>
      </c>
    </row>
    <row r="58" spans="1:15" ht="69.75" customHeight="1" thickBot="1">
      <c r="A58" s="450" t="s">
        <v>93</v>
      </c>
      <c r="B58" s="626" t="str">
        <f t="shared" si="3"/>
        <v>☆</v>
      </c>
      <c r="C58" s="627"/>
      <c r="D58" s="628"/>
      <c r="E58" s="179">
        <v>4.04</v>
      </c>
      <c r="F58" s="179">
        <v>4.13</v>
      </c>
      <c r="G58" s="94">
        <f t="shared" si="1"/>
        <v>8.9999999999999858E-2</v>
      </c>
      <c r="H58" s="629"/>
      <c r="I58" s="630"/>
      <c r="J58" s="630"/>
      <c r="K58" s="630"/>
      <c r="L58" s="631"/>
      <c r="M58" s="248"/>
      <c r="N58" s="249"/>
      <c r="O58" s="441" t="s">
        <v>93</v>
      </c>
    </row>
    <row r="59" spans="1:15" ht="76.2" customHeight="1" thickBot="1">
      <c r="A59" s="450" t="s">
        <v>94</v>
      </c>
      <c r="B59" s="626" t="str">
        <f t="shared" si="3"/>
        <v>☆</v>
      </c>
      <c r="C59" s="627"/>
      <c r="D59" s="628"/>
      <c r="E59" s="471">
        <v>6.29</v>
      </c>
      <c r="F59" s="471">
        <v>6.96</v>
      </c>
      <c r="G59" s="94">
        <f t="shared" si="1"/>
        <v>0.66999999999999993</v>
      </c>
      <c r="H59" s="629"/>
      <c r="I59" s="630"/>
      <c r="J59" s="630"/>
      <c r="K59" s="630"/>
      <c r="L59" s="631"/>
      <c r="M59" s="501"/>
      <c r="N59" s="502"/>
      <c r="O59" s="441" t="s">
        <v>94</v>
      </c>
    </row>
    <row r="60" spans="1:15" ht="91.95" customHeight="1" thickBot="1">
      <c r="A60" s="450" t="s">
        <v>95</v>
      </c>
      <c r="B60" s="626" t="str">
        <f t="shared" si="3"/>
        <v>☆</v>
      </c>
      <c r="C60" s="627"/>
      <c r="D60" s="628"/>
      <c r="E60" s="471">
        <v>6.59</v>
      </c>
      <c r="F60" s="471">
        <v>6.62</v>
      </c>
      <c r="G60" s="94">
        <f t="shared" si="1"/>
        <v>3.0000000000000249E-2</v>
      </c>
      <c r="H60" s="629"/>
      <c r="I60" s="630"/>
      <c r="J60" s="630"/>
      <c r="K60" s="630"/>
      <c r="L60" s="631"/>
      <c r="M60" s="248"/>
      <c r="N60" s="249"/>
      <c r="O60" s="441" t="s">
        <v>95</v>
      </c>
    </row>
    <row r="61" spans="1:15" ht="81" customHeight="1" thickBot="1">
      <c r="A61" s="450" t="s">
        <v>96</v>
      </c>
      <c r="B61" s="626" t="str">
        <f t="shared" si="3"/>
        <v>★</v>
      </c>
      <c r="C61" s="627"/>
      <c r="D61" s="628"/>
      <c r="E61" s="179">
        <v>3.11</v>
      </c>
      <c r="F61" s="472">
        <v>2.4300000000000002</v>
      </c>
      <c r="G61" s="94">
        <f t="shared" si="1"/>
        <v>-0.67999999999999972</v>
      </c>
      <c r="H61" s="629"/>
      <c r="I61" s="630"/>
      <c r="J61" s="630"/>
      <c r="K61" s="630"/>
      <c r="L61" s="631"/>
      <c r="M61" s="248"/>
      <c r="N61" s="249"/>
      <c r="O61" s="441" t="s">
        <v>96</v>
      </c>
    </row>
    <row r="62" spans="1:15" ht="75.599999999999994" customHeight="1" thickBot="1">
      <c r="A62" s="450" t="s">
        <v>97</v>
      </c>
      <c r="B62" s="626" t="str">
        <f t="shared" si="3"/>
        <v>★</v>
      </c>
      <c r="C62" s="627"/>
      <c r="D62" s="628"/>
      <c r="E62" s="471">
        <v>7.87</v>
      </c>
      <c r="F62" s="471">
        <v>7.52</v>
      </c>
      <c r="G62" s="94">
        <f t="shared" si="1"/>
        <v>-0.35000000000000053</v>
      </c>
      <c r="H62" s="629"/>
      <c r="I62" s="630"/>
      <c r="J62" s="630"/>
      <c r="K62" s="630"/>
      <c r="L62" s="631"/>
      <c r="M62" s="248"/>
      <c r="N62" s="249"/>
      <c r="O62" s="441" t="s">
        <v>97</v>
      </c>
    </row>
    <row r="63" spans="1:15" ht="87" customHeight="1" thickBot="1">
      <c r="A63" s="450" t="s">
        <v>98</v>
      </c>
      <c r="B63" s="626" t="str">
        <f t="shared" si="3"/>
        <v>★</v>
      </c>
      <c r="C63" s="627"/>
      <c r="D63" s="628"/>
      <c r="E63" s="179">
        <v>4.43</v>
      </c>
      <c r="F63" s="179">
        <v>4.09</v>
      </c>
      <c r="G63" s="94">
        <f t="shared" si="1"/>
        <v>-0.33999999999999986</v>
      </c>
      <c r="H63" s="629"/>
      <c r="I63" s="630"/>
      <c r="J63" s="630"/>
      <c r="K63" s="630"/>
      <c r="L63" s="631"/>
      <c r="M63" s="525"/>
      <c r="N63" s="249"/>
      <c r="O63" s="441" t="s">
        <v>98</v>
      </c>
    </row>
    <row r="64" spans="1:15" ht="73.2" customHeight="1" thickBot="1">
      <c r="A64" s="450" t="s">
        <v>99</v>
      </c>
      <c r="B64" s="626" t="str">
        <f t="shared" si="3"/>
        <v>★</v>
      </c>
      <c r="C64" s="627"/>
      <c r="D64" s="628"/>
      <c r="E64" s="179">
        <v>3.09</v>
      </c>
      <c r="F64" s="472">
        <v>2.98</v>
      </c>
      <c r="G64" s="94">
        <f t="shared" si="1"/>
        <v>-0.10999999999999988</v>
      </c>
      <c r="H64" s="707"/>
      <c r="I64" s="708"/>
      <c r="J64" s="708"/>
      <c r="K64" s="708"/>
      <c r="L64" s="709"/>
      <c r="M64" s="248"/>
      <c r="N64" s="249"/>
      <c r="O64" s="441" t="s">
        <v>99</v>
      </c>
    </row>
    <row r="65" spans="1:18" ht="80.25" customHeight="1" thickBot="1">
      <c r="A65" s="450" t="s">
        <v>100</v>
      </c>
      <c r="B65" s="626" t="str">
        <f t="shared" si="3"/>
        <v>★</v>
      </c>
      <c r="C65" s="627"/>
      <c r="D65" s="628"/>
      <c r="E65" s="471">
        <v>6.34</v>
      </c>
      <c r="F65" s="471">
        <v>6.3</v>
      </c>
      <c r="G65" s="94">
        <f t="shared" si="1"/>
        <v>-4.0000000000000036E-2</v>
      </c>
      <c r="H65" s="710"/>
      <c r="I65" s="711"/>
      <c r="J65" s="711"/>
      <c r="K65" s="711"/>
      <c r="L65" s="712"/>
      <c r="M65" s="526"/>
      <c r="N65" s="249"/>
      <c r="O65" s="441" t="s">
        <v>100</v>
      </c>
    </row>
    <row r="66" spans="1:18" ht="88.5" customHeight="1" thickBot="1">
      <c r="A66" s="450" t="s">
        <v>101</v>
      </c>
      <c r="B66" s="626" t="str">
        <f t="shared" si="3"/>
        <v>★</v>
      </c>
      <c r="C66" s="627"/>
      <c r="D66" s="628"/>
      <c r="E66" s="471">
        <v>9.25</v>
      </c>
      <c r="F66" s="471">
        <v>8.06</v>
      </c>
      <c r="G66" s="94">
        <f t="shared" si="1"/>
        <v>-1.1899999999999995</v>
      </c>
      <c r="H66" s="659"/>
      <c r="I66" s="660"/>
      <c r="J66" s="660"/>
      <c r="K66" s="660"/>
      <c r="L66" s="661"/>
      <c r="M66" s="248"/>
      <c r="N66" s="249"/>
      <c r="O66" s="441" t="s">
        <v>101</v>
      </c>
    </row>
    <row r="67" spans="1:18" ht="78.75" customHeight="1" thickBot="1">
      <c r="A67" s="450" t="s">
        <v>102</v>
      </c>
      <c r="B67" s="626" t="str">
        <f t="shared" si="3"/>
        <v>★</v>
      </c>
      <c r="C67" s="627"/>
      <c r="D67" s="628"/>
      <c r="E67" s="471">
        <v>6.19</v>
      </c>
      <c r="F67" s="179">
        <v>5.08</v>
      </c>
      <c r="G67" s="94">
        <f t="shared" si="1"/>
        <v>-1.1100000000000003</v>
      </c>
      <c r="H67" s="629"/>
      <c r="I67" s="630"/>
      <c r="J67" s="630"/>
      <c r="K67" s="630"/>
      <c r="L67" s="631"/>
      <c r="M67" s="248"/>
      <c r="N67" s="249"/>
      <c r="O67" s="441" t="s">
        <v>102</v>
      </c>
    </row>
    <row r="68" spans="1:18" ht="63" customHeight="1" thickBot="1">
      <c r="A68" s="453" t="s">
        <v>103</v>
      </c>
      <c r="B68" s="626" t="str">
        <f t="shared" si="3"/>
        <v>★</v>
      </c>
      <c r="C68" s="627"/>
      <c r="D68" s="628"/>
      <c r="E68" s="471">
        <v>7.38</v>
      </c>
      <c r="F68" s="471">
        <v>6.34</v>
      </c>
      <c r="G68" s="94">
        <f t="shared" si="1"/>
        <v>-1.04</v>
      </c>
      <c r="H68" s="704"/>
      <c r="I68" s="705"/>
      <c r="J68" s="705"/>
      <c r="K68" s="705"/>
      <c r="L68" s="706"/>
      <c r="M68" s="490"/>
      <c r="N68" s="489"/>
      <c r="O68" s="441" t="s">
        <v>103</v>
      </c>
    </row>
    <row r="69" spans="1:18" ht="72.75" customHeight="1" thickBot="1">
      <c r="A69" s="451" t="s">
        <v>104</v>
      </c>
      <c r="B69" s="626" t="str">
        <f t="shared" si="3"/>
        <v>☆</v>
      </c>
      <c r="C69" s="627"/>
      <c r="D69" s="628"/>
      <c r="E69" s="473">
        <v>2.1800000000000002</v>
      </c>
      <c r="F69" s="473">
        <v>2.21</v>
      </c>
      <c r="G69" s="94">
        <f t="shared" si="1"/>
        <v>2.9999999999999805E-2</v>
      </c>
      <c r="H69" s="659"/>
      <c r="I69" s="660"/>
      <c r="J69" s="660"/>
      <c r="K69" s="660"/>
      <c r="L69" s="661"/>
      <c r="M69" s="248"/>
      <c r="N69" s="249"/>
      <c r="O69" s="441" t="s">
        <v>104</v>
      </c>
    </row>
    <row r="70" spans="1:18" ht="58.5" customHeight="1" thickBot="1">
      <c r="A70" s="363" t="s">
        <v>105</v>
      </c>
      <c r="B70" s="626" t="str">
        <f t="shared" si="3"/>
        <v>★</v>
      </c>
      <c r="C70" s="627"/>
      <c r="D70" s="628"/>
      <c r="E70" s="179">
        <v>5.72</v>
      </c>
      <c r="F70" s="179">
        <v>5.31</v>
      </c>
      <c r="G70" s="244">
        <f t="shared" si="1"/>
        <v>-0.41000000000000014</v>
      </c>
      <c r="H70" s="629"/>
      <c r="I70" s="630"/>
      <c r="J70" s="630"/>
      <c r="K70" s="630"/>
      <c r="L70" s="631"/>
      <c r="M70" s="364"/>
      <c r="N70" s="249"/>
      <c r="O70" s="441"/>
    </row>
    <row r="71" spans="1:18" ht="42.75" customHeight="1" thickBot="1">
      <c r="A71" s="365"/>
      <c r="B71" s="365"/>
      <c r="C71" s="365"/>
      <c r="D71" s="365"/>
      <c r="E71" s="695"/>
      <c r="F71" s="695"/>
      <c r="G71" s="695"/>
      <c r="H71" s="695"/>
      <c r="I71" s="695"/>
      <c r="J71" s="695"/>
      <c r="K71" s="695"/>
      <c r="L71" s="695"/>
      <c r="M71" s="73">
        <f>COUNTIF(E23:E69,"&gt;=10")</f>
        <v>0</v>
      </c>
      <c r="N71" s="73">
        <f>COUNTIF(F23:F69,"&gt;=10")</f>
        <v>0</v>
      </c>
      <c r="O71" s="73" t="s">
        <v>29</v>
      </c>
    </row>
    <row r="72" spans="1:18" ht="36.75" customHeight="1" thickBot="1">
      <c r="A72" s="95" t="s">
        <v>21</v>
      </c>
      <c r="B72" s="96"/>
      <c r="C72" s="160"/>
      <c r="D72" s="160"/>
      <c r="E72" s="696" t="s">
        <v>20</v>
      </c>
      <c r="F72" s="696"/>
      <c r="G72" s="696"/>
      <c r="H72" s="697" t="s">
        <v>245</v>
      </c>
      <c r="I72" s="698"/>
      <c r="J72" s="96"/>
      <c r="K72" s="97"/>
      <c r="L72" s="97"/>
      <c r="M72" s="98"/>
      <c r="N72" s="99"/>
    </row>
    <row r="73" spans="1:18" ht="36.75" customHeight="1" thickBot="1">
      <c r="A73" s="100"/>
      <c r="B73" s="366"/>
      <c r="C73" s="699" t="s">
        <v>106</v>
      </c>
      <c r="D73" s="700"/>
      <c r="E73" s="700"/>
      <c r="F73" s="701"/>
      <c r="G73" s="101">
        <f>+F70</f>
        <v>5.31</v>
      </c>
      <c r="H73" s="102" t="s">
        <v>107</v>
      </c>
      <c r="I73" s="702">
        <f>+G70</f>
        <v>-0.41000000000000014</v>
      </c>
      <c r="J73" s="703"/>
      <c r="K73" s="367"/>
      <c r="L73" s="367"/>
      <c r="M73" s="368"/>
      <c r="N73" s="103"/>
    </row>
    <row r="74" spans="1:18" ht="36.75" customHeight="1" thickBot="1">
      <c r="A74" s="100"/>
      <c r="B74" s="366"/>
      <c r="C74" s="665" t="s">
        <v>108</v>
      </c>
      <c r="D74" s="666"/>
      <c r="E74" s="666"/>
      <c r="F74" s="667"/>
      <c r="G74" s="104">
        <f>+F35</f>
        <v>6.6</v>
      </c>
      <c r="H74" s="105" t="s">
        <v>107</v>
      </c>
      <c r="I74" s="668">
        <f>+G35</f>
        <v>-0.89000000000000057</v>
      </c>
      <c r="J74" s="669"/>
      <c r="K74" s="367"/>
      <c r="L74" s="367"/>
      <c r="M74" s="368"/>
      <c r="N74" s="103"/>
      <c r="R74" s="410" t="s">
        <v>21</v>
      </c>
    </row>
    <row r="75" spans="1:18" ht="36.75" customHeight="1" thickBot="1">
      <c r="A75" s="100"/>
      <c r="B75" s="366"/>
      <c r="C75" s="670" t="s">
        <v>109</v>
      </c>
      <c r="D75" s="671"/>
      <c r="E75" s="671"/>
      <c r="F75" s="106" t="str">
        <f>VLOOKUP(G75,F:P,10,0)</f>
        <v>大分県</v>
      </c>
      <c r="G75" s="107">
        <f>MAX(F23:F70)</f>
        <v>8.06</v>
      </c>
      <c r="H75" s="672" t="s">
        <v>110</v>
      </c>
      <c r="I75" s="673"/>
      <c r="J75" s="673"/>
      <c r="K75" s="108">
        <f>+N71</f>
        <v>0</v>
      </c>
      <c r="L75" s="109" t="s">
        <v>111</v>
      </c>
      <c r="M75" s="110">
        <f>N71-M71</f>
        <v>0</v>
      </c>
      <c r="N75" s="103"/>
      <c r="R75" s="411"/>
    </row>
    <row r="76" spans="1:18" ht="36.75" customHeight="1" thickBot="1">
      <c r="A76" s="111"/>
      <c r="B76" s="112"/>
      <c r="C76" s="112"/>
      <c r="D76" s="112"/>
      <c r="E76" s="112"/>
      <c r="F76" s="112"/>
      <c r="G76" s="112"/>
      <c r="H76" s="112"/>
      <c r="I76" s="112"/>
      <c r="J76" s="112"/>
      <c r="K76" s="113"/>
      <c r="L76" s="113"/>
      <c r="M76" s="114"/>
      <c r="N76" s="115"/>
      <c r="R76" s="411"/>
    </row>
    <row r="77" spans="1:18" ht="30.75" customHeight="1">
      <c r="A77" s="144"/>
      <c r="B77" s="144"/>
      <c r="C77" s="144"/>
      <c r="D77" s="144"/>
      <c r="E77" s="144"/>
      <c r="F77" s="144"/>
      <c r="G77" s="144"/>
      <c r="H77" s="144"/>
      <c r="I77" s="144"/>
      <c r="J77" s="144"/>
      <c r="K77" s="369"/>
      <c r="L77" s="369"/>
      <c r="M77" s="370"/>
      <c r="N77" s="371"/>
      <c r="R77" s="412"/>
    </row>
    <row r="78" spans="1:18" ht="30.75" customHeight="1" thickBot="1">
      <c r="A78" s="372"/>
      <c r="B78" s="372"/>
      <c r="C78" s="372"/>
      <c r="D78" s="372"/>
      <c r="E78" s="372"/>
      <c r="F78" s="372"/>
      <c r="G78" s="372"/>
      <c r="H78" s="372"/>
      <c r="I78" s="372"/>
      <c r="J78" s="372"/>
      <c r="K78" s="373"/>
      <c r="L78" s="373"/>
      <c r="M78" s="374"/>
      <c r="N78" s="372"/>
    </row>
    <row r="79" spans="1:18" ht="24.75" customHeight="1" thickTop="1">
      <c r="A79" s="674">
        <v>2</v>
      </c>
      <c r="B79" s="677" t="s">
        <v>242</v>
      </c>
      <c r="C79" s="678"/>
      <c r="D79" s="678"/>
      <c r="E79" s="678"/>
      <c r="F79" s="679"/>
      <c r="G79" s="686" t="s">
        <v>243</v>
      </c>
      <c r="H79" s="687"/>
      <c r="I79" s="687"/>
      <c r="J79" s="687"/>
      <c r="K79" s="687"/>
      <c r="L79" s="687"/>
      <c r="M79" s="687"/>
      <c r="N79" s="688"/>
    </row>
    <row r="80" spans="1:18" ht="24.75" customHeight="1">
      <c r="A80" s="675"/>
      <c r="B80" s="680"/>
      <c r="C80" s="681"/>
      <c r="D80" s="681"/>
      <c r="E80" s="681"/>
      <c r="F80" s="682"/>
      <c r="G80" s="689"/>
      <c r="H80" s="690"/>
      <c r="I80" s="690"/>
      <c r="J80" s="690"/>
      <c r="K80" s="690"/>
      <c r="L80" s="690"/>
      <c r="M80" s="690"/>
      <c r="N80" s="691"/>
      <c r="O80" s="375" t="s">
        <v>29</v>
      </c>
      <c r="P80" s="375"/>
    </row>
    <row r="81" spans="1:16" ht="24.75" customHeight="1">
      <c r="A81" s="675"/>
      <c r="B81" s="680"/>
      <c r="C81" s="681"/>
      <c r="D81" s="681"/>
      <c r="E81" s="681"/>
      <c r="F81" s="682"/>
      <c r="G81" s="689"/>
      <c r="H81" s="690"/>
      <c r="I81" s="690"/>
      <c r="J81" s="690"/>
      <c r="K81" s="690"/>
      <c r="L81" s="690"/>
      <c r="M81" s="690"/>
      <c r="N81" s="691"/>
      <c r="O81" s="375" t="s">
        <v>21</v>
      </c>
      <c r="P81" s="375" t="s">
        <v>112</v>
      </c>
    </row>
    <row r="82" spans="1:16" ht="24.75" customHeight="1">
      <c r="A82" s="675"/>
      <c r="B82" s="680"/>
      <c r="C82" s="681"/>
      <c r="D82" s="681"/>
      <c r="E82" s="681"/>
      <c r="F82" s="682"/>
      <c r="G82" s="689"/>
      <c r="H82" s="690"/>
      <c r="I82" s="690"/>
      <c r="J82" s="690"/>
      <c r="K82" s="690"/>
      <c r="L82" s="690"/>
      <c r="M82" s="690"/>
      <c r="N82" s="691"/>
      <c r="O82" s="376"/>
      <c r="P82" s="375"/>
    </row>
    <row r="83" spans="1:16" ht="46.2" customHeight="1" thickBot="1">
      <c r="A83" s="676"/>
      <c r="B83" s="683"/>
      <c r="C83" s="684"/>
      <c r="D83" s="684"/>
      <c r="E83" s="684"/>
      <c r="F83" s="685"/>
      <c r="G83" s="692"/>
      <c r="H83" s="693"/>
      <c r="I83" s="693"/>
      <c r="J83" s="693"/>
      <c r="K83" s="693"/>
      <c r="L83" s="693"/>
      <c r="M83" s="693"/>
      <c r="N83" s="69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715B4-9C2B-4D10-A2E4-C44A6CF3BBC9}">
  <sheetPr>
    <pageSetUpPr fitToPage="1"/>
  </sheetPr>
  <dimension ref="A1:O29"/>
  <sheetViews>
    <sheetView view="pageBreakPreview" zoomScale="95" zoomScaleNormal="75" zoomScaleSheetLayoutView="95" workbookViewId="0">
      <selection activeCell="R24" sqref="R24"/>
    </sheetView>
  </sheetViews>
  <sheetFormatPr defaultColWidth="9" defaultRowHeight="13.2"/>
  <cols>
    <col min="1" max="1" width="4.88671875" style="592" customWidth="1"/>
    <col min="2" max="7" width="9" style="592"/>
    <col min="8" max="12" width="15.44140625" style="592" customWidth="1"/>
    <col min="13" max="13" width="4.21875" style="592" customWidth="1"/>
    <col min="14" max="16384" width="9" style="592"/>
  </cols>
  <sheetData>
    <row r="1" spans="1:15" ht="23.4">
      <c r="A1" s="731" t="s">
        <v>281</v>
      </c>
      <c r="B1" s="731"/>
      <c r="C1" s="731"/>
      <c r="D1" s="731"/>
      <c r="E1" s="731"/>
      <c r="F1" s="731"/>
      <c r="G1" s="731"/>
      <c r="H1" s="731"/>
      <c r="I1" s="731"/>
      <c r="J1" s="732"/>
      <c r="K1" s="732"/>
      <c r="L1" s="732"/>
      <c r="M1" s="732"/>
    </row>
    <row r="2" spans="1:15" ht="19.2">
      <c r="A2" s="733" t="s">
        <v>477</v>
      </c>
      <c r="B2" s="733"/>
      <c r="C2" s="733"/>
      <c r="D2" s="733"/>
      <c r="E2" s="733"/>
      <c r="F2" s="733"/>
      <c r="G2" s="733"/>
      <c r="H2" s="733"/>
      <c r="I2" s="733"/>
      <c r="J2" s="734"/>
      <c r="K2" s="734"/>
      <c r="L2" s="734"/>
      <c r="M2" s="734"/>
      <c r="O2" s="604"/>
    </row>
    <row r="3" spans="1:15" ht="19.2">
      <c r="A3" s="733" t="s">
        <v>478</v>
      </c>
      <c r="B3" s="733"/>
      <c r="C3" s="733"/>
      <c r="D3" s="733"/>
      <c r="E3" s="733"/>
      <c r="F3" s="733"/>
      <c r="G3" s="733"/>
      <c r="H3" s="733"/>
      <c r="I3" s="733"/>
      <c r="J3" s="734"/>
      <c r="K3" s="734"/>
      <c r="L3" s="734"/>
      <c r="M3" s="734"/>
      <c r="O3" s="593"/>
    </row>
    <row r="4" spans="1:15" ht="17.399999999999999">
      <c r="A4" s="735" t="s">
        <v>282</v>
      </c>
      <c r="B4" s="735"/>
      <c r="C4" s="735"/>
      <c r="D4" s="735"/>
      <c r="E4" s="735"/>
      <c r="F4" s="735"/>
      <c r="G4" s="735"/>
      <c r="H4" s="735"/>
      <c r="I4" s="735"/>
      <c r="J4" s="736"/>
      <c r="K4" s="736"/>
      <c r="L4" s="736"/>
      <c r="M4" s="736"/>
      <c r="O4" s="604"/>
    </row>
    <row r="5" spans="1:15" ht="16.2">
      <c r="A5" s="607"/>
      <c r="B5" s="608"/>
      <c r="C5" s="608"/>
      <c r="D5" s="608"/>
      <c r="E5" s="608"/>
      <c r="F5" s="608"/>
      <c r="G5" s="608"/>
      <c r="H5" s="608"/>
      <c r="I5" s="608"/>
      <c r="J5" s="608"/>
      <c r="K5" s="608"/>
      <c r="L5" s="608"/>
      <c r="M5" s="608"/>
    </row>
    <row r="6" spans="1:15" ht="17.399999999999999">
      <c r="A6" s="608"/>
      <c r="B6" s="737" t="s">
        <v>29</v>
      </c>
      <c r="C6" s="738"/>
      <c r="D6" s="738"/>
      <c r="E6" s="738"/>
      <c r="F6" s="608"/>
      <c r="G6" s="608"/>
      <c r="H6" s="740" t="s">
        <v>480</v>
      </c>
      <c r="I6" s="741"/>
      <c r="J6" s="741"/>
      <c r="K6" s="741"/>
      <c r="L6" s="741"/>
      <c r="M6" s="608"/>
      <c r="N6" s="594"/>
      <c r="O6" s="604"/>
    </row>
    <row r="7" spans="1:15" ht="16.2">
      <c r="A7" s="608"/>
      <c r="B7" s="738"/>
      <c r="C7" s="738"/>
      <c r="D7" s="738"/>
      <c r="E7" s="738"/>
      <c r="F7" s="608"/>
      <c r="G7" s="608"/>
      <c r="H7" s="741"/>
      <c r="I7" s="741"/>
      <c r="J7" s="741"/>
      <c r="K7" s="741"/>
      <c r="L7" s="741"/>
      <c r="M7" s="608"/>
      <c r="N7" s="592" t="s">
        <v>21</v>
      </c>
      <c r="O7" s="593"/>
    </row>
    <row r="8" spans="1:15" ht="17.399999999999999">
      <c r="A8" s="608"/>
      <c r="B8" s="738"/>
      <c r="C8" s="738"/>
      <c r="D8" s="738"/>
      <c r="E8" s="738"/>
      <c r="F8" s="608"/>
      <c r="G8" s="608"/>
      <c r="H8" s="741"/>
      <c r="I8" s="741"/>
      <c r="J8" s="741"/>
      <c r="K8" s="741"/>
      <c r="L8" s="741"/>
      <c r="M8" s="608"/>
      <c r="O8" s="604"/>
    </row>
    <row r="9" spans="1:15" ht="16.2">
      <c r="A9" s="608"/>
      <c r="B9" s="738"/>
      <c r="C9" s="738"/>
      <c r="D9" s="738"/>
      <c r="E9" s="738"/>
      <c r="F9" s="608"/>
      <c r="G9" s="608"/>
      <c r="H9" s="741"/>
      <c r="I9" s="741"/>
      <c r="J9" s="741"/>
      <c r="K9" s="741"/>
      <c r="L9" s="741"/>
      <c r="M9" s="608"/>
    </row>
    <row r="10" spans="1:15" ht="16.2">
      <c r="A10" s="608"/>
      <c r="B10" s="738"/>
      <c r="C10" s="738"/>
      <c r="D10" s="738"/>
      <c r="E10" s="738"/>
      <c r="F10" s="608"/>
      <c r="G10" s="608"/>
      <c r="H10" s="741"/>
      <c r="I10" s="741"/>
      <c r="J10" s="741"/>
      <c r="K10" s="741"/>
      <c r="L10" s="741"/>
      <c r="M10" s="608"/>
    </row>
    <row r="11" spans="1:15" ht="16.2">
      <c r="A11" s="608"/>
      <c r="B11" s="738"/>
      <c r="C11" s="738"/>
      <c r="D11" s="738"/>
      <c r="E11" s="738"/>
      <c r="F11" s="609"/>
      <c r="G11" s="609"/>
      <c r="H11" s="741"/>
      <c r="I11" s="741"/>
      <c r="J11" s="741"/>
      <c r="K11" s="741"/>
      <c r="L11" s="741"/>
      <c r="M11" s="608"/>
    </row>
    <row r="12" spans="1:15" ht="16.2">
      <c r="A12" s="608"/>
      <c r="B12" s="738"/>
      <c r="C12" s="738"/>
      <c r="D12" s="738"/>
      <c r="E12" s="738"/>
      <c r="F12" s="610"/>
      <c r="G12" s="610"/>
      <c r="H12" s="741"/>
      <c r="I12" s="741"/>
      <c r="J12" s="741"/>
      <c r="K12" s="741"/>
      <c r="L12" s="741"/>
      <c r="M12" s="608"/>
    </row>
    <row r="13" spans="1:15" ht="17.399999999999999">
      <c r="A13" s="608"/>
      <c r="B13" s="739"/>
      <c r="C13" s="739"/>
      <c r="D13" s="739"/>
      <c r="E13" s="739"/>
      <c r="F13" s="610"/>
      <c r="G13" s="610"/>
      <c r="H13" s="741"/>
      <c r="I13" s="741"/>
      <c r="J13" s="741"/>
      <c r="K13" s="741"/>
      <c r="L13" s="741"/>
      <c r="M13" s="608"/>
      <c r="O13" s="594"/>
    </row>
    <row r="14" spans="1:15" ht="16.2">
      <c r="A14" s="608"/>
      <c r="B14" s="739"/>
      <c r="C14" s="739"/>
      <c r="D14" s="739"/>
      <c r="E14" s="739"/>
      <c r="F14" s="609"/>
      <c r="G14" s="609"/>
      <c r="H14" s="741"/>
      <c r="I14" s="741"/>
      <c r="J14" s="741"/>
      <c r="K14" s="741"/>
      <c r="L14" s="741"/>
      <c r="M14" s="608"/>
      <c r="O14" s="595" t="s">
        <v>21</v>
      </c>
    </row>
    <row r="15" spans="1:15" ht="16.2">
      <c r="A15" s="608"/>
      <c r="B15" s="608"/>
      <c r="C15" s="608"/>
      <c r="D15" s="608"/>
      <c r="E15" s="608"/>
      <c r="F15" s="608"/>
      <c r="G15" s="608"/>
      <c r="H15" s="608" t="s">
        <v>21</v>
      </c>
      <c r="I15" s="608"/>
      <c r="J15" s="608"/>
      <c r="K15" s="608"/>
      <c r="L15" s="608"/>
      <c r="M15" s="608"/>
    </row>
    <row r="16" spans="1:15" ht="7.2" customHeight="1" thickBot="1">
      <c r="A16" s="596"/>
      <c r="B16" s="597"/>
      <c r="C16" s="597"/>
      <c r="D16" s="597"/>
      <c r="E16" s="597"/>
      <c r="F16" s="597"/>
      <c r="G16" s="597"/>
      <c r="H16" s="597"/>
      <c r="I16" s="597"/>
      <c r="J16" s="597"/>
      <c r="K16" s="597"/>
      <c r="L16" s="597"/>
      <c r="M16" s="597"/>
    </row>
    <row r="17" spans="1:13" ht="13.8" thickTop="1">
      <c r="A17" s="597"/>
      <c r="B17" s="713" t="s">
        <v>479</v>
      </c>
      <c r="C17" s="714"/>
      <c r="D17" s="714"/>
      <c r="E17" s="714"/>
      <c r="F17" s="714"/>
      <c r="G17" s="714"/>
      <c r="H17" s="714"/>
      <c r="I17" s="714"/>
      <c r="J17" s="714"/>
      <c r="K17" s="714"/>
      <c r="L17" s="715"/>
      <c r="M17" s="597"/>
    </row>
    <row r="18" spans="1:13">
      <c r="A18" s="597"/>
      <c r="B18" s="716"/>
      <c r="C18" s="717"/>
      <c r="D18" s="717"/>
      <c r="E18" s="717"/>
      <c r="F18" s="717"/>
      <c r="G18" s="717"/>
      <c r="H18" s="717"/>
      <c r="I18" s="717"/>
      <c r="J18" s="717"/>
      <c r="K18" s="717"/>
      <c r="L18" s="718"/>
      <c r="M18" s="597"/>
    </row>
    <row r="19" spans="1:13">
      <c r="A19" s="597"/>
      <c r="B19" s="716"/>
      <c r="C19" s="717"/>
      <c r="D19" s="717"/>
      <c r="E19" s="717"/>
      <c r="F19" s="717"/>
      <c r="G19" s="717"/>
      <c r="H19" s="717"/>
      <c r="I19" s="717"/>
      <c r="J19" s="717"/>
      <c r="K19" s="717"/>
      <c r="L19" s="718"/>
      <c r="M19" s="597"/>
    </row>
    <row r="20" spans="1:13">
      <c r="A20" s="597"/>
      <c r="B20" s="716"/>
      <c r="C20" s="717"/>
      <c r="D20" s="717"/>
      <c r="E20" s="717"/>
      <c r="F20" s="717"/>
      <c r="G20" s="717"/>
      <c r="H20" s="717"/>
      <c r="I20" s="717"/>
      <c r="J20" s="717"/>
      <c r="K20" s="717"/>
      <c r="L20" s="718"/>
      <c r="M20" s="597"/>
    </row>
    <row r="21" spans="1:13">
      <c r="A21" s="597"/>
      <c r="B21" s="716"/>
      <c r="C21" s="717"/>
      <c r="D21" s="717"/>
      <c r="E21" s="717"/>
      <c r="F21" s="717"/>
      <c r="G21" s="717"/>
      <c r="H21" s="717"/>
      <c r="I21" s="717"/>
      <c r="J21" s="717"/>
      <c r="K21" s="717"/>
      <c r="L21" s="718"/>
      <c r="M21" s="597"/>
    </row>
    <row r="22" spans="1:13">
      <c r="A22" s="597"/>
      <c r="B22" s="716"/>
      <c r="C22" s="717"/>
      <c r="D22" s="717"/>
      <c r="E22" s="717"/>
      <c r="F22" s="717"/>
      <c r="G22" s="717"/>
      <c r="H22" s="717"/>
      <c r="I22" s="717"/>
      <c r="J22" s="717"/>
      <c r="K22" s="717"/>
      <c r="L22" s="718"/>
      <c r="M22" s="597"/>
    </row>
    <row r="23" spans="1:13" ht="13.8" thickBot="1">
      <c r="A23" s="597"/>
      <c r="B23" s="719"/>
      <c r="C23" s="720"/>
      <c r="D23" s="720"/>
      <c r="E23" s="720"/>
      <c r="F23" s="720"/>
      <c r="G23" s="720"/>
      <c r="H23" s="720"/>
      <c r="I23" s="720"/>
      <c r="J23" s="720"/>
      <c r="K23" s="720"/>
      <c r="L23" s="721"/>
      <c r="M23" s="597"/>
    </row>
    <row r="24" spans="1:13" ht="7.2" customHeight="1" thickTop="1" thickBot="1">
      <c r="A24" s="597"/>
      <c r="B24" s="597"/>
      <c r="C24" s="597"/>
      <c r="D24" s="597"/>
      <c r="E24" s="597"/>
      <c r="F24" s="597"/>
      <c r="G24" s="597"/>
      <c r="H24" s="597"/>
      <c r="I24" s="597"/>
      <c r="J24" s="597"/>
      <c r="K24" s="597"/>
      <c r="L24" s="597"/>
      <c r="M24" s="597"/>
    </row>
    <row r="25" spans="1:13" ht="13.2" customHeight="1">
      <c r="A25" s="605"/>
      <c r="B25" s="722" t="s">
        <v>481</v>
      </c>
      <c r="C25" s="723"/>
      <c r="D25" s="723"/>
      <c r="E25" s="723"/>
      <c r="F25" s="723"/>
      <c r="G25" s="723"/>
      <c r="H25" s="723"/>
      <c r="I25" s="723"/>
      <c r="J25" s="723"/>
      <c r="K25" s="723"/>
      <c r="L25" s="724"/>
      <c r="M25" s="606"/>
    </row>
    <row r="26" spans="1:13" ht="28.5" customHeight="1">
      <c r="A26" s="606"/>
      <c r="B26" s="725"/>
      <c r="C26" s="726"/>
      <c r="D26" s="726"/>
      <c r="E26" s="726"/>
      <c r="F26" s="726"/>
      <c r="G26" s="726"/>
      <c r="H26" s="726"/>
      <c r="I26" s="726"/>
      <c r="J26" s="726"/>
      <c r="K26" s="726"/>
      <c r="L26" s="727"/>
      <c r="M26" s="606"/>
    </row>
    <row r="27" spans="1:13" ht="28.5" customHeight="1">
      <c r="A27" s="606"/>
      <c r="B27" s="725"/>
      <c r="C27" s="726"/>
      <c r="D27" s="726"/>
      <c r="E27" s="726"/>
      <c r="F27" s="726"/>
      <c r="G27" s="726"/>
      <c r="H27" s="726"/>
      <c r="I27" s="726"/>
      <c r="J27" s="726"/>
      <c r="K27" s="726"/>
      <c r="L27" s="727"/>
      <c r="M27" s="606"/>
    </row>
    <row r="28" spans="1:13" ht="28.5" customHeight="1" thickBot="1">
      <c r="A28" s="606"/>
      <c r="B28" s="728"/>
      <c r="C28" s="729"/>
      <c r="D28" s="729"/>
      <c r="E28" s="729"/>
      <c r="F28" s="729"/>
      <c r="G28" s="729"/>
      <c r="H28" s="729"/>
      <c r="I28" s="729"/>
      <c r="J28" s="729"/>
      <c r="K28" s="729"/>
      <c r="L28" s="730"/>
      <c r="M28" s="606"/>
    </row>
    <row r="29" spans="1:13" ht="6.6" customHeight="1">
      <c r="A29" s="606"/>
      <c r="B29" s="606"/>
      <c r="C29" s="606"/>
      <c r="D29" s="606"/>
      <c r="E29" s="606"/>
      <c r="F29" s="606"/>
      <c r="G29" s="606"/>
      <c r="H29" s="606"/>
      <c r="I29" s="606"/>
      <c r="J29" s="606"/>
      <c r="K29" s="606"/>
      <c r="L29" s="606"/>
      <c r="M29" s="606"/>
    </row>
  </sheetData>
  <mergeCells count="8">
    <mergeCell ref="B17:L23"/>
    <mergeCell ref="B25:L28"/>
    <mergeCell ref="A1:M1"/>
    <mergeCell ref="A2:M2"/>
    <mergeCell ref="A3:M3"/>
    <mergeCell ref="A4:M4"/>
    <mergeCell ref="B6:E14"/>
    <mergeCell ref="H6:L14"/>
  </mergeCells>
  <phoneticPr fontId="106"/>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topLeftCell="B1" zoomScale="75" zoomScaleNormal="75" workbookViewId="0">
      <selection activeCell="C4" sqref="C4"/>
    </sheetView>
  </sheetViews>
  <sheetFormatPr defaultColWidth="8.88671875" defaultRowHeight="14.4"/>
  <cols>
    <col min="1" max="1" width="12.77734375" style="140" customWidth="1"/>
    <col min="2" max="2" width="25" style="186" customWidth="1"/>
    <col min="3" max="3" width="9.109375" style="186" customWidth="1"/>
    <col min="4" max="4" width="23" style="186" customWidth="1"/>
    <col min="5" max="5" width="19.44140625" style="186" customWidth="1"/>
    <col min="6" max="6" width="12.21875" style="186" customWidth="1"/>
    <col min="7" max="7" width="14.77734375" style="186" customWidth="1"/>
    <col min="8" max="8" width="20.88671875" style="186" customWidth="1"/>
    <col min="9" max="9" width="19" style="186" customWidth="1"/>
    <col min="10" max="10" width="13.21875" style="186" customWidth="1"/>
    <col min="11" max="11" width="10.88671875" style="186" customWidth="1"/>
    <col min="12" max="12" width="13" style="186" customWidth="1"/>
    <col min="13" max="13" width="16.109375" style="186" customWidth="1"/>
    <col min="14" max="14" width="28.77734375" style="186" customWidth="1"/>
    <col min="15" max="15" width="7.88671875" style="186" customWidth="1"/>
    <col min="16" max="16" width="40.44140625" style="260" customWidth="1"/>
    <col min="17" max="17" width="40.44140625" style="186" customWidth="1"/>
    <col min="18" max="16384" width="8.88671875" style="186"/>
  </cols>
  <sheetData>
    <row r="1" spans="2:19" ht="31.2" customHeight="1">
      <c r="B1" s="146"/>
      <c r="C1" s="414" t="s">
        <v>292</v>
      </c>
      <c r="D1" s="200"/>
      <c r="E1" s="200"/>
      <c r="F1" s="200"/>
      <c r="G1" s="200" t="s">
        <v>262</v>
      </c>
      <c r="H1" s="200"/>
      <c r="I1" s="200"/>
      <c r="J1" s="200"/>
      <c r="K1" s="200"/>
      <c r="L1" s="200"/>
      <c r="M1" s="200"/>
      <c r="N1" s="200"/>
      <c r="O1" s="140"/>
      <c r="P1" s="259"/>
    </row>
    <row r="2" spans="2:19" ht="31.2" customHeight="1">
      <c r="B2" s="146"/>
      <c r="C2" s="200"/>
      <c r="D2" s="200"/>
      <c r="E2" s="200"/>
      <c r="F2" s="200"/>
      <c r="G2" s="200"/>
      <c r="H2" s="200"/>
      <c r="I2" s="200"/>
      <c r="J2" s="200"/>
      <c r="K2" s="200"/>
      <c r="L2" s="200"/>
      <c r="M2" s="200"/>
      <c r="N2" s="200"/>
      <c r="O2" s="140"/>
      <c r="P2" s="259"/>
    </row>
    <row r="3" spans="2:19" ht="266.39999999999998" customHeight="1">
      <c r="B3" s="766"/>
      <c r="C3" s="766"/>
      <c r="D3" s="766"/>
      <c r="E3" s="766"/>
      <c r="F3" s="766"/>
      <c r="G3" s="766"/>
      <c r="H3" s="766"/>
      <c r="I3" s="766"/>
      <c r="J3" s="766"/>
      <c r="K3" s="766"/>
      <c r="L3" s="766"/>
      <c r="M3" s="766"/>
      <c r="N3" s="766"/>
      <c r="O3" s="140" t="s">
        <v>208</v>
      </c>
      <c r="P3" s="259"/>
    </row>
    <row r="4" spans="2:19" ht="29.25" customHeight="1">
      <c r="B4" s="223"/>
      <c r="C4" s="224" t="s">
        <v>375</v>
      </c>
      <c r="D4" s="225"/>
      <c r="E4" s="225"/>
      <c r="F4" s="225"/>
      <c r="G4" s="226"/>
      <c r="H4" s="225"/>
      <c r="I4" s="225"/>
      <c r="J4" s="227"/>
      <c r="K4" s="227"/>
      <c r="L4" s="227"/>
      <c r="M4" s="227"/>
      <c r="N4" s="228"/>
      <c r="O4" s="140"/>
      <c r="P4" s="250"/>
    </row>
    <row r="5" spans="2:19" ht="267" customHeight="1">
      <c r="B5" s="771" t="s">
        <v>376</v>
      </c>
      <c r="C5" s="772"/>
      <c r="D5" s="772"/>
      <c r="E5" s="772"/>
      <c r="F5" s="772"/>
      <c r="G5" s="772"/>
      <c r="H5" s="772"/>
      <c r="I5" s="772"/>
      <c r="J5" s="772"/>
      <c r="K5" s="772"/>
      <c r="L5" s="772"/>
      <c r="M5" s="772"/>
      <c r="N5" s="772"/>
      <c r="O5" s="140"/>
      <c r="P5" s="503" t="s">
        <v>208</v>
      </c>
      <c r="Q5" s="186" t="s">
        <v>273</v>
      </c>
    </row>
    <row r="6" spans="2:19" ht="32.4" customHeight="1">
      <c r="B6" s="775" t="s">
        <v>228</v>
      </c>
      <c r="C6" s="776"/>
      <c r="D6" s="776"/>
      <c r="E6" s="776"/>
      <c r="F6" s="776"/>
      <c r="G6" s="776"/>
      <c r="H6" s="776"/>
      <c r="I6" s="776"/>
      <c r="J6" s="776"/>
      <c r="K6" s="776"/>
      <c r="L6" s="776"/>
      <c r="M6" s="776"/>
      <c r="N6" s="776"/>
      <c r="O6" s="140"/>
      <c r="P6" s="247"/>
    </row>
    <row r="7" spans="2:19" ht="11.4" customHeight="1">
      <c r="B7" s="773"/>
      <c r="C7" s="774"/>
      <c r="D7" s="774"/>
      <c r="E7" s="774"/>
      <c r="F7" s="774"/>
      <c r="G7" s="774"/>
      <c r="H7" s="774"/>
      <c r="I7" s="774"/>
      <c r="J7" s="774"/>
      <c r="K7" s="774"/>
      <c r="L7" s="774"/>
      <c r="M7" s="774"/>
      <c r="N7" s="774"/>
      <c r="O7" s="140"/>
      <c r="P7" s="247"/>
      <c r="R7" s="186" t="s">
        <v>225</v>
      </c>
    </row>
    <row r="8" spans="2:19" ht="21.6" customHeight="1">
      <c r="B8" s="232"/>
      <c r="C8" s="767" t="s">
        <v>374</v>
      </c>
      <c r="D8" s="767"/>
      <c r="E8" s="767"/>
      <c r="F8" s="767"/>
      <c r="G8" s="767"/>
      <c r="H8" s="767"/>
      <c r="I8" s="767"/>
      <c r="J8" s="767"/>
      <c r="K8" s="767"/>
      <c r="L8" s="767"/>
      <c r="M8" s="147" t="s">
        <v>208</v>
      </c>
      <c r="N8" s="147"/>
      <c r="O8" s="140"/>
      <c r="P8" s="282"/>
      <c r="Q8" s="551">
        <f>+H13-G13</f>
        <v>5507875</v>
      </c>
    </row>
    <row r="9" spans="2:19" ht="21.6" customHeight="1">
      <c r="B9" s="232"/>
      <c r="C9" s="768" t="s">
        <v>178</v>
      </c>
      <c r="D9" s="768"/>
      <c r="E9" s="768"/>
      <c r="F9" s="768"/>
      <c r="G9" s="768"/>
      <c r="H9" s="768"/>
      <c r="I9" s="768"/>
      <c r="J9" s="768"/>
      <c r="K9" s="768"/>
      <c r="L9" s="768"/>
      <c r="M9" s="147"/>
      <c r="N9" s="172"/>
      <c r="O9" s="140"/>
      <c r="P9" s="283"/>
    </row>
    <row r="10" spans="2:19" ht="21.6" customHeight="1">
      <c r="B10" s="147"/>
      <c r="C10" s="147"/>
      <c r="D10" s="172"/>
      <c r="E10" s="172"/>
      <c r="F10" s="172"/>
      <c r="G10" s="192"/>
      <c r="H10" s="172"/>
      <c r="I10" s="172"/>
      <c r="J10" s="172"/>
      <c r="K10" s="172"/>
      <c r="L10" s="172"/>
      <c r="M10" s="172"/>
      <c r="N10" s="172"/>
      <c r="O10" s="140"/>
      <c r="P10" s="288"/>
    </row>
    <row r="11" spans="2:19" ht="15" customHeight="1">
      <c r="B11" s="140"/>
      <c r="C11" s="140"/>
      <c r="D11" s="193"/>
      <c r="E11" s="193"/>
      <c r="F11" s="193"/>
      <c r="G11" s="194"/>
      <c r="H11" s="193"/>
      <c r="I11" s="193"/>
      <c r="J11" s="193"/>
      <c r="K11" s="193"/>
      <c r="L11" s="193"/>
      <c r="M11" s="193"/>
      <c r="N11" s="193"/>
      <c r="O11" s="140"/>
      <c r="P11" s="539">
        <f>+H13-G13</f>
        <v>5507875</v>
      </c>
      <c r="Q11" s="512"/>
      <c r="R11" s="512"/>
      <c r="S11" s="512"/>
    </row>
    <row r="12" spans="2:19" ht="13.5" customHeight="1">
      <c r="B12" s="140"/>
      <c r="C12" s="140"/>
      <c r="D12" s="769" t="s">
        <v>179</v>
      </c>
      <c r="E12" s="769"/>
      <c r="F12" s="195"/>
      <c r="G12" s="196" t="s">
        <v>180</v>
      </c>
      <c r="H12" s="197" t="s">
        <v>181</v>
      </c>
      <c r="I12" s="198" t="s">
        <v>182</v>
      </c>
      <c r="J12" s="197" t="s">
        <v>183</v>
      </c>
      <c r="K12" s="197" t="s">
        <v>184</v>
      </c>
      <c r="L12" s="199" t="s">
        <v>197</v>
      </c>
      <c r="M12" s="193"/>
      <c r="N12" s="193"/>
      <c r="O12" s="140"/>
      <c r="P12" s="288"/>
      <c r="Q12" s="512"/>
      <c r="R12" s="512"/>
      <c r="S12" s="512"/>
    </row>
    <row r="13" spans="2:19" ht="18" customHeight="1">
      <c r="B13" s="140"/>
      <c r="C13" s="140"/>
      <c r="D13" s="769"/>
      <c r="E13" s="769"/>
      <c r="F13" s="235" t="s">
        <v>185</v>
      </c>
      <c r="G13" s="268">
        <v>543233573</v>
      </c>
      <c r="H13" s="268">
        <v>548741448</v>
      </c>
      <c r="I13" s="231">
        <f t="shared" ref="I13:I22" si="0">+H13/$H$13</f>
        <v>1</v>
      </c>
      <c r="J13" s="538">
        <v>6338356</v>
      </c>
      <c r="K13" s="420">
        <f>+J13/G13</f>
        <v>1.1667828195883615E-2</v>
      </c>
      <c r="L13" s="231">
        <f t="shared" ref="L13:L30" si="1">+H13/G13</f>
        <v>1.0101390548628701</v>
      </c>
      <c r="M13" s="770" t="s">
        <v>186</v>
      </c>
      <c r="N13" s="770"/>
      <c r="O13" s="540"/>
      <c r="P13" s="288"/>
      <c r="Q13" s="512"/>
      <c r="R13" s="512"/>
      <c r="S13" s="512"/>
    </row>
    <row r="14" spans="2:19" ht="17.25" customHeight="1">
      <c r="B14" s="140"/>
      <c r="C14" s="140"/>
      <c r="D14" s="769"/>
      <c r="E14" s="769"/>
      <c r="F14" s="527" t="s">
        <v>250</v>
      </c>
      <c r="G14" s="290">
        <v>86948200</v>
      </c>
      <c r="H14" s="290">
        <v>87837220</v>
      </c>
      <c r="I14" s="231">
        <f t="shared" si="0"/>
        <v>0.16007032149683725</v>
      </c>
      <c r="J14" s="442">
        <v>1017834</v>
      </c>
      <c r="K14" s="436">
        <f>+J14/H14</f>
        <v>1.1587730121695564E-2</v>
      </c>
      <c r="L14" s="262">
        <f t="shared" si="1"/>
        <v>1.0102247085046039</v>
      </c>
      <c r="M14" s="764" t="s">
        <v>217</v>
      </c>
      <c r="N14" s="541">
        <f>+H13-G13</f>
        <v>5507875</v>
      </c>
      <c r="O14" s="540"/>
      <c r="P14" s="486"/>
      <c r="Q14" s="512"/>
      <c r="R14" s="512"/>
      <c r="S14" s="512"/>
    </row>
    <row r="15" spans="2:19" ht="17.25" customHeight="1">
      <c r="B15" s="140"/>
      <c r="C15" s="140"/>
      <c r="D15" s="769"/>
      <c r="E15" s="769"/>
      <c r="F15" s="528" t="s">
        <v>248</v>
      </c>
      <c r="G15" s="290">
        <v>3940503</v>
      </c>
      <c r="H15" s="290">
        <v>3956897</v>
      </c>
      <c r="I15" s="231">
        <f t="shared" si="0"/>
        <v>7.2108586191579243E-3</v>
      </c>
      <c r="J15" s="515">
        <v>42000</v>
      </c>
      <c r="K15" s="436">
        <f>+J15/G15</f>
        <v>1.0658537755205363E-2</v>
      </c>
      <c r="L15" s="262">
        <f t="shared" si="1"/>
        <v>1.0041603825704486</v>
      </c>
      <c r="M15" s="764"/>
      <c r="N15" s="556" t="s">
        <v>208</v>
      </c>
      <c r="O15" s="540"/>
      <c r="P15" s="486"/>
      <c r="Q15" s="287"/>
      <c r="R15" s="512"/>
      <c r="S15" s="512"/>
    </row>
    <row r="16" spans="2:19" ht="17.25" customHeight="1">
      <c r="B16" s="140"/>
      <c r="C16" s="140"/>
      <c r="D16" s="769"/>
      <c r="E16" s="769"/>
      <c r="F16" s="529" t="s">
        <v>251</v>
      </c>
      <c r="G16" s="289">
        <v>5923086</v>
      </c>
      <c r="H16" s="289">
        <v>6058689</v>
      </c>
      <c r="I16" s="231">
        <f t="shared" si="0"/>
        <v>1.1041063185735516E-2</v>
      </c>
      <c r="J16" s="234">
        <v>325747</v>
      </c>
      <c r="K16" s="423">
        <f t="shared" ref="K16:K22" si="2">+J16/H16</f>
        <v>5.3765261758773226E-2</v>
      </c>
      <c r="L16" s="262">
        <f t="shared" si="1"/>
        <v>1.0228939779027351</v>
      </c>
      <c r="M16" s="542"/>
      <c r="N16" s="542"/>
      <c r="O16" s="540"/>
      <c r="P16" s="486"/>
      <c r="Q16" s="288"/>
      <c r="R16" s="512"/>
      <c r="S16" s="512"/>
    </row>
    <row r="17" spans="2:19" ht="17.25" customHeight="1">
      <c r="B17" s="140"/>
      <c r="C17" s="140"/>
      <c r="D17" s="769"/>
      <c r="E17" s="769"/>
      <c r="F17" s="530" t="s">
        <v>252</v>
      </c>
      <c r="G17" s="289">
        <v>32023166</v>
      </c>
      <c r="H17" s="289">
        <v>32471847</v>
      </c>
      <c r="I17" s="231">
        <f t="shared" si="0"/>
        <v>5.917513087147009E-2</v>
      </c>
      <c r="J17" s="263">
        <v>671858</v>
      </c>
      <c r="K17" s="422">
        <f t="shared" si="2"/>
        <v>2.0690476892182941E-2</v>
      </c>
      <c r="L17" s="262">
        <f t="shared" si="1"/>
        <v>1.0140111380617394</v>
      </c>
      <c r="M17" s="542"/>
      <c r="N17" s="542"/>
      <c r="O17" s="540"/>
      <c r="P17" s="486"/>
      <c r="Q17" s="514"/>
      <c r="R17" s="512"/>
      <c r="S17" s="512"/>
    </row>
    <row r="18" spans="2:19" ht="17.25" customHeight="1">
      <c r="B18" s="140"/>
      <c r="C18" s="140"/>
      <c r="D18" s="769"/>
      <c r="E18" s="769"/>
      <c r="F18" s="528" t="s">
        <v>187</v>
      </c>
      <c r="G18" s="289">
        <v>9341492</v>
      </c>
      <c r="H18" s="289">
        <v>9367172</v>
      </c>
      <c r="I18" s="231">
        <f t="shared" si="0"/>
        <v>1.707028334407865E-2</v>
      </c>
      <c r="J18" s="234">
        <v>129070</v>
      </c>
      <c r="K18" s="261">
        <f t="shared" si="2"/>
        <v>1.3778971924504002E-2</v>
      </c>
      <c r="L18" s="262">
        <f t="shared" si="1"/>
        <v>1.002749025530397</v>
      </c>
      <c r="M18" s="542"/>
      <c r="N18" s="542"/>
      <c r="O18" s="540"/>
      <c r="P18" s="486"/>
      <c r="Q18" s="287"/>
      <c r="R18" s="512"/>
      <c r="S18" s="512"/>
    </row>
    <row r="19" spans="2:19" ht="17.25" customHeight="1">
      <c r="B19" s="140"/>
      <c r="C19" s="140"/>
      <c r="D19" s="769"/>
      <c r="E19" s="769"/>
      <c r="F19" s="559" t="s">
        <v>253</v>
      </c>
      <c r="G19" s="560">
        <v>3948012</v>
      </c>
      <c r="H19" s="560">
        <v>4013903</v>
      </c>
      <c r="I19" s="416">
        <f t="shared" si="0"/>
        <v>7.3147436094530257E-3</v>
      </c>
      <c r="J19" s="561">
        <v>58563</v>
      </c>
      <c r="K19" s="562">
        <f t="shared" si="2"/>
        <v>1.4590038673082036E-2</v>
      </c>
      <c r="L19" s="409">
        <f t="shared" si="1"/>
        <v>1.01668966558359</v>
      </c>
      <c r="M19" s="542"/>
      <c r="N19" s="542"/>
      <c r="O19" s="540"/>
      <c r="P19" s="486"/>
      <c r="Q19" s="288"/>
      <c r="R19" s="512"/>
      <c r="S19" s="512"/>
    </row>
    <row r="20" spans="2:19" ht="17.25" customHeight="1">
      <c r="B20" s="140"/>
      <c r="C20" s="140"/>
      <c r="D20" s="769"/>
      <c r="E20" s="769"/>
      <c r="F20" s="550" t="s">
        <v>254</v>
      </c>
      <c r="G20" s="289">
        <v>3991944</v>
      </c>
      <c r="H20" s="289">
        <v>3994223</v>
      </c>
      <c r="I20" s="231">
        <f t="shared" si="0"/>
        <v>7.2788797247916289E-3</v>
      </c>
      <c r="J20" s="234">
        <v>101809</v>
      </c>
      <c r="K20" s="549">
        <f t="shared" si="2"/>
        <v>2.5489062578629186E-2</v>
      </c>
      <c r="L20" s="516">
        <f t="shared" si="1"/>
        <v>1.0005708997921814</v>
      </c>
      <c r="M20" s="542"/>
      <c r="N20" s="542"/>
      <c r="O20" s="540"/>
      <c r="P20" s="486"/>
      <c r="Q20" s="514"/>
      <c r="R20" s="512"/>
      <c r="S20" s="512"/>
    </row>
    <row r="21" spans="2:19" ht="17.25" customHeight="1">
      <c r="B21" s="140"/>
      <c r="C21" s="140"/>
      <c r="D21" s="769"/>
      <c r="E21" s="769"/>
      <c r="F21" s="527" t="s">
        <v>255</v>
      </c>
      <c r="G21" s="290">
        <v>15085742</v>
      </c>
      <c r="H21" s="290">
        <v>15123331</v>
      </c>
      <c r="I21" s="231">
        <f t="shared" si="0"/>
        <v>2.7560030420738329E-2</v>
      </c>
      <c r="J21" s="417">
        <v>99032</v>
      </c>
      <c r="K21" s="261">
        <f t="shared" si="2"/>
        <v>6.5482928331066746E-3</v>
      </c>
      <c r="L21" s="262">
        <f t="shared" si="1"/>
        <v>1.0024916904982202</v>
      </c>
      <c r="M21" s="542"/>
      <c r="N21" s="542"/>
      <c r="O21" s="540"/>
      <c r="P21" s="486"/>
      <c r="Q21" s="287"/>
      <c r="R21" s="512"/>
      <c r="S21" s="512"/>
    </row>
    <row r="22" spans="2:19" ht="17.25" customHeight="1">
      <c r="B22" s="140"/>
      <c r="C22" s="140"/>
      <c r="D22" s="769"/>
      <c r="E22" s="769"/>
      <c r="F22" s="527" t="s">
        <v>256</v>
      </c>
      <c r="G22" s="302">
        <v>7236064</v>
      </c>
      <c r="H22" s="302">
        <v>2351614</v>
      </c>
      <c r="I22" s="231">
        <f t="shared" si="0"/>
        <v>4.2854681536649659E-3</v>
      </c>
      <c r="J22" s="234">
        <v>25242</v>
      </c>
      <c r="K22" s="261">
        <f t="shared" si="2"/>
        <v>1.0733904458809992E-2</v>
      </c>
      <c r="L22" s="262">
        <f t="shared" si="1"/>
        <v>0.32498524059488693</v>
      </c>
      <c r="M22" s="542"/>
      <c r="N22" s="542"/>
      <c r="O22" s="540"/>
      <c r="P22" s="486"/>
      <c r="Q22" s="288"/>
      <c r="R22" s="512"/>
      <c r="S22" s="512"/>
    </row>
    <row r="23" spans="2:19" ht="17.25" customHeight="1">
      <c r="B23" s="140"/>
      <c r="C23" s="140"/>
      <c r="D23" s="769"/>
      <c r="E23" s="769"/>
      <c r="F23" s="527" t="s">
        <v>257</v>
      </c>
      <c r="G23" s="290">
        <v>43378234</v>
      </c>
      <c r="H23" s="290">
        <v>43486326</v>
      </c>
      <c r="I23" s="231">
        <f>+H23/$H$13</f>
        <v>7.9247387195727201E-2</v>
      </c>
      <c r="J23" s="291">
        <v>525168</v>
      </c>
      <c r="K23" s="261">
        <f>+J23/H23</f>
        <v>1.2076623810436412E-2</v>
      </c>
      <c r="L23" s="262">
        <f>+H23/G23</f>
        <v>1.0024918487921846</v>
      </c>
      <c r="M23" s="542"/>
      <c r="N23" s="542"/>
      <c r="O23" s="540"/>
      <c r="P23" s="486"/>
      <c r="Q23" s="514"/>
      <c r="R23" s="512"/>
      <c r="S23" s="512"/>
    </row>
    <row r="24" spans="2:19" ht="17.25" customHeight="1">
      <c r="B24" s="140"/>
      <c r="C24" s="140"/>
      <c r="D24" s="769"/>
      <c r="E24" s="769"/>
      <c r="F24" s="531" t="s">
        <v>258</v>
      </c>
      <c r="G24" s="538">
        <v>1533482</v>
      </c>
      <c r="H24" s="538">
        <v>1537297</v>
      </c>
      <c r="I24" s="231">
        <f>+G24/$H$13</f>
        <v>2.7945437793866082E-3</v>
      </c>
      <c r="J24" s="538">
        <v>30399</v>
      </c>
      <c r="K24" s="474">
        <f>+J24/G24</f>
        <v>1.9823512763762471E-2</v>
      </c>
      <c r="L24" s="262">
        <f t="shared" si="1"/>
        <v>1.002487802269606</v>
      </c>
      <c r="M24" s="542"/>
      <c r="N24" s="542"/>
      <c r="O24" s="540"/>
      <c r="P24" s="486"/>
      <c r="Q24" s="287"/>
      <c r="R24" s="512"/>
      <c r="S24" s="512"/>
    </row>
    <row r="25" spans="2:19" ht="17.25" customHeight="1">
      <c r="B25" s="140"/>
      <c r="C25" s="140"/>
      <c r="D25" s="769"/>
      <c r="E25" s="769"/>
      <c r="F25" s="532" t="s">
        <v>259</v>
      </c>
      <c r="G25" s="421">
        <v>18147044</v>
      </c>
      <c r="H25" s="421">
        <v>18167603</v>
      </c>
      <c r="I25" s="231">
        <f>+H25/$H$13</f>
        <v>3.3107765171039166E-2</v>
      </c>
      <c r="J25" s="234">
        <v>373505</v>
      </c>
      <c r="K25" s="474">
        <f>+J25/H25</f>
        <v>2.0558848627416616E-2</v>
      </c>
      <c r="L25" s="262">
        <f>+H25/G25</f>
        <v>1.0011329117844205</v>
      </c>
      <c r="M25" s="542"/>
      <c r="N25" s="542"/>
      <c r="O25" s="540"/>
      <c r="P25" s="486"/>
      <c r="Q25" s="288"/>
      <c r="R25" s="512"/>
      <c r="S25" s="512"/>
    </row>
    <row r="26" spans="2:19" ht="17.25" customHeight="1">
      <c r="B26" s="140"/>
      <c r="C26" s="140"/>
      <c r="D26" s="769"/>
      <c r="E26" s="769"/>
      <c r="F26" s="547" t="s">
        <v>260</v>
      </c>
      <c r="G26" s="421">
        <v>12681820</v>
      </c>
      <c r="H26" s="421">
        <v>12818184</v>
      </c>
      <c r="I26" s="231">
        <f t="shared" ref="I26:I30" si="3">+H26/$H$13</f>
        <v>2.3359241491085616E-2</v>
      </c>
      <c r="J26" s="234">
        <v>108111</v>
      </c>
      <c r="K26" s="548">
        <f>+J26/H26</f>
        <v>8.4341900537548836E-3</v>
      </c>
      <c r="L26" s="262">
        <f t="shared" si="1"/>
        <v>1.0107527153042701</v>
      </c>
      <c r="M26" s="542"/>
      <c r="N26" s="542"/>
      <c r="O26" s="540"/>
      <c r="P26" s="486"/>
      <c r="Q26" s="514"/>
      <c r="R26" s="512"/>
      <c r="S26" s="512"/>
    </row>
    <row r="27" spans="2:19" ht="17.25" customHeight="1">
      <c r="B27" s="140"/>
      <c r="C27" s="140"/>
      <c r="D27" s="769"/>
      <c r="E27" s="769"/>
      <c r="F27" s="533" t="s">
        <v>249</v>
      </c>
      <c r="G27" s="421">
        <v>30714200</v>
      </c>
      <c r="H27" s="421">
        <v>31410383</v>
      </c>
      <c r="I27" s="231">
        <f t="shared" si="3"/>
        <v>5.7240769973694421E-2</v>
      </c>
      <c r="J27" s="234">
        <v>150624</v>
      </c>
      <c r="K27" s="261">
        <f>+J27/H27</f>
        <v>4.7953570002632565E-3</v>
      </c>
      <c r="L27" s="262">
        <f>+H27/G27</f>
        <v>1.0226664865111252</v>
      </c>
      <c r="M27" s="542"/>
      <c r="N27" s="542"/>
      <c r="O27" s="540"/>
      <c r="P27" s="486"/>
      <c r="Q27" s="287"/>
      <c r="R27" s="512"/>
      <c r="S27" s="512"/>
    </row>
    <row r="28" spans="2:19" ht="22.2" customHeight="1">
      <c r="B28" s="140"/>
      <c r="C28" s="140"/>
      <c r="D28" s="769"/>
      <c r="E28" s="769"/>
      <c r="F28" s="546" t="s">
        <v>196</v>
      </c>
      <c r="G28" s="289">
        <v>27771111</v>
      </c>
      <c r="H28" s="289">
        <v>28392629</v>
      </c>
      <c r="I28" s="231">
        <f t="shared" si="3"/>
        <v>5.1741360350093329E-2</v>
      </c>
      <c r="J28" s="545">
        <v>141292</v>
      </c>
      <c r="K28" s="261">
        <f t="shared" ref="K28:K30" si="4">+J28/H28</f>
        <v>4.9763619987427017E-3</v>
      </c>
      <c r="L28" s="262">
        <f t="shared" si="1"/>
        <v>1.0223800192941506</v>
      </c>
      <c r="M28" s="765" t="s">
        <v>264</v>
      </c>
      <c r="N28" s="764"/>
      <c r="O28" s="540"/>
      <c r="P28" s="486"/>
      <c r="Q28" s="288"/>
      <c r="R28" s="512"/>
      <c r="S28" s="512"/>
    </row>
    <row r="29" spans="2:19" ht="22.2" customHeight="1">
      <c r="B29" s="140"/>
      <c r="C29" s="140"/>
      <c r="D29" s="763"/>
      <c r="E29" s="763"/>
      <c r="F29" s="546" t="s">
        <v>206</v>
      </c>
      <c r="G29" s="538">
        <v>9227180</v>
      </c>
      <c r="H29" s="538">
        <v>9364954</v>
      </c>
      <c r="I29" s="231">
        <f t="shared" si="3"/>
        <v>1.7066241367646791E-2</v>
      </c>
      <c r="J29" s="565">
        <v>31309</v>
      </c>
      <c r="K29" s="261">
        <f t="shared" si="4"/>
        <v>3.3432091604507614E-3</v>
      </c>
      <c r="L29" s="262">
        <f t="shared" si="1"/>
        <v>1.0149313224625509</v>
      </c>
      <c r="M29" s="764"/>
      <c r="N29" s="764"/>
      <c r="O29" s="540"/>
      <c r="P29" s="486"/>
      <c r="Q29" s="514"/>
      <c r="R29" s="512"/>
      <c r="S29" s="512"/>
    </row>
    <row r="30" spans="2:19" ht="22.2" customHeight="1">
      <c r="B30" s="145"/>
      <c r="C30" s="140"/>
      <c r="D30" s="258"/>
      <c r="E30" s="258"/>
      <c r="F30" s="568" t="s">
        <v>267</v>
      </c>
      <c r="G30" s="566">
        <v>2124166</v>
      </c>
      <c r="H30" s="566">
        <v>2139792</v>
      </c>
      <c r="I30" s="231">
        <f t="shared" si="3"/>
        <v>3.8994539373668744E-3</v>
      </c>
      <c r="J30" s="567">
        <v>14631</v>
      </c>
      <c r="K30" s="548">
        <f t="shared" si="4"/>
        <v>6.8375804751115996E-3</v>
      </c>
      <c r="L30" s="231">
        <f t="shared" si="1"/>
        <v>1.0073562988956608</v>
      </c>
      <c r="M30" s="764"/>
      <c r="N30" s="764"/>
      <c r="O30" s="540"/>
      <c r="P30" s="486"/>
      <c r="Q30" s="287"/>
      <c r="R30" s="512"/>
      <c r="S30" s="512"/>
    </row>
    <row r="31" spans="2:19" ht="17.399999999999999" customHeight="1">
      <c r="B31" s="140"/>
      <c r="C31" s="140"/>
      <c r="D31" s="140"/>
      <c r="E31" s="140"/>
      <c r="F31" s="140"/>
      <c r="G31" s="140"/>
      <c r="H31" s="140"/>
      <c r="I31" s="140"/>
      <c r="J31" s="140"/>
      <c r="K31" s="140"/>
      <c r="L31" s="140"/>
      <c r="M31" s="540"/>
      <c r="N31" s="540"/>
      <c r="O31" s="540"/>
      <c r="P31" s="486"/>
      <c r="Q31" s="288"/>
      <c r="R31" s="512"/>
      <c r="S31" s="512"/>
    </row>
    <row r="32" spans="2:19" ht="21.6" customHeight="1">
      <c r="B32" s="180"/>
      <c r="C32" s="180"/>
      <c r="D32" s="180"/>
      <c r="E32" s="180"/>
      <c r="F32" s="180"/>
      <c r="G32" s="180"/>
      <c r="H32" s="180"/>
      <c r="I32" s="180"/>
      <c r="J32" s="180"/>
      <c r="K32" s="180"/>
      <c r="L32" s="742" t="s">
        <v>377</v>
      </c>
      <c r="M32" s="742"/>
      <c r="N32" s="742"/>
      <c r="O32" s="540"/>
      <c r="P32" s="486"/>
      <c r="Q32" s="514"/>
      <c r="R32" s="512"/>
      <c r="S32" s="512"/>
    </row>
    <row r="33" spans="2:19" ht="21.6" customHeight="1">
      <c r="B33" s="180"/>
      <c r="C33" s="180"/>
      <c r="D33" s="180"/>
      <c r="E33" s="180"/>
      <c r="F33" s="180"/>
      <c r="G33" s="180"/>
      <c r="H33" s="180"/>
      <c r="I33" s="180"/>
      <c r="J33" s="180"/>
      <c r="K33" s="180"/>
      <c r="L33" s="742"/>
      <c r="M33" s="742"/>
      <c r="N33" s="742"/>
      <c r="O33" s="540" t="s">
        <v>208</v>
      </c>
      <c r="P33" s="486"/>
      <c r="Q33" s="287"/>
      <c r="R33" s="512"/>
      <c r="S33" s="512"/>
    </row>
    <row r="34" spans="2:19" ht="21.6" customHeight="1">
      <c r="B34" s="180"/>
      <c r="C34" s="180"/>
      <c r="D34" s="180"/>
      <c r="E34" s="180"/>
      <c r="F34" s="180"/>
      <c r="G34" s="180"/>
      <c r="H34" s="180"/>
      <c r="I34" s="180"/>
      <c r="J34" s="180"/>
      <c r="K34" s="180"/>
      <c r="L34" s="742"/>
      <c r="M34" s="742"/>
      <c r="N34" s="742"/>
      <c r="O34" s="544"/>
      <c r="P34" s="486"/>
      <c r="Q34" s="288"/>
      <c r="R34" s="512"/>
      <c r="S34" s="512"/>
    </row>
    <row r="35" spans="2:19" ht="21.6" customHeight="1">
      <c r="B35" s="180"/>
      <c r="C35" s="180"/>
      <c r="D35" s="180"/>
      <c r="E35" s="180"/>
      <c r="F35" s="180"/>
      <c r="G35" s="180"/>
      <c r="H35" s="180"/>
      <c r="I35" s="180"/>
      <c r="J35" s="180"/>
      <c r="K35" s="180"/>
      <c r="L35" s="742"/>
      <c r="M35" s="742"/>
      <c r="N35" s="742"/>
      <c r="O35" s="544"/>
      <c r="P35" s="486"/>
      <c r="Q35" s="514"/>
      <c r="R35" s="512"/>
      <c r="S35" s="512"/>
    </row>
    <row r="36" spans="2:19" ht="21.6" customHeight="1">
      <c r="B36" s="180"/>
      <c r="C36" s="180"/>
      <c r="D36" s="180"/>
      <c r="E36" s="180"/>
      <c r="F36" s="180"/>
      <c r="G36" s="180"/>
      <c r="H36" s="180"/>
      <c r="I36" s="180"/>
      <c r="J36" s="180"/>
      <c r="K36" s="180"/>
      <c r="L36" s="742"/>
      <c r="M36" s="742"/>
      <c r="N36" s="742"/>
      <c r="O36" s="544"/>
      <c r="P36" s="486"/>
      <c r="Q36" s="287"/>
      <c r="R36" s="512"/>
      <c r="S36" s="512"/>
    </row>
    <row r="37" spans="2:19" ht="21.6" customHeight="1">
      <c r="B37" s="488"/>
      <c r="C37" s="180"/>
      <c r="D37" s="180"/>
      <c r="E37" s="180"/>
      <c r="F37" s="180"/>
      <c r="G37" s="180"/>
      <c r="H37" s="180"/>
      <c r="I37" s="180"/>
      <c r="J37" s="180"/>
      <c r="K37" s="180"/>
      <c r="L37" s="742"/>
      <c r="M37" s="742"/>
      <c r="N37" s="742"/>
      <c r="O37" s="544"/>
      <c r="P37" s="486"/>
      <c r="Q37" s="288"/>
      <c r="R37" s="512"/>
      <c r="S37" s="512"/>
    </row>
    <row r="38" spans="2:19" ht="21.6" customHeight="1">
      <c r="B38" s="180"/>
      <c r="C38" s="180"/>
      <c r="D38" s="180"/>
      <c r="E38" s="180"/>
      <c r="F38" s="180"/>
      <c r="G38" s="180"/>
      <c r="H38" s="180"/>
      <c r="I38" s="180"/>
      <c r="J38" s="180"/>
      <c r="K38" s="180"/>
      <c r="L38" s="742"/>
      <c r="M38" s="742"/>
      <c r="N38" s="742"/>
      <c r="O38" s="544"/>
      <c r="P38" s="486"/>
      <c r="Q38" s="514"/>
      <c r="R38" s="512"/>
      <c r="S38" s="512"/>
    </row>
    <row r="39" spans="2:19" ht="21.6" customHeight="1">
      <c r="B39" s="180"/>
      <c r="C39" s="180"/>
      <c r="D39" s="180"/>
      <c r="E39" s="180"/>
      <c r="F39" s="180"/>
      <c r="G39" s="180"/>
      <c r="H39" s="180"/>
      <c r="I39" s="180"/>
      <c r="J39" s="180"/>
      <c r="K39" s="180"/>
      <c r="L39" s="742"/>
      <c r="M39" s="742"/>
      <c r="N39" s="742"/>
      <c r="O39" s="544"/>
      <c r="P39" s="486"/>
      <c r="Q39" s="287"/>
      <c r="R39" s="512"/>
      <c r="S39" s="512"/>
    </row>
    <row r="40" spans="2:19" ht="21.6" customHeight="1">
      <c r="B40" s="180"/>
      <c r="C40" s="180"/>
      <c r="D40" s="180"/>
      <c r="E40" s="180"/>
      <c r="F40" s="180"/>
      <c r="G40" s="180"/>
      <c r="H40" s="180"/>
      <c r="I40" s="180"/>
      <c r="J40" s="180"/>
      <c r="K40" s="180"/>
      <c r="L40" s="742"/>
      <c r="M40" s="742"/>
      <c r="N40" s="742"/>
      <c r="O40" s="544"/>
      <c r="P40" s="486"/>
      <c r="Q40" s="288"/>
      <c r="R40" s="512"/>
      <c r="S40" s="512"/>
    </row>
    <row r="41" spans="2:19" ht="21.6" customHeight="1">
      <c r="B41" s="180"/>
      <c r="C41" s="180"/>
      <c r="D41" s="180"/>
      <c r="E41" s="180"/>
      <c r="F41" s="180"/>
      <c r="G41" s="180"/>
      <c r="H41" s="180"/>
      <c r="I41" s="180"/>
      <c r="J41" s="180"/>
      <c r="K41" s="180"/>
      <c r="L41" s="742"/>
      <c r="M41" s="742"/>
      <c r="N41" s="742"/>
      <c r="O41" s="544"/>
      <c r="P41" s="486"/>
      <c r="Q41" s="514"/>
      <c r="R41" s="512"/>
      <c r="S41" s="512"/>
    </row>
    <row r="42" spans="2:19" ht="21.6" customHeight="1">
      <c r="B42" s="180"/>
      <c r="C42" s="180"/>
      <c r="D42" s="180"/>
      <c r="E42" s="180"/>
      <c r="F42" s="180"/>
      <c r="G42" s="180"/>
      <c r="H42" s="180"/>
      <c r="I42" s="180"/>
      <c r="J42" s="180"/>
      <c r="K42" s="180"/>
      <c r="L42" s="742"/>
      <c r="M42" s="742"/>
      <c r="N42" s="742"/>
      <c r="O42" s="544"/>
      <c r="P42" s="486"/>
      <c r="Q42" s="287"/>
      <c r="R42" s="512"/>
      <c r="S42" s="512"/>
    </row>
    <row r="43" spans="2:19" ht="21.6" customHeight="1">
      <c r="B43" s="140"/>
      <c r="C43" s="140"/>
      <c r="D43" s="140"/>
      <c r="E43" s="140"/>
      <c r="F43" s="140"/>
      <c r="G43" s="140"/>
      <c r="H43" s="140"/>
      <c r="I43" s="140"/>
      <c r="J43" s="140"/>
      <c r="K43" s="140"/>
      <c r="L43" s="491"/>
      <c r="M43" s="543"/>
      <c r="N43" s="543"/>
      <c r="O43" s="544"/>
      <c r="P43" s="486"/>
      <c r="Q43" s="288"/>
      <c r="R43" s="512"/>
      <c r="S43" s="512"/>
    </row>
    <row r="44" spans="2:19" ht="21.6" customHeight="1">
      <c r="B44" s="140"/>
      <c r="C44" s="140"/>
      <c r="D44" s="140"/>
      <c r="E44" s="140"/>
      <c r="F44" s="140"/>
      <c r="G44" s="140"/>
      <c r="H44" s="140"/>
      <c r="I44" s="140"/>
      <c r="J44" s="140"/>
      <c r="K44" s="140"/>
      <c r="L44" s="491"/>
      <c r="M44" s="543"/>
      <c r="N44" s="543"/>
      <c r="O44" s="544"/>
      <c r="P44" s="486"/>
      <c r="Q44" s="514"/>
      <c r="R44" s="512"/>
      <c r="S44" s="512"/>
    </row>
    <row r="45" spans="2:19" ht="32.4">
      <c r="B45" s="743" t="s">
        <v>188</v>
      </c>
      <c r="C45" s="743"/>
      <c r="D45" s="743"/>
      <c r="E45" s="743"/>
      <c r="F45" s="743"/>
      <c r="G45" s="743"/>
      <c r="H45" s="743"/>
      <c r="I45" s="151"/>
      <c r="J45" s="150"/>
      <c r="K45" s="140"/>
      <c r="L45" s="140"/>
      <c r="M45" s="140"/>
      <c r="N45" s="140"/>
      <c r="O45" s="140"/>
      <c r="Q45" s="288"/>
    </row>
    <row r="46" spans="2:19" ht="18">
      <c r="B46" s="181" t="s">
        <v>140</v>
      </c>
      <c r="C46" s="140"/>
      <c r="D46" s="140"/>
      <c r="E46" s="140"/>
      <c r="F46" s="140"/>
      <c r="G46" s="140"/>
      <c r="H46" s="140"/>
      <c r="I46" s="140"/>
      <c r="J46" s="140"/>
      <c r="K46" s="140"/>
      <c r="L46" s="140"/>
      <c r="M46" s="140"/>
      <c r="N46" s="140"/>
      <c r="O46" s="140"/>
      <c r="P46" s="287"/>
      <c r="Q46" s="514"/>
    </row>
    <row r="47" spans="2:19" ht="18">
      <c r="B47" s="744" t="s">
        <v>141</v>
      </c>
      <c r="C47" s="744"/>
      <c r="D47" s="744"/>
      <c r="E47" s="744"/>
      <c r="F47" s="744"/>
      <c r="G47" s="744"/>
      <c r="H47" s="744"/>
      <c r="I47" s="744"/>
      <c r="J47" s="744"/>
      <c r="K47" s="744"/>
      <c r="L47" s="744"/>
      <c r="M47" s="744"/>
      <c r="N47" s="140"/>
      <c r="O47" s="140"/>
      <c r="P47" s="288"/>
    </row>
    <row r="48" spans="2:19" ht="18">
      <c r="B48" s="745" t="s">
        <v>142</v>
      </c>
      <c r="C48" s="745"/>
      <c r="D48" s="745"/>
      <c r="E48" s="745"/>
      <c r="F48" s="745"/>
      <c r="G48" s="745"/>
      <c r="H48" s="745"/>
      <c r="I48" s="745"/>
      <c r="J48" s="745"/>
      <c r="K48" s="745"/>
      <c r="L48" s="745"/>
      <c r="M48" s="745"/>
      <c r="N48" s="140"/>
      <c r="O48" s="140"/>
      <c r="P48" s="288"/>
    </row>
    <row r="49" spans="2:16" ht="22.5" customHeight="1">
      <c r="B49" s="750" t="s">
        <v>203</v>
      </c>
      <c r="C49" s="751"/>
      <c r="D49" s="751"/>
      <c r="E49" s="751"/>
      <c r="F49" s="751"/>
      <c r="G49" s="751"/>
      <c r="H49" s="751"/>
      <c r="I49" s="751"/>
      <c r="J49" s="751"/>
      <c r="K49" s="751"/>
      <c r="L49" s="751"/>
      <c r="M49" s="752"/>
      <c r="N49" s="746" t="s">
        <v>189</v>
      </c>
      <c r="O49" s="140"/>
      <c r="P49" s="287"/>
    </row>
    <row r="50" spans="2:16" ht="22.5" customHeight="1">
      <c r="B50" s="215" t="s">
        <v>209</v>
      </c>
      <c r="C50" s="213"/>
      <c r="D50" s="213"/>
      <c r="E50" s="213"/>
      <c r="F50" s="213"/>
      <c r="G50" s="213"/>
      <c r="H50" s="213"/>
      <c r="I50" s="213"/>
      <c r="J50" s="213"/>
      <c r="K50" s="213"/>
      <c r="L50" s="213"/>
      <c r="M50" s="214"/>
      <c r="N50" s="746"/>
      <c r="O50" s="140"/>
      <c r="P50" s="288"/>
    </row>
    <row r="51" spans="2:16" ht="18">
      <c r="B51" s="744" t="s">
        <v>199</v>
      </c>
      <c r="C51" s="744"/>
      <c r="D51" s="744"/>
      <c r="E51" s="744"/>
      <c r="F51" s="744"/>
      <c r="G51" s="744"/>
      <c r="H51" s="744"/>
      <c r="I51" s="744"/>
      <c r="J51" s="744"/>
      <c r="K51" s="744"/>
      <c r="L51" s="744"/>
      <c r="M51" s="744"/>
      <c r="N51" s="746"/>
      <c r="O51" s="140"/>
      <c r="P51" s="288"/>
    </row>
    <row r="52" spans="2:16" ht="18">
      <c r="B52" s="745" t="s">
        <v>200</v>
      </c>
      <c r="C52" s="745"/>
      <c r="D52" s="745"/>
      <c r="E52" s="745"/>
      <c r="F52" s="745"/>
      <c r="G52" s="745"/>
      <c r="H52" s="745"/>
      <c r="I52" s="745"/>
      <c r="J52" s="745"/>
      <c r="K52" s="745"/>
      <c r="L52" s="745"/>
      <c r="M52" s="745"/>
      <c r="N52" s="746"/>
      <c r="O52" s="140"/>
      <c r="P52" s="287"/>
    </row>
    <row r="53" spans="2:16" ht="18">
      <c r="B53" s="744" t="s">
        <v>201</v>
      </c>
      <c r="C53" s="744"/>
      <c r="D53" s="744"/>
      <c r="E53" s="744"/>
      <c r="F53" s="744"/>
      <c r="G53" s="744"/>
      <c r="H53" s="744"/>
      <c r="I53" s="744"/>
      <c r="J53" s="744"/>
      <c r="K53" s="744"/>
      <c r="L53" s="744"/>
      <c r="M53" s="744"/>
      <c r="N53" s="746"/>
      <c r="O53" s="140"/>
      <c r="P53" s="288"/>
    </row>
    <row r="54" spans="2:16" ht="18">
      <c r="B54" s="744" t="s">
        <v>202</v>
      </c>
      <c r="C54" s="744"/>
      <c r="D54" s="744"/>
      <c r="E54" s="744"/>
      <c r="F54" s="744"/>
      <c r="G54" s="744"/>
      <c r="H54" s="744"/>
      <c r="I54" s="744"/>
      <c r="J54" s="744"/>
      <c r="K54" s="744"/>
      <c r="L54" s="744"/>
      <c r="M54" s="744"/>
      <c r="N54" s="746"/>
      <c r="O54" s="140"/>
      <c r="P54" s="288"/>
    </row>
    <row r="55" spans="2:16" ht="18">
      <c r="B55" s="153"/>
      <c r="M55" s="140"/>
      <c r="N55" s="746"/>
      <c r="O55" s="140"/>
      <c r="P55" s="287"/>
    </row>
    <row r="56" spans="2:16" ht="17.25" customHeight="1">
      <c r="B56" s="747" t="s">
        <v>143</v>
      </c>
      <c r="C56" s="748"/>
      <c r="D56" s="748"/>
      <c r="E56" s="748"/>
      <c r="F56" s="748"/>
      <c r="G56" s="748"/>
      <c r="H56" s="748"/>
      <c r="I56" s="748"/>
      <c r="J56" s="748"/>
      <c r="K56" s="748"/>
      <c r="L56" s="748"/>
      <c r="M56" s="749"/>
      <c r="N56" s="746"/>
      <c r="O56" s="140"/>
      <c r="P56" s="288"/>
    </row>
    <row r="57" spans="2:16" ht="17.25" customHeight="1">
      <c r="B57" s="747" t="s">
        <v>144</v>
      </c>
      <c r="C57" s="748"/>
      <c r="D57" s="748"/>
      <c r="E57" s="748"/>
      <c r="F57" s="748"/>
      <c r="G57" s="748"/>
      <c r="H57" s="748"/>
      <c r="I57" s="748"/>
      <c r="J57" s="748"/>
      <c r="K57" s="748"/>
      <c r="L57" s="748"/>
      <c r="M57" s="749"/>
      <c r="N57" s="746"/>
      <c r="O57" s="140"/>
      <c r="P57" s="288"/>
    </row>
    <row r="58" spans="2:16" ht="17.25" customHeight="1">
      <c r="B58" s="747" t="s">
        <v>145</v>
      </c>
      <c r="C58" s="748"/>
      <c r="D58" s="748"/>
      <c r="E58" s="748"/>
      <c r="F58" s="748"/>
      <c r="G58" s="748"/>
      <c r="H58" s="748"/>
      <c r="I58" s="748"/>
      <c r="J58" s="748"/>
      <c r="K58" s="748"/>
      <c r="L58" s="748"/>
      <c r="M58" s="749"/>
      <c r="N58" s="746"/>
      <c r="O58" s="140"/>
      <c r="P58" s="287"/>
    </row>
    <row r="59" spans="2:16" ht="18">
      <c r="B59" s="747" t="s">
        <v>146</v>
      </c>
      <c r="C59" s="748"/>
      <c r="D59" s="748"/>
      <c r="E59" s="748"/>
      <c r="F59" s="748"/>
      <c r="G59" s="748"/>
      <c r="H59" s="748"/>
      <c r="I59" s="748"/>
      <c r="J59" s="748"/>
      <c r="K59" s="748"/>
      <c r="L59" s="748"/>
      <c r="M59" s="749"/>
      <c r="N59" s="746"/>
      <c r="O59" s="140"/>
      <c r="P59" s="288"/>
    </row>
    <row r="60" spans="2:16" ht="18">
      <c r="B60" s="747" t="s">
        <v>147</v>
      </c>
      <c r="C60" s="748"/>
      <c r="D60" s="748"/>
      <c r="E60" s="748"/>
      <c r="F60" s="748"/>
      <c r="G60" s="748"/>
      <c r="H60" s="748"/>
      <c r="I60" s="748"/>
      <c r="J60" s="748"/>
      <c r="K60" s="748"/>
      <c r="L60" s="748"/>
      <c r="M60" s="749"/>
      <c r="N60" s="746"/>
      <c r="O60" s="140"/>
      <c r="P60" s="288"/>
    </row>
    <row r="61" spans="2:16" ht="18">
      <c r="B61" s="753" t="s">
        <v>148</v>
      </c>
      <c r="C61" s="754"/>
      <c r="D61" s="754"/>
      <c r="E61" s="754"/>
      <c r="F61" s="754"/>
      <c r="G61" s="754"/>
      <c r="H61" s="754"/>
      <c r="I61" s="754"/>
      <c r="J61" s="754"/>
      <c r="K61" s="754"/>
      <c r="L61" s="754"/>
      <c r="M61" s="755"/>
      <c r="N61" s="140"/>
      <c r="O61" s="140"/>
      <c r="P61" s="287"/>
    </row>
    <row r="62" spans="2:16" ht="18">
      <c r="B62" s="756" t="s">
        <v>149</v>
      </c>
      <c r="C62" s="757"/>
      <c r="D62" s="757"/>
      <c r="E62" s="757"/>
      <c r="F62" s="757"/>
      <c r="G62" s="757"/>
      <c r="H62" s="757"/>
      <c r="I62" s="757"/>
      <c r="J62" s="757"/>
      <c r="K62" s="757"/>
      <c r="L62" s="757"/>
      <c r="M62" s="758"/>
      <c r="N62" s="140"/>
      <c r="O62" s="140"/>
      <c r="P62" s="288"/>
    </row>
    <row r="63" spans="2:16" ht="18">
      <c r="B63" s="747" t="s">
        <v>207</v>
      </c>
      <c r="C63" s="748"/>
      <c r="D63" s="748"/>
      <c r="E63" s="748"/>
      <c r="F63" s="748"/>
      <c r="G63" s="748"/>
      <c r="H63" s="748"/>
      <c r="I63" s="748"/>
      <c r="J63" s="748"/>
      <c r="K63" s="748"/>
      <c r="L63" s="748"/>
      <c r="M63" s="749"/>
      <c r="N63" s="140"/>
      <c r="O63" s="140"/>
      <c r="P63" s="288"/>
    </row>
    <row r="64" spans="2:16" ht="18">
      <c r="B64" s="153"/>
      <c r="M64" s="140"/>
      <c r="N64" s="140"/>
      <c r="O64" s="140"/>
      <c r="P64" s="287"/>
    </row>
    <row r="65" spans="1:16" ht="18.600000000000001" thickBot="1">
      <c r="B65" s="153"/>
      <c r="M65" s="140"/>
      <c r="N65" s="140"/>
      <c r="O65" s="140"/>
      <c r="P65" s="288"/>
    </row>
    <row r="66" spans="1:16" ht="20.25" customHeight="1">
      <c r="B66" s="759" t="s">
        <v>150</v>
      </c>
      <c r="C66" s="759" t="s">
        <v>151</v>
      </c>
      <c r="D66" s="759" t="s">
        <v>152</v>
      </c>
      <c r="E66" s="759" t="s">
        <v>153</v>
      </c>
      <c r="F66" s="154" t="s">
        <v>154</v>
      </c>
      <c r="G66" s="174" t="s">
        <v>215</v>
      </c>
      <c r="H66" s="761" t="s">
        <v>214</v>
      </c>
      <c r="I66" s="761" t="s">
        <v>156</v>
      </c>
      <c r="J66" s="761" t="s">
        <v>157</v>
      </c>
      <c r="K66" s="761" t="s">
        <v>190</v>
      </c>
      <c r="L66" s="759" t="s">
        <v>158</v>
      </c>
      <c r="M66" s="759" t="s">
        <v>210</v>
      </c>
      <c r="N66" s="140"/>
      <c r="O66" s="140"/>
      <c r="P66" s="288"/>
    </row>
    <row r="67" spans="1:16" ht="18.600000000000001" thickBot="1">
      <c r="B67" s="760"/>
      <c r="C67" s="760"/>
      <c r="D67" s="760"/>
      <c r="E67" s="760"/>
      <c r="F67" s="155" t="s">
        <v>155</v>
      </c>
      <c r="G67" s="175"/>
      <c r="H67" s="762"/>
      <c r="I67" s="762"/>
      <c r="J67" s="762"/>
      <c r="K67" s="762"/>
      <c r="L67" s="760"/>
      <c r="M67" s="760"/>
      <c r="N67" s="140"/>
      <c r="O67" s="140"/>
      <c r="P67" s="288"/>
    </row>
    <row r="68" spans="1:16" ht="18.600000000000001" thickBot="1">
      <c r="B68" s="156">
        <v>1</v>
      </c>
      <c r="C68" s="157" t="s">
        <v>159</v>
      </c>
      <c r="D68" s="158"/>
      <c r="E68" s="158"/>
      <c r="F68" s="158"/>
      <c r="G68" s="176"/>
      <c r="H68" s="158"/>
      <c r="I68" s="158"/>
      <c r="J68" s="158"/>
      <c r="K68" s="159" t="s">
        <v>159</v>
      </c>
      <c r="L68" s="158"/>
      <c r="M68" s="158"/>
      <c r="N68" s="140"/>
      <c r="O68" s="140"/>
      <c r="P68" s="288"/>
    </row>
    <row r="69" spans="1:16" ht="18.600000000000001" thickBot="1">
      <c r="A69" s="168" t="s">
        <v>29</v>
      </c>
      <c r="B69" s="169">
        <v>2</v>
      </c>
      <c r="C69" s="170" t="s">
        <v>159</v>
      </c>
      <c r="D69" s="171" t="s">
        <v>159</v>
      </c>
      <c r="E69" s="171" t="s">
        <v>159</v>
      </c>
      <c r="F69" s="171" t="s">
        <v>191</v>
      </c>
      <c r="G69" s="176"/>
      <c r="H69" s="158"/>
      <c r="I69" s="158"/>
      <c r="J69" s="171" t="s">
        <v>192</v>
      </c>
      <c r="K69" s="171" t="s">
        <v>159</v>
      </c>
      <c r="L69" s="158"/>
      <c r="M69" s="158"/>
      <c r="N69" s="140" t="s">
        <v>193</v>
      </c>
      <c r="O69" s="140"/>
      <c r="P69" s="287"/>
    </row>
    <row r="70" spans="1:16" ht="18.600000000000001" thickBot="1">
      <c r="A70" s="168" t="s">
        <v>21</v>
      </c>
      <c r="B70" s="169">
        <v>3</v>
      </c>
      <c r="C70" s="170" t="s">
        <v>159</v>
      </c>
      <c r="D70" s="171" t="s">
        <v>159</v>
      </c>
      <c r="E70" s="171" t="s">
        <v>159</v>
      </c>
      <c r="F70" s="171" t="s">
        <v>159</v>
      </c>
      <c r="G70" s="176"/>
      <c r="H70" s="158"/>
      <c r="I70" s="158"/>
      <c r="J70" s="171" t="s">
        <v>159</v>
      </c>
      <c r="K70" s="171" t="s">
        <v>159</v>
      </c>
      <c r="L70" s="171" t="s">
        <v>159</v>
      </c>
      <c r="M70" s="158"/>
      <c r="N70" s="140"/>
      <c r="O70" s="140"/>
      <c r="P70" s="288"/>
    </row>
    <row r="71" spans="1:16" ht="18.600000000000001" thickBot="1">
      <c r="A71" s="168" t="s">
        <v>194</v>
      </c>
      <c r="B71" s="165">
        <v>4</v>
      </c>
      <c r="C71" s="166" t="s">
        <v>159</v>
      </c>
      <c r="D71" s="167" t="s">
        <v>159</v>
      </c>
      <c r="E71" s="167" t="s">
        <v>159</v>
      </c>
      <c r="F71" s="167" t="s">
        <v>159</v>
      </c>
      <c r="G71" s="167" t="s">
        <v>159</v>
      </c>
      <c r="H71" s="167" t="s">
        <v>159</v>
      </c>
      <c r="I71" s="158" t="s">
        <v>212</v>
      </c>
      <c r="J71" s="167" t="s">
        <v>159</v>
      </c>
      <c r="K71" s="167" t="s">
        <v>159</v>
      </c>
      <c r="L71" s="167" t="s">
        <v>159</v>
      </c>
      <c r="M71" s="167" t="s">
        <v>159</v>
      </c>
      <c r="N71" s="186" t="s">
        <v>211</v>
      </c>
      <c r="O71" s="140"/>
      <c r="P71" s="288"/>
    </row>
    <row r="72" spans="1:16" ht="18.600000000000001" thickBot="1">
      <c r="A72" s="168"/>
      <c r="B72" s="169">
        <v>5</v>
      </c>
      <c r="C72" s="170" t="s">
        <v>159</v>
      </c>
      <c r="D72" s="171" t="s">
        <v>159</v>
      </c>
      <c r="E72" s="171" t="s">
        <v>159</v>
      </c>
      <c r="F72" s="171" t="s">
        <v>159</v>
      </c>
      <c r="G72" s="171" t="s">
        <v>159</v>
      </c>
      <c r="H72" s="171" t="s">
        <v>159</v>
      </c>
      <c r="I72" s="171" t="s">
        <v>159</v>
      </c>
      <c r="J72" s="171" t="s">
        <v>159</v>
      </c>
      <c r="K72" s="171" t="s">
        <v>159</v>
      </c>
      <c r="L72" s="171" t="s">
        <v>159</v>
      </c>
      <c r="M72" s="171" t="s">
        <v>159</v>
      </c>
      <c r="N72" s="140"/>
      <c r="O72" s="140"/>
    </row>
    <row r="73" spans="1:16" ht="18.600000000000001" thickBot="1">
      <c r="B73" s="156">
        <v>6</v>
      </c>
      <c r="C73" s="157" t="s">
        <v>159</v>
      </c>
      <c r="D73" s="159" t="s">
        <v>159</v>
      </c>
      <c r="E73" s="159" t="s">
        <v>159</v>
      </c>
      <c r="F73" s="159" t="s">
        <v>159</v>
      </c>
      <c r="G73" s="159" t="s">
        <v>159</v>
      </c>
      <c r="H73" s="159" t="s">
        <v>159</v>
      </c>
      <c r="I73" s="159" t="s">
        <v>159</v>
      </c>
      <c r="J73" s="159" t="s">
        <v>159</v>
      </c>
      <c r="K73" s="159" t="s">
        <v>159</v>
      </c>
      <c r="L73" s="159" t="s">
        <v>159</v>
      </c>
      <c r="M73" s="159" t="s">
        <v>159</v>
      </c>
      <c r="N73" s="140"/>
      <c r="O73" s="140"/>
    </row>
    <row r="74" spans="1:16" ht="18.600000000000001" thickBot="1">
      <c r="B74" s="156">
        <v>7</v>
      </c>
      <c r="C74" s="157" t="s">
        <v>159</v>
      </c>
      <c r="D74" s="159" t="s">
        <v>159</v>
      </c>
      <c r="E74" s="159" t="s">
        <v>159</v>
      </c>
      <c r="F74" s="159" t="s">
        <v>159</v>
      </c>
      <c r="G74" s="159" t="s">
        <v>159</v>
      </c>
      <c r="H74" s="159" t="s">
        <v>159</v>
      </c>
      <c r="I74" s="159" t="s">
        <v>159</v>
      </c>
      <c r="J74" s="159" t="s">
        <v>159</v>
      </c>
      <c r="K74" s="159" t="s">
        <v>159</v>
      </c>
      <c r="L74" s="159" t="s">
        <v>159</v>
      </c>
      <c r="M74" s="159" t="s">
        <v>159</v>
      </c>
      <c r="N74" s="140"/>
      <c r="O74" s="140"/>
    </row>
    <row r="75" spans="1:16">
      <c r="N75" s="140"/>
      <c r="O75" s="140"/>
    </row>
    <row r="76" spans="1:16">
      <c r="I76" s="186" t="s">
        <v>213</v>
      </c>
      <c r="N76" s="140"/>
      <c r="O76" s="140"/>
    </row>
    <row r="77" spans="1:16">
      <c r="N77" s="140"/>
      <c r="O77" s="140"/>
    </row>
  </sheetData>
  <mergeCells count="39">
    <mergeCell ref="D29:E29"/>
    <mergeCell ref="M14:M15"/>
    <mergeCell ref="M28:N30"/>
    <mergeCell ref="B3:N3"/>
    <mergeCell ref="C8:L8"/>
    <mergeCell ref="C9:L9"/>
    <mergeCell ref="D12:E28"/>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L32:N42"/>
    <mergeCell ref="B45:H45"/>
    <mergeCell ref="B47:M47"/>
    <mergeCell ref="B48:M48"/>
    <mergeCell ref="B52:M52"/>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1"/>
  <sheetViews>
    <sheetView showGridLines="0" zoomScale="80" zoomScaleNormal="80" zoomScaleSheetLayoutView="79" workbookViewId="0">
      <selection activeCell="A53" sqref="A53"/>
    </sheetView>
  </sheetViews>
  <sheetFormatPr defaultColWidth="9" defaultRowHeight="19.2"/>
  <cols>
    <col min="1" max="1" width="193.44140625" style="508" customWidth="1"/>
    <col min="2" max="2" width="11.21875" style="506" customWidth="1"/>
    <col min="3" max="3" width="27.44140625" style="506" customWidth="1"/>
    <col min="4" max="4" width="17.88671875" style="507" customWidth="1"/>
    <col min="5" max="16384" width="9" style="6"/>
  </cols>
  <sheetData>
    <row r="1" spans="1:4" s="55" customFormat="1" ht="44.25" customHeight="1" thickBot="1">
      <c r="A1" s="295" t="s">
        <v>286</v>
      </c>
      <c r="B1" s="296" t="s">
        <v>0</v>
      </c>
      <c r="C1" s="297" t="s">
        <v>1</v>
      </c>
      <c r="D1" s="504" t="s">
        <v>2</v>
      </c>
    </row>
    <row r="2" spans="1:4" s="187" customFormat="1" ht="44.25" customHeight="1">
      <c r="A2" s="276" t="s">
        <v>379</v>
      </c>
      <c r="B2" s="787" t="s">
        <v>380</v>
      </c>
      <c r="C2" s="782" t="s">
        <v>381</v>
      </c>
      <c r="D2" s="808">
        <v>44742</v>
      </c>
    </row>
    <row r="3" spans="1:4" s="187" customFormat="1" ht="327" customHeight="1">
      <c r="A3" s="492" t="s">
        <v>378</v>
      </c>
      <c r="B3" s="788"/>
      <c r="C3" s="783"/>
      <c r="D3" s="809"/>
    </row>
    <row r="4" spans="1:4" s="187" customFormat="1" ht="35.4" customHeight="1" thickBot="1">
      <c r="A4" s="277" t="s">
        <v>387</v>
      </c>
      <c r="B4" s="789"/>
      <c r="C4" s="784"/>
      <c r="D4" s="810"/>
    </row>
    <row r="5" spans="1:4" s="187" customFormat="1" ht="44.25" customHeight="1">
      <c r="A5" s="276" t="s">
        <v>382</v>
      </c>
      <c r="B5" s="265"/>
      <c r="C5" s="782" t="s">
        <v>386</v>
      </c>
      <c r="D5" s="808">
        <v>44744</v>
      </c>
    </row>
    <row r="6" spans="1:4" s="187" customFormat="1" ht="106.2" customHeight="1">
      <c r="A6" s="492" t="s">
        <v>383</v>
      </c>
      <c r="B6" s="266" t="s">
        <v>385</v>
      </c>
      <c r="C6" s="783"/>
      <c r="D6" s="809"/>
    </row>
    <row r="7" spans="1:4" s="187" customFormat="1" ht="35.4" customHeight="1" thickBot="1">
      <c r="A7" s="277" t="s">
        <v>384</v>
      </c>
      <c r="B7" s="267"/>
      <c r="C7" s="784"/>
      <c r="D7" s="810"/>
    </row>
    <row r="8" spans="1:4" s="187" customFormat="1" ht="44.25" customHeight="1" thickBot="1">
      <c r="A8" s="276" t="s">
        <v>388</v>
      </c>
      <c r="B8" s="265"/>
      <c r="C8" s="782" t="s">
        <v>391</v>
      </c>
      <c r="D8" s="777">
        <v>44744</v>
      </c>
    </row>
    <row r="9" spans="1:4" s="187" customFormat="1" ht="397.8" customHeight="1" thickBot="1">
      <c r="A9" s="492" t="s">
        <v>389</v>
      </c>
      <c r="B9" s="266" t="s">
        <v>392</v>
      </c>
      <c r="C9" s="783"/>
      <c r="D9" s="778"/>
    </row>
    <row r="10" spans="1:4" s="187" customFormat="1" ht="34.950000000000003" customHeight="1" thickBot="1">
      <c r="A10" s="277" t="s">
        <v>390</v>
      </c>
      <c r="B10" s="267"/>
      <c r="C10" s="784"/>
      <c r="D10" s="778"/>
    </row>
    <row r="11" spans="1:4" s="187" customFormat="1" ht="43.8" customHeight="1" thickTop="1" thickBot="1">
      <c r="A11" s="279" t="s">
        <v>393</v>
      </c>
      <c r="B11" s="790" t="s">
        <v>396</v>
      </c>
      <c r="C11" s="779" t="s">
        <v>397</v>
      </c>
      <c r="D11" s="777">
        <v>44743</v>
      </c>
    </row>
    <row r="12" spans="1:4" s="187" customFormat="1" ht="154.19999999999999" customHeight="1" thickBot="1">
      <c r="A12" s="493" t="s">
        <v>394</v>
      </c>
      <c r="B12" s="791"/>
      <c r="C12" s="780"/>
      <c r="D12" s="778"/>
    </row>
    <row r="13" spans="1:4" s="187" customFormat="1" ht="34.950000000000003" customHeight="1" thickBot="1">
      <c r="A13" s="280" t="s">
        <v>395</v>
      </c>
      <c r="B13" s="792"/>
      <c r="C13" s="781"/>
      <c r="D13" s="793"/>
    </row>
    <row r="14" spans="1:4" s="187" customFormat="1" ht="44.25" customHeight="1" thickTop="1" thickBot="1">
      <c r="A14" s="276" t="s">
        <v>398</v>
      </c>
      <c r="B14" s="265"/>
      <c r="C14" s="782" t="s">
        <v>402</v>
      </c>
      <c r="D14" s="777">
        <v>44743</v>
      </c>
    </row>
    <row r="15" spans="1:4" s="187" customFormat="1" ht="150" customHeight="1" thickBot="1">
      <c r="A15" s="492" t="s">
        <v>399</v>
      </c>
      <c r="B15" s="266" t="s">
        <v>401</v>
      </c>
      <c r="C15" s="783"/>
      <c r="D15" s="778"/>
    </row>
    <row r="16" spans="1:4" s="187" customFormat="1" ht="38.4" customHeight="1" thickBot="1">
      <c r="A16" s="277" t="s">
        <v>400</v>
      </c>
      <c r="B16" s="267"/>
      <c r="C16" s="784"/>
      <c r="D16" s="778"/>
    </row>
    <row r="17" spans="1:4" s="187" customFormat="1" ht="42" customHeight="1" thickTop="1" thickBot="1">
      <c r="A17" s="279" t="s">
        <v>403</v>
      </c>
      <c r="B17" s="790" t="s">
        <v>405</v>
      </c>
      <c r="C17" s="779" t="s">
        <v>404</v>
      </c>
      <c r="D17" s="777">
        <v>44742</v>
      </c>
    </row>
    <row r="18" spans="1:4" s="187" customFormat="1" ht="359.4" customHeight="1" thickBot="1">
      <c r="A18" s="493" t="s">
        <v>406</v>
      </c>
      <c r="B18" s="791"/>
      <c r="C18" s="780"/>
      <c r="D18" s="778"/>
    </row>
    <row r="19" spans="1:4" s="187" customFormat="1" ht="36.6" customHeight="1" thickBot="1">
      <c r="A19" s="280" t="s">
        <v>407</v>
      </c>
      <c r="B19" s="792"/>
      <c r="C19" s="781"/>
      <c r="D19" s="793"/>
    </row>
    <row r="20" spans="1:4" s="55" customFormat="1" ht="44.25" customHeight="1" thickTop="1" thickBot="1">
      <c r="A20" s="563" t="s">
        <v>409</v>
      </c>
      <c r="B20" s="804" t="s">
        <v>411</v>
      </c>
      <c r="C20" s="779" t="s">
        <v>410</v>
      </c>
      <c r="D20" s="777">
        <v>44743</v>
      </c>
    </row>
    <row r="21" spans="1:4" s="55" customFormat="1" ht="99" customHeight="1" thickBot="1">
      <c r="A21" s="494" t="s">
        <v>408</v>
      </c>
      <c r="B21" s="805"/>
      <c r="C21" s="780"/>
      <c r="D21" s="778"/>
    </row>
    <row r="22" spans="1:4" s="55" customFormat="1" ht="35.4" customHeight="1" thickBot="1">
      <c r="A22" s="324" t="s">
        <v>412</v>
      </c>
      <c r="B22" s="806"/>
      <c r="C22" s="807"/>
      <c r="D22" s="778"/>
    </row>
    <row r="23" spans="1:4" s="187" customFormat="1" ht="52.2" customHeight="1" thickTop="1" thickBot="1">
      <c r="A23" s="276" t="s">
        <v>414</v>
      </c>
      <c r="B23" s="265"/>
      <c r="C23" s="782" t="s">
        <v>415</v>
      </c>
      <c r="D23" s="777">
        <v>44741</v>
      </c>
    </row>
    <row r="24" spans="1:4" s="187" customFormat="1" ht="90" customHeight="1" thickBot="1">
      <c r="A24" s="492" t="s">
        <v>413</v>
      </c>
      <c r="B24" s="266" t="s">
        <v>416</v>
      </c>
      <c r="C24" s="783"/>
      <c r="D24" s="778"/>
    </row>
    <row r="25" spans="1:4" s="187" customFormat="1" ht="45" customHeight="1" thickBot="1">
      <c r="A25" s="277" t="s">
        <v>417</v>
      </c>
      <c r="B25" s="267"/>
      <c r="C25" s="784"/>
      <c r="D25" s="778"/>
    </row>
    <row r="26" spans="1:4" s="187" customFormat="1" ht="48.6" customHeight="1" thickTop="1">
      <c r="A26" s="534" t="s">
        <v>418</v>
      </c>
      <c r="B26" s="787" t="s">
        <v>380</v>
      </c>
      <c r="C26" s="782" t="s">
        <v>381</v>
      </c>
      <c r="D26" s="801">
        <v>44739</v>
      </c>
    </row>
    <row r="27" spans="1:4" s="187" customFormat="1" ht="306" customHeight="1">
      <c r="A27" s="281" t="s">
        <v>419</v>
      </c>
      <c r="B27" s="788"/>
      <c r="C27" s="783"/>
      <c r="D27" s="802"/>
    </row>
    <row r="28" spans="1:4" s="187" customFormat="1" ht="43.2" customHeight="1" thickBot="1">
      <c r="A28" s="517" t="s">
        <v>420</v>
      </c>
      <c r="B28" s="789"/>
      <c r="C28" s="784"/>
      <c r="D28" s="803"/>
    </row>
    <row r="29" spans="1:4" s="187" customFormat="1" ht="52.2" customHeight="1" thickTop="1" thickBot="1">
      <c r="A29" s="278" t="s">
        <v>421</v>
      </c>
      <c r="B29" s="804" t="s">
        <v>423</v>
      </c>
      <c r="C29" s="804" t="s">
        <v>426</v>
      </c>
      <c r="D29" s="777">
        <v>44739</v>
      </c>
    </row>
    <row r="30" spans="1:4" s="187" customFormat="1" ht="100.2" customHeight="1" thickBot="1">
      <c r="A30" s="494" t="s">
        <v>422</v>
      </c>
      <c r="B30" s="805"/>
      <c r="C30" s="805"/>
      <c r="D30" s="778"/>
    </row>
    <row r="31" spans="1:4" s="187" customFormat="1" ht="43.2" customHeight="1" thickBot="1">
      <c r="A31" s="324" t="s">
        <v>424</v>
      </c>
      <c r="B31" s="806"/>
      <c r="C31" s="806"/>
      <c r="D31" s="778"/>
    </row>
    <row r="32" spans="1:4" s="187" customFormat="1" ht="48.6" customHeight="1" thickTop="1" thickBot="1">
      <c r="A32" s="279" t="s">
        <v>472</v>
      </c>
      <c r="B32" s="790" t="s">
        <v>475</v>
      </c>
      <c r="C32" s="779" t="s">
        <v>476</v>
      </c>
      <c r="D32" s="777">
        <v>44743</v>
      </c>
    </row>
    <row r="33" spans="1:4" s="187" customFormat="1" ht="97.2" customHeight="1" thickBot="1">
      <c r="A33" s="785" t="s">
        <v>474</v>
      </c>
      <c r="B33" s="791"/>
      <c r="C33" s="780"/>
      <c r="D33" s="778"/>
    </row>
    <row r="34" spans="1:4" s="187" customFormat="1" ht="328.2" customHeight="1" thickBot="1">
      <c r="A34" s="786"/>
      <c r="B34" s="791"/>
      <c r="C34" s="780"/>
      <c r="D34" s="800"/>
    </row>
    <row r="35" spans="1:4" s="187" customFormat="1" ht="40.950000000000003" customHeight="1" thickBot="1">
      <c r="A35" s="564" t="s">
        <v>473</v>
      </c>
      <c r="B35" s="792"/>
      <c r="C35" s="781"/>
      <c r="D35" s="793"/>
    </row>
    <row r="36" spans="1:4" s="187" customFormat="1" ht="54.6" customHeight="1" thickTop="1">
      <c r="A36" s="201" t="s">
        <v>482</v>
      </c>
      <c r="B36" s="513"/>
      <c r="C36" s="796" t="s">
        <v>486</v>
      </c>
      <c r="D36" s="518"/>
    </row>
    <row r="37" spans="1:4" s="187" customFormat="1" ht="110.4" customHeight="1">
      <c r="A37" s="505" t="s">
        <v>483</v>
      </c>
      <c r="B37" s="794" t="s">
        <v>485</v>
      </c>
      <c r="C37" s="797"/>
      <c r="D37" s="519">
        <v>44745</v>
      </c>
    </row>
    <row r="38" spans="1:4" s="187" customFormat="1" ht="37.950000000000003" customHeight="1" thickBot="1">
      <c r="A38" s="884" t="s">
        <v>484</v>
      </c>
      <c r="B38" s="885"/>
      <c r="C38" s="799"/>
      <c r="D38" s="520"/>
    </row>
    <row r="39" spans="1:4" s="187" customFormat="1" ht="37.950000000000003" hidden="1" customHeight="1">
      <c r="A39" s="201"/>
      <c r="B39" s="513"/>
      <c r="C39" s="796"/>
      <c r="D39" s="518"/>
    </row>
    <row r="40" spans="1:4" s="187" customFormat="1" ht="216" hidden="1" customHeight="1">
      <c r="A40" s="505"/>
      <c r="B40" s="794"/>
      <c r="C40" s="797"/>
      <c r="D40" s="519"/>
    </row>
    <row r="41" spans="1:4" s="187" customFormat="1" ht="37.950000000000003" hidden="1" customHeight="1" thickBot="1">
      <c r="A41" s="521"/>
      <c r="B41" s="795"/>
      <c r="C41" s="798"/>
      <c r="D41" s="522"/>
    </row>
  </sheetData>
  <mergeCells count="34">
    <mergeCell ref="B2:B4"/>
    <mergeCell ref="C2:C4"/>
    <mergeCell ref="D2:D4"/>
    <mergeCell ref="C8:C10"/>
    <mergeCell ref="D8:D10"/>
    <mergeCell ref="C5:C7"/>
    <mergeCell ref="D5:D7"/>
    <mergeCell ref="B40:B41"/>
    <mergeCell ref="C39:C41"/>
    <mergeCell ref="B37:B38"/>
    <mergeCell ref="C36:C38"/>
    <mergeCell ref="D17:D19"/>
    <mergeCell ref="C26:C28"/>
    <mergeCell ref="B32:B35"/>
    <mergeCell ref="D32:D35"/>
    <mergeCell ref="C32:C35"/>
    <mergeCell ref="D26:D28"/>
    <mergeCell ref="B20:B22"/>
    <mergeCell ref="C20:C22"/>
    <mergeCell ref="D20:D22"/>
    <mergeCell ref="B17:B19"/>
    <mergeCell ref="B29:B31"/>
    <mergeCell ref="C29:C31"/>
    <mergeCell ref="B11:B13"/>
    <mergeCell ref="C11:C13"/>
    <mergeCell ref="D11:D13"/>
    <mergeCell ref="C14:C16"/>
    <mergeCell ref="D14:D16"/>
    <mergeCell ref="D29:D31"/>
    <mergeCell ref="C17:C19"/>
    <mergeCell ref="C23:C25"/>
    <mergeCell ref="D23:D25"/>
    <mergeCell ref="A33:A34"/>
    <mergeCell ref="B26:B28"/>
  </mergeCells>
  <phoneticPr fontId="16"/>
  <hyperlinks>
    <hyperlink ref="A7" r:id="rId1" xr:uid="{B7D7DA6C-2F41-46FA-8DB0-38D85F8D6EAD}"/>
    <hyperlink ref="A4" r:id="rId2" xr:uid="{463EF2EC-A532-4F30-BBD6-1E8F2041F5C9}"/>
    <hyperlink ref="A10" r:id="rId3" xr:uid="{423A22F9-B4EB-4888-BA7B-47FFE90F2A23}"/>
    <hyperlink ref="A13" r:id="rId4" xr:uid="{0DD5D5F6-3050-4102-A1A7-C0E4DF75E423}"/>
    <hyperlink ref="A16" r:id="rId5" xr:uid="{5C3809DD-605F-4C8C-8CCF-0701A123D511}"/>
    <hyperlink ref="A19" r:id="rId6" xr:uid="{16A7B1CC-652E-456E-857F-1B835B58C85C}"/>
    <hyperlink ref="A22" r:id="rId7" xr:uid="{A05958E9-8270-4EE7-9EE8-AFC7C76A2765}"/>
    <hyperlink ref="A25" r:id="rId8" xr:uid="{F3E20639-6AEB-4576-9E8B-0A26C19A80A4}"/>
    <hyperlink ref="A28" r:id="rId9" xr:uid="{B18CCCD2-BACA-4DA3-B247-BC100D6968BC}"/>
    <hyperlink ref="A31" r:id="rId10" xr:uid="{1AB73208-9BDF-4ABE-BD15-8E73453D04A7}"/>
    <hyperlink ref="A35" r:id="rId11" xr:uid="{038234F4-F25A-41F0-84FA-9CE02E60C51C}"/>
    <hyperlink ref="A38" r:id="rId12" xr:uid="{12B9AE03-C83F-4B60-8D34-7DA2CF56B69D}"/>
  </hyperlinks>
  <pageMargins left="0" right="0" top="0.19685039370078741" bottom="0.39370078740157483" header="0" footer="0.19685039370078741"/>
  <pageSetup paperSize="8" scale="28" orientation="portrait" horizontalDpi="300" verticalDpi="300" r:id="rId1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50"/>
  <sheetViews>
    <sheetView defaultGridColor="0" view="pageBreakPreview" colorId="56" zoomScale="83" zoomScaleNormal="66" zoomScaleSheetLayoutView="83" workbookViewId="0">
      <selection activeCell="B30" sqref="B30"/>
    </sheetView>
  </sheetViews>
  <sheetFormatPr defaultColWidth="9" defaultRowHeight="19.2"/>
  <cols>
    <col min="1" max="1" width="213.21875" style="554" customWidth="1"/>
    <col min="2" max="2" width="18" style="211" customWidth="1"/>
    <col min="3" max="3" width="20.109375" style="212" customWidth="1"/>
    <col min="4" max="16384" width="9" style="42"/>
  </cols>
  <sheetData>
    <row r="1" spans="1:3" ht="58.95" customHeight="1" thickBot="1">
      <c r="A1" s="41" t="s">
        <v>287</v>
      </c>
      <c r="B1" s="479" t="s">
        <v>24</v>
      </c>
      <c r="C1" s="480" t="s">
        <v>2</v>
      </c>
    </row>
    <row r="2" spans="1:3" ht="48" customHeight="1">
      <c r="A2" s="484" t="s">
        <v>495</v>
      </c>
      <c r="B2" s="265"/>
      <c r="C2" s="811">
        <v>44743</v>
      </c>
    </row>
    <row r="3" spans="1:3" ht="151.19999999999999" customHeight="1">
      <c r="A3" s="553" t="s">
        <v>442</v>
      </c>
      <c r="B3" s="266" t="s">
        <v>454</v>
      </c>
      <c r="C3" s="812"/>
    </row>
    <row r="4" spans="1:3" ht="37.200000000000003" customHeight="1" thickBot="1">
      <c r="A4" s="579" t="s">
        <v>430</v>
      </c>
      <c r="B4" s="266"/>
      <c r="C4" s="813"/>
    </row>
    <row r="5" spans="1:3" ht="48" customHeight="1">
      <c r="A5" s="484" t="s">
        <v>494</v>
      </c>
      <c r="B5" s="787" t="s">
        <v>455</v>
      </c>
      <c r="C5" s="811">
        <v>44742</v>
      </c>
    </row>
    <row r="6" spans="1:3" s="580" customFormat="1" ht="237.6" customHeight="1" thickBot="1">
      <c r="A6" s="574" t="s">
        <v>443</v>
      </c>
      <c r="B6" s="789"/>
      <c r="C6" s="813"/>
    </row>
    <row r="7" spans="1:3" s="580" customFormat="1" ht="38.4" customHeight="1" thickBot="1">
      <c r="A7" s="581" t="s">
        <v>431</v>
      </c>
      <c r="B7" s="582"/>
      <c r="C7" s="583"/>
    </row>
    <row r="8" spans="1:3" ht="48" customHeight="1">
      <c r="A8" s="484" t="s">
        <v>437</v>
      </c>
      <c r="B8" s="265"/>
      <c r="C8" s="575"/>
    </row>
    <row r="9" spans="1:3" ht="93.6" customHeight="1">
      <c r="A9" s="418" t="s">
        <v>445</v>
      </c>
      <c r="B9" s="481" t="s">
        <v>456</v>
      </c>
      <c r="C9" s="482">
        <v>44742</v>
      </c>
    </row>
    <row r="10" spans="1:3" ht="39.75" customHeight="1" thickBot="1">
      <c r="A10" s="222" t="s">
        <v>444</v>
      </c>
      <c r="B10" s="267"/>
      <c r="C10" s="577"/>
    </row>
    <row r="11" spans="1:3" ht="45.6" customHeight="1">
      <c r="A11" s="484" t="s">
        <v>496</v>
      </c>
      <c r="B11" s="265"/>
      <c r="C11" s="575"/>
    </row>
    <row r="12" spans="1:3" ht="269.39999999999998" customHeight="1">
      <c r="A12" s="553" t="s">
        <v>446</v>
      </c>
      <c r="B12" s="266" t="s">
        <v>457</v>
      </c>
      <c r="C12" s="576">
        <v>44742</v>
      </c>
    </row>
    <row r="13" spans="1:3" ht="37.799999999999997" customHeight="1" thickBot="1">
      <c r="A13" s="557" t="s">
        <v>432</v>
      </c>
      <c r="B13" s="267"/>
      <c r="C13" s="577"/>
    </row>
    <row r="14" spans="1:3" ht="42" customHeight="1">
      <c r="A14" s="484" t="s">
        <v>497</v>
      </c>
      <c r="B14" s="265"/>
      <c r="C14" s="575"/>
    </row>
    <row r="15" spans="1:3" ht="362.4" customHeight="1" thickBot="1">
      <c r="A15" s="553" t="s">
        <v>447</v>
      </c>
      <c r="B15" s="483" t="s">
        <v>456</v>
      </c>
      <c r="C15" s="576">
        <v>44742</v>
      </c>
    </row>
    <row r="16" spans="1:3" ht="36" customHeight="1" thickBot="1">
      <c r="A16" s="557" t="s">
        <v>433</v>
      </c>
      <c r="B16" s="483"/>
      <c r="C16" s="577"/>
    </row>
    <row r="17" spans="1:3" ht="52.2" customHeight="1">
      <c r="A17" s="188" t="s">
        <v>438</v>
      </c>
      <c r="B17" s="203"/>
      <c r="C17" s="204"/>
    </row>
    <row r="18" spans="1:3" ht="267.60000000000002" customHeight="1">
      <c r="A18" s="553" t="s">
        <v>448</v>
      </c>
      <c r="B18" s="208" t="s">
        <v>458</v>
      </c>
      <c r="C18" s="205">
        <v>44741</v>
      </c>
    </row>
    <row r="19" spans="1:3" ht="36" customHeight="1" thickBot="1">
      <c r="A19" s="557" t="s">
        <v>434</v>
      </c>
      <c r="B19" s="206"/>
      <c r="C19" s="207"/>
    </row>
    <row r="20" spans="1:3" ht="50.4" customHeight="1">
      <c r="A20" s="535" t="s">
        <v>498</v>
      </c>
      <c r="B20" s="208"/>
      <c r="C20" s="205"/>
    </row>
    <row r="21" spans="1:3" ht="210" customHeight="1">
      <c r="A21" s="553" t="s">
        <v>449</v>
      </c>
      <c r="B21" s="208" t="s">
        <v>459</v>
      </c>
      <c r="C21" s="205">
        <v>44741</v>
      </c>
    </row>
    <row r="22" spans="1:3" ht="34.200000000000003" customHeight="1" thickBot="1">
      <c r="A22" s="584" t="s">
        <v>435</v>
      </c>
      <c r="B22" s="206"/>
      <c r="C22" s="207"/>
    </row>
    <row r="23" spans="1:3" ht="45" customHeight="1">
      <c r="A23" s="188" t="s">
        <v>439</v>
      </c>
      <c r="B23" s="203"/>
      <c r="C23" s="204"/>
    </row>
    <row r="24" spans="1:3" ht="73.8" customHeight="1">
      <c r="A24" s="553" t="s">
        <v>451</v>
      </c>
      <c r="B24" s="208" t="s">
        <v>460</v>
      </c>
      <c r="C24" s="205">
        <v>44740</v>
      </c>
    </row>
    <row r="25" spans="1:3" ht="34.200000000000003" customHeight="1" thickBot="1">
      <c r="A25" s="584" t="s">
        <v>436</v>
      </c>
      <c r="B25" s="206"/>
      <c r="C25" s="207"/>
    </row>
    <row r="26" spans="1:3" ht="43.2" customHeight="1">
      <c r="A26" s="535" t="s">
        <v>499</v>
      </c>
      <c r="B26" s="208"/>
      <c r="C26" s="205"/>
    </row>
    <row r="27" spans="1:3" ht="158.4" customHeight="1">
      <c r="A27" s="553" t="s">
        <v>450</v>
      </c>
      <c r="B27" s="603" t="s">
        <v>461</v>
      </c>
      <c r="C27" s="205">
        <v>44740</v>
      </c>
    </row>
    <row r="28" spans="1:3" ht="32.4" customHeight="1" thickBot="1">
      <c r="A28" s="584" t="s">
        <v>429</v>
      </c>
      <c r="B28" s="206"/>
      <c r="C28" s="207"/>
    </row>
    <row r="29" spans="1:3" ht="54" customHeight="1">
      <c r="A29" s="188" t="s">
        <v>440</v>
      </c>
      <c r="B29" s="203"/>
      <c r="C29" s="204"/>
    </row>
    <row r="30" spans="1:3" ht="349.2" customHeight="1">
      <c r="A30" s="553" t="s">
        <v>452</v>
      </c>
      <c r="B30" s="208" t="s">
        <v>462</v>
      </c>
      <c r="C30" s="205">
        <v>44739</v>
      </c>
    </row>
    <row r="31" spans="1:3" ht="32.4" customHeight="1" thickBot="1">
      <c r="A31" s="584" t="s">
        <v>428</v>
      </c>
      <c r="B31" s="206"/>
      <c r="C31" s="207"/>
    </row>
    <row r="32" spans="1:3" ht="58.2" customHeight="1">
      <c r="A32" s="188" t="s">
        <v>441</v>
      </c>
      <c r="B32" s="203"/>
      <c r="C32" s="204"/>
    </row>
    <row r="33" spans="1:3" ht="81" customHeight="1">
      <c r="A33" s="553" t="s">
        <v>453</v>
      </c>
      <c r="B33" s="208" t="s">
        <v>458</v>
      </c>
      <c r="C33" s="205">
        <v>44738</v>
      </c>
    </row>
    <row r="34" spans="1:3" ht="32.4" customHeight="1" thickBot="1">
      <c r="A34" s="584" t="s">
        <v>427</v>
      </c>
      <c r="B34" s="206"/>
      <c r="C34" s="207"/>
    </row>
    <row r="35" spans="1:3" s="602" customFormat="1" ht="32.4" customHeight="1">
      <c r="A35" s="601"/>
      <c r="B35" s="209"/>
      <c r="C35" s="210"/>
    </row>
    <row r="36" spans="1:3" s="602" customFormat="1" ht="32.4" customHeight="1" thickBot="1">
      <c r="A36" s="601"/>
      <c r="B36" s="209"/>
      <c r="C36" s="210"/>
    </row>
    <row r="37" spans="1:3" ht="26.25" customHeight="1">
      <c r="A37" s="814" t="s">
        <v>28</v>
      </c>
      <c r="B37" s="815"/>
      <c r="C37" s="815"/>
    </row>
    <row r="38" spans="1:3" ht="26.25" customHeight="1">
      <c r="A38" s="816" t="s">
        <v>27</v>
      </c>
      <c r="B38" s="817"/>
      <c r="C38" s="817"/>
    </row>
    <row r="39" spans="1:3" ht="199.5" customHeight="1">
      <c r="A39" s="554" t="s">
        <v>425</v>
      </c>
    </row>
    <row r="40" spans="1:3" ht="33.75" customHeight="1"/>
    <row r="41" spans="1:3" ht="48.75" customHeight="1"/>
    <row r="42" spans="1:3" ht="233.25" customHeight="1"/>
    <row r="43" spans="1:3" ht="33.75" customHeight="1"/>
    <row r="44" spans="1:3" ht="19.5" customHeight="1"/>
    <row r="45" spans="1:3" ht="19.5" customHeight="1"/>
    <row r="46" spans="1:3" ht="28.5" customHeight="1"/>
    <row r="47" spans="1:3" ht="35.25" customHeight="1"/>
    <row r="48" spans="1:3" ht="218.25" customHeight="1"/>
    <row r="49" ht="218.25" customHeight="1"/>
    <row r="50" ht="218.25" customHeight="1"/>
  </sheetData>
  <mergeCells count="5">
    <mergeCell ref="C2:C4"/>
    <mergeCell ref="A37:C37"/>
    <mergeCell ref="A38:C38"/>
    <mergeCell ref="C5:C6"/>
    <mergeCell ref="B5:B6"/>
  </mergeCells>
  <phoneticPr fontId="16"/>
  <hyperlinks>
    <hyperlink ref="A34" r:id="rId1" xr:uid="{04A9F03B-50A6-43CE-9156-622FE65B5258}"/>
    <hyperlink ref="A31" r:id="rId2" xr:uid="{8CAA9360-E2DB-4974-9F50-F6B8CF44C20E}"/>
    <hyperlink ref="A28" r:id="rId3" xr:uid="{F34EB6D0-4435-4551-9CEC-AD1C6AA24EE3}"/>
    <hyperlink ref="A4" r:id="rId4" xr:uid="{E1D9A3F0-C30E-4965-B83C-770FE21F7445}"/>
    <hyperlink ref="A7" r:id="rId5" xr:uid="{A7F4378D-DDF1-4558-BCBD-122B9C3883E8}"/>
    <hyperlink ref="A13" r:id="rId6" xr:uid="{01A99661-C6C0-48AE-A06F-5C27852B1E97}"/>
    <hyperlink ref="A16" r:id="rId7" xr:uid="{D53B87A0-35C0-465D-B6CD-F1F8225D83B3}"/>
    <hyperlink ref="A19" r:id="rId8" xr:uid="{E733988C-4E48-4F98-AC20-BD4D774E7BDC}"/>
    <hyperlink ref="A22" r:id="rId9" xr:uid="{C554C0C5-AF2F-4C13-867F-B318BC6434F3}"/>
    <hyperlink ref="A25" r:id="rId10" xr:uid="{2749EA68-EEFE-4C10-A13D-38EFCA272983}"/>
    <hyperlink ref="A10" r:id="rId11" xr:uid="{D99093F8-9787-461B-9B7D-2878BABD6C83}"/>
  </hyperlinks>
  <pageMargins left="0.74803149606299213" right="0.74803149606299213" top="0.98425196850393704" bottom="0.98425196850393704" header="0.51181102362204722" footer="0.51181102362204722"/>
  <pageSetup paperSize="9" scale="19" fitToHeight="3" orientation="portrait"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zoomScaleNormal="112" zoomScaleSheetLayoutView="115" workbookViewId="0">
      <selection activeCell="D18" sqref="D18"/>
    </sheetView>
  </sheetViews>
  <sheetFormatPr defaultColWidth="9" defaultRowHeight="13.2"/>
  <cols>
    <col min="1" max="1" width="2.109375" style="326" customWidth="1"/>
    <col min="2" max="2" width="25.77734375" style="117" customWidth="1"/>
    <col min="3" max="3" width="65.33203125" style="326" customWidth="1"/>
    <col min="4" max="4" width="92.5546875" style="326" customWidth="1"/>
    <col min="5" max="5" width="3.88671875" style="326" customWidth="1"/>
    <col min="6" max="16384" width="9" style="326"/>
  </cols>
  <sheetData>
    <row r="1" spans="2:7" ht="18.75" customHeight="1">
      <c r="B1" s="117" t="s">
        <v>113</v>
      </c>
    </row>
    <row r="2" spans="2:7" ht="17.25" customHeight="1" thickBot="1">
      <c r="B2" t="s">
        <v>463</v>
      </c>
      <c r="D2" s="820"/>
      <c r="E2" s="821"/>
    </row>
    <row r="3" spans="2:7" ht="16.5" customHeight="1" thickBot="1">
      <c r="B3" s="118" t="s">
        <v>114</v>
      </c>
      <c r="C3" s="325" t="s">
        <v>115</v>
      </c>
      <c r="D3" s="222" t="s">
        <v>221</v>
      </c>
    </row>
    <row r="4" spans="2:7" ht="17.25" customHeight="1" thickBot="1">
      <c r="B4" s="119" t="s">
        <v>116</v>
      </c>
      <c r="C4" s="152" t="s">
        <v>464</v>
      </c>
      <c r="D4" s="120"/>
    </row>
    <row r="5" spans="2:7" ht="17.25" customHeight="1">
      <c r="B5" s="822" t="s">
        <v>177</v>
      </c>
      <c r="C5" s="825" t="s">
        <v>218</v>
      </c>
      <c r="D5" s="826"/>
    </row>
    <row r="6" spans="2:7" ht="19.2" customHeight="1">
      <c r="B6" s="823"/>
      <c r="C6" s="827" t="s">
        <v>219</v>
      </c>
      <c r="D6" s="828"/>
      <c r="G6" s="251"/>
    </row>
    <row r="7" spans="2:7" ht="19.95" customHeight="1">
      <c r="B7" s="823"/>
      <c r="C7" s="327" t="s">
        <v>220</v>
      </c>
      <c r="D7" s="328"/>
      <c r="G7" s="251"/>
    </row>
    <row r="8" spans="2:7" ht="19.8" customHeight="1" thickBot="1">
      <c r="B8" s="824"/>
      <c r="C8" s="253" t="s">
        <v>222</v>
      </c>
      <c r="D8" s="252"/>
      <c r="G8" s="251"/>
    </row>
    <row r="9" spans="2:7" ht="34.200000000000003" customHeight="1" thickBot="1">
      <c r="B9" s="121" t="s">
        <v>117</v>
      </c>
      <c r="C9" s="829" t="s">
        <v>465</v>
      </c>
      <c r="D9" s="830"/>
    </row>
    <row r="10" spans="2:7" ht="76.8" customHeight="1" thickBot="1">
      <c r="B10" s="122" t="s">
        <v>118</v>
      </c>
      <c r="C10" s="831" t="s">
        <v>466</v>
      </c>
      <c r="D10" s="832"/>
    </row>
    <row r="11" spans="2:7" ht="76.8" customHeight="1" thickBot="1">
      <c r="B11" s="123"/>
      <c r="C11" s="124" t="s">
        <v>467</v>
      </c>
      <c r="D11" s="264" t="s">
        <v>468</v>
      </c>
      <c r="F11" s="326" t="s">
        <v>21</v>
      </c>
    </row>
    <row r="12" spans="2:7" ht="24.6" hidden="1" customHeight="1" thickBot="1">
      <c r="B12" s="121" t="s">
        <v>266</v>
      </c>
      <c r="C12" s="126" t="s">
        <v>265</v>
      </c>
      <c r="D12" s="125"/>
    </row>
    <row r="13" spans="2:7" ht="108" customHeight="1" thickBot="1">
      <c r="B13" s="127" t="s">
        <v>119</v>
      </c>
      <c r="C13" s="128" t="s">
        <v>469</v>
      </c>
      <c r="D13" s="216" t="s">
        <v>470</v>
      </c>
      <c r="F13" s="186" t="s">
        <v>29</v>
      </c>
    </row>
    <row r="14" spans="2:7" ht="79.2" customHeight="1" thickBot="1">
      <c r="B14" s="129" t="s">
        <v>120</v>
      </c>
      <c r="C14" s="818" t="s">
        <v>471</v>
      </c>
      <c r="D14" s="819"/>
    </row>
    <row r="15" spans="2:7" ht="17.25" customHeight="1"/>
    <row r="16" spans="2:7" ht="17.25" customHeight="1">
      <c r="C16" s="326" t="s">
        <v>121</v>
      </c>
    </row>
    <row r="17" spans="2:5">
      <c r="C17" s="326" t="s">
        <v>29</v>
      </c>
    </row>
    <row r="18" spans="2:5">
      <c r="E18" s="326" t="s">
        <v>21</v>
      </c>
    </row>
    <row r="21" spans="2:5">
      <c r="B21" s="117"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8"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E22" sqref="E22"/>
    </sheetView>
  </sheetViews>
  <sheetFormatPr defaultColWidth="9" defaultRowHeight="13.2"/>
  <cols>
    <col min="1" max="1" width="7.33203125" style="443" customWidth="1"/>
    <col min="2" max="13" width="6.77734375" style="443" customWidth="1"/>
    <col min="14" max="14" width="7.44140625" style="443" customWidth="1"/>
    <col min="15" max="15" width="5.88671875" style="443" customWidth="1"/>
    <col min="16" max="16" width="7.44140625" style="443" customWidth="1"/>
    <col min="17" max="29" width="6.77734375" style="443" customWidth="1"/>
    <col min="30" max="16384" width="9" style="443"/>
  </cols>
  <sheetData>
    <row r="1" spans="1:29" ht="15" customHeight="1">
      <c r="A1" s="835" t="s">
        <v>3</v>
      </c>
      <c r="B1" s="836"/>
      <c r="C1" s="836"/>
      <c r="D1" s="836"/>
      <c r="E1" s="836"/>
      <c r="F1" s="836"/>
      <c r="G1" s="836"/>
      <c r="H1" s="836"/>
      <c r="I1" s="836"/>
      <c r="J1" s="836"/>
      <c r="K1" s="836"/>
      <c r="L1" s="836"/>
      <c r="M1" s="836"/>
      <c r="N1" s="837"/>
      <c r="P1" s="838" t="s">
        <v>4</v>
      </c>
      <c r="Q1" s="839"/>
      <c r="R1" s="839"/>
      <c r="S1" s="839"/>
      <c r="T1" s="839"/>
      <c r="U1" s="839"/>
      <c r="V1" s="839"/>
      <c r="W1" s="839"/>
      <c r="X1" s="839"/>
      <c r="Y1" s="839"/>
      <c r="Z1" s="839"/>
      <c r="AA1" s="839"/>
      <c r="AB1" s="839"/>
      <c r="AC1" s="840"/>
    </row>
    <row r="2" spans="1:29" ht="18" customHeight="1" thickBot="1">
      <c r="A2" s="841" t="s">
        <v>5</v>
      </c>
      <c r="B2" s="842"/>
      <c r="C2" s="842"/>
      <c r="D2" s="842"/>
      <c r="E2" s="842"/>
      <c r="F2" s="842"/>
      <c r="G2" s="842"/>
      <c r="H2" s="842"/>
      <c r="I2" s="842"/>
      <c r="J2" s="842"/>
      <c r="K2" s="842"/>
      <c r="L2" s="842"/>
      <c r="M2" s="842"/>
      <c r="N2" s="843"/>
      <c r="P2" s="844" t="s">
        <v>6</v>
      </c>
      <c r="Q2" s="842"/>
      <c r="R2" s="842"/>
      <c r="S2" s="842"/>
      <c r="T2" s="842"/>
      <c r="U2" s="842"/>
      <c r="V2" s="842"/>
      <c r="W2" s="842"/>
      <c r="X2" s="842"/>
      <c r="Y2" s="842"/>
      <c r="Z2" s="842"/>
      <c r="AA2" s="842"/>
      <c r="AB2" s="842"/>
      <c r="AC2" s="845"/>
    </row>
    <row r="3" spans="1:29" ht="13.8" thickBot="1">
      <c r="A3" s="8"/>
      <c r="B3" s="230" t="s">
        <v>240</v>
      </c>
      <c r="C3" s="230" t="s">
        <v>7</v>
      </c>
      <c r="D3" s="230" t="s">
        <v>8</v>
      </c>
      <c r="E3" s="230" t="s">
        <v>9</v>
      </c>
      <c r="F3" s="230" t="s">
        <v>10</v>
      </c>
      <c r="G3" s="218" t="s">
        <v>11</v>
      </c>
      <c r="H3" s="230" t="s">
        <v>12</v>
      </c>
      <c r="I3" s="230" t="s">
        <v>13</v>
      </c>
      <c r="J3" s="230" t="s">
        <v>14</v>
      </c>
      <c r="K3" s="230" t="s">
        <v>15</v>
      </c>
      <c r="L3" s="230" t="s">
        <v>16</v>
      </c>
      <c r="M3" s="230" t="s">
        <v>17</v>
      </c>
      <c r="N3" s="9" t="s">
        <v>18</v>
      </c>
      <c r="P3" s="10"/>
      <c r="Q3" s="230" t="s">
        <v>240</v>
      </c>
      <c r="R3" s="230" t="s">
        <v>7</v>
      </c>
      <c r="S3" s="230" t="s">
        <v>8</v>
      </c>
      <c r="T3" s="230" t="s">
        <v>9</v>
      </c>
      <c r="U3" s="230" t="s">
        <v>10</v>
      </c>
      <c r="V3" s="218" t="s">
        <v>11</v>
      </c>
      <c r="W3" s="229" t="s">
        <v>12</v>
      </c>
      <c r="X3" s="229" t="s">
        <v>13</v>
      </c>
      <c r="Y3" s="230" t="s">
        <v>14</v>
      </c>
      <c r="Z3" s="230" t="s">
        <v>15</v>
      </c>
      <c r="AA3" s="230" t="s">
        <v>16</v>
      </c>
      <c r="AB3" s="230" t="s">
        <v>17</v>
      </c>
      <c r="AC3" s="11" t="s">
        <v>19</v>
      </c>
    </row>
    <row r="4" spans="1:29" ht="19.8" thickBot="1">
      <c r="A4" s="419" t="s">
        <v>238</v>
      </c>
      <c r="B4" s="377">
        <f>AVERAGE(B8:B17)</f>
        <v>65.400000000000006</v>
      </c>
      <c r="C4" s="377">
        <f t="shared" ref="C4:M4" si="0">AVERAGE(C7:C17)</f>
        <v>55.545454545454547</v>
      </c>
      <c r="D4" s="377">
        <f t="shared" si="0"/>
        <v>64.454545454545453</v>
      </c>
      <c r="E4" s="377">
        <f t="shared" si="0"/>
        <v>102.36363636363636</v>
      </c>
      <c r="F4" s="377">
        <f t="shared" si="0"/>
        <v>184.72727272727272</v>
      </c>
      <c r="G4" s="377">
        <f t="shared" si="0"/>
        <v>394.90909090909093</v>
      </c>
      <c r="H4" s="377">
        <f t="shared" si="0"/>
        <v>621</v>
      </c>
      <c r="I4" s="377">
        <f t="shared" si="0"/>
        <v>905.9</v>
      </c>
      <c r="J4" s="377">
        <f t="shared" si="0"/>
        <v>563.4</v>
      </c>
      <c r="K4" s="377">
        <f t="shared" si="0"/>
        <v>366.4</v>
      </c>
      <c r="L4" s="377">
        <f t="shared" si="0"/>
        <v>210.8</v>
      </c>
      <c r="M4" s="377">
        <f t="shared" si="0"/>
        <v>131.5</v>
      </c>
      <c r="N4" s="377">
        <f>SUM(B4:M4)</f>
        <v>3666.4000000000005</v>
      </c>
      <c r="O4" s="13"/>
      <c r="P4" s="12" t="str">
        <f>+A4</f>
        <v>12-21年月平均</v>
      </c>
      <c r="Q4" s="377">
        <f t="shared" ref="Q4:AB4" si="1">AVERAGE(Q8:Q17)</f>
        <v>9.6999999999999993</v>
      </c>
      <c r="R4" s="377">
        <f t="shared" si="1"/>
        <v>9.9</v>
      </c>
      <c r="S4" s="377">
        <f t="shared" si="1"/>
        <v>15</v>
      </c>
      <c r="T4" s="377">
        <f t="shared" si="1"/>
        <v>7.5</v>
      </c>
      <c r="U4" s="377">
        <f t="shared" si="1"/>
        <v>10.7</v>
      </c>
      <c r="V4" s="377">
        <f t="shared" si="1"/>
        <v>9.9</v>
      </c>
      <c r="W4" s="377">
        <f t="shared" si="1"/>
        <v>8.9</v>
      </c>
      <c r="X4" s="377">
        <f t="shared" si="1"/>
        <v>12.6</v>
      </c>
      <c r="Y4" s="377">
        <f t="shared" si="1"/>
        <v>10.9</v>
      </c>
      <c r="Z4" s="377">
        <f t="shared" si="1"/>
        <v>21.8</v>
      </c>
      <c r="AA4" s="377">
        <f t="shared" si="1"/>
        <v>12.8</v>
      </c>
      <c r="AB4" s="377">
        <f t="shared" si="1"/>
        <v>12.9</v>
      </c>
      <c r="AC4" s="377">
        <f>SUM(Q4:AB4)</f>
        <v>142.6</v>
      </c>
    </row>
    <row r="5" spans="1:29" ht="13.8" thickBot="1">
      <c r="A5" s="428"/>
      <c r="B5" s="428"/>
      <c r="C5" s="134"/>
      <c r="D5" s="134"/>
      <c r="E5" s="134"/>
      <c r="F5" s="134"/>
      <c r="G5" s="14" t="s">
        <v>20</v>
      </c>
      <c r="H5" s="379"/>
      <c r="I5" s="379"/>
      <c r="J5" s="379"/>
      <c r="K5" s="379"/>
      <c r="L5" s="379"/>
      <c r="M5" s="379"/>
      <c r="N5" s="379"/>
      <c r="O5" s="139"/>
      <c r="P5" s="220"/>
      <c r="Q5" s="220"/>
      <c r="R5" s="134"/>
      <c r="S5" s="134"/>
      <c r="T5" s="134"/>
      <c r="U5" s="134"/>
      <c r="V5" s="14" t="s">
        <v>20</v>
      </c>
      <c r="W5" s="379"/>
      <c r="X5" s="379"/>
      <c r="Y5" s="379"/>
      <c r="Z5" s="379"/>
      <c r="AA5" s="379"/>
      <c r="AB5" s="379"/>
      <c r="AC5" s="379"/>
    </row>
    <row r="6" spans="1:29" ht="13.8" thickBot="1">
      <c r="A6" s="217"/>
      <c r="B6" s="217"/>
      <c r="C6" s="475"/>
      <c r="D6" s="475"/>
      <c r="E6" s="475"/>
      <c r="F6" s="475"/>
      <c r="G6" s="303">
        <v>85</v>
      </c>
      <c r="H6" s="378"/>
      <c r="I6" s="378"/>
      <c r="J6" s="378"/>
      <c r="K6" s="378"/>
      <c r="L6" s="378"/>
      <c r="M6" s="378"/>
      <c r="N6" s="379"/>
      <c r="O6" s="13"/>
      <c r="P6" s="220"/>
      <c r="Q6" s="220"/>
      <c r="R6" s="475"/>
      <c r="S6" s="475"/>
      <c r="T6" s="475"/>
      <c r="U6" s="475"/>
      <c r="V6" s="303">
        <v>1</v>
      </c>
      <c r="W6" s="134"/>
      <c r="X6" s="134"/>
      <c r="Y6" s="134"/>
      <c r="Z6" s="134"/>
      <c r="AA6" s="134"/>
      <c r="AB6" s="134"/>
      <c r="AC6" s="379"/>
    </row>
    <row r="7" spans="1:29" ht="18" customHeight="1" thickBot="1">
      <c r="A7" s="429" t="s">
        <v>239</v>
      </c>
      <c r="B7" s="457">
        <v>81</v>
      </c>
      <c r="C7" s="458">
        <v>39</v>
      </c>
      <c r="D7" s="458">
        <v>72</v>
      </c>
      <c r="E7" s="569">
        <v>88</v>
      </c>
      <c r="F7" s="569">
        <v>257</v>
      </c>
      <c r="G7" s="570">
        <v>302</v>
      </c>
      <c r="H7" s="378"/>
      <c r="I7" s="378"/>
      <c r="J7" s="378"/>
      <c r="K7" s="378"/>
      <c r="L7" s="378"/>
      <c r="M7" s="378"/>
      <c r="N7" s="219">
        <f t="shared" ref="N7:N18" si="2">SUM(B7:M7)</f>
        <v>839</v>
      </c>
      <c r="O7" s="144" t="s">
        <v>21</v>
      </c>
      <c r="P7" s="429" t="s">
        <v>239</v>
      </c>
      <c r="Q7" s="457">
        <v>0</v>
      </c>
      <c r="R7" s="458">
        <v>5</v>
      </c>
      <c r="S7" s="458">
        <v>4</v>
      </c>
      <c r="T7" s="458">
        <v>1</v>
      </c>
      <c r="U7" s="458">
        <v>1</v>
      </c>
      <c r="V7" s="458">
        <v>2</v>
      </c>
      <c r="W7" s="378"/>
      <c r="X7" s="378"/>
      <c r="Y7" s="378"/>
      <c r="Z7" s="378"/>
      <c r="AA7" s="378"/>
      <c r="AB7" s="378"/>
      <c r="AC7" s="219">
        <f t="shared" ref="AC7:AC18" si="3">SUM(Q7:AB7)</f>
        <v>13</v>
      </c>
    </row>
    <row r="8" spans="1:29" ht="18" customHeight="1" thickBot="1">
      <c r="A8" s="429" t="s">
        <v>205</v>
      </c>
      <c r="B8" s="455">
        <v>81</v>
      </c>
      <c r="C8" s="455">
        <v>48</v>
      </c>
      <c r="D8" s="456">
        <v>71</v>
      </c>
      <c r="E8" s="455">
        <v>128</v>
      </c>
      <c r="F8" s="455">
        <v>171</v>
      </c>
      <c r="G8" s="455">
        <v>350</v>
      </c>
      <c r="H8" s="455">
        <v>569</v>
      </c>
      <c r="I8" s="455">
        <v>553</v>
      </c>
      <c r="J8" s="455">
        <v>458</v>
      </c>
      <c r="K8" s="455">
        <v>306</v>
      </c>
      <c r="L8" s="455">
        <v>220</v>
      </c>
      <c r="M8" s="456">
        <v>229</v>
      </c>
      <c r="N8" s="449">
        <f t="shared" si="2"/>
        <v>3184</v>
      </c>
      <c r="O8" s="427"/>
      <c r="P8" s="430" t="s">
        <v>204</v>
      </c>
      <c r="Q8" s="459">
        <v>1</v>
      </c>
      <c r="R8" s="459">
        <v>2</v>
      </c>
      <c r="S8" s="459">
        <v>1</v>
      </c>
      <c r="T8" s="459">
        <v>0</v>
      </c>
      <c r="U8" s="459">
        <v>0</v>
      </c>
      <c r="V8" s="459">
        <v>0</v>
      </c>
      <c r="W8" s="459">
        <v>1</v>
      </c>
      <c r="X8" s="459">
        <v>1</v>
      </c>
      <c r="Y8" s="459">
        <v>0</v>
      </c>
      <c r="Z8" s="459">
        <v>1</v>
      </c>
      <c r="AA8" s="459">
        <v>0</v>
      </c>
      <c r="AB8" s="459">
        <v>0</v>
      </c>
      <c r="AC8" s="460">
        <f t="shared" si="3"/>
        <v>7</v>
      </c>
    </row>
    <row r="9" spans="1:29" ht="18" customHeight="1" thickBot="1">
      <c r="A9" s="430" t="s">
        <v>137</v>
      </c>
      <c r="B9" s="298">
        <v>112</v>
      </c>
      <c r="C9" s="298">
        <v>85</v>
      </c>
      <c r="D9" s="298">
        <v>60</v>
      </c>
      <c r="E9" s="298">
        <v>97</v>
      </c>
      <c r="F9" s="298">
        <v>95</v>
      </c>
      <c r="G9" s="298">
        <v>305</v>
      </c>
      <c r="H9" s="298">
        <v>544</v>
      </c>
      <c r="I9" s="298">
        <v>449</v>
      </c>
      <c r="J9" s="298">
        <v>475</v>
      </c>
      <c r="K9" s="298">
        <v>505</v>
      </c>
      <c r="L9" s="298">
        <v>219</v>
      </c>
      <c r="M9" s="299">
        <v>98</v>
      </c>
      <c r="N9" s="448">
        <f t="shared" si="2"/>
        <v>3044</v>
      </c>
      <c r="O9" s="144"/>
      <c r="P9" s="430" t="s">
        <v>137</v>
      </c>
      <c r="Q9" s="380">
        <v>16</v>
      </c>
      <c r="R9" s="380">
        <v>1</v>
      </c>
      <c r="S9" s="380">
        <v>19</v>
      </c>
      <c r="T9" s="378">
        <v>3</v>
      </c>
      <c r="U9" s="378">
        <v>13</v>
      </c>
      <c r="V9" s="378">
        <v>1</v>
      </c>
      <c r="W9" s="378">
        <v>2</v>
      </c>
      <c r="X9" s="378">
        <v>2</v>
      </c>
      <c r="Y9" s="378">
        <v>0</v>
      </c>
      <c r="Z9" s="378">
        <v>24</v>
      </c>
      <c r="AA9" s="378">
        <v>4</v>
      </c>
      <c r="AB9" s="378">
        <v>1</v>
      </c>
      <c r="AC9" s="447">
        <f t="shared" si="3"/>
        <v>86</v>
      </c>
    </row>
    <row r="10" spans="1:29" ht="18" customHeight="1" thickBot="1">
      <c r="A10" s="431" t="s">
        <v>30</v>
      </c>
      <c r="B10" s="381">
        <v>84</v>
      </c>
      <c r="C10" s="381">
        <v>100</v>
      </c>
      <c r="D10" s="382">
        <v>77</v>
      </c>
      <c r="E10" s="382">
        <v>80</v>
      </c>
      <c r="F10" s="190">
        <v>236</v>
      </c>
      <c r="G10" s="190">
        <v>438</v>
      </c>
      <c r="H10" s="191">
        <v>631</v>
      </c>
      <c r="I10" s="190">
        <v>752</v>
      </c>
      <c r="J10" s="189">
        <v>523</v>
      </c>
      <c r="K10" s="190">
        <v>427</v>
      </c>
      <c r="L10" s="189">
        <v>253</v>
      </c>
      <c r="M10" s="383">
        <v>136</v>
      </c>
      <c r="N10" s="434">
        <f t="shared" si="2"/>
        <v>3737</v>
      </c>
      <c r="O10" s="144"/>
      <c r="P10" s="432" t="s">
        <v>22</v>
      </c>
      <c r="Q10" s="384">
        <v>7</v>
      </c>
      <c r="R10" s="384">
        <v>7</v>
      </c>
      <c r="S10" s="385">
        <v>13</v>
      </c>
      <c r="T10" s="385">
        <v>3</v>
      </c>
      <c r="U10" s="385">
        <v>8</v>
      </c>
      <c r="V10" s="385">
        <v>11</v>
      </c>
      <c r="W10" s="384">
        <v>5</v>
      </c>
      <c r="X10" s="385">
        <v>11</v>
      </c>
      <c r="Y10" s="385">
        <v>9</v>
      </c>
      <c r="Z10" s="385">
        <v>9</v>
      </c>
      <c r="AA10" s="386">
        <v>20</v>
      </c>
      <c r="AB10" s="386">
        <v>35</v>
      </c>
      <c r="AC10" s="445">
        <f t="shared" si="3"/>
        <v>138</v>
      </c>
    </row>
    <row r="11" spans="1:29" ht="18" customHeight="1" thickBot="1">
      <c r="A11" s="431" t="s">
        <v>31</v>
      </c>
      <c r="B11" s="385">
        <v>41</v>
      </c>
      <c r="C11" s="385">
        <v>44</v>
      </c>
      <c r="D11" s="385">
        <v>67</v>
      </c>
      <c r="E11" s="385">
        <v>103</v>
      </c>
      <c r="F11" s="387">
        <v>311</v>
      </c>
      <c r="G11" s="385">
        <v>415</v>
      </c>
      <c r="H11" s="385">
        <v>539</v>
      </c>
      <c r="I11" s="387">
        <v>1165</v>
      </c>
      <c r="J11" s="385">
        <v>534</v>
      </c>
      <c r="K11" s="385">
        <v>297</v>
      </c>
      <c r="L11" s="384">
        <v>205</v>
      </c>
      <c r="M11" s="388">
        <v>92</v>
      </c>
      <c r="N11" s="435">
        <f t="shared" si="2"/>
        <v>3813</v>
      </c>
      <c r="O11" s="144"/>
      <c r="P11" s="431" t="s">
        <v>31</v>
      </c>
      <c r="Q11" s="385">
        <v>9</v>
      </c>
      <c r="R11" s="385">
        <v>22</v>
      </c>
      <c r="S11" s="384">
        <v>18</v>
      </c>
      <c r="T11" s="385">
        <v>9</v>
      </c>
      <c r="U11" s="389">
        <v>21</v>
      </c>
      <c r="V11" s="385">
        <v>14</v>
      </c>
      <c r="W11" s="385">
        <v>6</v>
      </c>
      <c r="X11" s="385">
        <v>13</v>
      </c>
      <c r="Y11" s="385">
        <v>7</v>
      </c>
      <c r="Z11" s="390">
        <v>81</v>
      </c>
      <c r="AA11" s="389">
        <v>31</v>
      </c>
      <c r="AB11" s="390">
        <v>37</v>
      </c>
      <c r="AC11" s="446">
        <f t="shared" si="3"/>
        <v>268</v>
      </c>
    </row>
    <row r="12" spans="1:29" ht="18" customHeight="1" thickBot="1">
      <c r="A12" s="431" t="s">
        <v>32</v>
      </c>
      <c r="B12" s="385">
        <v>57</v>
      </c>
      <c r="C12" s="384">
        <v>35</v>
      </c>
      <c r="D12" s="385">
        <v>95</v>
      </c>
      <c r="E12" s="384">
        <v>112</v>
      </c>
      <c r="F12" s="385">
        <v>131</v>
      </c>
      <c r="G12" s="17">
        <v>340</v>
      </c>
      <c r="H12" s="17">
        <v>483</v>
      </c>
      <c r="I12" s="18">
        <v>1339</v>
      </c>
      <c r="J12" s="17">
        <v>614</v>
      </c>
      <c r="K12" s="17">
        <v>349</v>
      </c>
      <c r="L12" s="17">
        <v>236</v>
      </c>
      <c r="M12" s="391">
        <v>68</v>
      </c>
      <c r="N12" s="434">
        <f t="shared" si="2"/>
        <v>3859</v>
      </c>
      <c r="O12" s="144"/>
      <c r="P12" s="431" t="s">
        <v>32</v>
      </c>
      <c r="Q12" s="385">
        <v>19</v>
      </c>
      <c r="R12" s="385">
        <v>12</v>
      </c>
      <c r="S12" s="385">
        <v>8</v>
      </c>
      <c r="T12" s="384">
        <v>12</v>
      </c>
      <c r="U12" s="385">
        <v>7</v>
      </c>
      <c r="V12" s="385">
        <v>15</v>
      </c>
      <c r="W12" s="17">
        <v>16</v>
      </c>
      <c r="X12" s="391">
        <v>12</v>
      </c>
      <c r="Y12" s="384">
        <v>16</v>
      </c>
      <c r="Z12" s="385">
        <v>6</v>
      </c>
      <c r="AA12" s="384">
        <v>12</v>
      </c>
      <c r="AB12" s="384">
        <v>6</v>
      </c>
      <c r="AC12" s="445">
        <f t="shared" si="3"/>
        <v>141</v>
      </c>
    </row>
    <row r="13" spans="1:29" ht="18" customHeight="1" thickBot="1">
      <c r="A13" s="431" t="s">
        <v>33</v>
      </c>
      <c r="B13" s="392">
        <v>68</v>
      </c>
      <c r="C13" s="385">
        <v>42</v>
      </c>
      <c r="D13" s="385">
        <v>44</v>
      </c>
      <c r="E13" s="384">
        <v>75</v>
      </c>
      <c r="F13" s="384">
        <v>135</v>
      </c>
      <c r="G13" s="384">
        <v>448</v>
      </c>
      <c r="H13" s="385">
        <v>507</v>
      </c>
      <c r="I13" s="385">
        <v>808</v>
      </c>
      <c r="J13" s="389">
        <v>795</v>
      </c>
      <c r="K13" s="384">
        <v>313</v>
      </c>
      <c r="L13" s="384">
        <v>246</v>
      </c>
      <c r="M13" s="384">
        <v>143</v>
      </c>
      <c r="N13" s="434">
        <f t="shared" si="2"/>
        <v>3624</v>
      </c>
      <c r="O13" s="144"/>
      <c r="P13" s="431" t="s">
        <v>33</v>
      </c>
      <c r="Q13" s="394">
        <v>9</v>
      </c>
      <c r="R13" s="385">
        <v>16</v>
      </c>
      <c r="S13" s="385">
        <v>12</v>
      </c>
      <c r="T13" s="384">
        <v>6</v>
      </c>
      <c r="U13" s="395">
        <v>7</v>
      </c>
      <c r="V13" s="395">
        <v>14</v>
      </c>
      <c r="W13" s="385">
        <v>9</v>
      </c>
      <c r="X13" s="385">
        <v>14</v>
      </c>
      <c r="Y13" s="385">
        <v>9</v>
      </c>
      <c r="Z13" s="385">
        <v>9</v>
      </c>
      <c r="AA13" s="395">
        <v>8</v>
      </c>
      <c r="AB13" s="395">
        <v>7</v>
      </c>
      <c r="AC13" s="445">
        <f t="shared" si="3"/>
        <v>120</v>
      </c>
    </row>
    <row r="14" spans="1:29" ht="18" customHeight="1" thickBot="1">
      <c r="A14" s="16" t="s">
        <v>34</v>
      </c>
      <c r="B14" s="396">
        <v>71</v>
      </c>
      <c r="C14" s="396">
        <v>97</v>
      </c>
      <c r="D14" s="396">
        <v>61</v>
      </c>
      <c r="E14" s="397">
        <v>105</v>
      </c>
      <c r="F14" s="397">
        <v>198</v>
      </c>
      <c r="G14" s="397">
        <v>442</v>
      </c>
      <c r="H14" s="398">
        <v>790</v>
      </c>
      <c r="I14" s="19">
        <v>674</v>
      </c>
      <c r="J14" s="19">
        <v>594</v>
      </c>
      <c r="K14" s="397">
        <v>275</v>
      </c>
      <c r="L14" s="397">
        <v>133</v>
      </c>
      <c r="M14" s="397">
        <v>108</v>
      </c>
      <c r="N14" s="434">
        <f t="shared" si="2"/>
        <v>3548</v>
      </c>
      <c r="O14" s="13"/>
      <c r="P14" s="433" t="s">
        <v>34</v>
      </c>
      <c r="Q14" s="396">
        <v>7</v>
      </c>
      <c r="R14" s="396">
        <v>13</v>
      </c>
      <c r="S14" s="396">
        <v>11</v>
      </c>
      <c r="T14" s="397">
        <v>11</v>
      </c>
      <c r="U14" s="397">
        <v>12</v>
      </c>
      <c r="V14" s="397">
        <v>15</v>
      </c>
      <c r="W14" s="397">
        <v>20</v>
      </c>
      <c r="X14" s="397">
        <v>15</v>
      </c>
      <c r="Y14" s="397">
        <v>15</v>
      </c>
      <c r="Z14" s="397">
        <v>20</v>
      </c>
      <c r="AA14" s="397">
        <v>9</v>
      </c>
      <c r="AB14" s="397">
        <v>7</v>
      </c>
      <c r="AC14" s="444">
        <f t="shared" si="3"/>
        <v>155</v>
      </c>
    </row>
    <row r="15" spans="1:29" ht="13.8" hidden="1" thickBot="1">
      <c r="A15" s="21" t="s">
        <v>35</v>
      </c>
      <c r="B15" s="394">
        <v>38</v>
      </c>
      <c r="C15" s="397">
        <v>19</v>
      </c>
      <c r="D15" s="397">
        <v>38</v>
      </c>
      <c r="E15" s="397">
        <v>203</v>
      </c>
      <c r="F15" s="397">
        <v>146</v>
      </c>
      <c r="G15" s="397">
        <v>439</v>
      </c>
      <c r="H15" s="398">
        <v>964</v>
      </c>
      <c r="I15" s="398">
        <v>1154</v>
      </c>
      <c r="J15" s="397">
        <v>423</v>
      </c>
      <c r="K15" s="397">
        <v>388</v>
      </c>
      <c r="L15" s="397">
        <v>176</v>
      </c>
      <c r="M15" s="397">
        <v>143</v>
      </c>
      <c r="N15" s="399">
        <f t="shared" si="2"/>
        <v>4131</v>
      </c>
      <c r="O15" s="13"/>
      <c r="P15" s="20" t="s">
        <v>35</v>
      </c>
      <c r="Q15" s="397">
        <v>7</v>
      </c>
      <c r="R15" s="397">
        <v>7</v>
      </c>
      <c r="S15" s="397">
        <v>8</v>
      </c>
      <c r="T15" s="397">
        <v>12</v>
      </c>
      <c r="U15" s="397">
        <v>9</v>
      </c>
      <c r="V15" s="397">
        <v>6</v>
      </c>
      <c r="W15" s="397">
        <v>11</v>
      </c>
      <c r="X15" s="397">
        <v>8</v>
      </c>
      <c r="Y15" s="397">
        <v>16</v>
      </c>
      <c r="Z15" s="397">
        <v>40</v>
      </c>
      <c r="AA15" s="397">
        <v>17</v>
      </c>
      <c r="AB15" s="397">
        <v>16</v>
      </c>
      <c r="AC15" s="397">
        <f t="shared" si="3"/>
        <v>157</v>
      </c>
    </row>
    <row r="16" spans="1:29" ht="13.8" hidden="1" thickBot="1">
      <c r="A16" s="400" t="s">
        <v>36</v>
      </c>
      <c r="B16" s="19">
        <v>49</v>
      </c>
      <c r="C16" s="19">
        <v>63</v>
      </c>
      <c r="D16" s="19">
        <v>50</v>
      </c>
      <c r="E16" s="19">
        <v>71</v>
      </c>
      <c r="F16" s="19">
        <v>144</v>
      </c>
      <c r="G16" s="19">
        <v>374</v>
      </c>
      <c r="H16" s="141">
        <v>729</v>
      </c>
      <c r="I16" s="141">
        <v>1097</v>
      </c>
      <c r="J16" s="141">
        <v>650</v>
      </c>
      <c r="K16" s="19">
        <v>397</v>
      </c>
      <c r="L16" s="19">
        <v>192</v>
      </c>
      <c r="M16" s="19">
        <v>217</v>
      </c>
      <c r="N16" s="399">
        <f t="shared" si="2"/>
        <v>4033</v>
      </c>
      <c r="O16" s="13"/>
      <c r="P16" s="22" t="s">
        <v>36</v>
      </c>
      <c r="Q16" s="19">
        <v>10</v>
      </c>
      <c r="R16" s="19">
        <v>6</v>
      </c>
      <c r="S16" s="19">
        <v>14</v>
      </c>
      <c r="T16" s="19">
        <v>10</v>
      </c>
      <c r="U16" s="19">
        <v>10</v>
      </c>
      <c r="V16" s="19">
        <v>19</v>
      </c>
      <c r="W16" s="19">
        <v>11</v>
      </c>
      <c r="X16" s="19">
        <v>20</v>
      </c>
      <c r="Y16" s="19">
        <v>15</v>
      </c>
      <c r="Z16" s="19">
        <v>8</v>
      </c>
      <c r="AA16" s="19">
        <v>11</v>
      </c>
      <c r="AB16" s="19">
        <v>8</v>
      </c>
      <c r="AC16" s="397">
        <f t="shared" si="3"/>
        <v>142</v>
      </c>
    </row>
    <row r="17" spans="1:30" ht="13.8" hidden="1" thickBot="1">
      <c r="A17" s="21" t="s">
        <v>37</v>
      </c>
      <c r="B17" s="19">
        <v>53</v>
      </c>
      <c r="C17" s="19">
        <v>39</v>
      </c>
      <c r="D17" s="19">
        <v>74</v>
      </c>
      <c r="E17" s="19">
        <v>64</v>
      </c>
      <c r="F17" s="19">
        <v>208</v>
      </c>
      <c r="G17" s="19">
        <v>491</v>
      </c>
      <c r="H17" s="19">
        <v>454</v>
      </c>
      <c r="I17" s="141">
        <v>1068</v>
      </c>
      <c r="J17" s="19">
        <v>568</v>
      </c>
      <c r="K17" s="19">
        <v>407</v>
      </c>
      <c r="L17" s="19">
        <v>228</v>
      </c>
      <c r="M17" s="19">
        <v>81</v>
      </c>
      <c r="N17" s="393">
        <f t="shared" si="2"/>
        <v>3735</v>
      </c>
      <c r="O17" s="13"/>
      <c r="P17" s="20" t="s">
        <v>37</v>
      </c>
      <c r="Q17" s="19">
        <v>12</v>
      </c>
      <c r="R17" s="19">
        <v>13</v>
      </c>
      <c r="S17" s="19">
        <v>46</v>
      </c>
      <c r="T17" s="19">
        <v>9</v>
      </c>
      <c r="U17" s="19">
        <v>20</v>
      </c>
      <c r="V17" s="19">
        <v>4</v>
      </c>
      <c r="W17" s="19">
        <v>8</v>
      </c>
      <c r="X17" s="19">
        <v>30</v>
      </c>
      <c r="Y17" s="19">
        <v>22</v>
      </c>
      <c r="Z17" s="19">
        <v>20</v>
      </c>
      <c r="AA17" s="19">
        <v>16</v>
      </c>
      <c r="AB17" s="19">
        <v>12</v>
      </c>
      <c r="AC17" s="401">
        <f t="shared" si="3"/>
        <v>212</v>
      </c>
    </row>
    <row r="18" spans="1:30" ht="13.8" hidden="1" thickBot="1">
      <c r="A18" s="21" t="s">
        <v>23</v>
      </c>
      <c r="B18" s="142">
        <v>67</v>
      </c>
      <c r="C18" s="142">
        <v>62</v>
      </c>
      <c r="D18" s="142">
        <v>57</v>
      </c>
      <c r="E18" s="142">
        <v>77</v>
      </c>
      <c r="F18" s="142">
        <v>473</v>
      </c>
      <c r="G18" s="142">
        <v>468</v>
      </c>
      <c r="H18" s="143">
        <v>659</v>
      </c>
      <c r="I18" s="142">
        <v>851</v>
      </c>
      <c r="J18" s="142">
        <v>542</v>
      </c>
      <c r="K18" s="142">
        <v>270</v>
      </c>
      <c r="L18" s="142">
        <v>208</v>
      </c>
      <c r="M18" s="142">
        <v>174</v>
      </c>
      <c r="N18" s="402">
        <f t="shared" si="2"/>
        <v>3908</v>
      </c>
      <c r="O18" s="13" t="s">
        <v>29</v>
      </c>
      <c r="P18" s="22" t="s">
        <v>23</v>
      </c>
      <c r="Q18" s="19">
        <v>6</v>
      </c>
      <c r="R18" s="19">
        <v>25</v>
      </c>
      <c r="S18" s="19">
        <v>29</v>
      </c>
      <c r="T18" s="19">
        <v>4</v>
      </c>
      <c r="U18" s="19">
        <v>17</v>
      </c>
      <c r="V18" s="19">
        <v>19</v>
      </c>
      <c r="W18" s="19">
        <v>14</v>
      </c>
      <c r="X18" s="19">
        <v>37</v>
      </c>
      <c r="Y18" s="23">
        <v>76</v>
      </c>
      <c r="Z18" s="19">
        <v>34</v>
      </c>
      <c r="AA18" s="19">
        <v>17</v>
      </c>
      <c r="AB18" s="19">
        <v>18</v>
      </c>
      <c r="AC18" s="401">
        <f t="shared" si="3"/>
        <v>296</v>
      </c>
    </row>
    <row r="19" spans="1:30">
      <c r="A19" s="24"/>
      <c r="B19" s="403"/>
      <c r="C19" s="403"/>
      <c r="D19" s="403"/>
      <c r="E19" s="403"/>
      <c r="F19" s="403"/>
      <c r="G19" s="403"/>
      <c r="H19" s="403"/>
      <c r="I19" s="403"/>
      <c r="J19" s="403"/>
      <c r="K19" s="403"/>
      <c r="L19" s="403"/>
      <c r="M19" s="403"/>
      <c r="N19" s="25"/>
      <c r="O19" s="13"/>
      <c r="P19" s="26"/>
      <c r="Q19" s="404"/>
      <c r="R19" s="404"/>
      <c r="S19" s="404"/>
      <c r="T19" s="404"/>
      <c r="U19" s="404"/>
      <c r="V19" s="404"/>
      <c r="W19" s="404"/>
      <c r="X19" s="404"/>
      <c r="Y19" s="404"/>
      <c r="Z19" s="404"/>
      <c r="AA19" s="404"/>
      <c r="AB19" s="404"/>
      <c r="AC19" s="403"/>
    </row>
    <row r="20" spans="1:30" ht="13.5" customHeight="1">
      <c r="A20" s="846" t="s">
        <v>295</v>
      </c>
      <c r="B20" s="847"/>
      <c r="C20" s="847"/>
      <c r="D20" s="847"/>
      <c r="E20" s="847"/>
      <c r="F20" s="847"/>
      <c r="G20" s="847"/>
      <c r="H20" s="847"/>
      <c r="I20" s="847"/>
      <c r="J20" s="847"/>
      <c r="K20" s="847"/>
      <c r="L20" s="847"/>
      <c r="M20" s="847"/>
      <c r="N20" s="848"/>
      <c r="O20" s="13"/>
      <c r="P20" s="846" t="str">
        <f>+A20</f>
        <v>※2022年 第25週（6/20～6/26） 現在</v>
      </c>
      <c r="Q20" s="847"/>
      <c r="R20" s="847"/>
      <c r="S20" s="847"/>
      <c r="T20" s="847"/>
      <c r="U20" s="847"/>
      <c r="V20" s="847"/>
      <c r="W20" s="847"/>
      <c r="X20" s="847"/>
      <c r="Y20" s="847"/>
      <c r="Z20" s="847"/>
      <c r="AA20" s="847"/>
      <c r="AB20" s="847"/>
      <c r="AC20" s="848"/>
    </row>
    <row r="21" spans="1:30" ht="13.8" thickBot="1">
      <c r="A21" s="27"/>
      <c r="B21" s="13"/>
      <c r="C21" s="13"/>
      <c r="D21" s="13"/>
      <c r="E21" s="13"/>
      <c r="F21" s="13"/>
      <c r="G21" s="13" t="s">
        <v>21</v>
      </c>
      <c r="H21" s="13"/>
      <c r="I21" s="13"/>
      <c r="J21" s="13"/>
      <c r="K21" s="13"/>
      <c r="L21" s="13"/>
      <c r="M21" s="13"/>
      <c r="N21" s="28"/>
      <c r="O21" s="13"/>
      <c r="P21" s="245"/>
      <c r="Q21" s="13"/>
      <c r="R21" s="13"/>
      <c r="S21" s="13"/>
      <c r="T21" s="13"/>
      <c r="U21" s="13"/>
      <c r="V21" s="13"/>
      <c r="W21" s="13"/>
      <c r="X21" s="13"/>
      <c r="Y21" s="13"/>
      <c r="Z21" s="13"/>
      <c r="AA21" s="13"/>
      <c r="AB21" s="13"/>
      <c r="AC21" s="30"/>
    </row>
    <row r="22" spans="1:30" ht="17.25" customHeight="1" thickBot="1">
      <c r="A22" s="27"/>
      <c r="B22" s="405" t="s">
        <v>229</v>
      </c>
      <c r="C22" s="13"/>
      <c r="D22" s="31" t="s">
        <v>296</v>
      </c>
      <c r="E22" s="32"/>
      <c r="F22" s="13"/>
      <c r="G22" s="13" t="s">
        <v>21</v>
      </c>
      <c r="H22" s="13"/>
      <c r="I22" s="13"/>
      <c r="J22" s="13"/>
      <c r="K22" s="13"/>
      <c r="L22" s="13"/>
      <c r="M22" s="13"/>
      <c r="N22" s="28"/>
      <c r="O22" s="144" t="s">
        <v>21</v>
      </c>
      <c r="P22" s="246"/>
      <c r="Q22" s="406" t="s">
        <v>230</v>
      </c>
      <c r="R22" s="833" t="s">
        <v>261</v>
      </c>
      <c r="S22" s="834"/>
      <c r="T22" s="13" t="s">
        <v>21</v>
      </c>
      <c r="U22" s="13"/>
      <c r="V22" s="13"/>
      <c r="W22" s="13"/>
      <c r="X22" s="13"/>
      <c r="Y22" s="13"/>
      <c r="Z22" s="13"/>
      <c r="AA22" s="13"/>
      <c r="AB22" s="13"/>
      <c r="AC22" s="30"/>
    </row>
    <row r="23" spans="1:30" ht="15" customHeight="1">
      <c r="A23" s="27"/>
      <c r="B23" s="13"/>
      <c r="C23" s="13"/>
      <c r="D23" s="13" t="s">
        <v>29</v>
      </c>
      <c r="E23" s="13"/>
      <c r="F23" s="13"/>
      <c r="G23" s="13"/>
      <c r="H23" s="13"/>
      <c r="I23" s="13"/>
      <c r="J23" s="13"/>
      <c r="K23" s="13"/>
      <c r="L23" s="13"/>
      <c r="M23" s="13"/>
      <c r="N23" s="28"/>
      <c r="O23" s="144" t="s">
        <v>21</v>
      </c>
      <c r="P23" s="245"/>
      <c r="Q23" s="13"/>
      <c r="R23" s="13"/>
      <c r="S23" s="13"/>
      <c r="T23" s="13"/>
      <c r="U23" s="13"/>
      <c r="V23" s="13"/>
      <c r="W23" s="13"/>
      <c r="X23" s="13"/>
      <c r="Y23" s="13"/>
      <c r="Z23" s="13"/>
      <c r="AA23" s="13"/>
      <c r="AB23" s="13"/>
      <c r="AC23" s="30"/>
    </row>
    <row r="24" spans="1:30" ht="9" customHeight="1">
      <c r="A24" s="27"/>
      <c r="B24" s="13"/>
      <c r="C24" s="13"/>
      <c r="D24" s="13"/>
      <c r="E24" s="13"/>
      <c r="F24" s="13"/>
      <c r="G24" s="13"/>
      <c r="H24" s="13"/>
      <c r="I24" s="13"/>
      <c r="J24" s="13"/>
      <c r="K24" s="13"/>
      <c r="L24" s="13"/>
      <c r="M24" s="13"/>
      <c r="N24" s="28"/>
      <c r="O24" s="144" t="s">
        <v>21</v>
      </c>
      <c r="P24" s="29"/>
      <c r="Q24" s="13"/>
      <c r="R24" s="13"/>
      <c r="S24" s="13"/>
      <c r="T24" s="13"/>
      <c r="U24" s="13"/>
      <c r="V24" s="13"/>
      <c r="W24" s="13"/>
      <c r="X24" s="13"/>
      <c r="Y24" s="13"/>
      <c r="Z24" s="13"/>
      <c r="AA24" s="13"/>
      <c r="AB24" s="13"/>
      <c r="AC24" s="30"/>
    </row>
    <row r="25" spans="1:30">
      <c r="A25" s="27"/>
      <c r="B25" s="13"/>
      <c r="C25" s="13"/>
      <c r="D25" s="13"/>
      <c r="E25" s="13"/>
      <c r="F25" s="13"/>
      <c r="G25" s="13"/>
      <c r="H25" s="13"/>
      <c r="I25" s="13"/>
      <c r="J25" s="13"/>
      <c r="K25" s="13"/>
      <c r="L25" s="13"/>
      <c r="M25" s="13"/>
      <c r="N25" s="28"/>
      <c r="O25" s="13" t="s">
        <v>21</v>
      </c>
      <c r="P25" s="15"/>
      <c r="AC25" s="33"/>
    </row>
    <row r="26" spans="1:30">
      <c r="A26" s="27"/>
      <c r="B26" s="13"/>
      <c r="C26" s="13"/>
      <c r="D26" s="13"/>
      <c r="E26" s="13"/>
      <c r="F26" s="13"/>
      <c r="G26" s="13"/>
      <c r="H26" s="13"/>
      <c r="I26" s="13"/>
      <c r="J26" s="13"/>
      <c r="K26" s="13"/>
      <c r="L26" s="13"/>
      <c r="M26" s="13"/>
      <c r="N26" s="28"/>
      <c r="O26" s="13" t="s">
        <v>21</v>
      </c>
      <c r="P26" s="15"/>
      <c r="AC26" s="33"/>
    </row>
    <row r="27" spans="1:30">
      <c r="A27" s="27"/>
      <c r="B27" s="13"/>
      <c r="C27" s="13"/>
      <c r="D27" s="13"/>
      <c r="E27" s="13"/>
      <c r="F27" s="13"/>
      <c r="G27" s="13"/>
      <c r="H27" s="13"/>
      <c r="I27" s="13"/>
      <c r="J27" s="13"/>
      <c r="K27" s="13"/>
      <c r="L27" s="13"/>
      <c r="M27" s="13"/>
      <c r="N27" s="28"/>
      <c r="O27" s="13" t="s">
        <v>21</v>
      </c>
      <c r="P27" s="15"/>
      <c r="AC27" s="33"/>
      <c r="AD27" s="300"/>
    </row>
    <row r="28" spans="1:30">
      <c r="A28" s="27"/>
      <c r="B28" s="13"/>
      <c r="C28" s="13"/>
      <c r="D28" s="13"/>
      <c r="E28" s="13"/>
      <c r="F28" s="13"/>
      <c r="G28" s="13"/>
      <c r="H28" s="13"/>
      <c r="I28" s="13"/>
      <c r="J28" s="13"/>
      <c r="K28" s="13"/>
      <c r="L28" s="13"/>
      <c r="M28" s="13"/>
      <c r="N28" s="28"/>
      <c r="O28" s="13"/>
      <c r="P28" s="15"/>
      <c r="AC28" s="33"/>
    </row>
    <row r="29" spans="1:30">
      <c r="A29" s="27"/>
      <c r="B29" s="13"/>
      <c r="C29" s="13"/>
      <c r="D29" s="13"/>
      <c r="E29" s="13"/>
      <c r="F29" s="13"/>
      <c r="G29" s="13"/>
      <c r="H29" s="13"/>
      <c r="I29" s="13"/>
      <c r="J29" s="13"/>
      <c r="K29" s="13"/>
      <c r="L29" s="13"/>
      <c r="M29" s="13"/>
      <c r="N29" s="28"/>
      <c r="O29" s="13"/>
      <c r="P29" s="15"/>
      <c r="AC29" s="33"/>
    </row>
    <row r="30" spans="1:30" ht="13.8" thickBot="1">
      <c r="A30" s="34"/>
      <c r="B30" s="35"/>
      <c r="C30" s="35"/>
      <c r="D30" s="35"/>
      <c r="E30" s="35"/>
      <c r="F30" s="35"/>
      <c r="G30" s="35"/>
      <c r="H30" s="35"/>
      <c r="I30" s="35"/>
      <c r="J30" s="35"/>
      <c r="K30" s="35"/>
      <c r="L30" s="35"/>
      <c r="M30" s="35"/>
      <c r="N30" s="36"/>
      <c r="O30" s="13"/>
      <c r="P30" s="37"/>
      <c r="Q30" s="38"/>
      <c r="R30" s="38"/>
      <c r="S30" s="38"/>
      <c r="T30" s="38"/>
      <c r="U30" s="38"/>
      <c r="V30" s="38"/>
      <c r="W30" s="38"/>
      <c r="X30" s="38"/>
      <c r="Y30" s="38"/>
      <c r="Z30" s="38"/>
      <c r="AA30" s="38"/>
      <c r="AB30" s="38"/>
      <c r="AC30" s="39"/>
    </row>
    <row r="31" spans="1:30">
      <c r="A31" s="40"/>
      <c r="C31" s="13"/>
      <c r="D31" s="13"/>
      <c r="E31" s="13"/>
      <c r="F31" s="13"/>
      <c r="G31" s="13"/>
      <c r="H31" s="13"/>
      <c r="I31" s="13"/>
      <c r="J31" s="13"/>
      <c r="K31" s="13"/>
      <c r="L31" s="13"/>
      <c r="M31" s="13"/>
      <c r="N31" s="13"/>
      <c r="O31" s="13"/>
    </row>
    <row r="32" spans="1:30">
      <c r="O32" s="13"/>
    </row>
    <row r="33" spans="1:29">
      <c r="K33" s="407" t="s">
        <v>29</v>
      </c>
      <c r="O33" s="13"/>
    </row>
    <row r="34" spans="1:29">
      <c r="O34" s="13"/>
    </row>
    <row r="35" spans="1:29">
      <c r="O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Q37" s="178" t="s">
        <v>231</v>
      </c>
      <c r="R37" s="178"/>
      <c r="S37" s="178"/>
      <c r="T37" s="178"/>
      <c r="U37" s="178"/>
      <c r="V37" s="178"/>
      <c r="W37" s="178"/>
      <c r="X37" s="178"/>
    </row>
    <row r="38" spans="1:29">
      <c r="Q38" s="178" t="s">
        <v>232</v>
      </c>
      <c r="R38" s="178"/>
      <c r="S38" s="178"/>
      <c r="T38" s="178"/>
      <c r="U38" s="178"/>
      <c r="V38" s="178"/>
      <c r="W38" s="178"/>
      <c r="X38" s="178"/>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25　ノロウイルス関連情報 </vt:lpstr>
      <vt:lpstr>25  衛生訓話</vt:lpstr>
      <vt:lpstr>25　新型コロナウイルス情報</vt:lpstr>
      <vt:lpstr>25　食中毒記事等 </vt:lpstr>
      <vt:lpstr>25　海外情報</vt:lpstr>
      <vt:lpstr>24　感染症情報</vt:lpstr>
      <vt:lpstr>25　感染症統計</vt:lpstr>
      <vt:lpstr>25 食品回収</vt:lpstr>
      <vt:lpstr>25　食品表示</vt:lpstr>
      <vt:lpstr>24　 残留農薬　等 </vt:lpstr>
      <vt:lpstr>'24　 残留農薬　等 '!Print_Area</vt:lpstr>
      <vt:lpstr>'24　感染症情報'!Print_Area</vt:lpstr>
      <vt:lpstr>'25  衛生訓話'!Print_Area</vt:lpstr>
      <vt:lpstr>'25　ノロウイルス関連情報 '!Print_Area</vt:lpstr>
      <vt:lpstr>'25　海外情報'!Print_Area</vt:lpstr>
      <vt:lpstr>'25　感染症統計'!Print_Area</vt:lpstr>
      <vt:lpstr>'25　食中毒記事等 '!Print_Area</vt:lpstr>
      <vt:lpstr>'25 食品回収'!Print_Area</vt:lpstr>
      <vt:lpstr>'25　食品表示'!Print_Area</vt:lpstr>
      <vt:lpstr>スポンサー広告!Print_Area</vt:lpstr>
      <vt:lpstr>'24　 残留農薬　等 '!Print_Titles</vt:lpstr>
      <vt:lpstr>'25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2022-07-03T06:20:05Z</dcterms:modified>
</cp:coreProperties>
</file>