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codeName="ThisWorkbook"/>
  <xr:revisionPtr revIDLastSave="0" documentId="13_ncr:1_{BA89F55B-4A85-46C8-A055-7E0D9B4806A7}"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24　ノロウイルス関連情報 " sheetId="101" r:id="rId3"/>
    <sheet name="24  衛生訓話" sheetId="107" r:id="rId4"/>
    <sheet name="24　新型コロナウイルス情報" sheetId="82" r:id="rId5"/>
    <sheet name="24　食中毒記事等 " sheetId="29" r:id="rId6"/>
    <sheet name="24　海外情報" sheetId="31" r:id="rId7"/>
    <sheet name="23　感染症情報" sheetId="103" r:id="rId8"/>
    <sheet name="24　感染症統計" sheetId="106" r:id="rId9"/>
    <sheet name="24 食品回収" sheetId="60" r:id="rId10"/>
    <sheet name="24　食品表示" sheetId="34" r:id="rId11"/>
    <sheet name="24　 残留農薬　等 " sheetId="35" r:id="rId12"/>
  </sheets>
  <definedNames>
    <definedName name="_xlnm._FilterDatabase" localSheetId="11" hidden="1">'24　 残留農薬　等 '!$A$1:$C$1</definedName>
    <definedName name="_xlnm._FilterDatabase" localSheetId="2" hidden="1">'24　ノロウイルス関連情報 '!$A$22:$G$75</definedName>
    <definedName name="_xlnm._FilterDatabase" localSheetId="5" hidden="1">'24　食中毒記事等 '!$A$1:$D$1</definedName>
    <definedName name="_xlnm.Print_Area" localSheetId="7">'23　感染症情報'!$A$1:$E$21</definedName>
    <definedName name="_xlnm.Print_Area" localSheetId="3">'24  衛生訓話'!$A$1:$M$24</definedName>
    <definedName name="_xlnm.Print_Area" localSheetId="11">'24　 残留農薬　等 '!$A$1:$A$16</definedName>
    <definedName name="_xlnm.Print_Area" localSheetId="2">'24　ノロウイルス関連情報 '!$A$1:$N$84</definedName>
    <definedName name="_xlnm.Print_Area" localSheetId="6">'24　海外情報'!$A$1:$C$32</definedName>
    <definedName name="_xlnm.Print_Area" localSheetId="8">'24　感染症統計'!$A$1:$AC$36</definedName>
    <definedName name="_xlnm.Print_Area" localSheetId="5">'24　食中毒記事等 '!$A$1:$D$40</definedName>
    <definedName name="_xlnm.Print_Area" localSheetId="9">'24 食品回収'!$A$1:$E$38</definedName>
    <definedName name="_xlnm.Print_Area" localSheetId="10">'24　食品表示'!$A$1:$N$20</definedName>
    <definedName name="_xlnm.Print_Area" localSheetId="1">スポンサー広告!$A$1:$M$19</definedName>
    <definedName name="_xlnm.Print_Titles" localSheetId="11">'24　 残留農薬　等 '!$1:$1</definedName>
    <definedName name="_xlnm.Print_Titles" localSheetId="5">'24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33" i="101" l="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2" i="78"/>
  <c r="P11" i="82" l="1"/>
  <c r="Q8" i="82" l="1"/>
  <c r="G23" i="101"/>
  <c r="G24" i="101"/>
  <c r="B9" i="78" l="1"/>
  <c r="C14" i="78" l="1"/>
  <c r="B14" i="78"/>
  <c r="C13" i="78"/>
  <c r="B13" i="78"/>
  <c r="B11" i="78"/>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B32" i="101" s="1"/>
  <c r="G31" i="101"/>
  <c r="B31" i="101" s="1"/>
  <c r="G30" i="101"/>
  <c r="B30" i="101" s="1"/>
  <c r="G29" i="101"/>
  <c r="B29" i="101" s="1"/>
  <c r="G28" i="101"/>
  <c r="B28" i="101" s="1"/>
  <c r="G27" i="101"/>
  <c r="B27" i="101" s="1"/>
  <c r="G26" i="101"/>
  <c r="B26" i="101" s="1"/>
  <c r="G25" i="101"/>
  <c r="B25" i="101" s="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<sst xmlns="http://schemas.openxmlformats.org/spreadsheetml/2006/main" count="716" uniqueCount="494">
  <si>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</si>
  <si>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</si>
  <si>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</si>
  <si>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</si>
  <si>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</si>
  <si>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</si>
  <si>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</si>
  <si>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</si>
  <si>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</si>
  <si>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</si>
  <si>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</si>
  <si>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</si>
  <si>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</si>
  <si>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</si>
  <si>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</si>
  <si>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</si>
  <si>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</si>
  <si>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</si>
  <si>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</si>
  <si>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</si>
  <si>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</si>
  <si>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</si>
  <si>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</si>
  <si>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</si>
  <si>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</si>
  <si>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</si>
  <si>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</si>
  <si>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</si>
  <si>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</si>
  <si>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</si>
  <si>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</si>
  <si>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</si>
  <si>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</si>
  <si>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</si>
  <si>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</si>
  <si>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</si>
  <si>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</si>
  <si>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</si>
  <si>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</si>
  <si>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</si>
  <si>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</si>
  <si>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</si>
  <si>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</si>
  <si>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</si>
  <si>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</si>
  <si>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</si>
  <si>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</si>
  <si>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</si>
  <si>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</si>
  <si>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</si>
  <si>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</si>
  <si>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</si>
  <si>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</si>
  <si>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</si>
  <si>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</si>
  <si>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</si>
  <si>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</si>
  <si>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</si>
  <si>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</si>
  <si>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</si>
  <si>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</si>
  <si>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</si>
  <si>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</si>
  <si>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</si>
  <si>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</si>
  <si>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</si>
  <si>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</si>
  <si>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</si>
  <si>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</si>
  <si>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</si>
  <si>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</si>
  <si>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</si>
  <si>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</si>
  <si>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</si>
  <si>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</si>
  <si>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</si>
  <si>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</si>
  <si>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</si>
  <si>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</si>
  <si>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</si>
  <si>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</si>
  <si>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</si>
  <si>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</si>
  <si>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</si>
  <si>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</si>
  <si>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</si>
  <si>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</si>
  <si>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</si>
  <si>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</si>
  <si>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</si>
  <si>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</si>
  <si>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</si>
  <si>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</si>
  <si>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</si>
  <si>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</si>
  <si>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</si>
  <si>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</si>
  <si>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</si>
  <si>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</si>
  <si>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</si>
  <si>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</si>
  <si>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</si>
  <si>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</si>
  <si>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</si>
  <si>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</si>
  <si>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</si>
  <si>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</si>
  <si>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</si>
  <si>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</si>
  <si>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</si>
  <si>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</si>
  <si>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</si>
  <si>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</si>
  <si>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</si>
  <si>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</si>
  <si>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</si>
  <si>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</si>
  <si>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</si>
  <si>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</si>
  <si>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</si>
  <si>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</si>
  <si>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</si>
  <si>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</si>
  <si>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</si>
  <si>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</si>
  <si>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</si>
  <si>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</si>
  <si>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</si>
  <si>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</si>
  <si>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</si>
  <si>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</si>
  <si>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</si>
  <si>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</si>
  <si>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</si>
  <si>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</si>
  <si>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</si>
  <si>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</si>
  <si>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</si>
  <si>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</si>
  <si>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</si>
  <si>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</si>
  <si>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</si>
  <si>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</si>
  <si>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</si>
  <si>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</si>
  <si>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</si>
  <si>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</si>
  <si>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</si>
  <si>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</si>
  <si>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</si>
  <si>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</si>
  <si>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</si>
  <si>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</si>
  <si>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</si>
  <si>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</si>
  <si>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</si>
  <si>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</si>
  <si>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</si>
  <si>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</si>
  <si>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</si>
  <si>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</si>
  <si>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</si>
  <si>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</si>
  <si>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</si>
  <si>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</si>
  <si>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</si>
  <si>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</si>
  <si>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</si>
  <si>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</si>
  <si>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</si>
  <si>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</si>
  <si>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</si>
  <si>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</si>
  <si>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</si>
  <si>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</si>
  <si>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</si>
  <si>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</si>
  <si>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</si>
  <si>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</si>
  <si>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</si>
  <si>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</si>
  <si>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</si>
  <si>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</si>
  <si>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</si>
  <si>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</si>
  <si>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</si>
  <si>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</si>
  <si>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</si>
  <si>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</si>
  <si>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</si>
  <si>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</si>
  <si>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</si>
  <si>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</si>
  <si>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</si>
  <si>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</si>
  <si>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</si>
  <si>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</si>
  <si>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</si>
  <si>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</si>
  <si>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</si>
  <si>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</si>
  <si>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</si>
  <si>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</si>
  <si>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</si>
  <si>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</si>
  <si>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</si>
  <si>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</si>
  <si>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</si>
  <si>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</si>
  <si>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</si>
  <si>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</si>
  <si>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</si>
  <si>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</si>
  <si>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</si>
  <si>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</si>
  <si>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</si>
  <si>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</si>
  <si>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</si>
  <si>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</si>
  <si>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</si>
  <si>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</si>
  <si>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</si>
  <si>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</si>
  <si>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</si>
  <si>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</si>
  <si>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</si>
  <si>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</si>
  <si>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</si>
  <si>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</si>
  <si>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</si>
  <si>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</si>
  <si>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</si>
  <si>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</si>
  <si>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</si>
  <si>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</si>
  <si>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</si>
  <si>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</si>
  <si>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</si>
  <si>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</si>
  <si>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</si>
  <si>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</si>
  <si>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</si>
  <si>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</si>
  <si>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</si>
  <si>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</si>
  <si>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</si>
  <si>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</si>
  <si>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</si>
  <si>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</si>
  <si>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</si>
  <si>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</si>
  <si>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</si>
  <si>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</si>
  <si>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</si>
  <si>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</si>
  <si>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</si>
  <si>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</si>
  <si>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</si>
  <si>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</si>
  <si>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</si>
  <si>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</si>
  <si>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</si>
  <si>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世界的にみて感染増加率は前週の0.6%になっています。また感染症の世界的流行以来でも致死率は1.2%、最近のオミクロン株以降ではやはり0.6%以下です。こうなると感染症法の位置づけとしても5類相当が適当となります。</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</si>
  <si>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</si>
  <si>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</si>
  <si>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日本の感染状況は、いまだ世界平均の2倍ほど多い。中国は統計値の入力ミスがあって、しはらく逆転現象</t>
    <rPh sb="0" eb="2">
      <t>ニホン</t>
    </rPh>
    <rPh sb="3" eb="5">
      <t>カンセン</t>
    </rPh>
    <rPh sb="5" eb="7">
      <t>ジョウキョウ</t>
    </rPh>
    <rPh sb="12" eb="14">
      <t>セカイ</t>
    </rPh>
    <rPh sb="14" eb="16">
      <t>ヘイキン</t>
    </rPh>
    <rPh sb="18" eb="19">
      <t>バイ</t>
    </rPh>
    <rPh sb="21" eb="22">
      <t>オオ</t>
    </rPh>
    <rPh sb="24" eb="26">
      <t>チュウゴク</t>
    </rPh>
    <rPh sb="27" eb="30">
      <t>トウケイチ</t>
    </rPh>
    <rPh sb="31" eb="33">
      <t>ニュウリョク</t>
    </rPh>
    <rPh sb="44" eb="46">
      <t>ギャクテン</t>
    </rPh>
    <rPh sb="46" eb="48">
      <t>ゲンショウ</t>
    </rPh>
    <phoneticPr fontId="106"/>
  </si>
  <si>
    <t>腸チフス１例 感染地域：ネパール</t>
    <phoneticPr fontId="106"/>
  </si>
  <si>
    <t xml:space="preserve">腸チフス
</t>
    <phoneticPr fontId="5"/>
  </si>
  <si>
    <r>
      <rPr>
        <sz val="12.55"/>
        <color theme="0"/>
        <rFont val="Inherit"/>
        <family val="2"/>
      </rPr>
      <t>中国</t>
    </r>
    <rPh sb="0" eb="2">
      <t>チュウゴク</t>
    </rPh>
    <phoneticPr fontId="106"/>
  </si>
  <si>
    <t>2022/23週</t>
    <phoneticPr fontId="5"/>
  </si>
  <si>
    <t>平年並み</t>
    <rPh sb="0" eb="3">
      <t>ヘイネンナ</t>
    </rPh>
    <phoneticPr fontId="106"/>
  </si>
  <si>
    <t>群馬県の小学校で、児童ら271人が嘔吐や下痢の症状を訴えていることがわかりました。ノロウイルスの集団感染とみられます。群馬県によりますと、太田市立沢野小学校で今月14日から17日の正午までに、児童253人、教職員18人のあわせて271人が嘔吐や下痢などの症状を訴えているということです。これまでに入院している人はおらず、いずれも症状は軽いということですが、小学校は今月15日から臨時休校しています。</t>
    <phoneticPr fontId="106"/>
  </si>
  <si>
    <t>TBS</t>
    <phoneticPr fontId="106"/>
  </si>
  <si>
    <t>京都府福知山市は14日、同市大江町のげん鬼こども園で、園児や職員計47人が嘔吐（おうと）や下痢などの症状を訴えたと発表した。感染性胃腸炎による集団感染の疑いがあり、同園を14、15日に休園する。　市によると、8～13日までに0～5歳児82人のうち37人と、職員27人のうち10人に症状が発生した。重症者はい</t>
    <phoneticPr fontId="106"/>
  </si>
  <si>
    <t>京都新聞</t>
    <rPh sb="0" eb="4">
      <t>キョウトシンブン</t>
    </rPh>
    <phoneticPr fontId="106"/>
  </si>
  <si>
    <t xml:space="preserve">函館新聞電子版 </t>
    <phoneticPr fontId="106"/>
  </si>
  <si>
    <t>函館市内でノロウイルスの感染急増 
函館市内でノロウイルスによる感染症胃腸炎患者の集団発生が相次いでいる。今年度に入りすでに４件、１０８人が感染.</t>
    <phoneticPr fontId="106"/>
  </si>
  <si>
    <t>回収＆返金</t>
  </si>
  <si>
    <t>イオンリテール</t>
  </si>
  <si>
    <t>マックスバリュ西...</t>
  </si>
  <si>
    <t>回収＆返金/交換</t>
  </si>
  <si>
    <t>回収</t>
  </si>
  <si>
    <t>結核例234</t>
    <phoneticPr fontId="5"/>
  </si>
  <si>
    <t>細菌性赤痢1例 菌種：S. sonnei（D群）＿感染地域：徳島県</t>
    <phoneticPr fontId="106"/>
  </si>
  <si>
    <t>ら</t>
    <phoneticPr fontId="16"/>
  </si>
  <si>
    <t>皆様  週刊情報2022-23を配信いたします</t>
    <phoneticPr fontId="5"/>
  </si>
  <si>
    <t xml:space="preserve">
世界の新規感染者数: 495万人で感染拡大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</si>
  <si>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今週の新型コロナ 新規感染者数　世界で459万人(対前週の増加に対して97万人増加)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37" eb="39">
      <t>マンニン</t>
    </rPh>
    <rPh sb="39" eb="41">
      <t>ゾウカ</t>
    </rPh>
    <phoneticPr fontId="5"/>
  </si>
  <si>
    <t>ddf</t>
    <phoneticPr fontId="106"/>
  </si>
  <si>
    <t>US</t>
  </si>
  <si>
    <t>28-Day: 2,925,010 | 9,113</t>
  </si>
  <si>
    <t>Taiwan*</t>
  </si>
  <si>
    <t>28-Day: 1,798,268 | 4,185</t>
  </si>
  <si>
    <t>Totals: 3,573,703 | 6,120</t>
  </si>
  <si>
    <t>Germany</t>
  </si>
  <si>
    <t>28-Day: 1,530,472 | 1,880</t>
  </si>
  <si>
    <t>Brazil</t>
  </si>
  <si>
    <t>28-Day: 1,102,021 | 3,910</t>
  </si>
  <si>
    <t>France</t>
  </si>
  <si>
    <t>28-Day: 1,082,384 | 1,188</t>
  </si>
  <si>
    <t>Australia</t>
  </si>
  <si>
    <t>28-Day: 788,949 | 1,223</t>
  </si>
  <si>
    <t>Totals: 7,978,701 | 9,656</t>
  </si>
  <si>
    <t>Italy</t>
  </si>
  <si>
    <t>28-Day: 772,925 | 1,542</t>
  </si>
  <si>
    <t>Totals: 18,184,917 | 168,058</t>
  </si>
  <si>
    <t>Portugal</t>
  </si>
  <si>
    <t>28-Day: 514,919 | 1,032</t>
  </si>
  <si>
    <t>Totals: 5,120,970 | 24,013</t>
  </si>
  <si>
    <t>Japan</t>
  </si>
  <si>
    <t>28-Day: 452,075 | 603</t>
  </si>
  <si>
    <t>Spain</t>
  </si>
  <si>
    <t>28-Day: 355,556 | 1,458</t>
  </si>
  <si>
    <t>United Kingdom</t>
  </si>
  <si>
    <t>28-Day: 323,188 | 1,473</t>
  </si>
  <si>
    <t>Totals: 22,786,431 | 180,599</t>
  </si>
  <si>
    <t>Chile</t>
  </si>
  <si>
    <t>28-Day: 260,290 | 479</t>
  </si>
  <si>
    <t>Korea, South</t>
  </si>
  <si>
    <t>28-Day: 252,104 | 377</t>
  </si>
  <si>
    <t>Totals: 18,319,773 | 24,516</t>
  </si>
  <si>
    <t>India</t>
  </si>
  <si>
    <t>28-Day: 228,019 | 402</t>
  </si>
  <si>
    <t>Mexico</t>
  </si>
  <si>
    <t>28-Day: 163,313 | 743</t>
  </si>
  <si>
    <t>Argentina</t>
  </si>
  <si>
    <t>28-Day: 162,697 | 191</t>
  </si>
  <si>
    <t>Totals: </t>
    <phoneticPr fontId="106"/>
  </si>
  <si>
    <t>累計感染者数の増加ペース 115</t>
    <rPh sb="0" eb="2">
      <t>ルイケイ</t>
    </rPh>
    <rPh sb="2" eb="5">
      <t>カンセンシャ</t>
    </rPh>
    <rPh sb="5" eb="6">
      <t>スウ</t>
    </rPh>
    <rPh sb="7" eb="9">
      <t>ゾウカ</t>
    </rPh>
    <phoneticPr fontId="5"/>
  </si>
  <si>
    <t xml:space="preserve"> GⅡ　24週　0例</t>
    <rPh sb="9" eb="10">
      <t>レイ</t>
    </rPh>
    <phoneticPr fontId="5"/>
  </si>
  <si>
    <t>今週のニュース（Noroｖｉｒｕｓ）　(6/20-6/26)</t>
    <rPh sb="0" eb="2">
      <t>コンシュウ</t>
    </rPh>
    <phoneticPr fontId="5"/>
  </si>
  <si>
    <t>2022/24週</t>
    <phoneticPr fontId="5"/>
  </si>
  <si>
    <t>食中毒情報　(6/20-6/26)</t>
    <rPh sb="0" eb="3">
      <t>ショクチュウドク</t>
    </rPh>
    <rPh sb="3" eb="5">
      <t>ジョウホウ</t>
    </rPh>
    <phoneticPr fontId="5"/>
  </si>
  <si>
    <t>海外情報　(6/20-6/26)</t>
    <rPh sb="0" eb="2">
      <t>カイガイ</t>
    </rPh>
    <rPh sb="2" eb="4">
      <t>ジョウホウ</t>
    </rPh>
    <phoneticPr fontId="5"/>
  </si>
  <si>
    <t>食品リコール・回収情報　　(6/20-6/26)</t>
    <rPh sb="0" eb="2">
      <t>ショクヒン</t>
    </rPh>
    <rPh sb="7" eb="9">
      <t>カイシュウ</t>
    </rPh>
    <rPh sb="9" eb="11">
      <t>ジョウホウ</t>
    </rPh>
    <phoneticPr fontId="5"/>
  </si>
  <si>
    <t>食品表示　(6/20-6/26)</t>
    <rPh sb="0" eb="2">
      <t>ショクヒン</t>
    </rPh>
    <rPh sb="2" eb="4">
      <t>ヒョウジ</t>
    </rPh>
    <phoneticPr fontId="5"/>
  </si>
  <si>
    <t>残留農薬　(6/20-6/26)</t>
    <phoneticPr fontId="16"/>
  </si>
  <si>
    <t>※2022年 第24週（6/13～6/19） 現在</t>
    <phoneticPr fontId="5"/>
  </si>
  <si>
    <t>ユアーズ</t>
  </si>
  <si>
    <t>イオン</t>
  </si>
  <si>
    <t>カネスエ</t>
  </si>
  <si>
    <t>一榮食品</t>
  </si>
  <si>
    <t>トライアングル</t>
  </si>
  <si>
    <t>菓子工房秦製菓</t>
  </si>
  <si>
    <t>マルヤ水産</t>
  </si>
  <si>
    <t>サミット</t>
  </si>
  <si>
    <t>岩本商事</t>
  </si>
  <si>
    <t>タイヨー</t>
  </si>
  <si>
    <t>有楽調理食品</t>
  </si>
  <si>
    <t>イチビキ</t>
  </si>
  <si>
    <t>アクシアルリテイ...</t>
  </si>
  <si>
    <t>鶏と１日１/２緑黄色野菜の黒酢弁当 消費期限誤表示</t>
  </si>
  <si>
    <t>安芸水産</t>
  </si>
  <si>
    <t>ちりめん丼のタレ 期限表示欠落</t>
  </si>
  <si>
    <t>マックスバリュ南...</t>
  </si>
  <si>
    <t>クリーミーコロッケ 一部ラベル誤貼付で(カニ)表示欠落</t>
  </si>
  <si>
    <t>神戸物産</t>
  </si>
  <si>
    <t>アリョンカビスケット(ココア,オリジナル) 一部異物混入</t>
  </si>
  <si>
    <t>スターバックスコ...</t>
  </si>
  <si>
    <t>キャラメルクリームサンド 一部包装に不備</t>
  </si>
  <si>
    <t>ライフコーポレー...</t>
  </si>
  <si>
    <t>プレミアぶりが主役のにぎり寿司 一部アレルゲン表示欠落</t>
  </si>
  <si>
    <t>オギノ</t>
  </si>
  <si>
    <t>１４インチピザ(２切) 一部表示ラベル欠落</t>
  </si>
  <si>
    <t>オリオン</t>
  </si>
  <si>
    <t>コブックチップコーンスープ味 一部ポリソルベート基準値超過</t>
  </si>
  <si>
    <t>両備ホールディン...</t>
  </si>
  <si>
    <t>ファーストクラスカットサラダ 一部消費期限誤表示</t>
  </si>
  <si>
    <t>ふくしま未来農業...</t>
  </si>
  <si>
    <t>四季の里カップアイス(ミルク,抹茶) 一部軟質異物混入</t>
  </si>
  <si>
    <t>優美苑</t>
  </si>
  <si>
    <t>辛子めんたいこ(無着色切子,切子) 一部食品表示シール貼付漏れ</t>
  </si>
  <si>
    <t>福島ハイエッグ</t>
  </si>
  <si>
    <t>鶏卵パック Mサイズ(10ヶ入) 一部賞味期限誤印字</t>
  </si>
  <si>
    <t>ベイシア</t>
  </si>
  <si>
    <t>新玉ねぎをつかったハンバーグ 一部冷蔵商品を常温販売</t>
  </si>
  <si>
    <t>板野郡農業協同組...</t>
  </si>
  <si>
    <t>あんず 一部残留農薬基準超過の恐れ</t>
  </si>
  <si>
    <t>ノルウェー産赤魚(解凍) 一部消費期限誤表示</t>
  </si>
  <si>
    <t>Reported 6/26　 6:20 (前週より361万人)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</si>
  <si>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市川の焼肉店で食中毒　男性3人、下痢や腹痛の症状　カンピロバクター検出</t>
    <phoneticPr fontId="16"/>
  </si>
  <si>
    <t>千葉県は25日、市川市行徳駅前2の飲食店「焼肉　ゴリラーマン」で焼き肉やサラダを食べた25～30歳の男性3人が下痢や腹痛の症状を訴え、患者の便から食中毒の原因となる「カンピロバクター」が検出されたと発表した。市川保健所は同店を原因とする食中毒と断定し、25～27日まで営業停止処分とした。　県衛生指導課によると、発症したのは11日に同店で会食した6人のうち3人。焼き肉（カルビ、ハラミ、レバー）やチョレギサラダなどを食べ、14日に症状が出た。入院はしておらず、回復しているという。</t>
    <phoneticPr fontId="16"/>
  </si>
  <si>
    <t>https://news.yahoo.co.jp/articles/9141b02e652ca6890d499346ad6b89e46f146a71</t>
    <phoneticPr fontId="16"/>
  </si>
  <si>
    <t>千葉県</t>
    <rPh sb="0" eb="3">
      <t>チバケン</t>
    </rPh>
    <phoneticPr fontId="16"/>
  </si>
  <si>
    <t>千葉日報</t>
    <rPh sb="0" eb="4">
      <t>チバニッポウ</t>
    </rPh>
    <phoneticPr fontId="16"/>
  </si>
  <si>
    <t>アニサキス食中毒　水俣保健所管内で発生</t>
    <phoneticPr fontId="16"/>
  </si>
  <si>
    <t>水俣保健所管内で寄生虫アニサキスによる食中毒が発生しました。
　熊本県によると、腹痛と吐き気を訴えた７０代男性が今月２３日、医療機関を受診したところ、胃からアニサキスが検出されました。アニサキスはサバやイカなどの魚介類に寄生するもので、県は新鮮な魚を選ぶなど注意を呼びかけています。</t>
    <phoneticPr fontId="16"/>
  </si>
  <si>
    <t>https://news.yahoo.co.jp/articles/5a3dd884fce2d454fa99867bc641a34e50a5366f</t>
    <phoneticPr fontId="16"/>
  </si>
  <si>
    <t>熊本県</t>
    <rPh sb="0" eb="3">
      <t>クマモトケン</t>
    </rPh>
    <phoneticPr fontId="16"/>
  </si>
  <si>
    <t>熊本朝日放送</t>
    <rPh sb="0" eb="2">
      <t>クマモト</t>
    </rPh>
    <rPh sb="2" eb="6">
      <t>アサヒホウソウ</t>
    </rPh>
    <phoneticPr fontId="16"/>
  </si>
  <si>
    <t>アニサキスによる食中毒の発生について(熊本県)</t>
    <rPh sb="19" eb="22">
      <t>クマモトケン</t>
    </rPh>
    <phoneticPr fontId="16"/>
  </si>
  <si>
    <t>本日、水俣保健所から食中毒の発生について報告がありましたので、次のとおりお知らせします。
１ 概 要
 ６月２３日（木）、水俣保健所管内の医療機関から水俣保健所にアニサキスによる食中毒の疑いがある旨の連絡があった。
水俣保健所の調査の結果、患者は、６月２２日（水）午後８時頃から上腹部痛及び吐き気を感じ、６月２３日（木）に水俣保健所管内の医療機関を受診したところ、体内からアニサキスが摘出された。水俣保健所は、患者の症状がアニサキスによる食中毒と一致すること、患者の体内からアニサキスが摘出されたこと、医師から食中毒の届出があったことから食中毒と断定した。原因食品及び原因施設は、調査中である。
なお、患者の症状は快復している。
２ 発生年月日 令和４年（２０２２年）６月２２日（水）
３ 摂食者 数 １人
４ 有症者 数 １人 ７０代 男性
５ 主な症 状 上腹部痛、吐き気
６ 原因施 設 調査中
７ 原因食 品 調査中
８ 病因物 質 寄生虫（アニサキス）</t>
    <phoneticPr fontId="16"/>
  </si>
  <si>
    <t>https://www.pref.kumamoto.jp/uploaded/life/141304_295255_misc.pdf</t>
    <phoneticPr fontId="16"/>
  </si>
  <si>
    <t>健康危機管理課</t>
    <phoneticPr fontId="16"/>
  </si>
  <si>
    <t>食中毒にも要注意、６月のサルモネラ菌患者が過去最多</t>
    <phoneticPr fontId="16"/>
  </si>
  <si>
    <t>蒸し暑くてじめじめした天気が続き、食中毒患者が急増している。慶尚南道金海市（キョンサンナムド・キムヘシ）の「冷麺店での集団食中毒」事件の原因となったサルモネラ菌は、今年に入ってこれまで最も多くの患者を感染させている。疾病管理庁は、６月第１週から第３週（５月２９日～６月１８日）にかけて、全国標本監視病院からサルモネラ菌の感染者は１９２人という通報が寄せられたと、２４日発表した。直前の３週間（５月８～２８日）の１４１人より３６.２％が伸びた規模で、関連集計を取り始めた２０１５年以降、同期比最多の規模となっている。ノロウイルスやアデノウイルスなど、食中毒を引き起こすウイルス患者も、最近になって昨年より患者が２倍近く増えた。
サルモネラ菌は、高温多湿な環境で活発に増殖する。食品医薬品安全処の疫学調査の結果、死者１人が発生した金海の冷麺店の事件で、飲食店側は残った錦糸玉子を冷蔵庫に保管し、翌日再び冷麺の薬味として載せたことが確認された。錦糸卵を調理する過程で汚染されたサルモネラ菌が、一日で急激に増殖し、その結果、冷麺一杯当たり５～１０グラムに過ぎない量でも３４人の集団食中毒を起こしたと疑われる。</t>
    <phoneticPr fontId="16"/>
  </si>
  <si>
    <t>韓国</t>
    <rPh sb="0" eb="2">
      <t>カンコク</t>
    </rPh>
    <phoneticPr fontId="16"/>
  </si>
  <si>
    <t>https://www.donga.com/jp/article/all/20220625/3470356/1</t>
    <phoneticPr fontId="16"/>
  </si>
  <si>
    <t>東亜日報</t>
    <rPh sb="0" eb="2">
      <t>トウア</t>
    </rPh>
    <rPh sb="2" eb="4">
      <t>ニッポウ</t>
    </rPh>
    <phoneticPr fontId="16"/>
  </si>
  <si>
    <t>中国・陝西省の幼稚園で集団食中毒か…130人余りの児童に症状</t>
    <phoneticPr fontId="16"/>
  </si>
  <si>
    <t>中国・陝西（せんせい）省の西安（せいあん）市蓮湖（れんこ）区にある幼稚園で17日、数百人の児童が集団食中毒が疑われる腹痛や嘔吐（おうと）などの症状を訴えた。蓮湖区疾病コントロールセンターは症状がみられた児童135人の検体を採取し、検査を行った。23日、同センターは、「初期段階の判断では（児童たちは）サルモネラ菌に感染したものとみられる」と伝えた。具体的な感染源については現在も調査が進められている。当該幼稚園は3つの学年に分かれており、全部で19クラス、計637人の園児が通っているが、現在は休園となっている。</t>
    <phoneticPr fontId="16"/>
  </si>
  <si>
    <t>https://s.wowkorea.jp/news/read/353394/</t>
    <phoneticPr fontId="16"/>
  </si>
  <si>
    <t>Wow KOREA</t>
    <phoneticPr fontId="16"/>
  </si>
  <si>
    <t>中国</t>
    <rPh sb="0" eb="2">
      <t>チュウゴク</t>
    </rPh>
    <phoneticPr fontId="16"/>
  </si>
  <si>
    <t>食中毒が発生しました(カンピロバクター)</t>
    <phoneticPr fontId="16"/>
  </si>
  <si>
    <t>令和4年6月16日（木曜日）11時35分頃、県内の保健所から松山市保健所に「6月11日(土曜日)19時頃から『焼鳥ダイニング鈴木市駅前』で3名が喫食し、3名に6月14日（火曜日）頃から下痢などの症状がある」と連絡がありました。　市保健所が、発症グループを含め、施設の利用者と施設を調査し、3グループ7名のうち6名に同様の症状があるのを確認しました。　発症者全員の共通行動と共通食が、6月11日（土曜日）にこの施設で提供された食品しかないこと、発症者の便からカンピロバクター・ジェジュニが検出されたこと、発症者の症状、発症時間、喫食状況など疫学的調査の結果から、「焼鳥ダイニング鈴木市駅前」が6月11日（土曜日）に提供した食事が原因の食中毒と断定しました。
　このため、食品衛生法に基づき、同施設を6月23日（木曜日）から6月24日（金曜日）までの2日間の営業停止処分にし、食品の衛生的取り扱いを徹底するよう文書で指導しました。　現在、発症者はおおむね回復しています。
喫食日時：令和4年6月11日（土曜日）
喫食者数：37グループ85人
発生日時：令和4年6月13日（月曜日）0時～令和4年6月15日（水曜日）4時
発症者数：3グループ6名（男性2名、女性4名（23～53歳））
受診者数：5名（男性1名、女性4名（23～53歳））、6医療機関（市内4、市外2）
主な症状：下痢、腹痛、発熱など</t>
    <phoneticPr fontId="16"/>
  </si>
  <si>
    <t>https://www.city.matsuyama.ehime.jp/hodo/202206/shokuchudoku.html</t>
    <phoneticPr fontId="16"/>
  </si>
  <si>
    <t>松山市</t>
    <rPh sb="0" eb="3">
      <t>マツヤマシ</t>
    </rPh>
    <phoneticPr fontId="16"/>
  </si>
  <si>
    <t>松山市公表</t>
    <rPh sb="0" eb="3">
      <t>マツヤマシ</t>
    </rPh>
    <rPh sb="3" eb="5">
      <t>コウヒョウ</t>
    </rPh>
    <phoneticPr fontId="16"/>
  </si>
  <si>
    <t>大町保健所管内でカンピロバクターによる食中毒が発生しました</t>
    <phoneticPr fontId="16"/>
  </si>
  <si>
    <t>長野県</t>
    <rPh sb="0" eb="3">
      <t>ナガノケン</t>
    </rPh>
    <phoneticPr fontId="16"/>
  </si>
  <si>
    <t>本日、大町保健所は北安曇郡内の飲食店を食中毒の原因施設と断定し、当該施設の営業者に対し令和4年6月22日から令和4年6月24日まで、3日間の営業停止を命じました。患者は、6月11日に当該施設で食事をした12グループ15名中の1グループ2名で、長野保健所が行った検査により患者便からカンピロバクターが検出されました。なお、患者は全員快方に向かっています。
令和4年6月17日の午前11時20分頃、「6月11日の午後7時頃に当該施設を利用し、胃腸炎症状を呈している患者を診察した。」と医療機関から連絡がありました。
【大町保健所による調査結果概要】
患者は、6月11日に当該施設で食事をした12グループ15名中の1グループ2名で、6月14日午後1時頃から発熱、下痢、腹痛などの症状を呈していました。患者に共通する食事は、当該施設が調理・提供した食品だけでした。長野保健所が行った検査により患者便からカンピロバクターが検出されました。患者の症状は、カンピロバクターによる食中毒の症状と一致していました。患者を診察した医師から食中毒の届出がありました。以上のことから、大町保健所は当該施設で調理し、提供された食事を原因とする食中毒と断定しました。
関連資料
220622プレスリリース資料（PDF：252KB）</t>
    <phoneticPr fontId="16"/>
  </si>
  <si>
    <t>https://www.pref.nagano.lg.jp/shokusei/happyou/ch220622.html</t>
    <phoneticPr fontId="16"/>
  </si>
  <si>
    <t>長野県公表</t>
    <rPh sb="0" eb="3">
      <t>ナガノケン</t>
    </rPh>
    <rPh sb="3" eb="5">
      <t>コウヒョウ</t>
    </rPh>
    <phoneticPr fontId="16"/>
  </si>
  <si>
    <t>https://dime.jp/genre/1407985/</t>
    <phoneticPr fontId="16"/>
  </si>
  <si>
    <t>農薬使用、30年までに半減へ　EU提案、公園や学校で禁止も ｜ 共同通信</t>
  </si>
  <si>
    <t>英食品インフレ率、20％に上昇へ　シティ予測 - ロイターニュース - 国際：朝日新聞デジタル</t>
  </si>
  <si>
    <t>米、新疆産品の輸入を原則禁止　中国反発、日本企業影響も ｜ 共同通信</t>
  </si>
  <si>
    <t>食品輸入ライセンス発行に食品加工・輸出業者協会の推薦状が必要に(ミャンマー) ｜ - ジェトロ</t>
  </si>
  <si>
    <t>ケロッグ、3社に分割　スナック事業に注力へ ｜ Reuters</t>
  </si>
  <si>
    <t>米ニューヨークに「ザ・プリンス」ホテル開業へ、歴史ある「ザ・キタノホテル」をリブランド 　</t>
  </si>
  <si>
    <t xml:space="preserve">中国外食産業用サービスロボット市場、急成長 シェア1位は48.6％のKEENON - Yahoo!ニュース </t>
  </si>
  <si>
    <t>第12回WTO閣僚会議、多国間ルールで一致(世界) ｜ ビジネス短信 - ジェトロ</t>
  </si>
  <si>
    <t>食物アレルギーは新型コロナの感染リスクを低減させる、米国立アレルギー感染症研究所｜</t>
  </si>
  <si>
    <t>https://nordot.app/912491086758920192?c=113896078018594299</t>
    <phoneticPr fontId="16"/>
  </si>
  <si>
    <t>https://www.asahi.com/international/reuters/CRWKBN2O407G.html</t>
    <phoneticPr fontId="16"/>
  </si>
  <si>
    <t>https://nordot.app/911908301654802432?c=113896078018594299</t>
    <phoneticPr fontId="16"/>
  </si>
  <si>
    <t>https://www.jetro.go.jp/biznews/2022/06/ce0e33ebeb9e6c36.html</t>
    <phoneticPr fontId="16"/>
  </si>
  <si>
    <t>https://jp.reuters.com/article/kellogg-divestiture-idJPKBN2O21ZI</t>
    <phoneticPr fontId="16"/>
  </si>
  <si>
    <t>https://www.travelvoice.jp/20220620-151450</t>
    <phoneticPr fontId="16"/>
  </si>
  <si>
    <t>https://news.yahoo.co.jp/articles/145a60140dba03ddfa43bd6cc3b6514151062349</t>
    <phoneticPr fontId="16"/>
  </si>
  <si>
    <t>https://www.jetro.go.jp/biznews/2022/06/0a43b48103d81b19.html</t>
    <phoneticPr fontId="16"/>
  </si>
  <si>
    <t>【ブリュッセル共同】欧州連合（EU）欧州委員会は22日、化学農薬の使用に関する新たな規制策を公表した。2030年までに農薬の使用を50％削減する法的拘束力のある目標設定と、公共の公園や学校などで全ての農薬の使用禁止を盛り込んだ。法制化には各国や欧州議会の承認が必要。　欧州委は「化学農薬は人々の健康に有害で、大気や水など環境を汚染させる」として、現行のルールでは不十分だと指摘した。目標達成に向け、今後5年間、農家を財政的に支援する。
　EUのキリアキデス欧州委員は声明で「農薬の使用方法は方針転換する時に来ている。市民の健康や地球のためになる話だ」と強調した。</t>
    <phoneticPr fontId="16"/>
  </si>
  <si>
    <t>米銀シティは２２日、最新の物価統計を受け、英国の食品インフレ率が来年第１・四半期に２０％に達するとの見通しを示した。　英国立統計局（ＯＮＳ）が２２日発表した５月の消費者物価指数（ＣＰＩ）は前年同月比９．１％上昇し、４０年ぶりの高い伸びを記録。特に食品価格が高騰した。　５月の食品・非アルコール飲料価格は前年比８．７％上昇。２００９年３月以来の高い伸びとなった。　また製造業者が国産の食品原材料に支払った価格は１０．３％上昇。英国の消費のほぼ半分を占める輸入食品のコストは２０．５％上昇し、０８年１２月以来の大幅な伸びとなった。　シティのエコノミスト、ベンジャミン・ナバロ氏はリポートで「食品インフレはわれわれの予測を上回った。２３年第１・四半期に２０％をやや上回る水準でピークに達する見通しで、生産者物価の上昇率は加速が続くだろう」と指摘した。　食品価格の上昇は他のインフレよりも賃金要求に大きな上昇圧力をかける可能性が高いとの見方も示した。</t>
    <phoneticPr fontId="16"/>
  </si>
  <si>
    <t>中国新疆ウイグル自治区からの物品輸入を原則禁止する米国の「ウイグル強制労働防止法」が21日、施行された。強制労働による製品を締め出すのが狙い。日本企業が米国に輸出する製品でも原材料などに新疆産が含まれれば対象となり、調達網の見直しを迫られる可能性もある。　中国外務省の汪文斌副報道局長は21日の記者会見で、自治区での強制労働は「真っ赤なうそだ」と主張。米国での法律施行に対して「強烈な非難と断固とした反対」を表明し、対抗措置を取る考えを強調した。　これまでは規制対象の品目や企業を絞っていたが、新たな法律では一律に原則禁止とする。</t>
    <phoneticPr fontId="16"/>
  </si>
  <si>
    <t>ミャンマー商工会議所連盟傘下の食品加工・輸出業者協会（MFPEA）によると、商業省が食品の輸入ライセンスを発行するために同協会の推薦状が必要になった。
同協会発行の文書によると、推薦状が必要な会社はまず2022/2023年度の輸入許可枠を確認する必要がある。同協会によると、輸入代金支払いによる外貨流出を阻止する観点から、会社ごとに過去の実績を基にした今年度の輸入許可枠を設けているようだ。次に、年間の輸入許可枠の範囲内で輸入したい品目に関する売買契約書やインボイスなどの必要書類を添えて同協会に提出し、推薦状の発行依頼をする必要がある。推薦状が発行されたら、輸入ライセンスの申請書類に推薦状を添えて商業省に輸入ライセンスの発行を申請することになる。商業省は、多くの品目について輸入時に輸入ライセンス取得を義務付けており（2022年4月4日記事参照）、実質的に輸入をコントロールして外貨の流出を抑制する措置を取っている。ジェトロによるヒアリングによると、商業省は輸入ライセンスの審査業務が増加したことから、会社との関係がより近い各業界団体にどの輸入ライセンス申請者を優先してライセンスを発行すべきかという審査を指示したようだ。食品のほかに、医薬品・医療機器の輸入ライセンスの発行にも業界団体の推薦状が必要となることが分かっており、今後、他の分野にも広がっていくとみられる。</t>
    <phoneticPr fontId="16"/>
  </si>
  <si>
    <t>米食品大手ケロッグ は２１日、会社を３分割すると発表した。構造を簡素化し、スナック事業に焦点を絞る。北米シリアル部門と植物由来の食品事業は分離する。
スナック事業の２０２１年の純売上高は１１４億ドルで、総売上高の８０％を占めている。スティーブ・ケヒレーン最高経営責任者（ＣＥＯ）は「これらの事業はいずれも単独で大きな可能性を持つ。より焦点を絞ることで、それぞれの戦略的優先事項によりよく資源を振り向けることができるようになる」と述べた。米企業では製薬大手ジョンソン・エンド・ジョンソンや電機大手ゼネラル・エレクトリック（ＧＥ）も分割を発表。大企業が市場シェア争いの中でいかに機敏に行動する必要があるかを浮き彫りにしている。</t>
    <phoneticPr fontId="16"/>
  </si>
  <si>
    <t>ニューヨーク唯一の日系ホテル「ザ・キタノホテル ニューヨーク」が2023年春、「ザ・プリンス キタノ ニューヨーク」としてリブランドオープンする。
西武・プリンスホテルズワールドワイドの米国法人が、北野合同建物の米国法人と、「ザ・キタノホテル ニューヨーク」の運営受託に関する契約を2022年6月7日に締結した。西武・プリンスホテルズは2022年4月のホテル運営に特化した新会社として、初の運営受託となる。ホテル名は、西武・プリンスホテルズのフラッグシップブランド「ザ・プリンス」と「ザ・キタノホテル ニューヨーク」を合わせて「ザ・プリンス キタノ ニューヨーク」（英語名：The Prince Kitano New York）とする。
客室やロビー、レストランなどのリニューアル後、2023年春にリブランドオープンする。「ザ・キタノホテル ニューヨーク」が50年にわたり培ってきた伝統と、プリンスホテルブランドのフラッグシップである「ザ・プリンス」の価値と融合させることで「ザ・プリンス キタノ ニューヨーク」として新しい体験価値の提供を目指す。これまでの重厚感ある雰囲気を残しながら、モダンな要素を取り入れた空間に生まれ変わりたいとしている。
「ザ・キタノホテル ニューヨーク」は高級住宅街パークアベニューに位置し、ニューヨークで約50年にわたり日系ホテルとして愛されてきた。150の客室、日本料理を提供するレストランやマンハッタンの夜景が楽しめるルーフトップバーなどを有している。</t>
    <phoneticPr fontId="16"/>
  </si>
  <si>
    <t>外食産業向け配膳・配送ロボット市場は、この2年間の非接触配送の需要の高まりや人件費の上昇などを受け、急成長を遂げている。
米調査会社IDCが6月16日に発表したリポートによると、2021年の中国の外食産業向けサービスロボットの市場規模は8400万ドル（約110億円）、年間成長率110％を超えた。大きなシェアを占めたのは、「擎朗智能科技（KEENON）」「普渡機器人（PUDU）」「穿山甲機器人（CSJBOT）」「猟戸星空（ORIONSTAR）」などのロボットメーカー。シェア1位は48.6％のKEENONで、成長率でも153.4％で1位と業界をリードする。世界的にも新型コロナウイルス対策が緩和されつつある中、人件費の高騰などもあり、外食産業向けロボットの需要が大幅に増加した。中国メーカーの海外事業も爆発的な成長を遂げ、一部メーカーでは海外市場の売上高が中国国内市場を大幅に上回っている。これを受け、大手各社は海外市場での事業展開を強化している。
中国のサービスロボット「KEENON 」がソフトバンクから数十億円を調達　日本など海外進出を加速</t>
    <phoneticPr fontId="16"/>
  </si>
  <si>
    <t>第12回WTO閣僚会議（MC12）が6月12～17日にジュネーブで開催された（注）。2015年12月に開催されたMC10以来6年半ぶりに閣僚宣言が出されるなど、多国間で取り組むべき方向が一致した。食料不安への緊急対応に関する閣僚宣言外部サイトへ、新しいウィンドウで開きます、世界食糧計画（WFP）の食料購入の輸出禁止または制限の免除に関する閣僚決定外部サイトへ、新しいウィンドウで開きます、知的所有権の貿易関連の側面に関する協定（TRIPS協定）に関する閣僚決定外部サイトへ、新しいウィンドウで開きますといった緊急事態への対応や、電子商取引に関する作業計画外部サイトへ、新しいウィンドウで開きます、漁業補助金協定外部サイトへ、新しいウィンドウで開きますなどを採択した。食料不安への緊急対応に関する閣僚宣言では、「食料安全保障の懸念に対処するために導入された緊急措置が、可能な限り貿易の歪（ゆが）みを最小化し、一時的で、対象を絞り、透明性があり、WTO規則に従って通知され実施されることを確保する」ことへの決意などが盛り込まれた。WFPの食料購入に関する閣僚決定では、WFPが非商業人道目的で購入した食料に対して、「輸出禁止または制限を課してはならない」とした。
TRIPS協定に関する閣僚決定では、新型コロナウイルス感染症（以下、新型コロナ）パンデミックに対処するために必要な範囲で、権利者の同意なく新型コロナワクチンの製造及び供給に必要な特許を使用できることを認めた。
電子商取引に関する作業計画では、電子的送信に関税を課さないという現在の慣行を2023年中の開催が見込まれるMC13まで維持することに同意した。ただし、MC13の開催が2024年3月31日以降にずれ込む場合は、同日までに閣僚または一般理事会が延長の有無を決定する。なお、今回の決定では、範囲、定義、影響を含む定期的なレビューを行う旨が盛り込まれた。漁業補助金協定については、IUU漁業（違法・無報告・無規制漁業）に対する補助金の禁止や乱獲状態の資源に関し、資源回復の取り組みを伴わずに供与される補助金の禁止について加盟国全体で合意した。包括的合意を達成する追加条項をMC13に勧告する目的で、MC12開催前に提示された課題に基づく交渉を継続することなどが確認された。（注）当初6月15日までだった会期は、交渉調整のため延長された。</t>
    <phoneticPr fontId="16"/>
  </si>
  <si>
    <t>新型コロナウイルスの感染に影響する可能性のある因子について、新たな研究で意外な結果が報告された。この研究では、食物アレルギーは感染リスクの低下と関連するが、喘息と感染リスクは関連しないことが示された。一方、肥満およびBMIの高さは感染リスクを上昇させることも明らかにされた。さらに、13歳未満の小児の感染リスクは13歳以上のティーンや成人と同等だが、小児の感染の4分の3は無症候性であり、小児のいる世帯では家庭内の感染率が高いことも確認された。米国立アレルギー感染症研究所（NIAID）の支援を受けて、米National Jewish HealthのMax A. Seibold氏らが実施したこの研究結果は、「The Journal of Allergy and Clinical Immunology」に2022年5月31日掲載された。この研究は、21歳以下の同居者が1人以上いる1,394世帯に属する4,142人（保護者1,978人、21歳以下の小児とティーン2,164人）を対象に実施された。
対象者は米国の12の都市に在住しており、観察期間は、まだワクチンが一般に普及せず、変異株がまん延する前の2020年5月15日〜2021年2月1日であった。研究目的は、小児のいる世帯での新型コロナウイルス感染率を調べることと、自己報告による喘息やアレルギーが新型コロナウイルス感染やその家庭内伝播と関連するのかを明らかにすることだった。観察期間中に147家庭の261人で新型コロナウイルス陽性が判明した。感染確率は、13歳未満の小児と成人で14.0％、13〜21歳（ティーン）で12.1％と同様であった。1人が新型コロナウイルスに感染した世帯の57.7％で、複数の同居者への伝播が認められた。過去の研究では、アレルギーのある人は新型コロナウイルスに感染しにくい可能性が示されていたが、今回の研究では、食物アレルギーがあると感染リスクが半減することが明らかになった（調整ハザード比0.50、95％信頼区間0.32〜0.81）。一方、喘息（同1.04、0.73〜1.46）、湿疹（同1.06、0.75〜1.50）、花粉症やアレルギー性鼻炎などの上気道のアレルギー疾患（同0.96、0.73〜1.26）は感染リスクの増加と関連しないことが示された。なぜ食物アレルギーが感染リスクを低減させるのだろうか。アレルギー症状の主因である2型炎症は、気道細胞にあるACE2受容体と呼ばれるタンパク質の値を減少させると考えられている。「新型コロナウイルスはこの受容体を利用して細胞内に侵入するため、その値が低ければ、ウイルスが細胞に感染する能力が抑制される可能性がある」と研究グループは説明している。一方、肥満が重症化のリスク因子となることはこれまでの研究でも明らかにされているが、今回の研究ではBMIが10ポイント増えるごとに感染リスクが9％上昇することが示された（同.09、1.03〜1.15）。
過体重または肥満の人は、正常体重の人に比べて感染リスクが41％高かった（同1.41、1.06〜1.87）。
このほか、小児では無症候感染の比率が高く（小児75％、ティーン59％、成人38％）、ウイルス量はティーンや成人と同等であることも判明した。
研究グループは、以上の結果に加え、小児では家族との距離が密接になりやすいことから、小児は新型コロナウイルスの家庭内感染を広げる確率が極めて高い可能性があるとの見方を示している。これらの研究結果についてNIAIDの代表であるAnthony Fauci氏は、「この知見から、小児へのワクチン接種をはじめとする感染予防措置により、小児と脆弱な家族の双方をウイルスから守ることの重要性が明示された」と述べている。（HealthDay News 2022年6月3日）</t>
    <phoneticPr fontId="16"/>
  </si>
  <si>
    <t>EU</t>
    <phoneticPr fontId="16"/>
  </si>
  <si>
    <t>英国</t>
    <rPh sb="0" eb="2">
      <t>エイコク</t>
    </rPh>
    <phoneticPr fontId="16"/>
  </si>
  <si>
    <t>米国</t>
    <rPh sb="0" eb="2">
      <t>ベイコク</t>
    </rPh>
    <phoneticPr fontId="16"/>
  </si>
  <si>
    <t>ミャンマー</t>
    <phoneticPr fontId="16"/>
  </si>
  <si>
    <t>スイス</t>
    <phoneticPr fontId="16"/>
  </si>
  <si>
    <t>　</t>
    <phoneticPr fontId="16"/>
  </si>
  <si>
    <t>東海田店 牛肩ロースステーキ用一部 消費期限誤表記</t>
  </si>
  <si>
    <t>TOPVALU 麺用ソース すだちおろしうどん一部 別商品内包</t>
  </si>
  <si>
    <t>山椒ちりめん徳用一部 フグが混入している恐れ</t>
  </si>
  <si>
    <t>さきいか天他 計5商品 アレルギー(乳成分)表示欠落</t>
  </si>
  <si>
    <t>吉敷店 国産チキンのタルタル南蛮 アレルギー表示欠落</t>
  </si>
  <si>
    <t>わらび餅すみ田 あざみ野店 6商品 消費期限誤表記</t>
  </si>
  <si>
    <t>ラムネ、抹茶、黒糖くずきり一部 ボイル殺菌不良の恐れ</t>
  </si>
  <si>
    <t>減塩さば干物一部 一括表示シール誤貼付</t>
  </si>
  <si>
    <t>境港産紅ずわい蟹入りクリームコロッケ (卵,かに)表示欠落</t>
  </si>
  <si>
    <t>ほっけ有頭開き 超特大 消費期限印字欠落</t>
  </si>
  <si>
    <t>養殖 銀鮭(甘口)切身 一部ラベル保存温度誤表示</t>
  </si>
  <si>
    <t>お魚の美味しい西京焼のお弁当 一部ラベル誤貼付で誤表示</t>
  </si>
  <si>
    <t>からだシフト糖質コントロールつゆ アセスルファムK基準超過</t>
  </si>
  <si>
    <t>機能性表示食6/26現在　5,598品目です　(A18,A89,A178,A217を除く)</t>
    <phoneticPr fontId="16"/>
  </si>
  <si>
    <t>加工食品の輸出向けに海外添加物規制対応セミナーを6月28日に開催します！！～着色料規制の早見表（プロトタイプ）の公開～</t>
    <phoneticPr fontId="16"/>
  </si>
  <si>
    <t>GFP加工食品部会では、これまで輸出拡大に向けた様々な課題について、加工食品メーカー、関係団体、商社等と議論を進めてきました。
加工食品の輸出にあたっては、海外の食品添加物規制への対応が共通の大きな障害となっています。早急に輸出を増加させる観点からは輸出先国・地域の規制に合った食品添加物の代替利用が有効です。
このため、今年度、輸出に取り組む加工食品メーカーの皆さまが、規制に対応した食品添加物を代替利用する際に役立つ着色料規制の早見表の作成に着手し、今回、そのプロトタイプを公開し、テスト運用を開始します。
この他に、食品添加物の海外規制と国内規制の違い、実際に海外の食品添加物規制対応を進めている加工食品メーカーの事例紹介等の取組の参考となる多様な情報を発信します。その後、合同オンライン相談会や個別マッチングを実施します。
日時 :令和4年6月28日(火曜日)
        10時00分 ~ 12時30分  オープンセミナー
        13時30分 ~ 17時30分  マッチング (注1)  (合同オンライン相談会(注2)、個別マッチング(注3) ）
場所 : オンライン開催
(注1) 事前エントリー企業のみ対象
(注2) 講師(業界団体や先進的な添加物対応を進めている加工食品メーカー、商社等)と事業者が合同で情報交換・相談会を実施いたします。 
(注3) 添加物メーカーと加工食品メーカーが個別で相談会を実施いたします。</t>
    <phoneticPr fontId="16"/>
  </si>
  <si>
    <t>ちりめん丼のタレ 期限表示欠落</t>
    <phoneticPr fontId="16"/>
  </si>
  <si>
    <t>令和4年5月20日～6月13日に、しらす食堂で販売した「ちりめん丼のタレ」において、 期限表示の欠落(本来の期限:令和4年7月13日迄)が判明したため、回収する。これまで健康被害の報告はない。(リコールプラス)
【対象】
商品名:①ちりめん丼のタレ
内容量:①150g
形態　:プラスチック容器
JANコード:①4571422950038
【消費期限、賞味期限】記載なし
【その他】しらす食堂アグリコレット店でポン酢をご購入されたお客様。
【販売地域】高知県
【住所】高知市北御座10-10　アグリコレット
【販売先】しらす食堂
【販売日】令和4年5月20日～6月13日
【販売数量】37本</t>
    <phoneticPr fontId="16"/>
  </si>
  <si>
    <t>クリーミーコロッケ 一部ラベル誤貼付で(カニ)表示欠落</t>
    <phoneticPr fontId="16"/>
  </si>
  <si>
    <t>2022年6月19日に、ザ・ビッグ郡山店で販売した「クリーミーコロッケ(カニ入り)」において、 かぼちゃコロッケのラベル商品にカニクリームコロッケを商品詰めにての販売を行い、特定原材料「カニ」のラベル表示が欠落したため、回収する。これまで健康被害の報告はない。(リコールプラス)
【対象】
商品名:①クリーミーコロッケ(カニ入り)
内容量:①2個入　②4個入
形態　:2個入(パック詰め)4個入(袋詰め)
JANコード:①2712000301978(4個入)　　　　　　　　　　　　　　　　
②2712000400992(2個入)
賞味期限　2020年6月20日</t>
    <phoneticPr fontId="16"/>
  </si>
  <si>
    <t>アレフ、「びっくりドンキー」2店舗でハマウィング電力利用開始</t>
    <phoneticPr fontId="16"/>
  </si>
  <si>
    <t>【北海道】ハンバーグレストラン「びっくりドンキー」を展開するアレフ（札幌市）は1日、横浜市のびっくりドンキー青葉台店と鶴見店＝写真＝で横浜市風力発電所（ハマウィング）で作られた再生可能エネルギー電力の使用を開始。エネルギーの地産地消が実現した。
　この取組みは横浜市とアーバンエナジー（横浜市）の「再生可能エネルギー電気特定卸供給契約」を活用し、横浜市内のゼロエミプラン（再生可能エネルギー比率100％、CO2排出係数ゼロの電力）契約者にハマウィングの電</t>
    <phoneticPr fontId="16"/>
  </si>
  <si>
    <t>ハーゲンダッツから発ガン性物質、台湾・香港・シンガポールで販売中止、韓国で検査中</t>
    <phoneticPr fontId="16"/>
  </si>
  <si>
    <t>https://switch-news.com/whole/post-78127/</t>
    <phoneticPr fontId="16"/>
  </si>
  <si>
    <t>ハーゲンダッツはこのほど、台湾向けに輸出されたバニラアイスに、微量の残留農薬が検出されたことを発表。台湾で問題の製品の回収を進めている。また、これを受けて香港、シンガポールでも販売中止となっている。ハーゲンダッツによれば、問題のアイスクリームはバニラ味の473ミリリットル入りカップ（消費期限2023年4月13日）と、バニラ味の業務用9.46リットル入り（消費期限2022年10月26日）の2ロット。どちらもフランスで生産され、台湾に輸入されていた。
検出されたのは農薬（殺虫剤）に含まれるエチレンオキシドという物質。これは、がんを誘発する可能性がある「1級発がん性物質」に分類されており、EUでは殺虫剤としての使用が禁止されていると報じられている。台湾では現在、問題のアイスクリームを含め、同時期に同じ工場で生産された全てのバニラアイスクリームが販売中止になっており、政府当局が詳しい調査を進めているとのこと。
香港、シンガポールでも販売中止、韓国では調査中
 問題のアイスクリームは香港にも輸入されていたため、香港政府当局（食安中心／Centre for Food Safety）はそれらを販売停止とし、市民に注意を呼びかけると同時に現在回収を進めている。また、ハーゲンダッツの輸入者である「ゼネラル・ミルズ 香港」は、このことについての謝罪文を発表した。シンガポールでも同様に、シンガポール食品庁（Singapore Food Agency）が問題のアイスクリームの回収を指示。同庁は「食べたとしてもすぐに害があるわけではないが、長期間食べ続けると健康上の問題が起こる可能性がある」と現地メディアに言っているそう。
韓国では、問題となった容量のバニラアイスクリームはフランス産でなく、米国産のものが輸入されている。だが、「ミニカップ」など他の容量のものはフランス産であるため、韓国食品医薬品安全処は「国内で流通中のハーゲンダッツ製品に対してすぐに安全検査を実施する」と発表した。（了）</t>
    <phoneticPr fontId="16"/>
  </si>
  <si>
    <t>中国から輸入のキノコ類、農薬基準超え13回 台湾、説明を要求</t>
    <phoneticPr fontId="16"/>
  </si>
  <si>
    <t>（台北中央社）衛生福利部（保健省）食品薬物管理署（食薬署）は21日、中国から輸入された乾燥ヤマブシタケから基準値を上回る残留農薬が半年間で13回検出されたとして、書面での説明を求めると明らかにした。8月3日の期限までに回答が得られなければ輸入を停止するとしている。
同署の規定では輸入品の不合格率が10％以上に達した場合、輸出国に対し書面での説明を求めることになっている。同署によれば、中国から輸入された乾燥ヤマブシタケの不合格率は19.4％で、農薬検出が相次いだのを受け、先月初めから全ロット検査に切り替えていた。</t>
    <phoneticPr fontId="16"/>
  </si>
  <si>
    <t>https://www.excite.co.jp/news/article/Jpcna_CNA_20220621_202206210009/</t>
    <phoneticPr fontId="16"/>
  </si>
  <si>
    <t>あんず 一部残留農薬基準超過の恐れ</t>
    <phoneticPr fontId="16"/>
  </si>
  <si>
    <t>令和4年6月13日から16日に、JAグリーンアグリ板野、道の駅いたので販売した「あんず」において、徳島県が検査したあんずからテフルベンズロン(あんずにおいて一律基準0.01ppm)が基準超過して検出されるおそれが判明したため、回収する。これまで健康被害の報告はない。(R+編集部)
【発　表　日】2022/06/18
【企　業　名】板野郡農業協同組合、株式会社阿波食
【キーワード】あんず、テフルベンズロン、基準超過
【 ジャンル 】食品
【 関連情報 】
https://ifas.mhlw.go.jp/faspub/_link.do?i=IO_S020502&amp;p=RCL20...https://ifas.mhlw.go.jp/faspub/_link.do?i=IO_S020502&amp;p=RCL20...---</t>
    <phoneticPr fontId="16"/>
  </si>
  <si>
    <t>https://www.excite.co.jp/news/article/Recall_43550/</t>
    <phoneticPr fontId="16"/>
  </si>
  <si>
    <t>2022年第23週（6月6日〜6月12日)</t>
    <phoneticPr fontId="106"/>
  </si>
  <si>
    <t>血清群・毒素型：‌O157 VT1・VT2（26例）、O157 VT2（7例）、O26 VT1（5例）、O103 VT1（3例）、
O157VT1（2例）、O111 VT1・VT2（1例）、O111VT1（1例）、O165 VT2（1例）、その他・不明（16例）
累積報告数：665例（有症者390例、うちHUS 5例．死亡なし）</t>
    <phoneticPr fontId="106"/>
  </si>
  <si>
    <t xml:space="preserve">年齢群：‌1歳（1例）、3歳（1例）、4歳（3例）、5歳（1例）、7歳（2例）、
9歳（1例）、10代（6例）、20代（17例）、30代（5例）、40代（11例）、
50代（7例）、60代（2例）、70代（2例）、80代（3例）
</t>
    <phoneticPr fontId="106"/>
  </si>
  <si>
    <t xml:space="preserve">腸管出血性大腸菌感染症62例（有症者48例、うちHUS 1例）
感染地域：国内49例、国内・国外不明13例
国内の感染地域：‌東京都6例、福岡県6例、北海道5例、千葉県4例、大阪府4例、岡山県3例、愛知県2例、長崎県2例、宮城県1例、茨城県1例、群馬県1例、埼玉県1例、神奈川県1例、
石川県1例、長野県1例、岐阜県1例、静岡県1例、滋賀県1例、兵庫県1例、和歌山県1例、広島県1例、宮崎県1例、国内（都道府県不明）3例
</t>
    <phoneticPr fontId="106"/>
  </si>
  <si>
    <t>E型肝炎11例 感染地域（感染源）：‌埼玉県2例（レバー1例、不明1例）、北海道
1例（豚ホルモン）、東京都1例（不明）、新潟県1例（不明）、三重県1例（不明）、広島県1例（不明）、国内（都道府県不明）2例（豚肉1例、不明1例）、国内・国外不明2例（羊肉の生食1例、不明1例）
..
A型肝炎3例 感染地域：‌国内（都道府県不明）1例、ケニア1例、国内・国外不
明1例</t>
    <phoneticPr fontId="106"/>
  </si>
  <si>
    <t>レジオネラ症46例（肺炎型46例）
感染地域：群馬県3例、宮城県2例、山形県2例、福島県2例、富山県2例、山口県2例、福岡県2例、茨城県1例、栃木県1例、埼玉県1例、神奈川県1例、石川県1例、福井県1例、長野県1例、愛知県1例、京都府1例、兵庫県
1例、鳥取県1例、島根県1例、広島県1例、高知県1例、大分県1例、鹿児島県1例、沖縄県1例、国内・
国外不明14例
年齢群：‌30代（1例）、40代（4例）、50代（7例）、60代（14例）、70代（12例）、80代（7例）、90代以上（1例）
累積報告数：664例</t>
    <phoneticPr fontId="106"/>
  </si>
  <si>
    <t>アメーバ赤痢8例（腸管アメーバ症8例）
感染地域：‌埼玉県1例、神奈川県1例、大阪府1例、兵庫県1例、国内（都道府県不明）1例、国外（国不明）1例、国内・国外不明2例
感染経路：性的接触2例（異性間2例）、経口感染1例、不明5例</t>
    <phoneticPr fontId="106"/>
  </si>
  <si>
    <t xml:space="preserve"> GⅡ　23週　0例</t>
    <rPh sb="6" eb="7">
      <t>シュウ</t>
    </rPh>
    <phoneticPr fontId="5"/>
  </si>
  <si>
    <t>伊東市は２３日、同市和田の市立玖須美保育園で複数の園児が嘔吐（おうと）などの症状を示し、検査により感染性胃腸炎の原因となるサポウイルスが検出されたと発表した。
　累計患者は同日時点で園児２５人、保育士１人。重症はおらず、いずれも回復傾向にある。検査した７人のうち５人からウイルスが検出された。食中毒の可能性は低く、保育や給食を続ける。</t>
    <phoneticPr fontId="106"/>
  </si>
  <si>
    <t>静岡新聞</t>
    <rPh sb="0" eb="4">
      <t>シズオカシンブン</t>
    </rPh>
    <phoneticPr fontId="106"/>
  </si>
  <si>
    <t>毎週　　ひとつ　　覚えていきましょう</t>
    <phoneticPr fontId="5"/>
  </si>
  <si>
    <t>今週のお題(梅雨の時期には湿度を高くしないように)</t>
    <rPh sb="6" eb="8">
      <t>ツユ</t>
    </rPh>
    <rPh sb="9" eb="11">
      <t>ジキ</t>
    </rPh>
    <rPh sb="13" eb="15">
      <t>シツド</t>
    </rPh>
    <rPh sb="16" eb="17">
      <t>タカ</t>
    </rPh>
    <phoneticPr fontId="5"/>
  </si>
  <si>
    <t>なぜ　湿度に注意するのか?　湿度が高いとどんなことが起き易いのか?</t>
    <rPh sb="3" eb="5">
      <t>シツド</t>
    </rPh>
    <rPh sb="6" eb="8">
      <t>チュウイ</t>
    </rPh>
    <rPh sb="14" eb="16">
      <t>シツド</t>
    </rPh>
    <rPh sb="17" eb="18">
      <t>タカ</t>
    </rPh>
    <rPh sb="26" eb="27">
      <t>オ</t>
    </rPh>
    <rPh sb="28" eb="29">
      <t>ヤス</t>
    </rPh>
    <phoneticPr fontId="5"/>
  </si>
  <si>
    <t>↓　職場の先輩は以下のことを理解して　わかり易く　指導しましょう　↓</t>
    <phoneticPr fontId="5"/>
  </si>
  <si>
    <t>★梅雨になると本州の平均湿度は７０%を超える。
★この時期は、カビが発生(発育)する最適環境だ! 
★工場内にカビが充満していたら製品には胞子が付く。胞子は肉眼では見えないので、出荷後に発芽してはじめて 肉眼で見えるようになる。
これがカビ混入の厄介なところ。
★カビが工場内に発生するとそこに虫が集まってくる。特にチャタテムシやダニ類はカビを好んで食べる。集まった虫の一部は、製品に隠れて消費者にまで運ばれる。</t>
    <rPh sb="27" eb="29">
      <t>ジキ</t>
    </rPh>
    <rPh sb="78" eb="80">
      <t>ニクガン</t>
    </rPh>
    <rPh sb="82" eb="83">
      <t>ミ</t>
    </rPh>
    <rPh sb="89" eb="91">
      <t>シュッカ</t>
    </rPh>
    <rPh sb="91" eb="92">
      <t>ゴ</t>
    </rPh>
    <rPh sb="120" eb="122">
      <t>コンニュウ</t>
    </rPh>
    <rPh sb="123" eb="125">
      <t>ヤッカイ</t>
    </rPh>
    <rPh sb="179" eb="180">
      <t>アツ</t>
    </rPh>
    <rPh sb="183" eb="184">
      <t>ムシ</t>
    </rPh>
    <rPh sb="185" eb="187">
      <t>イチブ</t>
    </rPh>
    <rPh sb="189" eb="191">
      <t>セイヒン</t>
    </rPh>
    <rPh sb="192" eb="193">
      <t>カク</t>
    </rPh>
    <rPh sb="195" eb="198">
      <t>ショウヒシャ</t>
    </rPh>
    <rPh sb="201" eb="202">
      <t>ハコ</t>
    </rPh>
    <phoneticPr fontId="5"/>
  </si>
  <si>
    <t>温度計は、厨房や加工場に必ずありますよね!  これに湿度計が付いていなかったら有るものに交換しましょう。
湿度43％以下を、1日3時間以上続くようにコントロールすれば、カビは発生しません。
そこまでコントロール出来ない職場では、平均湿度60％以下を心がけましょう。
方法はいくつかあります。
　①清掃後は水濡れを放置しない、水気をふき取る、乾燥させる。
　②定常的に湿っているところには、扇風機や乾燥機を設置し乾燥を心がける。
　③蒸気発生装置からの蒸気をダクトに誘導する。
できることを決めたら、継続してやると必ず効果が出ます。</t>
    <rPh sb="39" eb="40">
      <t>ア</t>
    </rPh>
    <rPh sb="114" eb="116">
      <t>ヘイキン</t>
    </rPh>
    <rPh sb="163" eb="165">
      <t>ミズケ</t>
    </rPh>
    <rPh sb="168" eb="169">
      <t>ト</t>
    </rPh>
    <rPh sb="206" eb="208">
      <t>カンソウ</t>
    </rPh>
    <rPh sb="209" eb="210">
      <t>ココロ</t>
    </rPh>
    <rPh sb="250" eb="252">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</si>
</sst>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1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sz val="12.55"/>
      <color theme="0"/>
      <name val="Inherit"/>
    </font>
    <font>
      <b/>
      <sz val="11"/>
      <color theme="1"/>
      <name val="Meiryo"/>
      <family val="3"/>
      <charset val="128"/>
    </font>
    <font>
      <sz val="16"/>
      <name val="Microsoft YaHei"/>
      <family val="2"/>
      <charset val="134"/>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rgb="FF92D050"/>
        <bgColor indexed="64"/>
      </patternFill>
    </fill>
    <fill>
      <patternFill patternType="solid">
        <fgColor rgb="FF6DDDF7"/>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12"/>
        <bgColor indexed="64"/>
      </patternFill>
    </fill>
    <fill>
      <patternFill patternType="solid">
        <fgColor indexed="48"/>
        <bgColor indexed="64"/>
      </patternFill>
    </fill>
  </fills>
  <borders count="23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4" fillId="0" borderId="0"/>
    <xf numFmtId="0" fontId="185" fillId="0" borderId="0" applyNumberFormat="0" applyFill="0" applyBorder="0" applyAlignment="0" applyProtection="0"/>
    <xf numFmtId="0" fontId="184" fillId="0" borderId="0"/>
    <xf numFmtId="0" fontId="1" fillId="0" borderId="0">
      <alignment vertical="center"/>
    </xf>
  </cellStyleXfs>
  <cellXfs count="88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4" xfId="17" applyNumberFormat="1" applyFont="1" applyFill="1" applyBorder="1" applyAlignment="1">
      <alignment horizontal="center" vertical="center"/>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80" fontId="50" fillId="13" borderId="150" xfId="17" applyNumberFormat="1" applyFont="1" applyFill="1" applyBorder="1" applyAlignment="1">
      <alignment horizontal="center"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180" fontId="50" fillId="13" borderId="155" xfId="17" applyNumberFormat="1" applyFont="1" applyFill="1" applyBorder="1" applyAlignment="1">
      <alignment horizontal="center" vertical="center"/>
    </xf>
    <xf numFmtId="0" fontId="6" fillId="6" borderId="159" xfId="2" applyFill="1" applyBorder="1">
      <alignment vertical="center"/>
    </xf>
    <xf numFmtId="0" fontId="6" fillId="0" borderId="159" xfId="2" applyBorder="1">
      <alignment vertical="center"/>
    </xf>
    <xf numFmtId="3" fontId="144" fillId="22" borderId="0" xfId="0" applyNumberFormat="1" applyFont="1" applyFill="1" applyAlignment="1">
      <alignment vertical="center" wrapText="1"/>
    </xf>
    <xf numFmtId="0" fontId="115" fillId="22" borderId="157" xfId="17" applyFont="1" applyFill="1" applyBorder="1" applyAlignment="1">
      <alignment horizontal="center" vertical="center" wrapText="1"/>
    </xf>
    <xf numFmtId="14" fontId="115" fillId="22" borderId="158"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70" xfId="2" applyFill="1" applyBorder="1" applyAlignment="1">
      <alignment horizontal="left" vertical="top"/>
    </xf>
    <xf numFmtId="0" fontId="8" fillId="38" borderId="169"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80" xfId="2" applyFont="1" applyFill="1" applyBorder="1" applyAlignment="1">
      <alignment horizontal="center" vertical="center" wrapText="1"/>
    </xf>
    <xf numFmtId="0" fontId="8" fillId="0" borderId="183" xfId="1" applyFill="1" applyBorder="1" applyAlignment="1" applyProtection="1">
      <alignment vertical="center" wrapText="1"/>
    </xf>
    <xf numFmtId="0" fontId="18" fillId="24" borderId="184" xfId="2" applyFont="1" applyFill="1" applyBorder="1" applyAlignment="1">
      <alignment horizontal="center" vertical="center" wrapText="1"/>
    </xf>
    <xf numFmtId="0" fontId="18" fillId="24" borderId="184" xfId="1" applyFont="1" applyFill="1" applyBorder="1" applyAlignment="1" applyProtection="1">
      <alignment horizontal="center" vertical="center" wrapText="1"/>
    </xf>
    <xf numFmtId="0" fontId="8" fillId="0" borderId="185" xfId="1" applyBorder="1" applyAlignment="1" applyProtection="1">
      <alignment vertical="center" wrapText="1"/>
    </xf>
    <xf numFmtId="0" fontId="108" fillId="0" borderId="175"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4" fillId="26" borderId="102" xfId="2" applyFont="1" applyFill="1" applyBorder="1" applyAlignment="1">
      <alignment horizontal="center" vertical="center" wrapText="1"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6" xfId="2" applyFont="1" applyFill="1" applyBorder="1" applyAlignment="1">
      <alignment horizontal="center" vertical="center" wrapText="1"/>
    </xf>
    <xf numFmtId="0" fontId="108" fillId="26" borderId="177" xfId="2" applyFont="1" applyFill="1" applyBorder="1" applyAlignment="1">
      <alignment horizontal="center" vertical="center"/>
    </xf>
    <xf numFmtId="0" fontId="108" fillId="26" borderId="178"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180" fontId="50" fillId="13" borderId="191" xfId="17" applyNumberFormat="1" applyFont="1" applyFill="1" applyBorder="1" applyAlignment="1">
      <alignment horizontal="center" vertical="center"/>
    </xf>
    <xf numFmtId="0" fontId="8" fillId="0" borderId="195"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6"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7"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8" xfId="17" applyBorder="1" applyAlignment="1">
      <alignment horizontal="center" vertical="center" wrapText="1"/>
    </xf>
    <xf numFmtId="0" fontId="1" fillId="0" borderId="149" xfId="17" applyBorder="1" applyAlignment="1">
      <alignment horizontal="center" vertical="center"/>
    </xf>
    <xf numFmtId="0" fontId="13" fillId="0" borderId="151" xfId="2" applyFont="1" applyBorder="1" applyAlignment="1">
      <alignment horizontal="center" vertical="center" wrapText="1"/>
    </xf>
    <xf numFmtId="0" fontId="13" fillId="0" borderId="152"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6"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184" fontId="163" fillId="40" borderId="0" xfId="0" applyNumberFormat="1" applyFont="1" applyFill="1" applyAlignment="1">
      <alignment vertical="center" wrapText="1"/>
    </xf>
    <xf numFmtId="0" fontId="50" fillId="22" borderId="197" xfId="16" applyFont="1" applyFill="1" applyBorder="1">
      <alignment vertical="center"/>
    </xf>
    <xf numFmtId="0" fontId="50" fillId="22" borderId="198" xfId="16" applyFont="1" applyFill="1" applyBorder="1">
      <alignment vertical="center"/>
    </xf>
    <xf numFmtId="0" fontId="10" fillId="22" borderId="198"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5" fillId="0" borderId="0" xfId="17" applyFont="1" applyAlignment="1">
      <alignment vertical="center"/>
    </xf>
    <xf numFmtId="184" fontId="176" fillId="40" borderId="0" xfId="0" applyNumberFormat="1" applyFont="1" applyFill="1" applyAlignment="1">
      <alignment vertical="center" wrapText="1"/>
    </xf>
    <xf numFmtId="3" fontId="142" fillId="27" borderId="0" xfId="0" applyNumberFormat="1" applyFont="1" applyFill="1" applyBorder="1" applyAlignment="1">
      <alignment horizontal="right" vertical="center"/>
    </xf>
    <xf numFmtId="0" fontId="177" fillId="0" borderId="0" xfId="1" applyFont="1" applyAlignment="1" applyProtection="1">
      <alignment horizontal="left" vertical="top" wrapText="1"/>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184" fontId="163" fillId="43" borderId="0" xfId="0" applyNumberFormat="1" applyFont="1" applyFill="1" applyBorder="1" applyAlignment="1">
      <alignment horizontal="center" vertical="center" wrapText="1"/>
    </xf>
    <xf numFmtId="184" fontId="130" fillId="43" borderId="0" xfId="0" applyNumberFormat="1" applyFont="1" applyFill="1" applyBorder="1" applyAlignment="1">
      <alignment horizontal="center" vertical="center" wrapText="1"/>
    </xf>
    <xf numFmtId="0" fontId="179" fillId="39" borderId="0" xfId="0" applyFont="1" applyFill="1" applyAlignment="1">
      <alignment vertical="top" wrapText="1"/>
    </xf>
    <xf numFmtId="0" fontId="180"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9"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4" borderId="107" xfId="2" applyNumberFormat="1" applyFont="1" applyFill="1" applyBorder="1" applyAlignment="1">
      <alignment horizontal="center" vertical="center" wrapText="1"/>
    </xf>
    <xf numFmtId="177" fontId="13" fillId="44"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00" xfId="2" applyFont="1" applyBorder="1" applyAlignment="1">
      <alignment horizontal="center" vertical="center" wrapText="1"/>
    </xf>
    <xf numFmtId="0" fontId="13" fillId="0" borderId="201" xfId="2" applyFont="1" applyBorder="1" applyAlignment="1">
      <alignment horizontal="center" vertical="center" wrapText="1"/>
    </xf>
    <xf numFmtId="0" fontId="13" fillId="0" borderId="202" xfId="2" applyFont="1" applyBorder="1" applyAlignment="1">
      <alignment horizontal="center" vertical="center" wrapText="1"/>
    </xf>
    <xf numFmtId="0" fontId="13" fillId="0" borderId="200" xfId="2" applyFont="1" applyBorder="1" applyAlignment="1">
      <alignment horizontal="center" vertical="center"/>
    </xf>
    <xf numFmtId="0" fontId="13" fillId="6" borderId="200" xfId="2" applyFont="1" applyFill="1" applyBorder="1" applyAlignment="1">
      <alignment horizontal="center" vertical="center" wrapText="1"/>
    </xf>
    <xf numFmtId="0" fontId="160" fillId="22" borderId="160" xfId="0" applyFont="1" applyFill="1" applyBorder="1" applyAlignment="1">
      <alignment horizontal="center" vertical="center" wrapText="1"/>
    </xf>
    <xf numFmtId="0" fontId="160" fillId="22" borderId="190" xfId="0" applyFont="1" applyFill="1" applyBorder="1" applyAlignment="1">
      <alignment horizontal="center" vertical="center" wrapText="1"/>
    </xf>
    <xf numFmtId="0" fontId="186" fillId="22" borderId="199" xfId="2" applyFont="1" applyFill="1" applyBorder="1" applyAlignment="1">
      <alignment horizontal="center" vertical="center"/>
    </xf>
    <xf numFmtId="177" fontId="186" fillId="22" borderId="8" xfId="2" applyNumberFormat="1" applyFont="1" applyFill="1" applyBorder="1" applyAlignment="1">
      <alignment horizontal="center" vertical="center" shrinkToFit="1"/>
    </xf>
    <xf numFmtId="177" fontId="187" fillId="22" borderId="10" xfId="2" applyNumberFormat="1" applyFont="1" applyFill="1" applyBorder="1" applyAlignment="1">
      <alignment horizontal="center" vertical="center" shrinkToFit="1"/>
    </xf>
    <xf numFmtId="177" fontId="188" fillId="22" borderId="106" xfId="2" applyNumberFormat="1" applyFont="1" applyFill="1" applyBorder="1" applyAlignment="1">
      <alignment horizontal="center" vertical="center" wrapText="1"/>
    </xf>
    <xf numFmtId="0" fontId="189" fillId="0" borderId="174"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78" fillId="0" borderId="0" xfId="0" applyFont="1" applyAlignment="1">
      <alignment vertical="top" wrapText="1"/>
    </xf>
    <xf numFmtId="0" fontId="128" fillId="34" borderId="203" xfId="2" applyFont="1" applyFill="1" applyBorder="1" applyAlignment="1">
      <alignment horizontal="center" vertical="center" wrapText="1"/>
    </xf>
    <xf numFmtId="0" fontId="129" fillId="34" borderId="204" xfId="2" applyFont="1" applyFill="1" applyBorder="1" applyAlignment="1">
      <alignment horizontal="center" vertical="center" wrapText="1"/>
    </xf>
    <xf numFmtId="0" fontId="181" fillId="34" borderId="204" xfId="2" applyFont="1" applyFill="1" applyBorder="1" applyAlignment="1">
      <alignment horizontal="left" vertical="center"/>
    </xf>
    <xf numFmtId="0" fontId="122" fillId="34" borderId="204" xfId="2" applyFont="1" applyFill="1" applyBorder="1" applyAlignment="1">
      <alignment horizontal="center" vertical="center"/>
    </xf>
    <xf numFmtId="0" fontId="122" fillId="34" borderId="205" xfId="2" applyFont="1" applyFill="1" applyBorder="1" applyAlignment="1">
      <alignment horizontal="center" vertical="center"/>
    </xf>
    <xf numFmtId="0" fontId="76" fillId="22" borderId="206" xfId="0" applyFont="1" applyFill="1" applyBorder="1" applyAlignment="1">
      <alignment horizontal="left" vertical="center"/>
    </xf>
    <xf numFmtId="14" fontId="76" fillId="22" borderId="206" xfId="0" applyNumberFormat="1" applyFont="1" applyFill="1" applyBorder="1" applyAlignment="1">
      <alignment horizontal="left" vertical="center"/>
    </xf>
    <xf numFmtId="0" fontId="103" fillId="41"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60" xfId="0" applyFont="1" applyBorder="1" applyAlignment="1">
      <alignment horizontal="center" vertical="center" wrapText="1"/>
    </xf>
    <xf numFmtId="184" fontId="163" fillId="45"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08" xfId="2" applyNumberFormat="1" applyFont="1" applyFill="1" applyBorder="1" applyAlignment="1">
      <alignment vertical="center" wrapText="1" shrinkToFit="1"/>
    </xf>
    <xf numFmtId="0" fontId="153" fillId="46" borderId="0" xfId="0" applyFont="1" applyFill="1" applyAlignment="1">
      <alignment horizontal="center" vertical="center" wrapText="1"/>
    </xf>
    <xf numFmtId="0" fontId="152" fillId="46"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90" fillId="46" borderId="0" xfId="0" applyFont="1" applyFill="1" applyAlignment="1">
      <alignment horizontal="center" vertical="center" wrapText="1"/>
    </xf>
    <xf numFmtId="0" fontId="191"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8" xfId="17" applyNumberFormat="1" applyFont="1" applyFill="1" applyBorder="1" applyAlignment="1">
      <alignment horizontal="center" vertical="center"/>
    </xf>
    <xf numFmtId="0" fontId="1" fillId="0" borderId="157" xfId="17" applyFill="1" applyBorder="1" applyAlignment="1">
      <alignment horizontal="center" vertical="center" wrapText="1"/>
    </xf>
    <xf numFmtId="0" fontId="149" fillId="22" borderId="0" xfId="0" applyFont="1" applyFill="1" applyAlignment="1">
      <alignment vertical="top" wrapText="1"/>
    </xf>
    <xf numFmtId="0" fontId="108" fillId="0" borderId="182" xfId="1" applyFont="1" applyFill="1" applyBorder="1" applyAlignment="1" applyProtection="1">
      <alignment vertical="top" wrapText="1"/>
    </xf>
    <xf numFmtId="0" fontId="108" fillId="0" borderId="182" xfId="2" applyFont="1" applyFill="1" applyBorder="1" applyAlignment="1">
      <alignment vertical="top" wrapText="1"/>
    </xf>
    <xf numFmtId="0" fontId="108" fillId="0" borderId="175" xfId="1" applyFont="1" applyBorder="1" applyAlignment="1" applyProtection="1">
      <alignment horizontal="left" vertical="top" wrapText="1"/>
    </xf>
    <xf numFmtId="14" fontId="108" fillId="24" borderId="209" xfId="1" applyNumberFormat="1" applyFont="1" applyFill="1" applyBorder="1" applyAlignment="1" applyProtection="1">
      <alignment horizontal="center" vertical="center" wrapText="1" shrinkToFit="1"/>
    </xf>
    <xf numFmtId="14" fontId="108" fillId="24" borderId="210" xfId="1" applyNumberFormat="1" applyFont="1" applyFill="1" applyBorder="1" applyAlignment="1" applyProtection="1">
      <alignment vertical="center" wrapText="1" shrinkToFit="1"/>
    </xf>
    <xf numFmtId="0" fontId="146" fillId="22" borderId="0" xfId="0" applyFont="1" applyFill="1" applyAlignment="1">
      <alignment horizontal="center" vertical="center" wrapText="1"/>
    </xf>
    <xf numFmtId="14" fontId="37" fillId="22" borderId="158" xfId="17" applyNumberFormat="1" applyFont="1" applyFill="1" applyBorder="1" applyAlignment="1">
      <alignment horizontal="center" vertical="center" wrapText="1"/>
    </xf>
    <xf numFmtId="0" fontId="13" fillId="22" borderId="157" xfId="17" applyFont="1" applyFill="1" applyBorder="1" applyAlignment="1">
      <alignment horizontal="center" vertical="center" wrapText="1"/>
    </xf>
    <xf numFmtId="14" fontId="13" fillId="22" borderId="158" xfId="17" applyNumberFormat="1" applyFont="1" applyFill="1" applyBorder="1" applyAlignment="1">
      <alignment horizontal="center" vertical="center"/>
    </xf>
    <xf numFmtId="0" fontId="37" fillId="22" borderId="157" xfId="17" applyFont="1" applyFill="1" applyBorder="1" applyAlignment="1">
      <alignment horizontal="center" vertical="center" wrapText="1"/>
    </xf>
    <xf numFmtId="14" fontId="37" fillId="22" borderId="158" xfId="17" applyNumberFormat="1" applyFont="1" applyFill="1" applyBorder="1" applyAlignment="1">
      <alignment horizontal="center" vertical="center"/>
    </xf>
    <xf numFmtId="0" fontId="1" fillId="22" borderId="157" xfId="17" applyFill="1" applyBorder="1" applyAlignment="1">
      <alignment horizontal="center" vertical="center" wrapText="1"/>
    </xf>
    <xf numFmtId="14" fontId="1" fillId="22" borderId="158"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9"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8"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8" fillId="0" borderId="0" xfId="0" applyFont="1">
      <alignment vertical="center"/>
    </xf>
    <xf numFmtId="14" fontId="29" fillId="24" borderId="1" xfId="2" applyNumberFormat="1" applyFont="1" applyFill="1" applyBorder="1" applyAlignment="1">
      <alignment horizontal="center" vertical="center" shrinkToFit="1"/>
    </xf>
    <xf numFmtId="0" fontId="192" fillId="0" borderId="0" xfId="0" applyFont="1" applyAlignment="1">
      <alignment vertical="center" wrapText="1"/>
    </xf>
    <xf numFmtId="3" fontId="142" fillId="27" borderId="0" xfId="0" applyNumberFormat="1" applyFont="1" applyFill="1" applyBorder="1" applyAlignment="1">
      <alignment vertical="center"/>
    </xf>
    <xf numFmtId="184" fontId="193" fillId="27" borderId="0" xfId="0" applyNumberFormat="1" applyFont="1" applyFill="1" applyAlignment="1">
      <alignment vertical="center" wrapText="1"/>
    </xf>
    <xf numFmtId="0" fontId="8" fillId="0" borderId="207" xfId="1" applyBorder="1" applyAlignment="1" applyProtection="1">
      <alignment vertical="center"/>
    </xf>
    <xf numFmtId="0" fontId="8" fillId="0" borderId="140" xfId="1" applyFill="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13" xfId="1" applyNumberFormat="1" applyFont="1" applyFill="1" applyBorder="1" applyAlignment="1" applyProtection="1">
      <alignment vertical="center" wrapText="1"/>
    </xf>
    <xf numFmtId="0" fontId="8" fillId="0" borderId="214" xfId="1" applyFill="1" applyBorder="1" applyAlignment="1" applyProtection="1">
      <alignment vertical="center"/>
    </xf>
    <xf numFmtId="14" fontId="108" fillId="24" borderId="161"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6" fillId="27" borderId="0" xfId="0" applyFont="1" applyFill="1" applyBorder="1" applyAlignment="1">
      <alignment horizontal="left" vertical="center" wrapText="1"/>
    </xf>
    <xf numFmtId="0" fontId="195" fillId="27" borderId="0" xfId="0" applyFont="1" applyFill="1" applyBorder="1" applyAlignment="1">
      <alignment horizontal="left" vertical="center" wrapText="1"/>
    </xf>
    <xf numFmtId="0" fontId="176" fillId="45" borderId="0" xfId="0" applyFont="1" applyFill="1" applyBorder="1" applyAlignment="1">
      <alignment horizontal="left" vertical="center" wrapText="1"/>
    </xf>
    <xf numFmtId="0" fontId="176" fillId="45" borderId="0" xfId="0" applyFont="1" applyFill="1" applyAlignment="1">
      <alignment horizontal="left" vertical="center" wrapText="1"/>
    </xf>
    <xf numFmtId="0" fontId="176" fillId="45" borderId="0" xfId="0" applyFont="1" applyFill="1" applyAlignment="1">
      <alignment horizontal="left" vertical="center" shrinkToFit="1"/>
    </xf>
    <xf numFmtId="0" fontId="176" fillId="45" borderId="0" xfId="0" applyFont="1" applyFill="1" applyBorder="1" applyAlignment="1">
      <alignment horizontal="left" vertical="center" shrinkToFit="1"/>
    </xf>
    <xf numFmtId="0" fontId="196" fillId="27" borderId="0" xfId="0" applyFont="1" applyFill="1" applyBorder="1" applyAlignment="1">
      <alignment horizontal="left" vertical="center" shrinkToFit="1"/>
    </xf>
    <xf numFmtId="0" fontId="197" fillId="24" borderId="187" xfId="1" applyFont="1" applyFill="1" applyBorder="1" applyAlignment="1" applyProtection="1">
      <alignment horizontal="center" vertical="center" wrapText="1"/>
    </xf>
    <xf numFmtId="0" fontId="18" fillId="2" borderId="215" xfId="2" applyFont="1" applyFill="1" applyBorder="1" applyAlignment="1">
      <alignment horizontal="center" vertical="center" wrapText="1"/>
    </xf>
    <xf numFmtId="0" fontId="198" fillId="22" borderId="206" xfId="0" applyFont="1" applyFill="1" applyBorder="1" applyAlignment="1">
      <alignment horizontal="left" vertical="center"/>
    </xf>
    <xf numFmtId="0" fontId="194"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200" fillId="27" borderId="0" xfId="0" applyNumberFormat="1" applyFont="1" applyFill="1" applyAlignment="1">
      <alignment vertical="top" wrapText="1"/>
    </xf>
    <xf numFmtId="0" fontId="199" fillId="27" borderId="0" xfId="0" applyFont="1" applyFill="1" applyAlignment="1">
      <alignment vertical="top" wrapText="1"/>
    </xf>
    <xf numFmtId="0" fontId="201" fillId="22" borderId="0" xfId="0" applyFont="1" applyFill="1" applyAlignment="1">
      <alignment vertical="top" wrapText="1"/>
    </xf>
    <xf numFmtId="0" fontId="202" fillId="22" borderId="0" xfId="0" applyFont="1" applyFill="1" applyAlignment="1">
      <alignment vertical="top" wrapText="1"/>
    </xf>
    <xf numFmtId="177" fontId="158" fillId="27" borderId="0" xfId="0" applyNumberFormat="1" applyFont="1" applyFill="1" applyBorder="1" applyAlignment="1">
      <alignment vertical="center"/>
    </xf>
    <xf numFmtId="0" fontId="203" fillId="27" borderId="0" xfId="0" applyFont="1" applyFill="1" applyBorder="1" applyAlignment="1">
      <alignment horizontal="left" vertical="center"/>
    </xf>
    <xf numFmtId="0" fontId="193"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5" borderId="0" xfId="0" applyNumberFormat="1" applyFont="1" applyFill="1" applyBorder="1" applyAlignment="1">
      <alignment horizontal="center" vertical="center" wrapText="1"/>
    </xf>
    <xf numFmtId="0" fontId="176" fillId="45" borderId="0" xfId="0" applyFont="1" applyFill="1" applyBorder="1" applyAlignment="1">
      <alignment horizontal="left" vertical="center"/>
    </xf>
    <xf numFmtId="3" fontId="0" fillId="0" borderId="0" xfId="0" applyNumberFormat="1">
      <alignment vertical="center"/>
    </xf>
    <xf numFmtId="0" fontId="204" fillId="22" borderId="206" xfId="0" applyFont="1" applyFill="1" applyBorder="1" applyAlignment="1">
      <alignment horizontal="left" vertical="center"/>
    </xf>
    <xf numFmtId="0" fontId="108" fillId="0" borderId="45" xfId="1" applyFont="1" applyFill="1" applyBorder="1" applyAlignment="1" applyProtection="1">
      <alignment vertical="top" wrapText="1"/>
    </xf>
    <xf numFmtId="0" fontId="108" fillId="0" borderId="140" xfId="1" applyFont="1" applyFill="1" applyBorder="1" applyAlignment="1" applyProtection="1">
      <alignment vertical="top" wrapText="1"/>
    </xf>
    <xf numFmtId="0" fontId="69" fillId="22" borderId="0" xfId="1" applyFont="1" applyFill="1" applyBorder="1" applyAlignment="1" applyProtection="1">
      <alignment vertical="center" wrapText="1"/>
    </xf>
    <xf numFmtId="0" fontId="69" fillId="22" borderId="0" xfId="1" applyFont="1" applyFill="1" applyBorder="1" applyAlignment="1" applyProtection="1">
      <alignment horizontal="left" vertical="center"/>
    </xf>
    <xf numFmtId="0" fontId="108" fillId="0" borderId="0" xfId="2" applyFont="1" applyFill="1" applyBorder="1" applyAlignment="1">
      <alignment vertical="top" wrapText="1"/>
    </xf>
    <xf numFmtId="0" fontId="148" fillId="22" borderId="157"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8" fillId="0" borderId="139" xfId="1" applyFill="1" applyBorder="1" applyAlignment="1" applyProtection="1">
      <alignment vertical="center" wrapText="1"/>
    </xf>
    <xf numFmtId="0" fontId="166" fillId="47" borderId="0" xfId="0" applyFont="1" applyFill="1" applyAlignment="1">
      <alignment vertical="center"/>
    </xf>
    <xf numFmtId="0" fontId="176" fillId="40" borderId="0" xfId="0" applyFont="1" applyFill="1" applyBorder="1" applyAlignment="1">
      <alignment horizontal="left" vertical="center" wrapText="1"/>
    </xf>
    <xf numFmtId="3" fontId="151" fillId="40" borderId="0" xfId="0" applyNumberFormat="1" applyFont="1" applyFill="1">
      <alignment vertical="center"/>
    </xf>
    <xf numFmtId="177" fontId="176" fillId="40" borderId="0" xfId="0" applyNumberFormat="1" applyFont="1" applyFill="1" applyBorder="1" applyAlignment="1">
      <alignment horizontal="right" vertical="center" wrapText="1"/>
    </xf>
    <xf numFmtId="184" fontId="193" fillId="40" borderId="0" xfId="0" applyNumberFormat="1" applyFont="1" applyFill="1" applyBorder="1" applyAlignment="1">
      <alignment horizontal="center" vertical="center" wrapText="1"/>
    </xf>
    <xf numFmtId="0" fontId="149" fillId="24" borderId="0" xfId="0" applyFont="1" applyFill="1" applyAlignment="1">
      <alignment horizontal="center" vertical="center" shrinkToFit="1"/>
    </xf>
    <xf numFmtId="0" fontId="8" fillId="0" borderId="224" xfId="1" applyBorder="1" applyAlignment="1" applyProtection="1">
      <alignment vertical="center" wrapText="1"/>
    </xf>
    <xf numFmtId="177" fontId="158" fillId="27" borderId="0" xfId="0" applyNumberFormat="1" applyFont="1" applyFill="1" applyBorder="1">
      <alignment vertical="center"/>
    </xf>
    <xf numFmtId="177" fontId="137" fillId="27" borderId="0" xfId="0" applyNumberFormat="1" applyFont="1" applyFill="1" applyAlignment="1">
      <alignment vertical="top" wrapText="1"/>
    </xf>
    <xf numFmtId="3" fontId="137" fillId="27" borderId="0" xfId="0" applyNumberFormat="1" applyFont="1" applyFill="1" applyAlignment="1">
      <alignment vertical="top" wrapText="1"/>
    </xf>
    <xf numFmtId="0" fontId="206" fillId="27" borderId="0" xfId="0" applyFont="1" applyFill="1" applyAlignment="1">
      <alignment vertical="top" wrapText="1"/>
    </xf>
    <xf numFmtId="0" fontId="207" fillId="0" borderId="160" xfId="0" applyFont="1" applyBorder="1" applyAlignment="1">
      <alignment horizontal="center" vertical="center" wrapText="1"/>
    </xf>
    <xf numFmtId="0" fontId="207" fillId="0" borderId="190" xfId="0" applyFont="1" applyBorder="1" applyAlignment="1">
      <alignment horizontal="center" vertical="center" wrapText="1"/>
    </xf>
    <xf numFmtId="0" fontId="76" fillId="22" borderId="115" xfId="0" applyFont="1" applyFill="1" applyBorder="1" applyAlignment="1">
      <alignment horizontal="left" vertical="center"/>
    </xf>
    <xf numFmtId="0" fontId="198"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08" fillId="0" borderId="211" xfId="1" applyFont="1" applyBorder="1" applyAlignment="1" applyProtection="1">
      <alignment horizontal="left" vertical="top"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14" fontId="148" fillId="22" borderId="158" xfId="17" applyNumberFormat="1" applyFont="1" applyFill="1" applyBorder="1" applyAlignment="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80" fillId="39" borderId="0" xfId="0" applyFont="1" applyFill="1" applyAlignment="1">
      <alignment horizontal="left" vertical="center" wrapText="1"/>
    </xf>
    <xf numFmtId="0" fontId="10" fillId="7" borderId="153" xfId="17" applyFont="1" applyFill="1" applyBorder="1" applyAlignment="1">
      <alignment horizontal="left" vertical="center" wrapText="1"/>
    </xf>
    <xf numFmtId="0" fontId="10" fillId="7" borderId="150" xfId="17" applyFont="1" applyFill="1" applyBorder="1" applyAlignment="1">
      <alignment horizontal="left" vertical="center" wrapText="1"/>
    </xf>
    <xf numFmtId="0" fontId="10" fillId="7" borderId="154" xfId="17" applyFont="1" applyFill="1" applyBorder="1" applyAlignment="1">
      <alignment horizontal="left" vertical="center" wrapText="1"/>
    </xf>
    <xf numFmtId="0" fontId="37" fillId="22" borderId="192" xfId="17" applyFont="1" applyFill="1" applyBorder="1" applyAlignment="1">
      <alignment horizontal="left" vertical="top" wrapText="1"/>
    </xf>
    <xf numFmtId="0" fontId="37" fillId="22" borderId="193" xfId="17" applyFont="1" applyFill="1" applyBorder="1" applyAlignment="1">
      <alignment horizontal="left" vertical="top" wrapText="1"/>
    </xf>
    <xf numFmtId="0" fontId="37" fillId="22" borderId="194"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1" xfId="17" applyFont="1" applyBorder="1" applyAlignment="1">
      <alignment horizontal="center" vertical="center" wrapText="1"/>
    </xf>
    <xf numFmtId="0" fontId="12" fillId="0" borderId="142" xfId="17" applyFont="1" applyBorder="1" applyAlignment="1">
      <alignment horizontal="center" vertical="center" wrapText="1"/>
    </xf>
    <xf numFmtId="0" fontId="12" fillId="0" borderId="143" xfId="17" applyFont="1" applyBorder="1" applyAlignment="1">
      <alignment horizontal="center" vertical="center" wrapText="1"/>
    </xf>
    <xf numFmtId="0" fontId="55" fillId="0" borderId="145" xfId="17" applyFont="1" applyBorder="1" applyAlignment="1">
      <alignment horizontal="center" vertical="center"/>
    </xf>
    <xf numFmtId="0" fontId="55" fillId="0" borderId="146" xfId="17" applyFont="1" applyBorder="1" applyAlignment="1">
      <alignment horizontal="center" vertical="center"/>
    </xf>
    <xf numFmtId="0" fontId="55" fillId="0" borderId="147" xfId="17" applyFont="1" applyBorder="1" applyAlignment="1">
      <alignment horizontal="center" vertical="center"/>
    </xf>
    <xf numFmtId="0" fontId="183" fillId="22" borderId="192" xfId="17" applyFont="1" applyFill="1" applyBorder="1" applyAlignment="1">
      <alignment horizontal="left" vertical="top" wrapText="1"/>
    </xf>
    <xf numFmtId="0" fontId="183" fillId="22" borderId="193" xfId="17" applyFont="1" applyFill="1" applyBorder="1" applyAlignment="1">
      <alignment horizontal="left" vertical="top" wrapText="1"/>
    </xf>
    <xf numFmtId="0" fontId="183" fillId="22" borderId="194" xfId="17" applyFont="1" applyFill="1" applyBorder="1" applyAlignment="1">
      <alignment horizontal="left" vertical="top" wrapText="1"/>
    </xf>
    <xf numFmtId="0" fontId="13" fillId="22" borderId="192" xfId="17" applyFont="1" applyFill="1" applyBorder="1" applyAlignment="1">
      <alignment horizontal="left" vertical="top" wrapText="1"/>
    </xf>
    <xf numFmtId="0" fontId="13" fillId="22" borderId="193" xfId="17" applyFont="1" applyFill="1" applyBorder="1" applyAlignment="1">
      <alignment horizontal="left" vertical="top" wrapText="1"/>
    </xf>
    <xf numFmtId="0" fontId="13" fillId="22" borderId="194" xfId="17" applyFont="1" applyFill="1" applyBorder="1" applyAlignment="1">
      <alignment horizontal="left" vertical="top" wrapText="1"/>
    </xf>
    <xf numFmtId="0" fontId="13" fillId="22" borderId="192" xfId="2" applyFont="1" applyFill="1" applyBorder="1" applyAlignment="1">
      <alignment horizontal="left" vertical="top" wrapText="1"/>
    </xf>
    <xf numFmtId="0" fontId="13" fillId="22" borderId="193" xfId="2" applyFont="1" applyFill="1" applyBorder="1" applyAlignment="1">
      <alignment horizontal="left" vertical="top" wrapText="1"/>
    </xf>
    <xf numFmtId="0" fontId="13" fillId="22" borderId="194"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92" xfId="17" applyFont="1" applyFill="1" applyBorder="1" applyAlignment="1">
      <alignment horizontal="left" vertical="top" wrapText="1"/>
    </xf>
    <xf numFmtId="0" fontId="37" fillId="0" borderId="193" xfId="17" applyFont="1" applyFill="1" applyBorder="1" applyAlignment="1">
      <alignment horizontal="left" vertical="top" wrapText="1"/>
    </xf>
    <xf numFmtId="0" fontId="37" fillId="0" borderId="194" xfId="17" applyFont="1" applyFill="1" applyBorder="1" applyAlignment="1">
      <alignment horizontal="left" vertical="top" wrapText="1"/>
    </xf>
    <xf numFmtId="0" fontId="121" fillId="22" borderId="192" xfId="2" applyFont="1" applyFill="1" applyBorder="1" applyAlignment="1">
      <alignment horizontal="left" vertical="top" wrapText="1"/>
    </xf>
    <xf numFmtId="0" fontId="121" fillId="22" borderId="193" xfId="2" applyFont="1" applyFill="1" applyBorder="1" applyAlignment="1">
      <alignment horizontal="left" vertical="top" wrapText="1"/>
    </xf>
    <xf numFmtId="0" fontId="121" fillId="22" borderId="194" xfId="2" applyFont="1" applyFill="1" applyBorder="1" applyAlignment="1">
      <alignment horizontal="left" vertical="top" wrapText="1"/>
    </xf>
    <xf numFmtId="0" fontId="13" fillId="22" borderId="192" xfId="2" applyFont="1" applyFill="1" applyBorder="1" applyAlignment="1">
      <alignment horizontal="center" vertical="center" wrapText="1"/>
    </xf>
    <xf numFmtId="0" fontId="13" fillId="22" borderId="193" xfId="2" applyFont="1" applyFill="1" applyBorder="1" applyAlignment="1">
      <alignment horizontal="center" vertical="center" wrapText="1"/>
    </xf>
    <xf numFmtId="0" fontId="13" fillId="22" borderId="194" xfId="2" applyFont="1" applyFill="1" applyBorder="1" applyAlignment="1">
      <alignment horizontal="center" vertical="center" wrapText="1"/>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9" fillId="27" borderId="0" xfId="0" applyFont="1" applyFill="1" applyAlignment="1">
      <alignment horizontal="left" vertical="top" wrapText="1"/>
    </xf>
    <xf numFmtId="0" fontId="205"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9"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14" fontId="108" fillId="24" borderId="181" xfId="1" applyNumberFormat="1" applyFont="1" applyFill="1" applyBorder="1" applyAlignment="1" applyProtection="1">
      <alignment horizontal="center" vertical="center" wrapText="1"/>
    </xf>
    <xf numFmtId="0" fontId="108" fillId="24" borderId="181"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61" xfId="2" applyNumberFormat="1" applyFont="1" applyFill="1" applyBorder="1" applyAlignment="1">
      <alignment horizontal="center" vertical="center" wrapTex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0" fontId="108" fillId="0" borderId="222" xfId="2" applyFont="1" applyFill="1" applyBorder="1" applyAlignment="1">
      <alignment horizontal="left" vertical="top" wrapText="1"/>
    </xf>
    <xf numFmtId="0" fontId="108" fillId="0" borderId="223" xfId="2" applyFont="1" applyFill="1" applyBorder="1" applyAlignment="1">
      <alignment horizontal="left" vertical="top" wrapText="1"/>
    </xf>
    <xf numFmtId="14" fontId="108" fillId="24" borderId="164" xfId="2" applyNumberFormat="1" applyFont="1" applyFill="1" applyBorder="1" applyAlignment="1">
      <alignment horizontal="center" vertical="center" wrapText="1" shrinkToFit="1"/>
    </xf>
    <xf numFmtId="14" fontId="108" fillId="24" borderId="162" xfId="2" applyNumberFormat="1" applyFont="1" applyFill="1" applyBorder="1" applyAlignment="1">
      <alignment horizontal="center" vertical="center" wrapText="1" shrinkToFit="1"/>
    </xf>
    <xf numFmtId="14" fontId="108" fillId="24" borderId="163" xfId="2" applyNumberFormat="1" applyFont="1" applyFill="1" applyBorder="1" applyAlignment="1">
      <alignment horizontal="center" vertical="center" wrapText="1" shrinkToFit="1"/>
    </xf>
    <xf numFmtId="0" fontId="108" fillId="24" borderId="186" xfId="2" applyFont="1" applyFill="1" applyBorder="1" applyAlignment="1">
      <alignment horizontal="center" vertical="center"/>
    </xf>
    <xf numFmtId="14" fontId="113" fillId="24" borderId="1" xfId="2" applyNumberFormat="1" applyFont="1" applyFill="1" applyBorder="1" applyAlignment="1">
      <alignment horizontal="center" vertical="center" shrinkToFit="1"/>
    </xf>
    <xf numFmtId="14" fontId="113" fillId="24" borderId="161"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1" xfId="2" applyNumberFormat="1" applyFont="1" applyFill="1" applyBorder="1" applyAlignment="1">
      <alignment horizontal="center" vertical="center" shrinkToFit="1"/>
    </xf>
    <xf numFmtId="14" fontId="113" fillId="24" borderId="213" xfId="2" applyNumberFormat="1" applyFont="1" applyFill="1" applyBorder="1" applyAlignment="1">
      <alignment horizontal="center" vertical="center" shrinkToFit="1"/>
    </xf>
    <xf numFmtId="14" fontId="108" fillId="24" borderId="213" xfId="2" applyNumberFormat="1" applyFont="1" applyFill="1" applyBorder="1" applyAlignment="1">
      <alignment horizontal="center" vertical="center" shrinkToFit="1"/>
    </xf>
    <xf numFmtId="56" fontId="108" fillId="24" borderId="208" xfId="2" applyNumberFormat="1" applyFont="1" applyFill="1" applyBorder="1" applyAlignment="1">
      <alignment horizontal="center" vertical="center" wrapText="1"/>
    </xf>
    <xf numFmtId="56" fontId="108" fillId="24" borderId="209" xfId="2" applyNumberFormat="1" applyFont="1" applyFill="1" applyBorder="1" applyAlignment="1">
      <alignment horizontal="center" vertical="center" wrapText="1"/>
    </xf>
    <xf numFmtId="56" fontId="108" fillId="24" borderId="210" xfId="2" applyNumberFormat="1" applyFont="1" applyFill="1" applyBorder="1" applyAlignment="1">
      <alignment horizontal="center" vertical="center" wrapText="1"/>
    </xf>
    <xf numFmtId="0" fontId="108" fillId="24" borderId="219" xfId="2" applyFont="1" applyFill="1" applyBorder="1" applyAlignment="1">
      <alignment horizontal="center" vertical="center"/>
    </xf>
    <xf numFmtId="56" fontId="108" fillId="24" borderId="216" xfId="2" applyNumberFormat="1" applyFont="1" applyFill="1" applyBorder="1" applyAlignment="1">
      <alignment horizontal="center" vertical="center"/>
    </xf>
    <xf numFmtId="56" fontId="108" fillId="24" borderId="217" xfId="2" applyNumberFormat="1" applyFont="1" applyFill="1" applyBorder="1" applyAlignment="1">
      <alignment horizontal="center" vertical="center"/>
    </xf>
    <xf numFmtId="56" fontId="108" fillId="24" borderId="218" xfId="2" applyNumberFormat="1" applyFont="1" applyFill="1" applyBorder="1" applyAlignment="1">
      <alignment horizontal="center" vertical="center"/>
    </xf>
    <xf numFmtId="14" fontId="108" fillId="24" borderId="165" xfId="1" applyNumberFormat="1" applyFont="1" applyFill="1" applyBorder="1" applyAlignment="1" applyProtection="1">
      <alignment horizontal="center" vertical="center" wrapText="1" shrinkToFit="1"/>
    </xf>
    <xf numFmtId="14" fontId="108" fillId="24" borderId="167" xfId="1" applyNumberFormat="1" applyFont="1" applyFill="1" applyBorder="1" applyAlignment="1" applyProtection="1">
      <alignment horizontal="center" vertical="center" wrapText="1" shrinkToFit="1"/>
    </xf>
    <xf numFmtId="14" fontId="108" fillId="24" borderId="166"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08" fillId="24" borderId="219" xfId="1" applyNumberFormat="1" applyFont="1" applyFill="1" applyBorder="1" applyAlignment="1" applyProtection="1">
      <alignment horizontal="center" vertical="center" wrapText="1"/>
    </xf>
    <xf numFmtId="14" fontId="108" fillId="24" borderId="220" xfId="1" applyNumberFormat="1" applyFont="1" applyFill="1" applyBorder="1" applyAlignment="1" applyProtection="1">
      <alignment horizontal="center" vertical="center" wrapText="1"/>
    </xf>
    <xf numFmtId="14" fontId="108" fillId="24" borderId="221" xfId="1" applyNumberFormat="1" applyFont="1" applyFill="1" applyBorder="1" applyAlignment="1" applyProtection="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3" fillId="24" borderId="43" xfId="2" applyFont="1" applyFill="1" applyBorder="1" applyAlignment="1">
      <alignment horizontal="center" vertical="center" wrapText="1"/>
    </xf>
    <xf numFmtId="0" fontId="113" fillId="24" borderId="2" xfId="2" applyFont="1" applyFill="1" applyBorder="1" applyAlignment="1">
      <alignment horizontal="center" vertical="center" wrapText="1"/>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4" xfId="2" applyFill="1" applyBorder="1" applyAlignment="1">
      <alignment horizontal="left" vertical="top" wrapText="1"/>
    </xf>
    <xf numFmtId="0" fontId="6" fillId="29" borderId="169"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4" xfId="1" applyFill="1" applyBorder="1" applyAlignment="1" applyProtection="1">
      <alignment horizontal="left" vertical="top"/>
    </xf>
    <xf numFmtId="0" fontId="6" fillId="38" borderId="168"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73"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1" fillId="0" borderId="99" xfId="1" applyFont="1" applyBorder="1" applyAlignment="1" applyProtection="1">
      <alignment vertical="top" wrapText="1"/>
    </xf>
    <xf numFmtId="0" fontId="21" fillId="0" borderId="188" xfId="1" applyFont="1" applyBorder="1" applyAlignment="1" applyProtection="1">
      <alignment vertical="top" wrapText="1"/>
    </xf>
    <xf numFmtId="0" fontId="21" fillId="0" borderId="189" xfId="1" applyFont="1" applyBorder="1" applyAlignment="1" applyProtection="1">
      <alignment vertical="top" wrapText="1"/>
    </xf>
    <xf numFmtId="0" fontId="28" fillId="42" borderId="171" xfId="2" applyFont="1" applyFill="1" applyBorder="1" applyAlignment="1">
      <alignment horizontal="center" vertical="center" wrapText="1" shrinkToFit="1"/>
    </xf>
    <xf numFmtId="0" fontId="28" fillId="42" borderId="172" xfId="2" applyFont="1" applyFill="1" applyBorder="1" applyAlignment="1">
      <alignment horizontal="center" vertical="center" wrapText="1" shrinkToFit="1"/>
    </xf>
    <xf numFmtId="0" fontId="28" fillId="42" borderId="173"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8" xfId="1" applyFont="1" applyFill="1" applyBorder="1" applyAlignment="1" applyProtection="1">
      <alignment horizontal="left" vertical="top" wrapText="1"/>
    </xf>
    <xf numFmtId="0" fontId="21" fillId="22" borderId="189"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 fillId="0" borderId="140" xfId="1" applyFill="1" applyBorder="1" applyAlignment="1" applyProtection="1">
      <alignment vertical="center" wrapText="1"/>
    </xf>
    <xf numFmtId="0" fontId="174" fillId="0" borderId="0" xfId="1" applyFont="1" applyAlignment="1" applyProtection="1">
      <alignment horizontal="left" vertical="center" wrapText="1"/>
    </xf>
    <xf numFmtId="0" fontId="8" fillId="0" borderId="0" xfId="1" applyAlignment="1" applyProtection="1">
      <alignment horizontal="left" vertical="center" wrapText="1"/>
    </xf>
    <xf numFmtId="0" fontId="21" fillId="24" borderId="0" xfId="1" applyFont="1" applyFill="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12" xfId="1" applyFill="1" applyBorder="1" applyAlignment="1" applyProtection="1">
      <alignment vertical="center" wrapText="1"/>
    </xf>
    <xf numFmtId="0" fontId="76" fillId="24" borderId="206" xfId="0" applyFont="1" applyFill="1" applyBorder="1" applyAlignment="1">
      <alignment horizontal="left" vertical="center"/>
    </xf>
    <xf numFmtId="0" fontId="76" fillId="24" borderId="115" xfId="0" applyFont="1" applyFill="1" applyBorder="1" applyAlignment="1">
      <alignment horizontal="left" vertical="center"/>
    </xf>
    <xf numFmtId="0" fontId="76" fillId="48" borderId="115" xfId="0" applyFont="1" applyFill="1" applyBorder="1" applyAlignment="1">
      <alignment horizontal="left" vertical="center"/>
    </xf>
    <xf numFmtId="0" fontId="76" fillId="48" borderId="206" xfId="0" applyFont="1" applyFill="1" applyBorder="1" applyAlignment="1">
      <alignment horizontal="left" vertical="center"/>
    </xf>
    <xf numFmtId="0" fontId="76" fillId="38" borderId="206" xfId="0" applyFont="1" applyFill="1" applyBorder="1" applyAlignment="1">
      <alignment horizontal="left" vertical="center"/>
    </xf>
    <xf numFmtId="0" fontId="76" fillId="49" borderId="115" xfId="0" applyFont="1" applyFill="1" applyBorder="1" applyAlignment="1">
      <alignment horizontal="left" vertical="center"/>
    </xf>
    <xf numFmtId="0" fontId="76" fillId="50" borderId="206" xfId="0" applyFont="1" applyFill="1" applyBorder="1" applyAlignment="1">
      <alignment horizontal="left" vertical="center"/>
    </xf>
    <xf numFmtId="0" fontId="76" fillId="50" borderId="115" xfId="0" applyFont="1" applyFill="1" applyBorder="1" applyAlignment="1">
      <alignment horizontal="left" vertical="center"/>
    </xf>
    <xf numFmtId="0" fontId="76" fillId="51" borderId="115" xfId="0" applyFont="1" applyFill="1" applyBorder="1" applyAlignment="1">
      <alignment horizontal="left" vertical="center"/>
    </xf>
    <xf numFmtId="0" fontId="76" fillId="38" borderId="115" xfId="0" applyFont="1" applyFill="1" applyBorder="1" applyAlignment="1">
      <alignment horizontal="left" vertical="center"/>
    </xf>
    <xf numFmtId="0" fontId="37" fillId="24" borderId="192" xfId="17" applyFont="1" applyFill="1" applyBorder="1" applyAlignment="1">
      <alignment horizontal="left" vertical="top" wrapText="1"/>
    </xf>
    <xf numFmtId="0" fontId="37" fillId="24" borderId="193" xfId="17" applyFont="1" applyFill="1" applyBorder="1" applyAlignment="1">
      <alignment horizontal="left" vertical="top" wrapText="1"/>
    </xf>
    <xf numFmtId="0" fontId="37" fillId="24" borderId="194" xfId="17" applyFont="1" applyFill="1" applyBorder="1" applyAlignment="1">
      <alignment horizontal="left" vertical="top" wrapText="1"/>
    </xf>
    <xf numFmtId="0" fontId="37" fillId="24" borderId="157" xfId="17" applyFont="1" applyFill="1" applyBorder="1" applyAlignment="1">
      <alignment horizontal="center" vertical="center" wrapText="1"/>
    </xf>
    <xf numFmtId="14" fontId="115" fillId="24" borderId="158" xfId="17" applyNumberFormat="1" applyFont="1" applyFill="1" applyBorder="1" applyAlignment="1">
      <alignment horizontal="center" vertical="center"/>
    </xf>
    <xf numFmtId="0" fontId="209" fillId="52" borderId="0" xfId="2" applyFont="1" applyFill="1" applyAlignment="1">
      <alignment horizontal="center" vertical="center"/>
    </xf>
    <xf numFmtId="0" fontId="6" fillId="0" borderId="0" xfId="4"/>
    <xf numFmtId="0" fontId="108" fillId="22" borderId="0" xfId="2" applyFont="1" applyFill="1" applyAlignment="1">
      <alignment horizontal="center" vertical="center"/>
    </xf>
    <xf numFmtId="0" fontId="21" fillId="22" borderId="0" xfId="2" applyFont="1" applyFill="1" applyAlignment="1">
      <alignment horizontal="center" vertical="center"/>
    </xf>
    <xf numFmtId="0" fontId="210" fillId="0" borderId="0" xfId="2" applyFont="1">
      <alignment vertical="center"/>
    </xf>
    <xf numFmtId="0" fontId="211" fillId="0" borderId="0" xfId="25" applyFont="1">
      <alignment vertical="center"/>
    </xf>
    <xf numFmtId="0" fontId="212" fillId="0" borderId="0" xfId="2" applyFont="1">
      <alignment vertical="center"/>
    </xf>
    <xf numFmtId="0" fontId="8" fillId="0" borderId="0" xfId="1" applyAlignment="1" applyProtection="1">
      <alignment vertical="center"/>
    </xf>
    <xf numFmtId="0" fontId="213" fillId="22" borderId="0" xfId="2" applyFont="1" applyFill="1" applyAlignment="1">
      <alignment horizontal="center" vertical="center"/>
    </xf>
    <xf numFmtId="0" fontId="6" fillId="22" borderId="0" xfId="2" applyFill="1" applyAlignment="1">
      <alignment horizontal="center" vertical="center"/>
    </xf>
    <xf numFmtId="0" fontId="7" fillId="3" borderId="0" xfId="4" applyFont="1" applyFill="1" applyAlignment="1">
      <alignment vertical="top"/>
    </xf>
    <xf numFmtId="0" fontId="7" fillId="3" borderId="0" xfId="2" applyFont="1" applyFill="1" applyAlignment="1">
      <alignment vertical="top"/>
    </xf>
    <xf numFmtId="0" fontId="6" fillId="0" borderId="0" xfId="4" applyAlignment="1">
      <alignment horizontal="center"/>
    </xf>
    <xf numFmtId="0" fontId="214" fillId="2" borderId="0" xfId="2" applyFont="1" applyFill="1" applyAlignment="1">
      <alignment vertical="top" wrapText="1"/>
    </xf>
    <xf numFmtId="0" fontId="215" fillId="2" borderId="0" xfId="2" applyFont="1" applyFill="1" applyAlignment="1">
      <alignment vertical="top" wrapText="1"/>
    </xf>
    <xf numFmtId="0" fontId="51" fillId="53" borderId="0" xfId="2" applyFont="1" applyFill="1" applyAlignment="1">
      <alignment horizontal="left" vertical="center" wrapText="1" indent="1"/>
    </xf>
    <xf numFmtId="0" fontId="216" fillId="0" borderId="0" xfId="2" applyFont="1" applyAlignment="1">
      <alignment horizontal="left" vertical="center" wrapText="1" indent="1"/>
    </xf>
    <xf numFmtId="0" fontId="211" fillId="0" borderId="0" xfId="2" applyFont="1">
      <alignment vertical="center"/>
    </xf>
    <xf numFmtId="0" fontId="215" fillId="0" borderId="0" xfId="2" applyFont="1" applyAlignment="1">
      <alignment vertical="top" wrapText="1"/>
    </xf>
    <xf numFmtId="0" fontId="217" fillId="3" borderId="0" xfId="2" applyFont="1" applyFill="1" applyAlignment="1">
      <alignment vertical="top"/>
    </xf>
    <xf numFmtId="0" fontId="34" fillId="3" borderId="0" xfId="2" applyFont="1" applyFill="1" applyAlignment="1">
      <alignment vertical="top"/>
    </xf>
    <xf numFmtId="0" fontId="6" fillId="0" borderId="0" xfId="2" applyAlignment="1">
      <alignment vertical="top" wrapText="1"/>
    </xf>
    <xf numFmtId="0" fontId="218" fillId="0" borderId="0" xfId="2" applyFont="1">
      <alignment vertical="center"/>
    </xf>
    <xf numFmtId="0" fontId="35" fillId="8" borderId="0" xfId="4" applyFont="1" applyFill="1"/>
    <xf numFmtId="0" fontId="6" fillId="8" borderId="0" xfId="4" applyFill="1"/>
    <xf numFmtId="0" fontId="13" fillId="8" borderId="225" xfId="4" applyFont="1" applyFill="1" applyBorder="1" applyAlignment="1">
      <alignment horizontal="left" vertical="center" wrapText="1" indent="1"/>
    </xf>
    <xf numFmtId="0" fontId="13" fillId="8" borderId="226" xfId="4" applyFont="1" applyFill="1" applyBorder="1" applyAlignment="1">
      <alignment horizontal="left" vertical="center" wrapText="1" indent="1"/>
    </xf>
    <xf numFmtId="0" fontId="13" fillId="8" borderId="227" xfId="4" applyFont="1" applyFill="1" applyBorder="1" applyAlignment="1">
      <alignment horizontal="left" vertical="center" wrapText="1" indent="1"/>
    </xf>
    <xf numFmtId="0" fontId="13" fillId="8" borderId="228" xfId="4" applyFont="1" applyFill="1" applyBorder="1" applyAlignment="1">
      <alignment horizontal="left" vertical="center" wrapText="1" indent="1"/>
    </xf>
    <xf numFmtId="0" fontId="13" fillId="8" borderId="0" xfId="4" applyFont="1" applyFill="1" applyAlignment="1">
      <alignment horizontal="left" vertical="center" wrapText="1" indent="1"/>
    </xf>
    <xf numFmtId="0" fontId="13" fillId="8" borderId="229" xfId="4" applyFont="1" applyFill="1" applyBorder="1" applyAlignment="1">
      <alignment horizontal="left" vertical="center" wrapText="1" indent="1"/>
    </xf>
    <xf numFmtId="0" fontId="13" fillId="8" borderId="230" xfId="4" applyFont="1" applyFill="1" applyBorder="1" applyAlignment="1">
      <alignment horizontal="left" vertical="center" wrapText="1" indent="1"/>
    </xf>
    <xf numFmtId="0" fontId="13" fillId="8" borderId="231" xfId="4" applyFont="1" applyFill="1" applyBorder="1" applyAlignment="1">
      <alignment horizontal="left" vertical="center" wrapText="1" indent="1"/>
    </xf>
    <xf numFmtId="0" fontId="13" fillId="8" borderId="232" xfId="4" applyFont="1" applyFill="1" applyBorder="1" applyAlignment="1">
      <alignment horizontal="left" vertical="center" wrapText="1" inden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_H30-18(17)" xfId="25" xr:uid="{7B1A4205-7167-4574-96F3-8E4209C72A52}"/>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0033CC"/>
      <color rgb="FF66CCFF"/>
      <color rgb="FFFF99FF"/>
      <color rgb="FFFF0066"/>
      <color rgb="FF3399FF"/>
      <color rgb="FFBB1F05"/>
      <color rgb="FFEBA915"/>
      <color rgb="FF6EF72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'24　感染症統計'!$A$7</c:f>
              <c:strCache>
                <c:ptCount val="1"/>
                <c:pt idx="0">
                  <c:v>2022年</c:v>
                </c:pt>
              </c:strCache>
            </c:strRef>
          </c:tx>
          <c:spPr>
            <a:ln w="63500" cap="rnd">
              <a:solidFill>
                <a:srgbClr val="FF0000"/>
              </a:solidFill>
              <a:round/>
            </a:ln>
            <a:effectLst/>
          </c:spPr>
          <c:marker>
            <c:symbol val="none"/>
          </c:marker>
          <c:val>
            <c:numRef>
              <c:f>'24　感染症統計'!$B$7:$M$7</c:f>
              <c:numCache>
                <c:formatCode>#,##0_ </c:formatCode>
                <c:ptCount val="12"/>
                <c:pt idx="0" formatCode="General">
                  <c:v>81</c:v>
                </c:pt>
                <c:pt idx="1">
                  <c:v>39</c:v>
                </c:pt>
                <c:pt idx="2">
                  <c:v>72</c:v>
                </c:pt>
                <c:pt idx="3" formatCode="General">
                  <c:v>88</c:v>
                </c:pt>
                <c:pt idx="4" formatCode="General">
                  <c:v>257</c:v>
                </c:pt>
                <c:pt idx="5" formatCode="General">
                  <c:v>217</c:v>
                </c:pt>
              </c:numCache>
            </c:numRef>
          </c:val>
          <c:smooth val="0"/>
          <c:extLst>
            <c:ext xmlns:c16="http://schemas.microsoft.com/office/drawing/2014/chart" uri="{C3380CC4-5D6E-409C-BE32-E72D297353CC}">
              <c16:uniqueId val="{00000000-B26B-4AAB-ADDF-AF634710DDB6}"/>
            </c:ext>
          </c:extLst>
        </c:ser>
        <c:ser>
          <c:idx val="7"/>
          <c:order val="1"/>
          <c:tx>
            <c:strRef>
              <c:f>'24　感染症統計'!$A$8</c:f>
              <c:strCache>
                <c:ptCount val="1"/>
                <c:pt idx="0">
                  <c:v>2021年</c:v>
                </c:pt>
              </c:strCache>
            </c:strRef>
          </c:tx>
          <c:spPr>
            <a:ln w="25400" cap="rnd">
              <a:solidFill>
                <a:schemeClr val="accent6">
                  <a:lumMod val="75000"/>
                </a:schemeClr>
              </a:solidFill>
              <a:round/>
            </a:ln>
            <a:effectLst/>
          </c:spPr>
          <c:marker>
            <c:symbol val="none"/>
          </c:marker>
          <c:val>
            <c:numRef>
              <c:f>'24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'24　感染症統計'!$A$9</c:f>
              <c:strCache>
                <c:ptCount val="1"/>
                <c:pt idx="0">
                  <c:v>2020年</c:v>
                </c:pt>
              </c:strCache>
            </c:strRef>
          </c:tx>
          <c:spPr>
            <a:ln w="19050" cap="rnd">
              <a:solidFill>
                <a:schemeClr val="accent1"/>
              </a:solidFill>
              <a:round/>
            </a:ln>
            <a:effectLst/>
          </c:spPr>
          <c:marker>
            <c:symbol val="none"/>
          </c:marker>
          <c:val>
            <c:numRef>
              <c:f>'24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'24　感染症統計'!$A$10</c:f>
              <c:strCache>
                <c:ptCount val="1"/>
                <c:pt idx="0">
                  <c:v>2019年</c:v>
                </c:pt>
              </c:strCache>
            </c:strRef>
          </c:tx>
          <c:spPr>
            <a:ln w="12700" cap="rnd">
              <a:solidFill>
                <a:srgbClr val="FF0066"/>
              </a:solidFill>
              <a:round/>
            </a:ln>
            <a:effectLst/>
          </c:spPr>
          <c:marker>
            <c:symbol val="none"/>
          </c:marker>
          <c:val>
            <c:numRef>
              <c:f>'24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'24　感染症統計'!$A$11</c:f>
              <c:strCache>
                <c:ptCount val="1"/>
                <c:pt idx="0">
                  <c:v>2018年</c:v>
                </c:pt>
              </c:strCache>
            </c:strRef>
          </c:tx>
          <c:spPr>
            <a:ln w="12700" cap="rnd">
              <a:solidFill>
                <a:schemeClr val="accent3"/>
              </a:solidFill>
              <a:round/>
            </a:ln>
            <a:effectLst/>
          </c:spPr>
          <c:marker>
            <c:symbol val="none"/>
          </c:marker>
          <c:val>
            <c:numRef>
              <c:f>'24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'24　感染症統計'!$A$12</c:f>
              <c:strCache>
                <c:ptCount val="1"/>
                <c:pt idx="0">
                  <c:v>2017年</c:v>
                </c:pt>
              </c:strCache>
            </c:strRef>
          </c:tx>
          <c:spPr>
            <a:ln w="12700" cap="rnd">
              <a:solidFill>
                <a:schemeClr val="accent4"/>
              </a:solidFill>
              <a:round/>
            </a:ln>
            <a:effectLst/>
          </c:spPr>
          <c:marker>
            <c:symbol val="none"/>
          </c:marker>
          <c:val>
            <c:numRef>
              <c:f>'24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'24　感染症統計'!$A$13</c:f>
              <c:strCache>
                <c:ptCount val="1"/>
                <c:pt idx="0">
                  <c:v>2016年</c:v>
                </c:pt>
              </c:strCache>
            </c:strRef>
          </c:tx>
          <c:spPr>
            <a:ln w="12700" cap="rnd">
              <a:solidFill>
                <a:schemeClr val="accent5"/>
              </a:solidFill>
              <a:round/>
            </a:ln>
            <a:effectLst/>
          </c:spPr>
          <c:marker>
            <c:symbol val="none"/>
          </c:marker>
          <c:val>
            <c:numRef>
              <c:f>'24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'24　感染症統計'!$A$14</c:f>
              <c:strCache>
                <c:ptCount val="1"/>
                <c:pt idx="0">
                  <c:v>2015年</c:v>
                </c:pt>
              </c:strCache>
            </c:strRef>
          </c:tx>
          <c:spPr>
            <a:ln w="12700" cap="rnd">
              <a:solidFill>
                <a:schemeClr val="accent6"/>
              </a:solidFill>
              <a:round/>
            </a:ln>
            <a:effectLst/>
          </c:spPr>
          <c:marker>
            <c:symbol val="none"/>
          </c:marker>
          <c:val>
            <c:numRef>
              <c:f>'24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'24　感染症統計'!$P$8</c:f>
              <c:strCache>
                <c:ptCount val="1"/>
                <c:pt idx="0">
                  <c:v>2021年</c:v>
                </c:pt>
              </c:strCache>
            </c:strRef>
          </c:tx>
          <c:spPr>
            <a:ln w="63500" cap="rnd">
              <a:solidFill>
                <a:srgbClr val="FF0000"/>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'24　感染症統計'!$P$9</c:f>
              <c:strCache>
                <c:ptCount val="1"/>
                <c:pt idx="0">
                  <c:v>2020年</c:v>
                </c:pt>
              </c:strCache>
            </c:strRef>
          </c:tx>
          <c:spPr>
            <a:ln w="25400" cap="rnd">
              <a:solidFill>
                <a:schemeClr val="accent6">
                  <a:lumMod val="75000"/>
                </a:schemeClr>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'24　感染症統計'!$P$10</c:f>
              <c:strCache>
                <c:ptCount val="1"/>
                <c:pt idx="0">
                  <c:v>2019年</c:v>
                </c:pt>
              </c:strCache>
            </c:strRef>
          </c:tx>
          <c:spPr>
            <a:ln w="19050" cap="rnd">
              <a:solidFill>
                <a:schemeClr val="accent1"/>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'24　感染症統計'!$P$11</c:f>
              <c:strCache>
                <c:ptCount val="1"/>
                <c:pt idx="0">
                  <c:v>2018年</c:v>
                </c:pt>
              </c:strCache>
            </c:strRef>
          </c:tx>
          <c:spPr>
            <a:ln w="12700" cap="rnd">
              <a:solidFill>
                <a:schemeClr val="accent2"/>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'24　感染症統計'!$P$12</c:f>
              <c:strCache>
                <c:ptCount val="1"/>
                <c:pt idx="0">
                  <c:v>2017年</c:v>
                </c:pt>
              </c:strCache>
            </c:strRef>
          </c:tx>
          <c:spPr>
            <a:ln w="12700" cap="rnd">
              <a:solidFill>
                <a:schemeClr val="accent3"/>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'24　感染症統計'!$P$13</c:f>
              <c:strCache>
                <c:ptCount val="1"/>
                <c:pt idx="0">
                  <c:v>2016年</c:v>
                </c:pt>
              </c:strCache>
            </c:strRef>
          </c:tx>
          <c:spPr>
            <a:ln w="12700" cap="rnd">
              <a:solidFill>
                <a:schemeClr val="accent4"/>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'24　感染症統計'!$P$14</c:f>
              <c:strCache>
                <c:ptCount val="1"/>
                <c:pt idx="0">
                  <c:v>2015年</c:v>
                </c:pt>
              </c:strCache>
            </c:strRef>
          </c:tx>
          <c:spPr>
            <a:ln w="12700" cap="rnd">
              <a:solidFill>
                <a:schemeClr val="accent5"/>
              </a:solidFill>
              <a:round/>
            </a:ln>
            <a:effectLst/>
          </c:spPr>
          <c:marker>
            <c:symbol val="none"/>
          </c:marker>
          <c:cat>
            <c:numRef>
              <c:f>'24　感染症統計'!$Q$7:$AB$7</c:f>
              <c:numCache>
                <c:formatCode>#,##0_ </c:formatCode>
                <c:ptCount val="12"/>
                <c:pt idx="0" formatCode="General">
                  <c:v>0</c:v>
                </c:pt>
                <c:pt idx="1">
                  <c:v>5</c:v>
                </c:pt>
                <c:pt idx="2">
                  <c:v>4</c:v>
                </c:pt>
                <c:pt idx="3">
                  <c:v>1</c:v>
                </c:pt>
                <c:pt idx="4">
                  <c:v>1</c:v>
                </c:pt>
                <c:pt idx="5">
                  <c:v>1</c:v>
                </c:pt>
              </c:numCache>
            </c:numRef>
          </c:cat>
          <c:val>
            <c:numRef>
              <c:f>'24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sv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twoCellAnchor>
    <xdr:from>
      <xdr:col>1</xdr:col>
      <xdr:colOff>0</xdr:colOff>
      <xdr:row>14</xdr:row>
      <xdr:rowOff>83820</xdr:rowOff>
    </xdr:from>
    <xdr:to>
      <xdr:col>7</xdr:col>
      <xdr:colOff>365760</xdr:colOff>
      <xdr:row>15</xdr:row>
      <xdr:rowOff>152400</xdr:rowOff>
    </xdr:to>
    <xdr:sp macro="" textlink="">
      <xdr:nvSpPr>
        <xdr:cNvPr id="2" name="テキスト ボックス 1">
          <a:extLst>
            <a:ext uri="{FF2B5EF4-FFF2-40B4-BE49-F238E27FC236}">
              <a16:creationId xmlns:a16="http://schemas.microsoft.com/office/drawing/2014/main" id="{A8F71E7E-F653-4F1E-2E3A-B946C0E57F4E}"/>
            </a:ext>
          </a:extLst>
        </xdr:cNvPr>
        <xdr:cNvSpPr txBox="1"/>
      </xdr:nvSpPr>
      <xdr:spPr>
        <a:xfrm>
          <a:off x="114300" y="4678680"/>
          <a:ext cx="4373880" cy="373380"/>
        </a:xfrm>
        <a:prstGeom prst="rect">
          <a:avLst/>
        </a:prstGeom>
        <a:solidFill>
          <a:srgbClr val="0033CC"/>
        </a:solidFill>
        <a:ln w="9525" cmpd="sng">
          <a:noFill/>
        </a:ln>
        <a:effectLst>
          <a:outerShdw blurRad="50800" dist="50800" dir="5400000" algn="ctr" rotWithShape="0">
            <a:schemeClr val="accent5">
              <a:lumMod val="60000"/>
              <a:lumOff val="40000"/>
            </a:schemeClr>
          </a:outerShdw>
        </a:effectLst>
        <a:scene3d>
          <a:camera prst="perspectiveRelaxedModerately"/>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chemeClr val="bg2"/>
              </a:solidFill>
            </a:rPr>
            <a:t>JFSM</a:t>
          </a:r>
          <a:r>
            <a:rPr kumimoji="1" lang="ja-JP" altLang="en-US" sz="1800" b="1">
              <a:solidFill>
                <a:schemeClr val="bg2"/>
              </a:solidFill>
            </a:rPr>
            <a:t>コンサル</a:t>
          </a:r>
          <a:r>
            <a:rPr kumimoji="1" lang="en-US" altLang="ja-JP" sz="1800" b="1">
              <a:solidFill>
                <a:schemeClr val="bg2"/>
              </a:solidFill>
            </a:rPr>
            <a:t>5</a:t>
          </a:r>
          <a:r>
            <a:rPr kumimoji="1" lang="ja-JP" altLang="en-US" sz="1800" b="1">
              <a:solidFill>
                <a:schemeClr val="bg2"/>
              </a:solidFill>
            </a:rPr>
            <a:t>か所　</a:t>
          </a:r>
          <a:r>
            <a:rPr kumimoji="1" lang="en-US" altLang="ja-JP" sz="1800" b="1">
              <a:solidFill>
                <a:schemeClr val="bg2"/>
              </a:solidFill>
            </a:rPr>
            <a:t>ISO</a:t>
          </a:r>
          <a:r>
            <a:rPr kumimoji="1" lang="ja-JP" altLang="en-US" sz="1800" b="1">
              <a:solidFill>
                <a:schemeClr val="bg2"/>
              </a:solidFill>
            </a:rPr>
            <a:t>支援</a:t>
          </a:r>
          <a:r>
            <a:rPr kumimoji="1" lang="en-US" altLang="ja-JP" sz="1800" b="1">
              <a:solidFill>
                <a:schemeClr val="bg2"/>
              </a:solidFill>
            </a:rPr>
            <a:t>2</a:t>
          </a:r>
          <a:r>
            <a:rPr kumimoji="1" lang="ja-JP" altLang="en-US" sz="1800" b="1">
              <a:solidFill>
                <a:schemeClr val="bg2"/>
              </a:solidFill>
            </a:rPr>
            <a:t>か所支援中</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182880</xdr:colOff>
      <xdr:row>17</xdr:row>
      <xdr:rowOff>480060</xdr:rowOff>
    </xdr:to>
    <xdr:pic>
      <xdr:nvPicPr>
        <xdr:cNvPr id="17" name="図 16" descr="感染性胃腸炎患者報告数　直近5シーズン">
          <a:extLst>
            <a:ext uri="{FF2B5EF4-FFF2-40B4-BE49-F238E27FC236}">
              <a16:creationId xmlns:a16="http://schemas.microsoft.com/office/drawing/2014/main" id="{AA8FB57B-D781-25F8-59FA-9A699D4EC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39000" cy="279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3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5.72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96785"/>
            <a:gd name="adj6" fmla="val 3330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442684</xdr:colOff>
      <xdr:row>13</xdr:row>
      <xdr:rowOff>69707</xdr:rowOff>
    </xdr:from>
    <xdr:to>
      <xdr:col>11</xdr:col>
      <xdr:colOff>765502</xdr:colOff>
      <xdr:row>15</xdr:row>
      <xdr:rowOff>33826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723844" y="262240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15" name="図 14">
          <a:extLst>
            <a:ext uri="{FF2B5EF4-FFF2-40B4-BE49-F238E27FC236}">
              <a16:creationId xmlns:a16="http://schemas.microsoft.com/office/drawing/2014/main" id="{F2ECF488-2127-443F-95DE-B86E193BEE8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38100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64303ED-3B6A-4047-BFEA-E3E5196B136E}"/>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twoCellAnchor>
    <xdr:from>
      <xdr:col>5</xdr:col>
      <xdr:colOff>207043</xdr:colOff>
      <xdr:row>7</xdr:row>
      <xdr:rowOff>218574</xdr:rowOff>
    </xdr:from>
    <xdr:to>
      <xdr:col>6</xdr:col>
      <xdr:colOff>435643</xdr:colOff>
      <xdr:row>11</xdr:row>
      <xdr:rowOff>74195</xdr:rowOff>
    </xdr:to>
    <xdr:sp macro="" textlink="">
      <xdr:nvSpPr>
        <xdr:cNvPr id="3" name="右矢印 2">
          <a:extLst>
            <a:ext uri="{FF2B5EF4-FFF2-40B4-BE49-F238E27FC236}">
              <a16:creationId xmlns:a16="http://schemas.microsoft.com/office/drawing/2014/main" id="{1E869885-667C-4D84-A80A-42D9C0882A0E}"/>
            </a:ext>
          </a:extLst>
        </xdr:cNvPr>
        <xdr:cNvSpPr/>
      </xdr:nvSpPr>
      <xdr:spPr>
        <a:xfrm>
          <a:off x="3011203" y="1864494"/>
          <a:ext cx="845820" cy="693821"/>
        </a:xfrm>
        <a:prstGeom prst="rightArrow">
          <a:avLst/>
        </a:prstGeom>
        <a:ln>
          <a:solidFill>
            <a:schemeClr val="bg2"/>
          </a:solidFill>
        </a:ln>
        <a:effectLst>
          <a:outerShdw blurRad="50800" dist="50800" dir="5400000" algn="ctr" rotWithShape="0">
            <a:schemeClr val="bg2"/>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352425</xdr:colOff>
      <xdr:row>4</xdr:row>
      <xdr:rowOff>152400</xdr:rowOff>
    </xdr:from>
    <xdr:to>
      <xdr:col>4</xdr:col>
      <xdr:colOff>613410</xdr:colOff>
      <xdr:row>14</xdr:row>
      <xdr:rowOff>9526</xdr:rowOff>
    </xdr:to>
    <xdr:pic>
      <xdr:nvPicPr>
        <xdr:cNvPr id="4" name="図 6">
          <a:extLst>
            <a:ext uri="{FF2B5EF4-FFF2-40B4-BE49-F238E27FC236}">
              <a16:creationId xmlns:a16="http://schemas.microsoft.com/office/drawing/2014/main" id="{799BDFDE-6F68-40DF-A7C8-58CC1E51953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 y="1158240"/>
          <a:ext cx="2463165" cy="2051686"/>
        </a:xfrm>
        <a:prstGeom prst="rect">
          <a:avLst/>
        </a:prstGeom>
        <a:noFill/>
        <a:ln w="9525">
          <a:noFill/>
          <a:miter lim="800000"/>
          <a:headEnd/>
          <a:tailEnd/>
        </a:ln>
      </xdr:spPr>
    </xdr:pic>
    <xdr:clientData/>
  </xdr:twoCellAnchor>
  <xdr:twoCellAnchor>
    <xdr:from>
      <xdr:col>1</xdr:col>
      <xdr:colOff>523875</xdr:colOff>
      <xdr:row>11</xdr:row>
      <xdr:rowOff>123825</xdr:rowOff>
    </xdr:from>
    <xdr:to>
      <xdr:col>4</xdr:col>
      <xdr:colOff>619125</xdr:colOff>
      <xdr:row>13</xdr:row>
      <xdr:rowOff>171450</xdr:rowOff>
    </xdr:to>
    <xdr:sp macro="" textlink="">
      <xdr:nvSpPr>
        <xdr:cNvPr id="5" name="テキスト ボックス 1">
          <a:extLst>
            <a:ext uri="{FF2B5EF4-FFF2-40B4-BE49-F238E27FC236}">
              <a16:creationId xmlns:a16="http://schemas.microsoft.com/office/drawing/2014/main" id="{E882CBCC-22BC-474A-86FC-4E1FEF9CA30D}"/>
            </a:ext>
          </a:extLst>
        </xdr:cNvPr>
        <xdr:cNvSpPr txBox="1">
          <a:spLocks noChangeArrowheads="1"/>
        </xdr:cNvSpPr>
      </xdr:nvSpPr>
      <xdr:spPr bwMode="auto">
        <a:xfrm>
          <a:off x="859155" y="2607945"/>
          <a:ext cx="1946910" cy="474345"/>
        </a:xfrm>
        <a:prstGeom prst="rect">
          <a:avLst/>
        </a:prstGeom>
        <a:solidFill>
          <a:srgbClr val="969696"/>
        </a:solidFill>
        <a:ln w="9525">
          <a:noFill/>
          <a:miter lim="800000"/>
          <a:headEnd/>
          <a:tailEnd/>
        </a:ln>
      </xdr:spPr>
      <xdr:txBody>
        <a:bodyPr vertOverflow="clip" wrap="square" lIns="36576" tIns="22860" rIns="0" bIns="0" anchor="t" upright="1"/>
        <a:lstStyle/>
        <a:p>
          <a:pPr algn="ctr" rtl="0">
            <a:defRPr sz="1000"/>
          </a:pPr>
          <a:r>
            <a:rPr lang="ja-JP" altLang="en-US" sz="1600" b="1" i="0" u="none" strike="noStrike" baseline="0">
              <a:solidFill>
                <a:srgbClr val="00FFFF"/>
              </a:solidFill>
              <a:latin typeface="HG平成明朝体W9"/>
            </a:rPr>
            <a:t>あらら</a:t>
          </a:r>
          <a:r>
            <a:rPr lang="en-US" altLang="ja-JP" sz="1600" b="1" i="0" u="none" strike="noStrike" baseline="0">
              <a:solidFill>
                <a:srgbClr val="00FFFF"/>
              </a:solidFill>
              <a:latin typeface="HG平成明朝体W9"/>
            </a:rPr>
            <a:t>!</a:t>
          </a:r>
          <a:r>
            <a:rPr lang="ja-JP" altLang="en-US" sz="1600" b="1" i="0" u="none" strike="noStrike" baseline="0">
              <a:solidFill>
                <a:srgbClr val="00FFFF"/>
              </a:solidFill>
              <a:latin typeface="HG平成明朝体W9"/>
            </a:rPr>
            <a:t>　　　　　　　　　　　　　　　　　　　　天井が</a:t>
          </a:r>
          <a:r>
            <a:rPr lang="ja-JP" altLang="en-US" sz="1600" b="1" i="0" u="none" strike="noStrike" baseline="0">
              <a:solidFill>
                <a:srgbClr val="FFFF00"/>
              </a:solidFill>
              <a:latin typeface="HG平成明朝体W9"/>
            </a:rPr>
            <a:t>カビ</a:t>
          </a:r>
          <a:r>
            <a:rPr lang="ja-JP" altLang="en-US" sz="1600" b="1" i="0" u="none" strike="noStrike" baseline="0">
              <a:solidFill>
                <a:srgbClr val="00FFFF"/>
              </a:solidFill>
              <a:latin typeface="HG平成明朝体W9"/>
            </a:rPr>
            <a:t>だらけ</a:t>
          </a:r>
        </a:p>
      </xdr:txBody>
    </xdr:sp>
    <xdr:clientData/>
  </xdr:twoCellAnchor>
  <xdr:twoCellAnchor editAs="oneCell">
    <xdr:from>
      <xdr:col>8</xdr:col>
      <xdr:colOff>0</xdr:colOff>
      <xdr:row>16</xdr:row>
      <xdr:rowOff>0</xdr:rowOff>
    </xdr:from>
    <xdr:to>
      <xdr:col>8</xdr:col>
      <xdr:colOff>304800</xdr:colOff>
      <xdr:row>17</xdr:row>
      <xdr:rowOff>38100</xdr:rowOff>
    </xdr:to>
    <xdr:sp macro="" textlink="">
      <xdr:nvSpPr>
        <xdr:cNvPr id="6"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E0F626A-69BB-4278-A255-61FF74EFA227}"/>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60961</xdr:colOff>
      <xdr:row>32</xdr:row>
      <xdr:rowOff>81280</xdr:rowOff>
    </xdr:from>
    <xdr:to>
      <xdr:col>10</xdr:col>
      <xdr:colOff>30481</xdr:colOff>
      <xdr:row>41</xdr:row>
      <xdr:rowOff>60667</xdr:rowOff>
    </xdr:to>
    <xdr:pic>
      <xdr:nvPicPr>
        <xdr:cNvPr id="13" name="図 12">
          <a:extLst>
            <a:ext uri="{FF2B5EF4-FFF2-40B4-BE49-F238E27FC236}">
              <a16:creationId xmlns:a16="http://schemas.microsoft.com/office/drawing/2014/main" id="{A757DAFB-1811-7BD1-DFBF-94798BA5C6D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34721" y="14335760"/>
          <a:ext cx="10718800" cy="2448267"/>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1.17% :0.01</a:t>
          </a:r>
          <a:r>
            <a:rPr kumimoji="1" lang="ja-JP" altLang="en-US" sz="1400" b="1">
              <a:solidFill>
                <a:srgbClr val="FFFF00"/>
              </a:solidFill>
            </a:rPr>
            <a:t>％</a:t>
          </a:r>
          <a:r>
            <a:rPr kumimoji="1" lang="ja-JP" altLang="en-US" sz="1050" b="1">
              <a:solidFill>
                <a:schemeClr val="bg1"/>
              </a:solidFill>
            </a:rPr>
            <a:t>減少</a:t>
          </a: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66</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2895600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324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陽性率は検査数のうち、陽性者が見つかった人の割合を示す。検査数の減少によって感染者数が減るケースがあるため、感染動向を見るには陽性率にも注目する必要がある。</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日本の陽性率は、</a:t>
          </a:r>
          <a:r>
            <a:rPr lang="en-US" altLang="ja-JP" sz="2000" b="0" i="0">
              <a:solidFill>
                <a:schemeClr val="dk1"/>
              </a:solidFill>
              <a:effectLst/>
              <a:latin typeface="+mn-lt"/>
              <a:ea typeface="+mn-ea"/>
              <a:cs typeface="+mn-cs"/>
            </a:rPr>
            <a:t>3</a:t>
          </a:r>
          <a:r>
            <a:rPr lang="ja-JP" altLang="en-US" sz="2000" b="0" i="0">
              <a:solidFill>
                <a:schemeClr val="dk1"/>
              </a:solidFill>
              <a:effectLst/>
              <a:latin typeface="+mn-lt"/>
              <a:ea typeface="+mn-ea"/>
              <a:cs typeface="+mn-cs"/>
            </a:rPr>
            <a:t>月以降確実に低下してきているが、直近のイスラエル、フランスりの</a:t>
          </a:r>
          <a:r>
            <a:rPr lang="en-US" altLang="ja-JP" sz="2000" b="0" i="0">
              <a:solidFill>
                <a:schemeClr val="dk1"/>
              </a:solidFill>
              <a:effectLst/>
              <a:latin typeface="+mn-lt"/>
              <a:ea typeface="+mn-ea"/>
              <a:cs typeface="+mn-cs"/>
            </a:rPr>
            <a:t>6</a:t>
          </a:r>
          <a:r>
            <a:rPr lang="ja-JP" altLang="en-US" sz="2000" b="0" i="0">
              <a:solidFill>
                <a:schemeClr val="dk1"/>
              </a:solidFill>
              <a:effectLst/>
              <a:latin typeface="+mn-lt"/>
              <a:ea typeface="+mn-ea"/>
              <a:cs typeface="+mn-cs"/>
            </a:rPr>
            <a:t>月に入ってからのリバウンドが心配。新型変異でなければよいが</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イスラエル</a:t>
          </a:r>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フランス</a:t>
          </a:r>
          <a:endParaRPr lang="ja-JP" altLang="en-US" sz="2000" b="1" i="0">
            <a:solidFill>
              <a:schemeClr val="dk1"/>
            </a:solidFill>
            <a:effectLst/>
            <a:latin typeface="+mn-lt"/>
            <a:ea typeface="+mn-ea"/>
            <a:cs typeface="+mn-cs"/>
          </a:endParaRPr>
        </a:p>
      </xdr:txBody>
    </xdr:sp>
    <xdr:clientData/>
  </xdr:twoCellAnchor>
  <xdr:twoCellAnchor>
    <xdr:from>
      <xdr:col>1</xdr:col>
      <xdr:colOff>1178560</xdr:colOff>
      <xdr:row>35</xdr:row>
      <xdr:rowOff>74647</xdr:rowOff>
    </xdr:from>
    <xdr:to>
      <xdr:col>9</xdr:col>
      <xdr:colOff>436880</xdr:colOff>
      <xdr:row>40</xdr:row>
      <xdr:rowOff>213348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052320" y="15152087"/>
          <a:ext cx="9103360"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167554" y="21932574"/>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640080</xdr:colOff>
      <xdr:row>35</xdr:row>
      <xdr:rowOff>111760</xdr:rowOff>
    </xdr:from>
    <xdr:to>
      <xdr:col>7</xdr:col>
      <xdr:colOff>1371600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7980680" y="14818360"/>
          <a:ext cx="1005840" cy="17475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8</xdr:col>
      <xdr:colOff>0</xdr:colOff>
      <xdr:row>33</xdr:row>
      <xdr:rowOff>254000</xdr:rowOff>
    </xdr:from>
    <xdr:to>
      <xdr:col>9</xdr:col>
      <xdr:colOff>711200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601200" y="14599920"/>
          <a:ext cx="1645920" cy="20116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1</xdr:col>
      <xdr:colOff>1290320</xdr:colOff>
      <xdr:row>1</xdr:row>
      <xdr:rowOff>65054</xdr:rowOff>
    </xdr:from>
    <xdr:to>
      <xdr:col>5</xdr:col>
      <xdr:colOff>485269</xdr:colOff>
      <xdr:row>2</xdr:row>
      <xdr:rowOff>3291840</xdr:rowOff>
    </xdr:to>
    <xdr:pic>
      <xdr:nvPicPr>
        <xdr:cNvPr id="4" name="図 3">
          <a:extLst>
            <a:ext uri="{FF2B5EF4-FFF2-40B4-BE49-F238E27FC236}">
              <a16:creationId xmlns:a16="http://schemas.microsoft.com/office/drawing/2014/main" id="{641F2A47-9760-0574-1926-9F52EF3EC0CA}"/>
            </a:ext>
          </a:extLst>
        </xdr:cNvPr>
        <xdr:cNvPicPr>
          <a:picLocks noChangeAspect="1"/>
        </xdr:cNvPicPr>
      </xdr:nvPicPr>
      <xdr:blipFill>
        <a:blip xmlns:r="http://schemas.openxmlformats.org/officeDocument/2006/relationships" r:embed="rId7"/>
        <a:stretch>
          <a:fillRect/>
        </a:stretch>
      </xdr:blipFill>
      <xdr:spPr>
        <a:xfrm>
          <a:off x="2164080" y="461294"/>
          <a:ext cx="4447669" cy="3623026"/>
        </a:xfrm>
        <a:prstGeom prst="rect">
          <a:avLst/>
        </a:prstGeom>
      </xdr:spPr>
    </xdr:pic>
    <xdr:clientData/>
  </xdr:twoCellAnchor>
  <xdr:twoCellAnchor editAs="oneCell">
    <xdr:from>
      <xdr:col>4</xdr:col>
      <xdr:colOff>314960</xdr:colOff>
      <xdr:row>2</xdr:row>
      <xdr:rowOff>50800</xdr:rowOff>
    </xdr:from>
    <xdr:to>
      <xdr:col>5</xdr:col>
      <xdr:colOff>479634</xdr:colOff>
      <xdr:row>2</xdr:row>
      <xdr:rowOff>412801</xdr:rowOff>
    </xdr:to>
    <xdr:pic>
      <xdr:nvPicPr>
        <xdr:cNvPr id="9" name="図 8">
          <a:extLst>
            <a:ext uri="{FF2B5EF4-FFF2-40B4-BE49-F238E27FC236}">
              <a16:creationId xmlns:a16="http://schemas.microsoft.com/office/drawing/2014/main" id="{03574C5E-7F82-D653-053F-A49518C182CA}"/>
            </a:ext>
          </a:extLst>
        </xdr:cNvPr>
        <xdr:cNvPicPr>
          <a:picLocks noChangeAspect="1"/>
        </xdr:cNvPicPr>
      </xdr:nvPicPr>
      <xdr:blipFill>
        <a:blip xmlns:r="http://schemas.openxmlformats.org/officeDocument/2006/relationships" r:embed="rId8"/>
        <a:stretch>
          <a:fillRect/>
        </a:stretch>
      </xdr:blipFill>
      <xdr:spPr>
        <a:xfrm>
          <a:off x="5110480" y="843280"/>
          <a:ext cx="1495634" cy="362001"/>
        </a:xfrm>
        <a:prstGeom prst="rect">
          <a:avLst/>
        </a:prstGeom>
      </xdr:spPr>
    </xdr:pic>
    <xdr:clientData/>
  </xdr:twoCellAnchor>
  <xdr:twoCellAnchor>
    <xdr:from>
      <xdr:col>5</xdr:col>
      <xdr:colOff>294640</xdr:colOff>
      <xdr:row>2</xdr:row>
      <xdr:rowOff>1524000</xdr:rowOff>
    </xdr:from>
    <xdr:to>
      <xdr:col>7</xdr:col>
      <xdr:colOff>121920</xdr:colOff>
      <xdr:row>2</xdr:row>
      <xdr:rowOff>1584960</xdr:rowOff>
    </xdr:to>
    <xdr:cxnSp macro="">
      <xdr:nvCxnSpPr>
        <xdr:cNvPr id="19" name="直線矢印コネクタ 18">
          <a:extLst>
            <a:ext uri="{FF2B5EF4-FFF2-40B4-BE49-F238E27FC236}">
              <a16:creationId xmlns:a16="http://schemas.microsoft.com/office/drawing/2014/main" id="{CF1735C9-40C8-3917-4763-26D9AA480E82}"/>
            </a:ext>
          </a:extLst>
        </xdr:cNvPr>
        <xdr:cNvCxnSpPr/>
      </xdr:nvCxnSpPr>
      <xdr:spPr>
        <a:xfrm flipH="1" flipV="1">
          <a:off x="6421120" y="2316480"/>
          <a:ext cx="1686560" cy="60960"/>
        </a:xfrm>
        <a:prstGeom prst="straightConnector1">
          <a:avLst/>
        </a:prstGeom>
        <a:ln>
          <a:solidFill>
            <a:schemeClr val="accent4">
              <a:lumMod val="75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182880</xdr:colOff>
      <xdr:row>2</xdr:row>
      <xdr:rowOff>1869440</xdr:rowOff>
    </xdr:from>
    <xdr:to>
      <xdr:col>6</xdr:col>
      <xdr:colOff>955040</xdr:colOff>
      <xdr:row>2</xdr:row>
      <xdr:rowOff>1920240</xdr:rowOff>
    </xdr:to>
    <xdr:cxnSp macro="">
      <xdr:nvCxnSpPr>
        <xdr:cNvPr id="30" name="直線矢印コネクタ 29">
          <a:extLst>
            <a:ext uri="{FF2B5EF4-FFF2-40B4-BE49-F238E27FC236}">
              <a16:creationId xmlns:a16="http://schemas.microsoft.com/office/drawing/2014/main" id="{803346BF-6572-BBAC-8E42-A70D757BE99E}"/>
            </a:ext>
          </a:extLst>
        </xdr:cNvPr>
        <xdr:cNvCxnSpPr/>
      </xdr:nvCxnSpPr>
      <xdr:spPr>
        <a:xfrm flipH="1">
          <a:off x="6309360" y="2661920"/>
          <a:ext cx="1615440" cy="50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20</xdr:col>
      <xdr:colOff>81064</xdr:colOff>
      <xdr:row>44</xdr:row>
      <xdr:rowOff>97277</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002516" cy="3818107"/>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429638</xdr:colOff>
      <xdr:row>43</xdr:row>
      <xdr:rowOff>8106</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820772" cy="341684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excite.co.jp/news/article/Recall_43550/" TargetMode="External"/><Relationship Id="rId2" Type="http://schemas.openxmlformats.org/officeDocument/2006/relationships/hyperlink" Target="https://www.excite.co.jp/news/article/Jpcna_CNA_20220621_202206210009/" TargetMode="External"/><Relationship Id="rId1" Type="http://schemas.openxmlformats.org/officeDocument/2006/relationships/hyperlink" Target="https://switch-news.com/whole/post-78127/"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pref.kumamoto.jp/uploaded/life/141304_295255_misc.pdf" TargetMode="External"/><Relationship Id="rId7" Type="http://schemas.openxmlformats.org/officeDocument/2006/relationships/hyperlink" Target="https://www.pref.nagano.lg.jp/shokusei/happyou/ch220622.html" TargetMode="External"/><Relationship Id="rId2" Type="http://schemas.openxmlformats.org/officeDocument/2006/relationships/hyperlink" Target="https://news.yahoo.co.jp/articles/5a3dd884fce2d454fa99867bc641a34e50a5366f" TargetMode="External"/><Relationship Id="rId1" Type="http://schemas.openxmlformats.org/officeDocument/2006/relationships/hyperlink" Target="https://news.yahoo.co.jp/articles/9141b02e652ca6890d499346ad6b89e46f146a71" TargetMode="External"/><Relationship Id="rId6" Type="http://schemas.openxmlformats.org/officeDocument/2006/relationships/hyperlink" Target="https://www.city.matsuyama.ehime.jp/hodo/202206/shokuchudoku.html" TargetMode="External"/><Relationship Id="rId5" Type="http://schemas.openxmlformats.org/officeDocument/2006/relationships/hyperlink" Target="https://s.wowkorea.jp/news/read/353394/" TargetMode="External"/><Relationship Id="rId4" Type="http://schemas.openxmlformats.org/officeDocument/2006/relationships/hyperlink" Target="https://www.donga.com/jp/article/all/20220625/3470356/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145a60140dba03ddfa43bd6cc3b6514151062349" TargetMode="External"/><Relationship Id="rId3" Type="http://schemas.openxmlformats.org/officeDocument/2006/relationships/hyperlink" Target="https://www.asahi.com/international/reuters/CRWKBN2O407G.html" TargetMode="External"/><Relationship Id="rId7" Type="http://schemas.openxmlformats.org/officeDocument/2006/relationships/hyperlink" Target="https://www.travelvoice.jp/20220620-151450" TargetMode="External"/><Relationship Id="rId2" Type="http://schemas.openxmlformats.org/officeDocument/2006/relationships/hyperlink" Target="https://nordot.app/912491086758920192?c=113896078018594299" TargetMode="External"/><Relationship Id="rId1" Type="http://schemas.openxmlformats.org/officeDocument/2006/relationships/hyperlink" Target="https://dime.jp/genre/1407985/" TargetMode="External"/><Relationship Id="rId6" Type="http://schemas.openxmlformats.org/officeDocument/2006/relationships/hyperlink" Target="https://jp.reuters.com/article/kellogg-divestiture-idJPKBN2O21ZI" TargetMode="External"/><Relationship Id="rId5" Type="http://schemas.openxmlformats.org/officeDocument/2006/relationships/hyperlink" Target="https://www.jetro.go.jp/biznews/2022/06/ce0e33ebeb9e6c36.html" TargetMode="External"/><Relationship Id="rId10" Type="http://schemas.openxmlformats.org/officeDocument/2006/relationships/printerSettings" Target="../printerSettings/printerSettings7.bin"/><Relationship Id="rId4" Type="http://schemas.openxmlformats.org/officeDocument/2006/relationships/hyperlink" Target="https://nordot.app/911908301654802432?c=113896078018594299" TargetMode="External"/><Relationship Id="rId9" Type="http://schemas.openxmlformats.org/officeDocument/2006/relationships/hyperlink" Target="https://www.jetro.go.jp/biznews/2022/06/0a43b48103d81b19.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D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7" t="s">
        <v>285</v>
      </c>
      <c r="B1" s="238"/>
      <c r="C1" s="238"/>
      <c r="D1" s="238"/>
      <c r="E1" s="238"/>
      <c r="F1" s="238"/>
      <c r="G1" s="238"/>
      <c r="H1" s="238"/>
      <c r="I1" s="130"/>
    </row>
    <row r="2" spans="1:10">
      <c r="A2" s="239" t="s">
        <v>122</v>
      </c>
      <c r="B2" s="240"/>
      <c r="C2" s="240"/>
      <c r="D2" s="240"/>
      <c r="E2" s="240"/>
      <c r="F2" s="240"/>
      <c r="G2" s="240"/>
      <c r="H2" s="240"/>
      <c r="I2" s="130"/>
    </row>
    <row r="3" spans="1:10" ht="15.75" customHeight="1">
      <c r="A3" s="594" t="s">
        <v>29</v>
      </c>
      <c r="B3" s="595"/>
      <c r="C3" s="595"/>
      <c r="D3" s="595"/>
      <c r="E3" s="595"/>
      <c r="F3" s="595"/>
      <c r="G3" s="595"/>
      <c r="H3" s="596"/>
      <c r="I3" s="130"/>
    </row>
    <row r="4" spans="1:10">
      <c r="A4" s="239" t="s">
        <v>195</v>
      </c>
      <c r="B4" s="240"/>
      <c r="C4" s="240"/>
      <c r="D4" s="240"/>
      <c r="E4" s="240"/>
      <c r="F4" s="240"/>
      <c r="G4" s="240"/>
      <c r="H4" s="240"/>
      <c r="I4" s="130"/>
    </row>
    <row r="5" spans="1:10">
      <c r="A5" s="239" t="s">
        <v>123</v>
      </c>
      <c r="B5" s="240"/>
      <c r="C5" s="240"/>
      <c r="D5" s="240"/>
      <c r="E5" s="240"/>
      <c r="F5" s="240"/>
      <c r="G5" s="240"/>
      <c r="H5" s="240"/>
      <c r="I5" s="130"/>
    </row>
    <row r="6" spans="1:10">
      <c r="A6" s="241" t="s">
        <v>122</v>
      </c>
      <c r="B6" s="242"/>
      <c r="C6" s="242"/>
      <c r="D6" s="242"/>
      <c r="E6" s="242"/>
      <c r="F6" s="242"/>
      <c r="G6" s="242"/>
      <c r="H6" s="242"/>
      <c r="I6" s="130"/>
    </row>
    <row r="7" spans="1:10">
      <c r="A7" s="241" t="s">
        <v>124</v>
      </c>
      <c r="B7" s="242"/>
      <c r="C7" s="242"/>
      <c r="D7" s="242"/>
      <c r="E7" s="242"/>
      <c r="F7" s="242"/>
      <c r="G7" s="242"/>
      <c r="H7" s="242"/>
      <c r="I7" s="130"/>
    </row>
    <row r="8" spans="1:10">
      <c r="A8" s="243" t="s">
        <v>125</v>
      </c>
      <c r="B8" s="244"/>
      <c r="C8" s="244"/>
      <c r="D8" s="244"/>
      <c r="E8" s="244"/>
      <c r="F8" s="244"/>
      <c r="G8" s="244"/>
      <c r="H8" s="244"/>
      <c r="I8" s="130"/>
    </row>
    <row r="9" spans="1:10" ht="15" customHeight="1">
      <c r="A9" s="314" t="s">
        <v>126</v>
      </c>
      <c r="B9" s="315" t="str">
        <f>+'24　食中毒記事等 '!A5</f>
        <v>アニサキス食中毒　水俣保健所管内で発生</v>
      </c>
      <c r="C9" s="316"/>
      <c r="D9" s="316"/>
      <c r="E9" s="316"/>
      <c r="F9" s="316"/>
      <c r="G9" s="316"/>
      <c r="H9" s="316"/>
      <c r="I9" s="130"/>
    </row>
    <row r="10" spans="1:10" ht="15" customHeight="1">
      <c r="A10" s="314" t="s">
        <v>127</v>
      </c>
      <c r="B10" s="409" t="str">
        <f>+'24　ノロウイルス関連情報 '!H72</f>
        <v>管理レベル「2」　</v>
      </c>
      <c r="C10" s="409" t="s">
        <v>233</v>
      </c>
      <c r="D10" s="317">
        <f>+'24　ノロウイルス関連情報 '!G73</f>
        <v>5.72</v>
      </c>
      <c r="E10" s="409" t="s">
        <v>234</v>
      </c>
      <c r="F10" s="318">
        <f>+'24　ノロウイルス関連情報 '!I73</f>
        <v>0.27999999999999936</v>
      </c>
      <c r="G10" s="316" t="s">
        <v>138</v>
      </c>
      <c r="H10" s="316"/>
      <c r="I10" s="130"/>
    </row>
    <row r="11" spans="1:10" s="149" customFormat="1" ht="15" customHeight="1">
      <c r="A11" s="319" t="s">
        <v>128</v>
      </c>
      <c r="B11" s="600" t="str">
        <f>+'24　 残留農薬　等 '!A2</f>
        <v>ハーゲンダッツから発ガン性物質、台湾・香港・シンガポールで販売中止、韓国で検査中</v>
      </c>
      <c r="C11" s="600"/>
      <c r="D11" s="600"/>
      <c r="E11" s="600"/>
      <c r="F11" s="600"/>
      <c r="G11" s="600"/>
      <c r="H11" s="320"/>
      <c r="I11" s="148"/>
      <c r="J11" s="149" t="s">
        <v>129</v>
      </c>
    </row>
    <row r="12" spans="1:10" ht="15" customHeight="1">
      <c r="A12" s="314" t="s">
        <v>130</v>
      </c>
      <c r="B12" s="315" t="str">
        <f>+'24　食品表示'!A2</f>
        <v>加工食品の輸出向けに海外添加物規制対応セミナーを6月28日に開催します！！～着色料規制の早見表（プロトタイプ）の公開～</v>
      </c>
      <c r="C12" s="316"/>
      <c r="D12" s="316"/>
      <c r="E12" s="316"/>
      <c r="F12" s="316"/>
      <c r="G12" s="316"/>
      <c r="H12" s="316"/>
      <c r="I12" s="130"/>
    </row>
    <row r="13" spans="1:10" ht="15" customHeight="1">
      <c r="A13" s="314" t="s">
        <v>131</v>
      </c>
      <c r="B13" s="321" t="str">
        <f>+'24　海外情報'!B3</f>
        <v>EU</v>
      </c>
      <c r="C13" s="316" t="str">
        <f>+'24　海外情報'!A2</f>
        <v>農薬使用、30年までに半減へ　EU提案、公園や学校で禁止も ｜ 共同通信</v>
      </c>
      <c r="D13" s="316"/>
      <c r="E13" s="316"/>
      <c r="F13" s="316"/>
      <c r="G13" s="316"/>
      <c r="H13" s="316"/>
      <c r="I13" s="130"/>
    </row>
    <row r="14" spans="1:10" ht="15" customHeight="1">
      <c r="A14" s="321" t="s">
        <v>132</v>
      </c>
      <c r="B14" s="322" t="str">
        <f>+'24　海外情報'!B5</f>
        <v>英国</v>
      </c>
      <c r="C14" s="597" t="str">
        <f>+'24　海外情報'!A5</f>
        <v>英食品インフレ率、20％に上昇へ　シティ予測 - ロイターニュース - 国際：朝日新聞デジタル</v>
      </c>
      <c r="D14" s="597"/>
      <c r="E14" s="597"/>
      <c r="F14" s="597"/>
      <c r="G14" s="597"/>
      <c r="H14" s="598"/>
      <c r="I14" s="130"/>
    </row>
    <row r="15" spans="1:10" ht="15" customHeight="1">
      <c r="A15" s="314" t="s">
        <v>133</v>
      </c>
      <c r="B15" s="315" t="str">
        <f>+'24　感染症統計'!A20</f>
        <v>※2022年 第24週（6/13～6/19） 現在</v>
      </c>
      <c r="C15" s="316"/>
      <c r="D15" s="315" t="s">
        <v>175</v>
      </c>
      <c r="E15" s="316"/>
      <c r="F15" s="316"/>
      <c r="G15" s="316"/>
      <c r="H15" s="316"/>
      <c r="I15" s="130"/>
    </row>
    <row r="16" spans="1:10" ht="15" customHeight="1">
      <c r="A16" s="314" t="s">
        <v>134</v>
      </c>
      <c r="B16" s="599" t="str">
        <f>+'23　感染症情報'!B2</f>
        <v>2022年第23週（6月6日〜6月12日)</v>
      </c>
      <c r="C16" s="599"/>
      <c r="D16" s="599"/>
      <c r="E16" s="599"/>
      <c r="F16" s="599"/>
      <c r="G16" s="599"/>
      <c r="H16" s="316"/>
      <c r="I16" s="130"/>
    </row>
    <row r="17" spans="1:14" ht="15" customHeight="1">
      <c r="A17" s="314" t="s">
        <v>237</v>
      </c>
      <c r="B17" s="529" t="str">
        <f>+'24  衛生訓話'!A2</f>
        <v>今週のお題(梅雨の時期には湿度を高くしないように)</v>
      </c>
      <c r="C17" s="316"/>
      <c r="D17" s="316"/>
      <c r="E17" s="316"/>
      <c r="F17" s="323"/>
      <c r="G17" s="316"/>
      <c r="H17" s="316"/>
      <c r="I17" s="130"/>
    </row>
    <row r="18" spans="1:14" ht="15" customHeight="1">
      <c r="A18" s="314" t="s">
        <v>139</v>
      </c>
      <c r="B18" s="316" t="str">
        <f>+'24　新型コロナウイルス情報'!C4</f>
        <v>今週の新型コロナ 新規感染者数　世界で459万人(対前週の増加に対して97万人増加)</v>
      </c>
      <c r="C18" s="316"/>
      <c r="D18" s="316"/>
      <c r="E18" s="316"/>
      <c r="F18" s="316" t="s">
        <v>21</v>
      </c>
      <c r="G18" s="316"/>
      <c r="H18" s="316"/>
      <c r="I18" s="130"/>
    </row>
    <row r="19" spans="1:14" s="186" customFormat="1" ht="15" customHeight="1">
      <c r="A19" s="314" t="s">
        <v>198</v>
      </c>
      <c r="B19" s="316" t="s">
        <v>264</v>
      </c>
      <c r="C19" s="316"/>
      <c r="D19" s="316"/>
      <c r="E19" s="316"/>
      <c r="F19" s="316"/>
      <c r="G19" s="316"/>
      <c r="H19" s="316"/>
      <c r="I19" s="130"/>
    </row>
    <row r="20" spans="1:14">
      <c r="A20" s="243" t="s">
        <v>125</v>
      </c>
      <c r="B20" s="244"/>
      <c r="C20" s="244"/>
      <c r="D20" s="244"/>
      <c r="E20" s="244"/>
      <c r="F20" s="244"/>
      <c r="G20" s="244"/>
      <c r="H20" s="244"/>
      <c r="I20" s="130"/>
    </row>
    <row r="21" spans="1:14">
      <c r="A21" s="241" t="s">
        <v>21</v>
      </c>
      <c r="B21" s="242"/>
      <c r="C21" s="242"/>
      <c r="D21" s="242"/>
      <c r="E21" s="242"/>
      <c r="F21" s="242"/>
      <c r="G21" s="242"/>
      <c r="H21" s="242"/>
      <c r="I21" s="130"/>
    </row>
    <row r="22" spans="1:14">
      <c r="A22" s="131" t="s">
        <v>135</v>
      </c>
      <c r="I22" s="130"/>
    </row>
    <row r="23" spans="1:14">
      <c r="A23" s="130"/>
      <c r="I23" s="130"/>
    </row>
    <row r="24" spans="1:14">
      <c r="A24" s="130"/>
      <c r="I24" s="130"/>
    </row>
    <row r="25" spans="1:14">
      <c r="A25" s="130"/>
      <c r="I25" s="130"/>
      <c r="N25" t="s">
        <v>175</v>
      </c>
    </row>
    <row r="26" spans="1:14">
      <c r="A26" s="130"/>
      <c r="I26" s="130"/>
    </row>
    <row r="27" spans="1:14">
      <c r="A27" s="130"/>
      <c r="I27" s="130"/>
    </row>
    <row r="28" spans="1:14">
      <c r="A28" s="130"/>
      <c r="I28" s="130"/>
    </row>
    <row r="29" spans="1:14">
      <c r="A29" s="130"/>
      <c r="I29" s="130"/>
    </row>
    <row r="30" spans="1:14">
      <c r="A30" s="130"/>
      <c r="I30" s="130"/>
    </row>
    <row r="31" spans="1:14">
      <c r="A31" s="130"/>
      <c r="I31" s="130"/>
    </row>
    <row r="32" spans="1:14">
      <c r="A32" s="130"/>
      <c r="I32" s="130"/>
    </row>
    <row r="33" spans="1:9" ht="13.8" thickBot="1">
      <c r="A33" s="132"/>
      <c r="B33" s="133"/>
      <c r="C33" s="133"/>
      <c r="D33" s="133"/>
      <c r="E33" s="133"/>
      <c r="F33" s="133"/>
      <c r="G33" s="133"/>
      <c r="H33" s="133"/>
      <c r="I33" s="130"/>
    </row>
    <row r="34" spans="1:9" ht="13.8" thickTop="1"/>
    <row r="37" spans="1:9" ht="24.6">
      <c r="A37" s="162" t="s">
        <v>160</v>
      </c>
    </row>
    <row r="38" spans="1:9" ht="40.5" customHeight="1">
      <c r="A38" s="601" t="s">
        <v>161</v>
      </c>
      <c r="B38" s="601"/>
      <c r="C38" s="601"/>
      <c r="D38" s="601"/>
      <c r="E38" s="601"/>
      <c r="F38" s="601"/>
      <c r="G38" s="601"/>
    </row>
    <row r="39" spans="1:9" ht="30.75" customHeight="1">
      <c r="A39" s="593" t="s">
        <v>162</v>
      </c>
      <c r="B39" s="593"/>
      <c r="C39" s="593"/>
      <c r="D39" s="593"/>
      <c r="E39" s="593"/>
      <c r="F39" s="593"/>
      <c r="G39" s="593"/>
    </row>
    <row r="40" spans="1:9" ht="15">
      <c r="A40" s="163"/>
    </row>
    <row r="41" spans="1:9" ht="69.75" customHeight="1">
      <c r="A41" s="588" t="s">
        <v>170</v>
      </c>
      <c r="B41" s="588"/>
      <c r="C41" s="588"/>
      <c r="D41" s="588"/>
      <c r="E41" s="588"/>
      <c r="F41" s="588"/>
      <c r="G41" s="588"/>
    </row>
    <row r="42" spans="1:9" ht="35.25" customHeight="1">
      <c r="A42" s="593" t="s">
        <v>163</v>
      </c>
      <c r="B42" s="593"/>
      <c r="C42" s="593"/>
      <c r="D42" s="593"/>
      <c r="E42" s="593"/>
      <c r="F42" s="593"/>
      <c r="G42" s="593"/>
    </row>
    <row r="43" spans="1:9" ht="59.25" customHeight="1">
      <c r="A43" s="588" t="s">
        <v>164</v>
      </c>
      <c r="B43" s="588"/>
      <c r="C43" s="588"/>
      <c r="D43" s="588"/>
      <c r="E43" s="588"/>
      <c r="F43" s="588"/>
      <c r="G43" s="588"/>
    </row>
    <row r="44" spans="1:9" ht="15">
      <c r="A44" s="164"/>
    </row>
    <row r="45" spans="1:9" ht="27.75" customHeight="1">
      <c r="A45" s="590" t="s">
        <v>165</v>
      </c>
      <c r="B45" s="590"/>
      <c r="C45" s="590"/>
      <c r="D45" s="590"/>
      <c r="E45" s="590"/>
      <c r="F45" s="590"/>
      <c r="G45" s="590"/>
    </row>
    <row r="46" spans="1:9" ht="53.25" customHeight="1">
      <c r="A46" s="589" t="s">
        <v>171</v>
      </c>
      <c r="B46" s="588"/>
      <c r="C46" s="588"/>
      <c r="D46" s="588"/>
      <c r="E46" s="588"/>
      <c r="F46" s="588"/>
      <c r="G46" s="588"/>
    </row>
    <row r="47" spans="1:9" ht="15">
      <c r="A47" s="164"/>
    </row>
    <row r="48" spans="1:9" ht="32.25" customHeight="1">
      <c r="A48" s="590" t="s">
        <v>166</v>
      </c>
      <c r="B48" s="590"/>
      <c r="C48" s="590"/>
      <c r="D48" s="590"/>
      <c r="E48" s="590"/>
      <c r="F48" s="590"/>
      <c r="G48" s="590"/>
    </row>
    <row r="49" spans="1:7" ht="15">
      <c r="A49" s="163"/>
    </row>
    <row r="50" spans="1:7" ht="87" customHeight="1">
      <c r="A50" s="589" t="s">
        <v>172</v>
      </c>
      <c r="B50" s="588"/>
      <c r="C50" s="588"/>
      <c r="D50" s="588"/>
      <c r="E50" s="588"/>
      <c r="F50" s="588"/>
      <c r="G50" s="588"/>
    </row>
    <row r="51" spans="1:7" ht="15">
      <c r="A51" s="164"/>
    </row>
    <row r="52" spans="1:7" ht="32.25" customHeight="1">
      <c r="A52" s="590" t="s">
        <v>167</v>
      </c>
      <c r="B52" s="590"/>
      <c r="C52" s="590"/>
      <c r="D52" s="590"/>
      <c r="E52" s="590"/>
      <c r="F52" s="590"/>
      <c r="G52" s="590"/>
    </row>
    <row r="53" spans="1:7" ht="29.25" customHeight="1">
      <c r="A53" s="588" t="s">
        <v>168</v>
      </c>
      <c r="B53" s="588"/>
      <c r="C53" s="588"/>
      <c r="D53" s="588"/>
      <c r="E53" s="588"/>
      <c r="F53" s="588"/>
      <c r="G53" s="588"/>
    </row>
    <row r="54" spans="1:7" ht="15">
      <c r="A54" s="164"/>
    </row>
    <row r="55" spans="1:7" s="149" customFormat="1" ht="110.25" customHeight="1">
      <c r="A55" s="591" t="s">
        <v>173</v>
      </c>
      <c r="B55" s="592"/>
      <c r="C55" s="592"/>
      <c r="D55" s="592"/>
      <c r="E55" s="592"/>
      <c r="F55" s="592"/>
      <c r="G55" s="592"/>
    </row>
    <row r="56" spans="1:7" ht="34.5" customHeight="1">
      <c r="A56" s="593" t="s">
        <v>169</v>
      </c>
      <c r="B56" s="593"/>
      <c r="C56" s="593"/>
      <c r="D56" s="593"/>
      <c r="E56" s="593"/>
      <c r="F56" s="593"/>
      <c r="G56" s="593"/>
    </row>
    <row r="57" spans="1:7" ht="114" customHeight="1">
      <c r="A57" s="589" t="s">
        <v>174</v>
      </c>
      <c r="B57" s="588"/>
      <c r="C57" s="588"/>
      <c r="D57" s="588"/>
      <c r="E57" s="588"/>
      <c r="F57" s="588"/>
      <c r="G57" s="588"/>
    </row>
    <row r="58" spans="1:7" ht="109.5" customHeight="1">
      <c r="A58" s="588"/>
      <c r="B58" s="588"/>
      <c r="C58" s="588"/>
      <c r="D58" s="588"/>
      <c r="E58" s="588"/>
      <c r="F58" s="588"/>
      <c r="G58" s="588"/>
    </row>
    <row r="59" spans="1:7" ht="15">
      <c r="A59" s="164"/>
    </row>
    <row r="60" spans="1:7" s="161" customFormat="1" ht="57.75" customHeight="1">
      <c r="A60" s="588"/>
      <c r="B60" s="588"/>
      <c r="C60" s="588"/>
      <c r="D60" s="588"/>
      <c r="E60" s="588"/>
      <c r="F60" s="588"/>
      <c r="G60" s="588"/>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8"/>
  <sheetViews>
    <sheetView view="pageBreakPreview" zoomScaleNormal="100" zoomScaleSheetLayoutView="100" workbookViewId="0">
      <selection activeCell="G9" sqref="G9"/>
    </sheetView>
  </sheetViews>
  <sheetFormatPr defaultColWidth="9" defaultRowHeight="13.2"/>
  <cols>
    <col min="1" max="1" width="21.33203125" style="48" customWidth="1"/>
    <col min="2" max="2" width="19.77734375" style="48" customWidth="1"/>
    <col min="3" max="3" width="80.21875" style="441"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65" t="s">
        <v>334</v>
      </c>
      <c r="B1" s="466" t="s">
        <v>227</v>
      </c>
      <c r="C1" s="467" t="s">
        <v>246</v>
      </c>
      <c r="D1" s="468" t="s">
        <v>25</v>
      </c>
      <c r="E1" s="469" t="s">
        <v>26</v>
      </c>
    </row>
    <row r="2" spans="1:5" s="182" customFormat="1" ht="22.95" customHeight="1">
      <c r="A2" s="557" t="s">
        <v>277</v>
      </c>
      <c r="B2" s="470" t="s">
        <v>338</v>
      </c>
      <c r="C2" s="838" t="s">
        <v>447</v>
      </c>
      <c r="D2" s="471">
        <v>44736</v>
      </c>
      <c r="E2" s="471">
        <v>44736</v>
      </c>
    </row>
    <row r="3" spans="1:5" s="182" customFormat="1" ht="22.95" customHeight="1">
      <c r="A3" s="470" t="s">
        <v>280</v>
      </c>
      <c r="B3" s="470" t="s">
        <v>339</v>
      </c>
      <c r="C3" s="470" t="s">
        <v>448</v>
      </c>
      <c r="D3" s="471">
        <v>44736</v>
      </c>
      <c r="E3" s="471">
        <v>44736</v>
      </c>
    </row>
    <row r="4" spans="1:5" s="182" customFormat="1" ht="22.95" customHeight="1">
      <c r="A4" s="470" t="s">
        <v>280</v>
      </c>
      <c r="B4" s="470" t="s">
        <v>340</v>
      </c>
      <c r="C4" s="842" t="s">
        <v>449</v>
      </c>
      <c r="D4" s="471">
        <v>44735</v>
      </c>
      <c r="E4" s="471">
        <v>44736</v>
      </c>
    </row>
    <row r="5" spans="1:5" s="182" customFormat="1" ht="22.95" customHeight="1">
      <c r="A5" s="470" t="s">
        <v>277</v>
      </c>
      <c r="B5" s="470" t="s">
        <v>341</v>
      </c>
      <c r="C5" s="841" t="s">
        <v>450</v>
      </c>
      <c r="D5" s="471">
        <v>44735</v>
      </c>
      <c r="E5" s="471">
        <v>44736</v>
      </c>
    </row>
    <row r="6" spans="1:5" s="182" customFormat="1" ht="22.95" customHeight="1">
      <c r="A6" s="470" t="s">
        <v>277</v>
      </c>
      <c r="B6" s="470" t="s">
        <v>279</v>
      </c>
      <c r="C6" s="841" t="s">
        <v>451</v>
      </c>
      <c r="D6" s="471">
        <v>44735</v>
      </c>
      <c r="E6" s="471">
        <v>44736</v>
      </c>
    </row>
    <row r="7" spans="1:5" s="182" customFormat="1" ht="22.95" customHeight="1">
      <c r="A7" s="470" t="s">
        <v>281</v>
      </c>
      <c r="B7" s="541" t="s">
        <v>342</v>
      </c>
      <c r="C7" s="838" t="s">
        <v>452</v>
      </c>
      <c r="D7" s="471">
        <v>44735</v>
      </c>
      <c r="E7" s="471">
        <v>44736</v>
      </c>
    </row>
    <row r="8" spans="1:5" s="182" customFormat="1" ht="22.95" customHeight="1">
      <c r="A8" s="580" t="s">
        <v>277</v>
      </c>
      <c r="B8" s="581" t="s">
        <v>343</v>
      </c>
      <c r="C8" s="846" t="s">
        <v>453</v>
      </c>
      <c r="D8" s="582">
        <v>44735</v>
      </c>
      <c r="E8" s="582">
        <v>44736</v>
      </c>
    </row>
    <row r="9" spans="1:5" s="182" customFormat="1" ht="22.95" customHeight="1">
      <c r="A9" s="580" t="s">
        <v>277</v>
      </c>
      <c r="B9" s="581" t="s">
        <v>344</v>
      </c>
      <c r="C9" s="843" t="s">
        <v>454</v>
      </c>
      <c r="D9" s="582">
        <v>44735</v>
      </c>
      <c r="E9" s="582">
        <v>44736</v>
      </c>
    </row>
    <row r="10" spans="1:5" s="182" customFormat="1" ht="22.95" customHeight="1">
      <c r="A10" s="580" t="s">
        <v>277</v>
      </c>
      <c r="B10" s="581" t="s">
        <v>345</v>
      </c>
      <c r="C10" s="840" t="s">
        <v>455</v>
      </c>
      <c r="D10" s="582">
        <v>44735</v>
      </c>
      <c r="E10" s="582">
        <v>44735</v>
      </c>
    </row>
    <row r="11" spans="1:5" s="182" customFormat="1" ht="22.95" customHeight="1">
      <c r="A11" s="580" t="s">
        <v>280</v>
      </c>
      <c r="B11" s="581" t="s">
        <v>346</v>
      </c>
      <c r="C11" s="839" t="s">
        <v>456</v>
      </c>
      <c r="D11" s="582">
        <v>44735</v>
      </c>
      <c r="E11" s="582">
        <v>44735</v>
      </c>
    </row>
    <row r="12" spans="1:5" s="182" customFormat="1" ht="22.95" customHeight="1">
      <c r="A12" s="580" t="s">
        <v>277</v>
      </c>
      <c r="B12" s="581" t="s">
        <v>347</v>
      </c>
      <c r="C12" s="843" t="s">
        <v>457</v>
      </c>
      <c r="D12" s="582">
        <v>44735</v>
      </c>
      <c r="E12" s="582">
        <v>44735</v>
      </c>
    </row>
    <row r="13" spans="1:5" s="182" customFormat="1" ht="22.95" customHeight="1">
      <c r="A13" s="580" t="s">
        <v>277</v>
      </c>
      <c r="B13" s="581" t="s">
        <v>348</v>
      </c>
      <c r="C13" s="843" t="s">
        <v>458</v>
      </c>
      <c r="D13" s="582">
        <v>44734</v>
      </c>
      <c r="E13" s="582">
        <v>44735</v>
      </c>
    </row>
    <row r="14" spans="1:5" s="182" customFormat="1" ht="22.95" customHeight="1">
      <c r="A14" s="580" t="s">
        <v>277</v>
      </c>
      <c r="B14" s="581" t="s">
        <v>349</v>
      </c>
      <c r="C14" s="845" t="s">
        <v>459</v>
      </c>
      <c r="D14" s="582">
        <v>44734</v>
      </c>
      <c r="E14" s="582">
        <v>44735</v>
      </c>
    </row>
    <row r="15" spans="1:5" s="182" customFormat="1" ht="22.95" customHeight="1">
      <c r="A15" s="580" t="s">
        <v>277</v>
      </c>
      <c r="B15" s="581" t="s">
        <v>350</v>
      </c>
      <c r="C15" s="839" t="s">
        <v>351</v>
      </c>
      <c r="D15" s="582">
        <v>44734</v>
      </c>
      <c r="E15" s="582">
        <v>44734</v>
      </c>
    </row>
    <row r="16" spans="1:5" s="182" customFormat="1" ht="22.95" customHeight="1">
      <c r="A16" s="580" t="s">
        <v>277</v>
      </c>
      <c r="B16" s="581" t="s">
        <v>352</v>
      </c>
      <c r="C16" s="839" t="s">
        <v>353</v>
      </c>
      <c r="D16" s="582">
        <v>44734</v>
      </c>
      <c r="E16" s="582">
        <v>44734</v>
      </c>
    </row>
    <row r="17" spans="1:5" s="182" customFormat="1" ht="22.95" customHeight="1">
      <c r="A17" s="580" t="s">
        <v>277</v>
      </c>
      <c r="B17" s="581" t="s">
        <v>354</v>
      </c>
      <c r="C17" s="840" t="s">
        <v>355</v>
      </c>
      <c r="D17" s="582">
        <v>44733</v>
      </c>
      <c r="E17" s="582">
        <v>44734</v>
      </c>
    </row>
    <row r="18" spans="1:5" s="182" customFormat="1" ht="22.95" customHeight="1">
      <c r="A18" s="580" t="s">
        <v>277</v>
      </c>
      <c r="B18" s="581" t="s">
        <v>356</v>
      </c>
      <c r="C18" s="847" t="s">
        <v>357</v>
      </c>
      <c r="D18" s="582">
        <v>44733</v>
      </c>
      <c r="E18" s="582">
        <v>44734</v>
      </c>
    </row>
    <row r="19" spans="1:5" s="182" customFormat="1" ht="22.95" customHeight="1">
      <c r="A19" s="580" t="s">
        <v>277</v>
      </c>
      <c r="B19" s="581" t="s">
        <v>358</v>
      </c>
      <c r="C19" s="580" t="s">
        <v>359</v>
      </c>
      <c r="D19" s="582">
        <v>44733</v>
      </c>
      <c r="E19" s="582">
        <v>44733</v>
      </c>
    </row>
    <row r="20" spans="1:5" s="182" customFormat="1" ht="22.95" customHeight="1">
      <c r="A20" s="580" t="s">
        <v>281</v>
      </c>
      <c r="B20" s="581" t="s">
        <v>360</v>
      </c>
      <c r="C20" s="840" t="s">
        <v>361</v>
      </c>
      <c r="D20" s="582">
        <v>44733</v>
      </c>
      <c r="E20" s="582">
        <v>44733</v>
      </c>
    </row>
    <row r="21" spans="1:5" s="182" customFormat="1" ht="22.95" customHeight="1">
      <c r="A21" s="580" t="s">
        <v>277</v>
      </c>
      <c r="B21" s="581" t="s">
        <v>362</v>
      </c>
      <c r="C21" s="843" t="s">
        <v>363</v>
      </c>
      <c r="D21" s="582">
        <v>44733</v>
      </c>
      <c r="E21" s="582">
        <v>44733</v>
      </c>
    </row>
    <row r="22" spans="1:5" s="182" customFormat="1" ht="22.95" customHeight="1">
      <c r="A22" s="580" t="s">
        <v>281</v>
      </c>
      <c r="B22" s="581" t="s">
        <v>364</v>
      </c>
      <c r="C22" s="845" t="s">
        <v>365</v>
      </c>
      <c r="D22" s="582">
        <v>44733</v>
      </c>
      <c r="E22" s="582">
        <v>44733</v>
      </c>
    </row>
    <row r="23" spans="1:5" s="182" customFormat="1" ht="22.95" customHeight="1">
      <c r="A23" s="580" t="s">
        <v>277</v>
      </c>
      <c r="B23" s="581" t="s">
        <v>366</v>
      </c>
      <c r="C23" s="839" t="s">
        <v>367</v>
      </c>
      <c r="D23" s="582">
        <v>44732</v>
      </c>
      <c r="E23" s="582">
        <v>44733</v>
      </c>
    </row>
    <row r="24" spans="1:5" s="182" customFormat="1" ht="22.95" customHeight="1">
      <c r="A24" s="580" t="s">
        <v>281</v>
      </c>
      <c r="B24" s="581" t="s">
        <v>368</v>
      </c>
      <c r="C24" s="847" t="s">
        <v>369</v>
      </c>
      <c r="D24" s="582">
        <v>44732</v>
      </c>
      <c r="E24" s="582">
        <v>44733</v>
      </c>
    </row>
    <row r="25" spans="1:5" s="182" customFormat="1" ht="22.95" customHeight="1">
      <c r="A25" s="580" t="s">
        <v>277</v>
      </c>
      <c r="B25" s="581" t="s">
        <v>370</v>
      </c>
      <c r="C25" s="843" t="s">
        <v>371</v>
      </c>
      <c r="D25" s="582">
        <v>44732</v>
      </c>
      <c r="E25" s="582">
        <v>44733</v>
      </c>
    </row>
    <row r="26" spans="1:5" s="182" customFormat="1" ht="22.95" customHeight="1">
      <c r="A26" s="470" t="s">
        <v>277</v>
      </c>
      <c r="B26" s="541" t="s">
        <v>372</v>
      </c>
      <c r="C26" s="838" t="s">
        <v>373</v>
      </c>
      <c r="D26" s="471">
        <v>44732</v>
      </c>
      <c r="E26" s="471">
        <v>44733</v>
      </c>
    </row>
    <row r="27" spans="1:5" s="182" customFormat="1" ht="22.95" customHeight="1">
      <c r="A27" s="470" t="s">
        <v>277</v>
      </c>
      <c r="B27" s="541" t="s">
        <v>374</v>
      </c>
      <c r="C27" s="470" t="s">
        <v>375</v>
      </c>
      <c r="D27" s="471">
        <v>44732</v>
      </c>
      <c r="E27" s="471">
        <v>44732</v>
      </c>
    </row>
    <row r="28" spans="1:5" s="182" customFormat="1" ht="22.95" customHeight="1">
      <c r="A28" s="470" t="s">
        <v>277</v>
      </c>
      <c r="B28" s="541" t="s">
        <v>376</v>
      </c>
      <c r="C28" s="844" t="s">
        <v>377</v>
      </c>
      <c r="D28" s="471">
        <v>44730</v>
      </c>
      <c r="E28" s="471">
        <v>44732</v>
      </c>
    </row>
    <row r="29" spans="1:5" s="182" customFormat="1" ht="22.95" customHeight="1">
      <c r="A29" s="470" t="s">
        <v>277</v>
      </c>
      <c r="B29" s="541" t="s">
        <v>278</v>
      </c>
      <c r="C29" s="838" t="s">
        <v>378</v>
      </c>
      <c r="D29" s="471">
        <v>44729</v>
      </c>
      <c r="E29" s="471">
        <v>44732</v>
      </c>
    </row>
    <row r="30" spans="1:5" s="182" customFormat="1" ht="22.95" customHeight="1">
      <c r="A30" s="470"/>
      <c r="B30" s="541"/>
      <c r="C30" s="470"/>
      <c r="D30" s="471"/>
      <c r="E30" s="471"/>
    </row>
    <row r="31" spans="1:5" s="182" customFormat="1" ht="22.2" customHeight="1">
      <c r="A31" s="470"/>
      <c r="B31" s="541"/>
      <c r="C31" s="470"/>
      <c r="D31" s="471"/>
      <c r="E31" s="471"/>
    </row>
    <row r="32" spans="1:5" s="182" customFormat="1" ht="22.95" customHeight="1">
      <c r="A32" s="470"/>
      <c r="B32" s="541"/>
      <c r="C32" s="470"/>
      <c r="D32" s="471"/>
      <c r="E32" s="471"/>
    </row>
    <row r="33" spans="1:11" s="182" customFormat="1" ht="22.2" customHeight="1">
      <c r="A33" s="274"/>
      <c r="B33" s="275"/>
      <c r="C33" s="276"/>
      <c r="D33" s="275"/>
      <c r="E33" s="275"/>
    </row>
    <row r="34" spans="1:11" s="182" customFormat="1" ht="18" customHeight="1">
      <c r="A34" s="270"/>
      <c r="B34" s="271"/>
      <c r="C34" s="438" t="s">
        <v>226</v>
      </c>
      <c r="D34" s="272"/>
      <c r="E34" s="272"/>
    </row>
    <row r="35" spans="1:11" ht="18.75" customHeight="1">
      <c r="A35" s="43"/>
      <c r="B35" s="43"/>
      <c r="C35" s="182"/>
      <c r="D35" s="43"/>
      <c r="E35" s="43"/>
    </row>
    <row r="36" spans="1:11" ht="9" customHeight="1">
      <c r="A36" s="44"/>
      <c r="B36" s="45"/>
      <c r="C36" s="439"/>
      <c r="D36" s="46"/>
      <c r="E36" s="46"/>
    </row>
    <row r="37" spans="1:11" s="47" customFormat="1" ht="20.25" customHeight="1">
      <c r="A37" s="184" t="s">
        <v>176</v>
      </c>
      <c r="B37" s="184"/>
      <c r="C37" s="440"/>
      <c r="D37" s="60"/>
      <c r="E37" s="60"/>
    </row>
    <row r="38" spans="1:11" s="47" customFormat="1" ht="20.25" customHeight="1">
      <c r="A38" s="797" t="s">
        <v>27</v>
      </c>
      <c r="B38" s="797"/>
      <c r="C38" s="797"/>
      <c r="D38" s="61"/>
      <c r="E38" s="61"/>
      <c r="J38" s="183"/>
      <c r="K38" s="183"/>
    </row>
  </sheetData>
  <mergeCells count="1">
    <mergeCell ref="A38:C38"/>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6"/>
  <sheetViews>
    <sheetView zoomScale="91" zoomScaleNormal="91" zoomScaleSheetLayoutView="100" workbookViewId="0">
      <selection activeCell="A10" sqref="A10:XFD11"/>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01" t="s">
        <v>335</v>
      </c>
      <c r="B1" s="802"/>
      <c r="C1" s="802"/>
      <c r="D1" s="802"/>
      <c r="E1" s="802"/>
      <c r="F1" s="802"/>
      <c r="G1" s="802"/>
      <c r="H1" s="802"/>
      <c r="I1" s="802"/>
      <c r="J1" s="802"/>
      <c r="K1" s="802"/>
      <c r="L1" s="802"/>
      <c r="M1" s="802"/>
      <c r="N1" s="803"/>
    </row>
    <row r="2" spans="1:16" s="302" customFormat="1" ht="47.4" customHeight="1">
      <c r="A2" s="804" t="s">
        <v>461</v>
      </c>
      <c r="B2" s="805"/>
      <c r="C2" s="805"/>
      <c r="D2" s="805"/>
      <c r="E2" s="805"/>
      <c r="F2" s="805"/>
      <c r="G2" s="805"/>
      <c r="H2" s="805"/>
      <c r="I2" s="805"/>
      <c r="J2" s="805"/>
      <c r="K2" s="805"/>
      <c r="L2" s="805"/>
      <c r="M2" s="805"/>
      <c r="N2" s="806"/>
      <c r="O2" s="13"/>
    </row>
    <row r="3" spans="1:16" s="302" customFormat="1" ht="295.8" customHeight="1" thickBot="1">
      <c r="A3" s="807" t="s">
        <v>462</v>
      </c>
      <c r="B3" s="808"/>
      <c r="C3" s="808"/>
      <c r="D3" s="808"/>
      <c r="E3" s="808"/>
      <c r="F3" s="808"/>
      <c r="G3" s="808"/>
      <c r="H3" s="808"/>
      <c r="I3" s="808"/>
      <c r="J3" s="808"/>
      <c r="K3" s="808"/>
      <c r="L3" s="808"/>
      <c r="M3" s="808"/>
      <c r="N3" s="809"/>
      <c r="O3" s="13"/>
    </row>
    <row r="4" spans="1:16" s="477" customFormat="1" ht="45" customHeight="1">
      <c r="A4" s="798" t="s">
        <v>463</v>
      </c>
      <c r="B4" s="799"/>
      <c r="C4" s="799"/>
      <c r="D4" s="799"/>
      <c r="E4" s="799"/>
      <c r="F4" s="799"/>
      <c r="G4" s="799"/>
      <c r="H4" s="799"/>
      <c r="I4" s="799"/>
      <c r="J4" s="799"/>
      <c r="K4" s="799"/>
      <c r="L4" s="799"/>
      <c r="M4" s="799"/>
      <c r="N4" s="800"/>
      <c r="O4" s="13"/>
    </row>
    <row r="5" spans="1:16" ht="300.60000000000002" customHeight="1" thickBot="1">
      <c r="A5" s="810" t="s">
        <v>464</v>
      </c>
      <c r="B5" s="811"/>
      <c r="C5" s="811"/>
      <c r="D5" s="811"/>
      <c r="E5" s="811"/>
      <c r="F5" s="811"/>
      <c r="G5" s="811"/>
      <c r="H5" s="811"/>
      <c r="I5" s="811"/>
      <c r="J5" s="811"/>
      <c r="K5" s="811"/>
      <c r="L5" s="811"/>
      <c r="M5" s="811"/>
      <c r="N5" s="812"/>
      <c r="O5" s="56"/>
    </row>
    <row r="6" spans="1:16" ht="48" customHeight="1" thickBot="1">
      <c r="A6" s="813" t="s">
        <v>465</v>
      </c>
      <c r="B6" s="814"/>
      <c r="C6" s="814"/>
      <c r="D6" s="814"/>
      <c r="E6" s="814"/>
      <c r="F6" s="814"/>
      <c r="G6" s="814"/>
      <c r="H6" s="814"/>
      <c r="I6" s="814"/>
      <c r="J6" s="814"/>
      <c r="K6" s="814"/>
      <c r="L6" s="814"/>
      <c r="M6" s="814"/>
      <c r="N6" s="815"/>
    </row>
    <row r="7" spans="1:16" ht="167.4" customHeight="1" thickBot="1">
      <c r="A7" s="816" t="s">
        <v>466</v>
      </c>
      <c r="B7" s="817"/>
      <c r="C7" s="817"/>
      <c r="D7" s="817"/>
      <c r="E7" s="817"/>
      <c r="F7" s="817"/>
      <c r="G7" s="817"/>
      <c r="H7" s="817"/>
      <c r="I7" s="817"/>
      <c r="J7" s="817"/>
      <c r="K7" s="817"/>
      <c r="L7" s="817"/>
      <c r="M7" s="817"/>
      <c r="N7" s="818"/>
      <c r="O7" s="50"/>
    </row>
    <row r="8" spans="1:16" ht="40.799999999999997" customHeight="1">
      <c r="A8" s="798" t="s">
        <v>467</v>
      </c>
      <c r="B8" s="799"/>
      <c r="C8" s="799"/>
      <c r="D8" s="799"/>
      <c r="E8" s="799"/>
      <c r="F8" s="799"/>
      <c r="G8" s="799"/>
      <c r="H8" s="799"/>
      <c r="I8" s="799"/>
      <c r="J8" s="799"/>
      <c r="K8" s="799"/>
      <c r="L8" s="799"/>
      <c r="M8" s="799"/>
      <c r="N8" s="800"/>
    </row>
    <row r="9" spans="1:16" ht="91.2" customHeight="1" thickBot="1">
      <c r="A9" s="810" t="s">
        <v>468</v>
      </c>
      <c r="B9" s="811"/>
      <c r="C9" s="811"/>
      <c r="D9" s="811"/>
      <c r="E9" s="811"/>
      <c r="F9" s="811"/>
      <c r="G9" s="811"/>
      <c r="H9" s="811"/>
      <c r="I9" s="811"/>
      <c r="J9" s="811"/>
      <c r="K9" s="811"/>
      <c r="L9" s="811"/>
      <c r="M9" s="811"/>
      <c r="N9" s="812"/>
      <c r="O9" s="56"/>
    </row>
    <row r="10" spans="1:16" s="185" customFormat="1" ht="40.799999999999997" hidden="1" customHeight="1" thickBot="1">
      <c r="A10" s="813"/>
      <c r="B10" s="814"/>
      <c r="C10" s="814"/>
      <c r="D10" s="814"/>
      <c r="E10" s="814"/>
      <c r="F10" s="814"/>
      <c r="G10" s="814"/>
      <c r="H10" s="814"/>
      <c r="I10" s="814"/>
      <c r="J10" s="814"/>
      <c r="K10" s="814"/>
      <c r="L10" s="814"/>
      <c r="M10" s="814"/>
      <c r="N10" s="815"/>
      <c r="O10" s="56"/>
    </row>
    <row r="11" spans="1:16" s="185" customFormat="1" ht="104.4" hidden="1" customHeight="1">
      <c r="A11" s="816"/>
      <c r="B11" s="817"/>
      <c r="C11" s="817"/>
      <c r="D11" s="817"/>
      <c r="E11" s="817"/>
      <c r="F11" s="817"/>
      <c r="G11" s="817"/>
      <c r="H11" s="817"/>
      <c r="I11" s="817"/>
      <c r="J11" s="817"/>
      <c r="K11" s="817"/>
      <c r="L11" s="817"/>
      <c r="M11" s="817"/>
      <c r="N11" s="818"/>
      <c r="O11" s="56"/>
    </row>
    <row r="12" spans="1:16" s="139" customFormat="1" ht="27" hidden="1" customHeight="1">
      <c r="A12" s="824"/>
      <c r="B12" s="825"/>
      <c r="C12" s="825"/>
      <c r="D12" s="825"/>
      <c r="E12" s="825"/>
      <c r="F12" s="825"/>
      <c r="G12" s="825"/>
      <c r="H12" s="825"/>
      <c r="I12" s="825"/>
      <c r="J12" s="825"/>
      <c r="K12" s="825"/>
      <c r="L12" s="825"/>
      <c r="M12" s="825"/>
      <c r="N12" s="826"/>
      <c r="O12" s="489"/>
    </row>
    <row r="13" spans="1:16" s="139" customFormat="1" ht="31.8" hidden="1" customHeight="1" thickBot="1">
      <c r="A13" s="827"/>
      <c r="B13" s="828"/>
      <c r="C13" s="828"/>
      <c r="D13" s="828"/>
      <c r="E13" s="828"/>
      <c r="F13" s="828"/>
      <c r="G13" s="828"/>
      <c r="H13" s="828"/>
      <c r="I13" s="828"/>
      <c r="J13" s="828"/>
      <c r="K13" s="828"/>
      <c r="L13" s="828"/>
      <c r="M13" s="828"/>
      <c r="N13" s="829"/>
      <c r="O13" s="489"/>
    </row>
    <row r="14" spans="1:16" s="139" customFormat="1" ht="25.8" customHeight="1">
      <c r="A14" s="135"/>
      <c r="B14" s="136"/>
      <c r="C14" s="136"/>
      <c r="D14" s="136"/>
      <c r="E14" s="136"/>
      <c r="F14" s="136"/>
      <c r="G14" s="136"/>
      <c r="H14" s="136"/>
      <c r="I14" s="136"/>
      <c r="J14" s="136"/>
      <c r="K14" s="136"/>
      <c r="L14" s="136"/>
      <c r="M14" s="136"/>
      <c r="N14" s="137"/>
      <c r="O14" s="138"/>
    </row>
    <row r="15" spans="1:16" s="139" customFormat="1" ht="25.8" customHeight="1" thickBot="1">
      <c r="A15" s="135"/>
      <c r="B15" s="136"/>
      <c r="C15" s="136"/>
      <c r="D15" s="136"/>
      <c r="E15" s="136"/>
      <c r="F15" s="136"/>
      <c r="G15" s="136"/>
      <c r="H15" s="136"/>
      <c r="I15" s="136"/>
      <c r="J15" s="136"/>
      <c r="K15" s="136"/>
      <c r="L15" s="136"/>
      <c r="M15" s="136"/>
      <c r="N15" s="137"/>
      <c r="O15" s="138"/>
    </row>
    <row r="16" spans="1:16" ht="49.2" customHeight="1">
      <c r="A16" s="822" t="s">
        <v>460</v>
      </c>
      <c r="B16" s="822"/>
      <c r="C16" s="822"/>
      <c r="D16" s="822"/>
      <c r="E16" s="822"/>
      <c r="F16" s="822"/>
      <c r="G16" s="822"/>
      <c r="H16" s="822"/>
      <c r="I16" s="822"/>
      <c r="J16" s="822"/>
      <c r="K16" s="822"/>
      <c r="L16" s="822"/>
      <c r="M16" s="822"/>
      <c r="N16" s="823"/>
      <c r="P16" s="51"/>
    </row>
    <row r="17" spans="1:16" ht="21.6" customHeight="1">
      <c r="A17" s="819" t="s">
        <v>244</v>
      </c>
      <c r="B17" s="820"/>
      <c r="C17" s="820"/>
      <c r="D17" s="820"/>
      <c r="E17" s="820"/>
      <c r="F17" s="820"/>
      <c r="G17" s="820"/>
      <c r="H17" s="820"/>
      <c r="I17" s="820"/>
      <c r="J17" s="820"/>
      <c r="K17" s="820"/>
      <c r="L17" s="820"/>
      <c r="M17" s="820"/>
      <c r="N17" s="821"/>
      <c r="O17" s="62" t="s">
        <v>216</v>
      </c>
      <c r="P17" s="51"/>
    </row>
    <row r="18" spans="1:16" ht="30" customHeight="1" thickBot="1">
      <c r="A18" s="57"/>
      <c r="B18" s="58"/>
      <c r="C18" s="58"/>
      <c r="D18" s="58"/>
      <c r="E18" s="58"/>
      <c r="F18" s="58"/>
      <c r="G18" s="58"/>
      <c r="H18" s="58"/>
      <c r="I18" s="58"/>
      <c r="J18" s="58"/>
      <c r="K18" s="58"/>
      <c r="L18" s="58"/>
      <c r="M18" s="58"/>
      <c r="N18" s="59"/>
      <c r="P18" s="51"/>
    </row>
    <row r="19" spans="1:16" ht="22.8" customHeight="1">
      <c r="A19" s="760" t="s">
        <v>29</v>
      </c>
      <c r="B19" s="761"/>
      <c r="C19" s="761"/>
      <c r="D19" s="761"/>
      <c r="E19" s="761"/>
      <c r="F19" s="761"/>
      <c r="G19" s="761"/>
      <c r="H19" s="761"/>
      <c r="I19" s="761"/>
      <c r="J19" s="761"/>
      <c r="K19" s="761"/>
      <c r="L19" s="761"/>
      <c r="M19" s="761"/>
      <c r="N19" s="761"/>
      <c r="O19" s="52"/>
      <c r="P19" s="47"/>
    </row>
    <row r="20" spans="1:16" ht="40.200000000000003" customHeight="1">
      <c r="A20" s="762" t="s">
        <v>27</v>
      </c>
      <c r="B20" s="763"/>
      <c r="C20" s="763"/>
      <c r="D20" s="763"/>
      <c r="E20" s="763"/>
      <c r="F20" s="763"/>
      <c r="G20" s="763"/>
      <c r="H20" s="763"/>
      <c r="I20" s="763"/>
      <c r="J20" s="763"/>
      <c r="K20" s="763"/>
      <c r="L20" s="763"/>
      <c r="M20" s="763"/>
      <c r="N20" s="763"/>
      <c r="O20" s="52"/>
      <c r="P20" s="47"/>
    </row>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sheetData>
  <mergeCells count="17">
    <mergeCell ref="A9:N9"/>
    <mergeCell ref="A20:N20"/>
    <mergeCell ref="A19:N19"/>
    <mergeCell ref="A17:N17"/>
    <mergeCell ref="A10:N10"/>
    <mergeCell ref="A11:N11"/>
    <mergeCell ref="A16:N16"/>
    <mergeCell ref="A12:N12"/>
    <mergeCell ref="A13:N13"/>
    <mergeCell ref="A8:N8"/>
    <mergeCell ref="A1:N1"/>
    <mergeCell ref="A2:N2"/>
    <mergeCell ref="A3:N3"/>
    <mergeCell ref="A5:N5"/>
    <mergeCell ref="A4:N4"/>
    <mergeCell ref="A6:N6"/>
    <mergeCell ref="A7:N7"/>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17" sqref="A17"/>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2" t="s">
        <v>336</v>
      </c>
      <c r="B1" s="53" t="s">
        <v>0</v>
      </c>
      <c r="C1" s="54" t="s">
        <v>2</v>
      </c>
    </row>
    <row r="2" spans="1:14" s="51" customFormat="1" ht="53.25" customHeight="1">
      <c r="A2" s="487" t="s">
        <v>469</v>
      </c>
      <c r="B2" s="2"/>
      <c r="C2" s="830"/>
    </row>
    <row r="3" spans="1:14" s="51" customFormat="1" ht="202.8" customHeight="1">
      <c r="A3" s="463" t="s">
        <v>471</v>
      </c>
      <c r="B3" s="63"/>
      <c r="C3" s="831"/>
    </row>
    <row r="4" spans="1:14" s="51" customFormat="1" ht="31.8" customHeight="1" thickBot="1">
      <c r="A4" s="173" t="s">
        <v>470</v>
      </c>
    </row>
    <row r="5" spans="1:14" s="51" customFormat="1" ht="41.4" customHeight="1">
      <c r="A5" s="479" t="s">
        <v>472</v>
      </c>
      <c r="B5" s="2"/>
      <c r="C5" s="830"/>
    </row>
    <row r="6" spans="1:14" s="51" customFormat="1" ht="85.2" customHeight="1">
      <c r="A6" s="464" t="s">
        <v>473</v>
      </c>
      <c r="B6" s="63"/>
      <c r="C6" s="831"/>
      <c r="D6" t="s">
        <v>216</v>
      </c>
    </row>
    <row r="7" spans="1:14" s="51" customFormat="1" ht="31.2" customHeight="1" thickBot="1">
      <c r="A7" s="173" t="s">
        <v>474</v>
      </c>
    </row>
    <row r="8" spans="1:14" s="51" customFormat="1" ht="43.2" customHeight="1">
      <c r="A8" s="480" t="s">
        <v>475</v>
      </c>
      <c r="B8" s="255"/>
      <c r="C8" s="830"/>
    </row>
    <row r="9" spans="1:14" s="51" customFormat="1" ht="207" customHeight="1">
      <c r="A9" s="462" t="s">
        <v>476</v>
      </c>
      <c r="B9" s="256"/>
      <c r="C9" s="831"/>
    </row>
    <row r="10" spans="1:14" s="51" customFormat="1" ht="28.8" customHeight="1" thickBot="1">
      <c r="A10" s="257" t="s">
        <v>477</v>
      </c>
    </row>
    <row r="11" spans="1:14" s="51" customFormat="1" ht="53.25" hidden="1" customHeight="1">
      <c r="A11" s="287"/>
      <c r="B11" s="285"/>
      <c r="C11" s="285"/>
      <c r="D11" s="285"/>
      <c r="E11" s="285"/>
      <c r="F11" s="285"/>
      <c r="G11" s="285"/>
      <c r="H11" s="285"/>
      <c r="I11" s="285"/>
      <c r="J11" s="285"/>
      <c r="K11" s="285"/>
      <c r="L11" s="285"/>
      <c r="M11" s="285"/>
      <c r="N11" s="286"/>
    </row>
    <row r="12" spans="1:14" s="51" customFormat="1" ht="249.6" hidden="1" customHeight="1" thickBot="1">
      <c r="A12" s="293"/>
      <c r="B12" s="294"/>
      <c r="C12" s="294"/>
      <c r="D12" s="294"/>
      <c r="E12" s="294"/>
      <c r="F12" s="294"/>
      <c r="G12" s="294"/>
      <c r="H12" s="294"/>
      <c r="I12" s="294"/>
      <c r="J12" s="294"/>
      <c r="K12" s="294"/>
      <c r="L12" s="294"/>
      <c r="M12" s="294"/>
      <c r="N12" s="295"/>
    </row>
    <row r="13" spans="1:14" s="51" customFormat="1" ht="42.6" hidden="1" customHeight="1" thickBot="1">
      <c r="A13" s="173"/>
    </row>
    <row r="14" spans="1:14" s="51" customFormat="1" ht="42.6" hidden="1" customHeight="1">
      <c r="A14" s="273"/>
    </row>
    <row r="15" spans="1:14" s="51" customFormat="1" ht="39" customHeight="1">
      <c r="A15" s="51" t="s">
        <v>223</v>
      </c>
    </row>
    <row r="16" spans="1:14" s="51" customFormat="1" ht="32.25" customHeight="1">
      <c r="A16" s="51" t="s">
        <v>224</v>
      </c>
    </row>
    <row r="17" spans="1:3" s="51" customFormat="1" ht="36.75" customHeight="1">
      <c r="A17" s="5"/>
      <c r="B17" s="3"/>
      <c r="C17" s="4"/>
    </row>
    <row r="18" spans="1:3" s="51" customFormat="1" ht="33" customHeight="1">
      <c r="A18" s="5"/>
      <c r="B18" s="3"/>
      <c r="C18" s="4"/>
    </row>
    <row r="19" spans="1:3" s="51" customFormat="1" ht="36.75" customHeight="1">
      <c r="A19" s="5"/>
      <c r="B19" s="3"/>
      <c r="C19" s="4"/>
    </row>
    <row r="20" spans="1:3" s="51" customFormat="1" ht="36.75" customHeight="1">
      <c r="A20" s="5"/>
      <c r="B20" s="3"/>
      <c r="C20" s="4"/>
    </row>
    <row r="21" spans="1:3" s="51" customFormat="1" ht="25.5" customHeight="1">
      <c r="A21" s="5"/>
      <c r="B21" s="3"/>
      <c r="C21" s="4"/>
    </row>
    <row r="22" spans="1:3" s="51" customFormat="1" ht="32.25" customHeight="1">
      <c r="A22" s="5"/>
      <c r="B22" s="3"/>
      <c r="C22" s="4"/>
    </row>
    <row r="23" spans="1:3" s="51" customFormat="1" ht="30.75" customHeight="1">
      <c r="A23" s="5"/>
      <c r="B23" s="3"/>
      <c r="C23" s="4"/>
    </row>
    <row r="24" spans="1:3" s="51" customFormat="1" ht="42.75" customHeight="1">
      <c r="A24" s="5"/>
      <c r="B24" s="3"/>
      <c r="C24" s="4"/>
    </row>
    <row r="25" spans="1:3" s="51" customFormat="1" ht="43.5" customHeight="1">
      <c r="A25" s="5"/>
      <c r="B25" s="3"/>
      <c r="C25" s="4"/>
    </row>
    <row r="26" spans="1:3" s="51" customFormat="1" ht="27.75" customHeight="1">
      <c r="A26" s="5"/>
      <c r="B26" s="3"/>
      <c r="C26" s="4"/>
    </row>
    <row r="27" spans="1:3" s="51" customFormat="1" ht="30.75" customHeight="1">
      <c r="A27" s="5"/>
      <c r="B27" s="3"/>
      <c r="C27" s="4"/>
    </row>
    <row r="28" spans="1:3" s="7" customFormat="1" ht="29.25" customHeight="1">
      <c r="A28" s="5"/>
      <c r="B28" s="3"/>
      <c r="C28" s="4"/>
    </row>
    <row r="29" spans="1:3" ht="27" customHeight="1"/>
    <row r="30" spans="1:3" ht="27" customHeight="1"/>
    <row r="31" spans="1:3" s="51" customFormat="1" ht="27" customHeight="1">
      <c r="A31" s="5"/>
      <c r="B31" s="3"/>
      <c r="C31" s="4"/>
    </row>
    <row r="32" spans="1:3" s="51" customFormat="1" ht="27" customHeight="1">
      <c r="A32" s="5"/>
      <c r="B32" s="3"/>
      <c r="C32" s="4"/>
    </row>
    <row r="33" spans="1:3" s="51" customFormat="1" ht="27" customHeight="1">
      <c r="A33" s="5"/>
      <c r="B33" s="3"/>
      <c r="C33" s="4"/>
    </row>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sheetData>
  <mergeCells count="3">
    <mergeCell ref="C2:C3"/>
    <mergeCell ref="C5:C6"/>
    <mergeCell ref="C8:C9"/>
  </mergeCells>
  <phoneticPr fontId="16"/>
  <hyperlinks>
    <hyperlink ref="A4" r:id="rId1" xr:uid="{07CE7866-706D-4C12-BF7E-ECFEB6E5CD00}"/>
    <hyperlink ref="A7" r:id="rId2" xr:uid="{2579C1B2-54DA-4756-A68B-86C4271D6637}"/>
    <hyperlink ref="A10" r:id="rId3" xr:uid="{71BF5F12-FC09-47C0-B7B5-DD6D82ACF2A8}"/>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P12" sqref="P12"/>
    </sheetView>
  </sheetViews>
  <sheetFormatPr defaultColWidth="8.88671875" defaultRowHeight="13.2"/>
  <cols>
    <col min="1" max="1" width="1.6640625" style="186" customWidth="1"/>
    <col min="2" max="2" width="2.6640625" style="186" hidden="1" customWidth="1"/>
    <col min="3" max="4" width="14.77734375" style="186" customWidth="1"/>
    <col min="5" max="5" width="14.77734375" style="313" customWidth="1"/>
    <col min="6" max="6" width="8.88671875" style="313"/>
    <col min="7" max="7" width="5.21875" style="313" customWidth="1"/>
    <col min="8" max="8" width="12.5546875" style="186" customWidth="1"/>
    <col min="9" max="9" width="8.88671875" style="186"/>
    <col min="10" max="10" width="6.33203125" style="186" customWidth="1"/>
    <col min="11" max="12" width="8.88671875" style="186"/>
    <col min="13" max="13" width="6.109375" style="186" customWidth="1"/>
    <col min="14" max="16384" width="8.88671875" style="186"/>
  </cols>
  <sheetData>
    <row r="1" spans="1:14" ht="11.4" customHeight="1">
      <c r="A1" s="567" t="s">
        <v>208</v>
      </c>
      <c r="B1" s="567"/>
      <c r="C1" s="567"/>
      <c r="D1" s="567"/>
      <c r="E1" s="567"/>
      <c r="F1" s="567"/>
      <c r="G1" s="567"/>
      <c r="H1" s="567"/>
      <c r="I1" s="567"/>
      <c r="J1" s="567"/>
      <c r="K1" s="567"/>
      <c r="L1" s="567"/>
      <c r="M1" s="567"/>
      <c r="N1" s="567"/>
    </row>
    <row r="2" spans="1:14" ht="39.6" customHeight="1">
      <c r="A2" s="567"/>
      <c r="B2" s="567"/>
      <c r="C2" s="567"/>
      <c r="D2" s="567"/>
      <c r="E2" s="567"/>
      <c r="F2" s="567"/>
      <c r="G2" s="567"/>
      <c r="H2" s="567"/>
      <c r="I2" s="567"/>
      <c r="J2" s="567"/>
      <c r="K2" s="567"/>
      <c r="L2" s="567"/>
      <c r="M2" s="567"/>
      <c r="N2" s="567"/>
    </row>
    <row r="3" spans="1:14" ht="37.200000000000003" customHeight="1">
      <c r="A3" s="567"/>
      <c r="B3" s="567"/>
      <c r="C3" s="567"/>
      <c r="D3" s="567"/>
      <c r="E3" s="567"/>
      <c r="F3" s="567"/>
      <c r="G3" s="567"/>
      <c r="H3" s="567"/>
      <c r="I3" s="567"/>
      <c r="J3" s="567"/>
      <c r="K3" s="567"/>
      <c r="L3" s="567"/>
      <c r="M3" s="567"/>
      <c r="N3" s="567"/>
    </row>
    <row r="4" spans="1:14" ht="32.4" customHeight="1">
      <c r="A4" s="567"/>
      <c r="B4" s="567"/>
      <c r="C4" s="567"/>
      <c r="D4" s="567"/>
      <c r="E4" s="567"/>
      <c r="F4" s="567"/>
      <c r="G4" s="567"/>
      <c r="H4" s="567"/>
      <c r="I4" s="567"/>
      <c r="J4" s="567"/>
      <c r="K4" s="567"/>
      <c r="L4" s="567"/>
      <c r="M4" s="567"/>
      <c r="N4" s="567"/>
    </row>
    <row r="5" spans="1:14" ht="11.4" customHeight="1">
      <c r="A5" s="567"/>
      <c r="B5" s="567"/>
      <c r="C5" s="567"/>
      <c r="D5" s="567"/>
      <c r="E5" s="567"/>
      <c r="F5" s="567"/>
      <c r="G5" s="567"/>
      <c r="H5" s="567"/>
      <c r="I5" s="567"/>
      <c r="J5" s="567"/>
      <c r="K5" s="567"/>
      <c r="L5" s="567"/>
      <c r="M5" s="567"/>
      <c r="N5" s="567"/>
    </row>
    <row r="6" spans="1:14" ht="23.4" customHeight="1">
      <c r="A6" s="567"/>
      <c r="B6" s="567"/>
      <c r="C6" s="567"/>
      <c r="D6" s="567"/>
      <c r="E6" s="567"/>
      <c r="F6" s="567"/>
      <c r="G6" s="567"/>
      <c r="H6" s="567"/>
      <c r="I6" s="567"/>
      <c r="J6" s="567"/>
      <c r="K6" s="567"/>
      <c r="L6" s="567"/>
      <c r="M6" s="567"/>
      <c r="N6" s="567"/>
    </row>
    <row r="7" spans="1:14" ht="16.2" customHeight="1">
      <c r="A7" s="567"/>
      <c r="B7" s="567"/>
      <c r="C7" s="567"/>
      <c r="D7" s="567"/>
      <c r="E7" s="567"/>
      <c r="F7" s="567"/>
      <c r="G7" s="567"/>
      <c r="H7" s="567"/>
      <c r="I7" s="567"/>
      <c r="J7" s="567"/>
      <c r="K7" s="567"/>
      <c r="L7" s="567"/>
      <c r="M7" s="567"/>
      <c r="N7" s="567"/>
    </row>
    <row r="8" spans="1:14" ht="11.4" customHeight="1">
      <c r="A8" s="567"/>
      <c r="B8" s="567"/>
      <c r="C8" s="567"/>
      <c r="D8" s="567"/>
      <c r="E8" s="567"/>
      <c r="F8" s="567"/>
      <c r="G8" s="567"/>
      <c r="H8" s="567"/>
      <c r="I8" s="567"/>
      <c r="J8" s="567"/>
      <c r="K8" s="567"/>
      <c r="L8" s="567"/>
      <c r="M8" s="567"/>
      <c r="N8" s="567"/>
    </row>
    <row r="9" spans="1:14" ht="16.2" customHeight="1">
      <c r="A9" s="567"/>
      <c r="B9" s="567"/>
      <c r="C9" s="567"/>
      <c r="D9" s="567"/>
      <c r="E9" s="567"/>
      <c r="F9" s="567"/>
      <c r="G9" s="567"/>
      <c r="H9" s="567"/>
      <c r="I9" s="567"/>
      <c r="J9" s="567"/>
      <c r="K9" s="567"/>
      <c r="L9" s="567"/>
      <c r="M9" s="567"/>
      <c r="N9" s="567"/>
    </row>
    <row r="10" spans="1:14" ht="16.2" customHeight="1">
      <c r="A10" s="567"/>
      <c r="B10" s="567"/>
      <c r="C10" s="567"/>
      <c r="D10" s="567"/>
      <c r="E10" s="567"/>
      <c r="F10" s="567"/>
      <c r="G10" s="567"/>
      <c r="H10" s="567"/>
      <c r="I10" s="567"/>
      <c r="J10" s="567"/>
      <c r="K10" s="567"/>
      <c r="L10" s="567"/>
      <c r="M10" s="567"/>
      <c r="N10" s="567"/>
    </row>
    <row r="11" spans="1:14" ht="11.4" customHeight="1">
      <c r="A11" s="567"/>
      <c r="B11" s="567"/>
      <c r="C11" s="567"/>
      <c r="D11" s="567"/>
      <c r="E11" s="567"/>
      <c r="F11" s="567"/>
      <c r="G11" s="567"/>
      <c r="H11" s="567"/>
      <c r="I11" s="567"/>
      <c r="J11" s="567"/>
      <c r="K11" s="567"/>
      <c r="L11" s="567"/>
      <c r="M11" s="567"/>
      <c r="N11" s="567"/>
    </row>
    <row r="12" spans="1:14" ht="107.4" customHeight="1">
      <c r="A12" s="567"/>
      <c r="B12" s="567"/>
      <c r="C12" s="567"/>
      <c r="D12" s="567"/>
      <c r="E12" s="567"/>
      <c r="F12" s="567"/>
      <c r="G12" s="567"/>
      <c r="H12" s="567"/>
      <c r="I12" s="567"/>
      <c r="J12" s="567"/>
      <c r="K12" s="567"/>
      <c r="L12" s="567"/>
      <c r="M12" s="567"/>
      <c r="N12" s="567"/>
    </row>
    <row r="13" spans="1:14" ht="16.2" customHeight="1">
      <c r="A13" s="567"/>
      <c r="B13" s="567"/>
      <c r="C13" s="567"/>
      <c r="D13" s="567"/>
      <c r="E13" s="567"/>
      <c r="F13" s="567"/>
      <c r="G13" s="567"/>
      <c r="H13" s="567"/>
      <c r="I13" s="567"/>
      <c r="J13" s="567"/>
      <c r="K13" s="567"/>
      <c r="L13" s="567"/>
      <c r="M13" s="567"/>
      <c r="N13" s="567"/>
    </row>
    <row r="14" spans="1:14" ht="11.4" customHeight="1">
      <c r="A14" s="567"/>
      <c r="B14" s="567"/>
      <c r="C14" s="567"/>
      <c r="D14" s="567"/>
      <c r="E14" s="567"/>
      <c r="F14" s="567"/>
      <c r="G14" s="567"/>
      <c r="H14" s="567"/>
      <c r="I14" s="567"/>
      <c r="J14" s="567"/>
      <c r="K14" s="567"/>
      <c r="L14" s="567"/>
      <c r="M14" s="567"/>
      <c r="N14" s="567"/>
    </row>
    <row r="15" spans="1:14" ht="24" customHeight="1">
      <c r="A15" s="567"/>
      <c r="B15" s="567"/>
      <c r="C15" s="567"/>
      <c r="D15" s="567"/>
      <c r="E15" s="567"/>
      <c r="F15" s="567"/>
      <c r="G15" s="567"/>
      <c r="H15" s="567"/>
      <c r="I15" s="567"/>
      <c r="J15" s="567"/>
      <c r="K15" s="567"/>
      <c r="L15" s="567"/>
      <c r="M15" s="567"/>
      <c r="N15" s="567"/>
    </row>
    <row r="16" spans="1:14" ht="16.2" customHeight="1">
      <c r="A16" s="567"/>
      <c r="B16" s="567"/>
      <c r="C16" s="567"/>
      <c r="D16" s="567"/>
      <c r="E16" s="567"/>
      <c r="F16" s="567"/>
      <c r="G16" s="567"/>
      <c r="H16" s="567"/>
      <c r="I16" s="567"/>
      <c r="J16" s="567"/>
      <c r="K16" s="567"/>
      <c r="L16" s="567"/>
      <c r="M16" s="567"/>
      <c r="N16" s="567"/>
    </row>
    <row r="17" spans="1:14" ht="16.2" hidden="1" customHeight="1">
      <c r="A17" s="567"/>
      <c r="B17" s="567"/>
      <c r="C17" s="567"/>
      <c r="D17" s="567"/>
      <c r="E17" s="567"/>
      <c r="F17" s="567"/>
      <c r="G17" s="567"/>
      <c r="H17" s="567"/>
      <c r="I17" s="567"/>
      <c r="J17" s="567"/>
      <c r="K17" s="567"/>
      <c r="L17" s="567"/>
      <c r="M17" s="567"/>
      <c r="N17" s="567"/>
    </row>
    <row r="18" spans="1:14" ht="48.6" hidden="1" customHeight="1">
      <c r="A18" s="567"/>
      <c r="B18" s="567"/>
      <c r="C18" s="567"/>
      <c r="D18" s="567"/>
      <c r="E18" s="567"/>
      <c r="F18" s="567"/>
      <c r="G18" s="567"/>
      <c r="H18" s="567"/>
      <c r="I18" s="567"/>
      <c r="J18" s="567"/>
      <c r="K18" s="567"/>
      <c r="L18" s="567"/>
      <c r="M18" s="567"/>
      <c r="N18" s="567"/>
    </row>
    <row r="19" spans="1:14" ht="9.6" customHeight="1">
      <c r="A19" s="567"/>
      <c r="B19" s="567"/>
      <c r="C19" s="567"/>
      <c r="D19" s="567"/>
      <c r="E19" s="567"/>
      <c r="F19" s="567"/>
      <c r="G19" s="567"/>
      <c r="H19" s="567"/>
      <c r="I19" s="567"/>
      <c r="J19" s="567"/>
      <c r="K19" s="567"/>
      <c r="L19" s="567"/>
      <c r="M19" s="567"/>
      <c r="N19" s="567"/>
    </row>
    <row r="20" spans="1:14" ht="16.2" customHeight="1">
      <c r="A20" s="305"/>
      <c r="B20" s="305"/>
      <c r="C20" s="305"/>
      <c r="D20" s="305"/>
      <c r="E20" s="305"/>
      <c r="F20" s="425"/>
      <c r="G20" s="425"/>
      <c r="H20" s="425"/>
      <c r="I20" s="425"/>
      <c r="J20" s="426"/>
      <c r="K20" s="426"/>
      <c r="L20" s="426"/>
      <c r="M20" s="426"/>
    </row>
    <row r="21" spans="1:14" ht="16.2" customHeight="1">
      <c r="A21" s="305"/>
      <c r="B21" s="305"/>
      <c r="C21" s="305"/>
      <c r="D21" s="305"/>
      <c r="E21" s="305"/>
      <c r="F21" s="425"/>
      <c r="G21" s="425"/>
      <c r="H21" s="425"/>
      <c r="I21" s="425"/>
      <c r="J21" s="602"/>
      <c r="K21" s="602"/>
      <c r="L21" s="602"/>
      <c r="M21" s="602"/>
    </row>
    <row r="22" spans="1:14" ht="13.2" customHeight="1">
      <c r="A22" s="308"/>
      <c r="B22" s="308"/>
      <c r="C22" s="308"/>
      <c r="D22" s="308"/>
      <c r="E22" s="309"/>
      <c r="F22" s="427"/>
      <c r="G22" s="427"/>
      <c r="H22" s="427"/>
      <c r="I22" s="427"/>
      <c r="J22" s="602"/>
      <c r="K22" s="602"/>
      <c r="L22" s="602"/>
      <c r="M22" s="602"/>
    </row>
    <row r="23" spans="1:14" ht="13.2" customHeight="1">
      <c r="A23" s="308"/>
      <c r="B23" s="308"/>
      <c r="C23" s="308"/>
      <c r="D23" s="308"/>
      <c r="E23" s="309"/>
      <c r="F23" s="427"/>
      <c r="G23" s="427"/>
      <c r="H23" s="427"/>
      <c r="I23" s="427"/>
      <c r="J23" s="602"/>
      <c r="K23" s="602"/>
      <c r="L23" s="602"/>
      <c r="M23" s="602"/>
    </row>
    <row r="24" spans="1:14" ht="13.2" customHeight="1">
      <c r="A24" s="308"/>
      <c r="B24" s="308"/>
      <c r="C24" s="308"/>
      <c r="D24" s="308"/>
      <c r="E24" s="309"/>
      <c r="F24" s="309"/>
      <c r="G24" s="309"/>
      <c r="H24" s="309"/>
      <c r="I24" s="309"/>
      <c r="J24" s="307"/>
      <c r="K24" s="307"/>
      <c r="L24" s="307"/>
      <c r="M24" s="307"/>
    </row>
    <row r="25" spans="1:14" ht="13.2" customHeight="1">
      <c r="A25" s="308"/>
      <c r="B25" s="308"/>
      <c r="C25" s="308"/>
      <c r="D25" s="308"/>
      <c r="E25" s="309"/>
      <c r="F25" s="309"/>
      <c r="G25" s="309"/>
      <c r="H25" s="309"/>
      <c r="I25" s="309"/>
      <c r="J25" s="307"/>
      <c r="K25" s="307"/>
      <c r="L25" s="307"/>
      <c r="M25" s="307"/>
    </row>
    <row r="26" spans="1:14">
      <c r="A26" s="308"/>
      <c r="B26" s="308"/>
      <c r="C26" s="308"/>
      <c r="D26" s="308"/>
      <c r="E26" s="309"/>
      <c r="F26" s="309"/>
      <c r="G26" s="309"/>
      <c r="H26" s="309"/>
      <c r="I26" s="309"/>
      <c r="J26" s="309"/>
      <c r="K26" s="309"/>
      <c r="L26" s="309"/>
      <c r="M26" s="309"/>
    </row>
    <row r="27" spans="1:14">
      <c r="A27" s="308"/>
      <c r="B27" s="308"/>
      <c r="C27" s="308"/>
      <c r="D27" s="308"/>
      <c r="E27" s="309"/>
      <c r="F27" s="309"/>
      <c r="G27" s="309"/>
      <c r="H27" s="306"/>
      <c r="I27" s="306"/>
      <c r="J27" s="306"/>
      <c r="K27" s="306"/>
      <c r="L27" s="306"/>
      <c r="M27" s="306"/>
    </row>
    <row r="28" spans="1:14">
      <c r="A28" s="306"/>
      <c r="B28" s="306"/>
      <c r="C28" s="306"/>
      <c r="D28" s="306"/>
      <c r="E28" s="309"/>
      <c r="F28" s="309"/>
      <c r="G28" s="309"/>
      <c r="H28" s="306"/>
      <c r="I28" s="306"/>
      <c r="J28" s="306"/>
      <c r="K28" s="306"/>
      <c r="L28" s="306"/>
      <c r="M28" s="306"/>
    </row>
    <row r="29" spans="1:14" ht="156.6" customHeight="1">
      <c r="A29" s="306"/>
      <c r="B29" s="306"/>
      <c r="C29" s="306"/>
      <c r="D29" s="306"/>
      <c r="E29" s="310"/>
      <c r="F29" s="311"/>
      <c r="G29" s="311"/>
      <c r="H29" s="311"/>
      <c r="I29" s="311"/>
      <c r="J29" s="311"/>
      <c r="K29" s="311"/>
      <c r="L29" s="311"/>
      <c r="M29" s="311"/>
    </row>
    <row r="30" spans="1:14">
      <c r="A30" s="306"/>
      <c r="B30" s="306"/>
      <c r="C30" s="306"/>
      <c r="D30" s="306"/>
      <c r="E30" s="306"/>
      <c r="F30" s="309"/>
      <c r="G30" s="309"/>
      <c r="H30" s="306"/>
      <c r="I30" s="306"/>
      <c r="J30" s="306"/>
      <c r="K30" s="306"/>
      <c r="L30" s="306"/>
      <c r="M30" s="306"/>
    </row>
    <row r="31" spans="1:14">
      <c r="A31" s="306"/>
      <c r="B31" s="306"/>
      <c r="C31" s="306"/>
      <c r="D31" s="306"/>
      <c r="E31" s="306"/>
      <c r="F31" s="309"/>
      <c r="G31" s="309"/>
      <c r="H31" s="306"/>
      <c r="I31" s="306"/>
      <c r="J31" s="306"/>
      <c r="K31" s="306"/>
      <c r="L31" s="306"/>
      <c r="M31" s="306"/>
    </row>
    <row r="32" spans="1:14">
      <c r="A32" s="306"/>
      <c r="B32" s="306"/>
      <c r="C32" s="306"/>
      <c r="D32" s="306"/>
      <c r="E32" s="306"/>
      <c r="F32" s="309"/>
      <c r="G32" s="309"/>
      <c r="H32" s="306"/>
      <c r="I32" s="306"/>
      <c r="J32" s="306"/>
      <c r="K32" s="306"/>
      <c r="L32" s="306"/>
      <c r="M32" s="306"/>
    </row>
    <row r="33" spans="1:13">
      <c r="A33" s="306"/>
      <c r="B33" s="306"/>
      <c r="C33" s="306"/>
      <c r="D33" s="306"/>
      <c r="E33" s="306"/>
      <c r="F33" s="309"/>
      <c r="G33" s="309"/>
      <c r="H33" s="306"/>
      <c r="I33" s="306"/>
      <c r="J33" s="306"/>
      <c r="K33" s="306"/>
      <c r="L33" s="306"/>
      <c r="M33" s="306"/>
    </row>
    <row r="34" spans="1:13">
      <c r="A34" s="306"/>
      <c r="B34" s="306"/>
      <c r="C34" s="306"/>
      <c r="D34" s="306"/>
      <c r="E34" s="306"/>
      <c r="F34" s="309"/>
      <c r="G34" s="309"/>
      <c r="H34" s="306"/>
      <c r="I34" s="306"/>
      <c r="J34" s="306"/>
      <c r="K34" s="306"/>
      <c r="L34" s="306"/>
      <c r="M34" s="306"/>
    </row>
    <row r="35" spans="1:13">
      <c r="A35" s="306"/>
      <c r="B35" s="306"/>
      <c r="C35" s="306"/>
      <c r="D35" s="306"/>
      <c r="E35" s="306"/>
      <c r="F35" s="306"/>
      <c r="G35" s="306"/>
      <c r="H35" s="306"/>
      <c r="I35" s="306"/>
      <c r="J35" s="306"/>
      <c r="K35" s="306"/>
      <c r="L35" s="306"/>
      <c r="M35" s="306"/>
    </row>
    <row r="36" spans="1:13">
      <c r="A36" s="306"/>
      <c r="B36" s="306"/>
      <c r="C36" s="306"/>
      <c r="D36" s="306"/>
      <c r="E36" s="306"/>
      <c r="F36" s="306"/>
      <c r="G36" s="306"/>
      <c r="H36" s="306"/>
      <c r="I36" s="306"/>
      <c r="J36" s="306"/>
      <c r="K36" s="306"/>
      <c r="L36" s="306"/>
      <c r="M36" s="306"/>
    </row>
    <row r="37" spans="1:13">
      <c r="A37" s="306"/>
      <c r="B37" s="306"/>
      <c r="C37" s="306"/>
      <c r="D37" s="306"/>
      <c r="E37" s="306"/>
      <c r="F37" s="306"/>
      <c r="G37" s="306"/>
      <c r="H37" s="306"/>
      <c r="I37" s="306"/>
      <c r="J37" s="306"/>
      <c r="K37" s="306"/>
      <c r="L37" s="306"/>
      <c r="M37" s="306"/>
    </row>
    <row r="38" spans="1:13">
      <c r="A38" s="306"/>
      <c r="B38" s="306"/>
      <c r="C38" s="306"/>
      <c r="D38" s="306"/>
      <c r="E38" s="306"/>
      <c r="F38" s="306"/>
      <c r="G38" s="306"/>
      <c r="H38" s="306"/>
      <c r="I38" s="306"/>
      <c r="J38" s="306"/>
      <c r="K38" s="306"/>
      <c r="L38" s="306"/>
      <c r="M38" s="306"/>
    </row>
    <row r="39" spans="1:13">
      <c r="A39" s="306"/>
      <c r="B39" s="306"/>
      <c r="C39" s="306"/>
      <c r="D39" s="306"/>
      <c r="E39" s="306"/>
      <c r="F39" s="306"/>
      <c r="G39" s="306"/>
      <c r="H39" s="306"/>
      <c r="I39" s="306"/>
      <c r="J39" s="306"/>
      <c r="K39" s="306"/>
      <c r="L39" s="306"/>
      <c r="M39" s="306"/>
    </row>
    <row r="40" spans="1:13">
      <c r="A40" s="306"/>
      <c r="B40" s="306"/>
      <c r="C40" s="306"/>
      <c r="D40" s="306"/>
      <c r="E40" s="312"/>
      <c r="F40" s="309"/>
      <c r="G40" s="309"/>
      <c r="H40" s="306"/>
      <c r="I40" s="306"/>
      <c r="J40" s="306"/>
      <c r="K40" s="306"/>
      <c r="L40" s="306"/>
      <c r="M40" s="306"/>
    </row>
    <row r="41" spans="1:13">
      <c r="A41" s="306"/>
      <c r="B41" s="306"/>
      <c r="C41" s="306"/>
      <c r="D41" s="306"/>
      <c r="E41" s="309"/>
      <c r="F41" s="309"/>
      <c r="G41" s="309"/>
      <c r="H41" s="306"/>
      <c r="I41" s="306"/>
      <c r="J41" s="306"/>
      <c r="K41" s="306"/>
      <c r="L41" s="306"/>
      <c r="M41" s="306"/>
    </row>
    <row r="42" spans="1:13">
      <c r="A42" s="306"/>
      <c r="B42" s="306"/>
      <c r="C42" s="306"/>
      <c r="D42" s="306"/>
      <c r="E42" s="309"/>
      <c r="F42" s="309"/>
      <c r="G42" s="309"/>
      <c r="H42" s="306"/>
      <c r="I42" s="306"/>
      <c r="J42" s="306"/>
      <c r="K42" s="306"/>
      <c r="L42" s="306"/>
      <c r="M42" s="306"/>
    </row>
    <row r="43" spans="1:13">
      <c r="A43" s="306"/>
      <c r="B43" s="306"/>
      <c r="C43" s="306"/>
      <c r="D43" s="306"/>
      <c r="E43" s="309"/>
      <c r="F43" s="309"/>
      <c r="G43" s="309"/>
      <c r="H43" s="306"/>
      <c r="I43" s="306"/>
      <c r="J43" s="306"/>
      <c r="K43" s="306"/>
      <c r="L43" s="306"/>
      <c r="M43" s="306"/>
    </row>
    <row r="44" spans="1:13">
      <c r="A44" s="306"/>
      <c r="B44" s="306"/>
      <c r="C44" s="306"/>
      <c r="D44" s="306"/>
      <c r="E44" s="309"/>
      <c r="F44" s="309"/>
      <c r="G44" s="309"/>
      <c r="H44" s="306"/>
      <c r="I44" s="306"/>
      <c r="J44" s="306"/>
      <c r="K44" s="306"/>
      <c r="L44" s="306"/>
      <c r="M44" s="306"/>
    </row>
    <row r="45" spans="1:13">
      <c r="A45" s="306"/>
      <c r="B45" s="306"/>
      <c r="C45" s="306"/>
      <c r="D45" s="306"/>
      <c r="E45" s="309"/>
      <c r="F45" s="309"/>
      <c r="G45" s="309"/>
      <c r="H45" s="306"/>
      <c r="I45" s="306"/>
      <c r="J45" s="306"/>
      <c r="K45" s="306"/>
      <c r="L45" s="306"/>
      <c r="M45" s="306"/>
    </row>
    <row r="46" spans="1:13">
      <c r="A46" s="306"/>
      <c r="B46" s="306"/>
      <c r="C46" s="306"/>
      <c r="D46" s="306"/>
      <c r="E46" s="309"/>
      <c r="F46" s="309"/>
      <c r="G46" s="309"/>
      <c r="H46" s="306"/>
      <c r="I46" s="306"/>
      <c r="J46" s="306"/>
      <c r="K46" s="306"/>
      <c r="L46" s="306"/>
      <c r="M46" s="306"/>
    </row>
    <row r="47" spans="1:13">
      <c r="A47" s="306"/>
      <c r="B47" s="306"/>
      <c r="C47" s="306"/>
      <c r="D47" s="306"/>
      <c r="E47" s="309"/>
      <c r="F47" s="309"/>
      <c r="G47" s="309"/>
      <c r="H47" s="306"/>
      <c r="I47" s="306"/>
      <c r="J47" s="306"/>
      <c r="K47" s="306"/>
      <c r="L47" s="306"/>
      <c r="M47" s="306"/>
    </row>
    <row r="48" spans="1:13">
      <c r="A48" s="306"/>
      <c r="B48" s="306"/>
      <c r="C48" s="306"/>
      <c r="D48" s="306"/>
      <c r="E48" s="309"/>
      <c r="F48" s="309"/>
      <c r="G48" s="309"/>
      <c r="H48" s="306"/>
      <c r="I48" s="306"/>
      <c r="J48" s="306"/>
      <c r="K48" s="306"/>
      <c r="L48" s="306"/>
      <c r="M48" s="306"/>
    </row>
    <row r="49" spans="1:13">
      <c r="A49" s="306"/>
      <c r="B49" s="306"/>
      <c r="C49" s="306"/>
      <c r="D49" s="306"/>
      <c r="E49" s="309"/>
      <c r="F49" s="309"/>
      <c r="G49" s="309"/>
      <c r="H49" s="306"/>
      <c r="I49" s="306"/>
      <c r="J49" s="306"/>
      <c r="K49" s="306"/>
      <c r="L49" s="306"/>
      <c r="M49" s="306"/>
    </row>
    <row r="50" spans="1:13">
      <c r="A50" s="306"/>
      <c r="B50" s="306"/>
      <c r="C50" s="306"/>
      <c r="D50" s="306"/>
      <c r="E50" s="309"/>
      <c r="F50" s="309"/>
      <c r="G50" s="309"/>
      <c r="H50" s="306"/>
      <c r="I50" s="306"/>
      <c r="J50" s="306"/>
      <c r="K50" s="306"/>
      <c r="L50" s="306"/>
      <c r="M50" s="306"/>
    </row>
    <row r="51" spans="1:13">
      <c r="A51" s="306"/>
      <c r="B51" s="306"/>
      <c r="C51" s="306"/>
      <c r="D51" s="306"/>
      <c r="E51" s="309"/>
      <c r="F51" s="309"/>
      <c r="G51" s="309"/>
      <c r="H51" s="306"/>
      <c r="I51" s="306"/>
      <c r="J51" s="306"/>
      <c r="K51" s="306"/>
      <c r="L51" s="306"/>
      <c r="M51" s="306"/>
    </row>
    <row r="52" spans="1:13">
      <c r="A52" s="306"/>
      <c r="B52" s="306"/>
      <c r="C52" s="306"/>
      <c r="D52" s="306"/>
      <c r="E52" s="309"/>
      <c r="F52" s="309"/>
      <c r="G52" s="309"/>
      <c r="H52" s="306"/>
      <c r="I52" s="306"/>
      <c r="J52" s="306"/>
      <c r="K52" s="306"/>
      <c r="L52" s="306"/>
      <c r="M52" s="306"/>
    </row>
    <row r="53" spans="1:13">
      <c r="A53" s="306"/>
      <c r="B53" s="306"/>
      <c r="C53" s="306"/>
      <c r="D53" s="306"/>
      <c r="E53" s="309"/>
      <c r="F53" s="309"/>
      <c r="G53" s="309"/>
      <c r="H53" s="306"/>
      <c r="I53" s="306"/>
      <c r="J53" s="306"/>
      <c r="K53" s="306"/>
      <c r="L53" s="306"/>
      <c r="M53" s="306"/>
    </row>
    <row r="54" spans="1:13">
      <c r="A54" s="306"/>
      <c r="B54" s="306"/>
      <c r="C54" s="306"/>
      <c r="D54" s="306"/>
      <c r="E54" s="309"/>
      <c r="F54" s="309"/>
      <c r="G54" s="309"/>
      <c r="H54" s="306"/>
      <c r="I54" s="306"/>
      <c r="J54" s="306"/>
      <c r="K54" s="306"/>
      <c r="L54" s="306"/>
      <c r="M54" s="306"/>
    </row>
    <row r="55" spans="1:13">
      <c r="A55" s="306"/>
      <c r="B55" s="306"/>
      <c r="C55" s="306"/>
      <c r="D55" s="306"/>
      <c r="E55" s="309"/>
      <c r="F55" s="309"/>
      <c r="G55" s="309"/>
      <c r="H55" s="306"/>
      <c r="I55" s="306"/>
      <c r="J55" s="306"/>
      <c r="K55" s="306"/>
      <c r="L55" s="306"/>
      <c r="M55" s="306"/>
    </row>
    <row r="56" spans="1:13">
      <c r="A56" s="306"/>
      <c r="B56" s="306"/>
      <c r="C56" s="306"/>
      <c r="D56" s="306"/>
      <c r="E56" s="309"/>
      <c r="F56" s="309"/>
      <c r="G56" s="309"/>
      <c r="H56" s="306"/>
      <c r="I56" s="306"/>
      <c r="J56" s="306"/>
      <c r="K56" s="306"/>
      <c r="L56" s="306"/>
      <c r="M56" s="306"/>
    </row>
    <row r="57" spans="1:13">
      <c r="A57" s="306"/>
      <c r="B57" s="306"/>
      <c r="C57" s="306"/>
      <c r="D57" s="306"/>
      <c r="E57" s="309"/>
      <c r="F57" s="309"/>
      <c r="G57" s="309"/>
      <c r="H57" s="306"/>
      <c r="I57" s="306"/>
      <c r="J57" s="306"/>
      <c r="K57" s="306"/>
      <c r="L57" s="306"/>
      <c r="M57" s="306"/>
    </row>
    <row r="58" spans="1:13">
      <c r="A58" s="306"/>
      <c r="B58" s="306"/>
      <c r="C58" s="306"/>
      <c r="D58" s="306"/>
      <c r="E58" s="309"/>
      <c r="F58" s="309"/>
      <c r="G58" s="309"/>
      <c r="H58" s="306"/>
      <c r="I58" s="306"/>
      <c r="J58" s="306"/>
      <c r="K58" s="306"/>
      <c r="L58" s="306"/>
      <c r="M58" s="306"/>
    </row>
    <row r="59" spans="1:13">
      <c r="A59" s="306"/>
      <c r="B59" s="306"/>
      <c r="C59" s="306"/>
      <c r="D59" s="306"/>
      <c r="E59" s="306"/>
      <c r="F59" s="306"/>
      <c r="G59" s="306"/>
      <c r="H59" s="306"/>
      <c r="I59" s="306"/>
      <c r="J59" s="306"/>
      <c r="K59" s="306"/>
      <c r="L59" s="306"/>
      <c r="M59" s="306"/>
    </row>
    <row r="60" spans="1:13">
      <c r="A60" s="306"/>
      <c r="B60" s="306"/>
      <c r="C60" s="306"/>
      <c r="D60" s="306"/>
      <c r="E60" s="306"/>
      <c r="F60" s="306"/>
      <c r="G60" s="306"/>
      <c r="H60" s="306"/>
      <c r="I60" s="306"/>
      <c r="J60" s="306"/>
      <c r="K60" s="306"/>
      <c r="L60" s="306"/>
      <c r="M60" s="306"/>
    </row>
    <row r="61" spans="1:13">
      <c r="A61" s="306"/>
      <c r="B61" s="306"/>
      <c r="C61" s="306"/>
      <c r="D61" s="306"/>
      <c r="E61" s="306"/>
      <c r="F61" s="306"/>
      <c r="G61" s="306"/>
      <c r="H61" s="306"/>
      <c r="I61" s="306"/>
      <c r="J61" s="306"/>
      <c r="K61" s="306"/>
      <c r="L61" s="306"/>
      <c r="M61" s="306"/>
    </row>
    <row r="62" spans="1:13">
      <c r="A62" s="306"/>
      <c r="B62" s="306"/>
      <c r="C62" s="306"/>
      <c r="D62" s="306"/>
      <c r="E62" s="306"/>
      <c r="F62" s="306"/>
      <c r="G62" s="306"/>
      <c r="H62" s="306"/>
      <c r="I62" s="306"/>
      <c r="J62" s="306"/>
      <c r="K62" s="306"/>
      <c r="L62" s="306"/>
      <c r="M62" s="306"/>
    </row>
    <row r="63" spans="1:13">
      <c r="A63" s="306"/>
      <c r="B63" s="306"/>
      <c r="C63" s="306"/>
      <c r="D63" s="306"/>
      <c r="E63" s="306"/>
      <c r="F63" s="306"/>
      <c r="G63" s="306"/>
      <c r="H63" s="306"/>
      <c r="I63" s="306"/>
      <c r="J63" s="306"/>
      <c r="K63" s="306"/>
      <c r="L63" s="306"/>
      <c r="M63" s="306"/>
    </row>
    <row r="64" spans="1:13">
      <c r="A64" s="306"/>
      <c r="B64" s="306"/>
      <c r="C64" s="306"/>
      <c r="D64" s="306"/>
      <c r="E64" s="306"/>
      <c r="F64" s="306"/>
      <c r="G64" s="306"/>
      <c r="H64" s="306"/>
      <c r="I64" s="306"/>
      <c r="J64" s="306"/>
      <c r="K64" s="306"/>
      <c r="L64" s="306"/>
      <c r="M64" s="306"/>
    </row>
    <row r="65" spans="1:13">
      <c r="A65" s="306"/>
      <c r="B65" s="306"/>
      <c r="C65" s="306"/>
      <c r="D65" s="306"/>
      <c r="E65" s="306"/>
      <c r="F65" s="306"/>
      <c r="G65" s="306"/>
      <c r="H65" s="306"/>
      <c r="I65" s="306"/>
      <c r="J65" s="306"/>
      <c r="K65" s="306"/>
      <c r="L65" s="306"/>
      <c r="M65" s="306"/>
    </row>
    <row r="66" spans="1:13">
      <c r="A66" s="306"/>
      <c r="B66" s="306"/>
      <c r="C66" s="306"/>
      <c r="D66" s="306"/>
      <c r="E66" s="306"/>
      <c r="F66" s="306"/>
      <c r="G66" s="306"/>
      <c r="H66" s="306"/>
      <c r="I66" s="306"/>
      <c r="J66" s="306"/>
      <c r="K66" s="306"/>
      <c r="L66" s="306"/>
      <c r="M66" s="306"/>
    </row>
    <row r="67" spans="1:13">
      <c r="A67" s="306"/>
      <c r="B67" s="306"/>
      <c r="C67" s="306"/>
      <c r="D67" s="306"/>
      <c r="E67" s="306"/>
      <c r="F67" s="306"/>
      <c r="G67" s="306"/>
      <c r="H67" s="306"/>
      <c r="I67" s="306"/>
      <c r="J67" s="306"/>
      <c r="K67" s="306"/>
      <c r="L67" s="306"/>
      <c r="M67" s="306"/>
    </row>
    <row r="68" spans="1:13">
      <c r="A68" s="306"/>
      <c r="B68" s="306"/>
      <c r="C68" s="306"/>
      <c r="D68" s="306"/>
      <c r="E68" s="306"/>
      <c r="F68" s="306"/>
      <c r="G68" s="306"/>
      <c r="H68" s="306"/>
      <c r="I68" s="306"/>
      <c r="J68" s="306"/>
      <c r="K68" s="306"/>
      <c r="L68" s="306"/>
      <c r="M68" s="306"/>
    </row>
    <row r="69" spans="1:13">
      <c r="A69" s="306"/>
      <c r="B69" s="306"/>
      <c r="C69" s="306"/>
      <c r="D69" s="306"/>
      <c r="E69" s="306"/>
      <c r="F69" s="306"/>
      <c r="G69" s="306"/>
      <c r="H69" s="306"/>
      <c r="I69" s="306"/>
      <c r="J69" s="306"/>
      <c r="K69" s="306"/>
      <c r="L69" s="306"/>
      <c r="M69" s="306"/>
    </row>
    <row r="70" spans="1:13">
      <c r="A70" s="306"/>
      <c r="B70" s="306"/>
      <c r="C70" s="306"/>
      <c r="D70" s="306"/>
      <c r="E70" s="306"/>
      <c r="F70" s="306"/>
      <c r="G70" s="306"/>
      <c r="H70" s="306"/>
      <c r="I70" s="306"/>
      <c r="J70" s="306"/>
      <c r="K70" s="306"/>
      <c r="L70" s="306"/>
      <c r="M70" s="306"/>
    </row>
    <row r="71" spans="1:13">
      <c r="A71" s="306"/>
      <c r="B71" s="306"/>
      <c r="C71" s="306"/>
      <c r="D71" s="306"/>
      <c r="E71" s="306"/>
      <c r="F71" s="306"/>
      <c r="G71" s="306"/>
      <c r="H71" s="306"/>
      <c r="I71" s="306"/>
      <c r="J71" s="306"/>
      <c r="K71" s="306"/>
      <c r="L71" s="306"/>
      <c r="M71" s="306"/>
    </row>
    <row r="72" spans="1:13">
      <c r="A72" s="306"/>
      <c r="B72" s="306"/>
      <c r="C72" s="306"/>
      <c r="D72" s="306"/>
      <c r="E72" s="306"/>
      <c r="F72" s="306"/>
      <c r="G72" s="306"/>
      <c r="H72" s="306"/>
      <c r="I72" s="306"/>
      <c r="J72" s="306"/>
      <c r="K72" s="306"/>
      <c r="L72" s="306"/>
      <c r="M72" s="306"/>
    </row>
    <row r="73" spans="1:13">
      <c r="A73" s="306"/>
      <c r="B73" s="306"/>
      <c r="C73" s="306"/>
      <c r="D73" s="306"/>
      <c r="E73" s="306"/>
      <c r="F73" s="306"/>
      <c r="G73" s="306"/>
      <c r="H73" s="306"/>
      <c r="I73" s="306"/>
      <c r="J73" s="306"/>
      <c r="K73" s="306"/>
      <c r="L73" s="306"/>
      <c r="M73" s="306"/>
    </row>
    <row r="74" spans="1:13">
      <c r="A74" s="306"/>
      <c r="B74" s="306"/>
      <c r="C74" s="306"/>
      <c r="D74" s="306"/>
      <c r="E74" s="306"/>
      <c r="F74" s="306"/>
      <c r="G74" s="306"/>
      <c r="H74" s="306"/>
      <c r="I74" s="306"/>
      <c r="J74" s="306"/>
      <c r="K74" s="306"/>
      <c r="L74" s="306"/>
      <c r="M74" s="306"/>
    </row>
    <row r="75" spans="1:13">
      <c r="A75" s="306"/>
      <c r="B75" s="306"/>
      <c r="C75" s="306"/>
      <c r="D75" s="306"/>
      <c r="E75" s="306"/>
      <c r="F75" s="306"/>
      <c r="G75" s="306"/>
      <c r="H75" s="306"/>
      <c r="I75" s="306"/>
      <c r="J75" s="306"/>
      <c r="K75" s="306"/>
      <c r="L75" s="306"/>
      <c r="M75" s="306"/>
    </row>
    <row r="76" spans="1:13">
      <c r="A76" s="306"/>
      <c r="B76" s="306"/>
      <c r="C76" s="306"/>
      <c r="D76" s="306"/>
      <c r="E76" s="306"/>
      <c r="F76" s="306"/>
      <c r="G76" s="306"/>
      <c r="H76" s="306"/>
      <c r="I76" s="306"/>
      <c r="J76" s="306"/>
      <c r="K76" s="306"/>
      <c r="L76" s="306"/>
      <c r="M76" s="306"/>
    </row>
    <row r="77" spans="1:13">
      <c r="A77" s="306"/>
      <c r="B77" s="306"/>
      <c r="C77" s="306"/>
      <c r="D77" s="306"/>
      <c r="E77" s="306"/>
      <c r="F77" s="306"/>
      <c r="G77" s="306"/>
      <c r="H77" s="306"/>
      <c r="I77" s="306"/>
      <c r="J77" s="306"/>
      <c r="K77" s="306"/>
      <c r="L77" s="306"/>
      <c r="M77" s="306"/>
    </row>
    <row r="78" spans="1:13">
      <c r="A78" s="306"/>
      <c r="B78" s="306"/>
      <c r="C78" s="306"/>
      <c r="D78" s="306"/>
      <c r="E78" s="306"/>
      <c r="F78" s="306"/>
      <c r="G78" s="306"/>
      <c r="H78" s="306"/>
      <c r="I78" s="306"/>
      <c r="J78" s="306"/>
      <c r="K78" s="306"/>
      <c r="L78" s="306"/>
      <c r="M78" s="306"/>
    </row>
    <row r="79" spans="1:13">
      <c r="A79" s="306"/>
      <c r="B79" s="306"/>
      <c r="C79" s="306"/>
      <c r="D79" s="306"/>
      <c r="E79" s="306"/>
      <c r="F79" s="306"/>
      <c r="G79" s="306"/>
      <c r="H79" s="306"/>
      <c r="I79" s="306"/>
      <c r="J79" s="306"/>
      <c r="K79" s="306"/>
      <c r="L79" s="306"/>
      <c r="M79" s="306"/>
    </row>
    <row r="80" spans="1:13">
      <c r="A80" s="306"/>
      <c r="B80" s="306"/>
      <c r="C80" s="306"/>
      <c r="D80" s="306"/>
      <c r="E80" s="306"/>
      <c r="F80" s="306"/>
      <c r="G80" s="306"/>
      <c r="H80" s="306"/>
      <c r="I80" s="306"/>
      <c r="J80" s="306"/>
      <c r="K80" s="306"/>
      <c r="L80" s="306"/>
      <c r="M80" s="306"/>
    </row>
    <row r="81" spans="1:13">
      <c r="A81" s="306"/>
      <c r="B81" s="306"/>
      <c r="C81" s="306"/>
      <c r="D81" s="306"/>
      <c r="E81" s="306"/>
      <c r="F81" s="306"/>
      <c r="G81" s="306"/>
      <c r="H81" s="306"/>
      <c r="I81" s="306"/>
      <c r="J81" s="306"/>
      <c r="K81" s="306"/>
      <c r="L81" s="306"/>
      <c r="M81" s="306"/>
    </row>
    <row r="82" spans="1:13">
      <c r="A82" s="306"/>
      <c r="B82" s="306"/>
      <c r="C82" s="306"/>
      <c r="D82" s="306"/>
      <c r="E82" s="306"/>
      <c r="F82" s="306"/>
      <c r="G82" s="306"/>
      <c r="H82" s="306"/>
      <c r="I82" s="306"/>
      <c r="J82" s="306"/>
      <c r="K82" s="306"/>
      <c r="L82" s="306"/>
      <c r="M82" s="306"/>
    </row>
    <row r="83" spans="1:13">
      <c r="A83" s="306"/>
      <c r="B83" s="306"/>
      <c r="C83" s="306"/>
      <c r="D83" s="306"/>
      <c r="E83" s="306"/>
      <c r="F83" s="306"/>
      <c r="G83" s="306"/>
      <c r="H83" s="306"/>
      <c r="I83" s="306"/>
      <c r="J83" s="306"/>
      <c r="K83" s="306"/>
      <c r="L83" s="306"/>
      <c r="M83" s="306"/>
    </row>
    <row r="84" spans="1:13">
      <c r="A84" s="306"/>
      <c r="B84" s="306"/>
      <c r="C84" s="306"/>
      <c r="D84" s="306"/>
      <c r="E84" s="306"/>
      <c r="F84" s="306"/>
      <c r="G84" s="306"/>
      <c r="H84" s="306"/>
      <c r="I84" s="306"/>
      <c r="J84" s="306"/>
      <c r="K84" s="306"/>
      <c r="L84" s="306"/>
      <c r="M84" s="306"/>
    </row>
    <row r="85" spans="1:13">
      <c r="A85" s="306"/>
      <c r="B85" s="306"/>
      <c r="C85" s="306"/>
      <c r="D85" s="306"/>
      <c r="E85" s="306"/>
      <c r="F85" s="306"/>
      <c r="G85" s="306"/>
      <c r="H85" s="306"/>
      <c r="I85" s="306"/>
      <c r="J85" s="306"/>
      <c r="K85" s="306"/>
      <c r="L85" s="306"/>
      <c r="M85" s="306"/>
    </row>
    <row r="86" spans="1:13">
      <c r="A86" s="306"/>
      <c r="B86" s="306"/>
      <c r="C86" s="306"/>
      <c r="D86" s="306"/>
      <c r="E86" s="306"/>
      <c r="F86" s="306"/>
      <c r="G86" s="306"/>
      <c r="H86" s="306"/>
      <c r="I86" s="306"/>
      <c r="J86" s="306"/>
      <c r="K86" s="306"/>
      <c r="L86" s="306"/>
      <c r="M86" s="306"/>
    </row>
    <row r="87" spans="1:13">
      <c r="A87" s="306"/>
      <c r="B87" s="306"/>
      <c r="C87" s="306"/>
      <c r="D87" s="306"/>
      <c r="E87" s="306"/>
      <c r="F87" s="306"/>
      <c r="G87" s="306"/>
      <c r="H87" s="306"/>
      <c r="I87" s="306"/>
      <c r="J87" s="306"/>
      <c r="K87" s="306"/>
      <c r="L87" s="306"/>
      <c r="M87" s="306"/>
    </row>
    <row r="88" spans="1:13">
      <c r="A88" s="306"/>
      <c r="B88" s="306"/>
      <c r="C88" s="306"/>
      <c r="D88" s="306"/>
      <c r="E88" s="306"/>
      <c r="F88" s="306"/>
      <c r="G88" s="306"/>
      <c r="H88" s="306"/>
      <c r="I88" s="306"/>
      <c r="J88" s="306"/>
      <c r="K88" s="306"/>
      <c r="L88" s="306"/>
      <c r="M88" s="306"/>
    </row>
    <row r="89" spans="1:13">
      <c r="A89" s="306"/>
      <c r="B89" s="306"/>
      <c r="C89" s="306"/>
      <c r="D89" s="306"/>
      <c r="E89" s="306"/>
      <c r="F89" s="306"/>
      <c r="G89" s="306"/>
      <c r="H89" s="306"/>
      <c r="I89" s="306"/>
      <c r="J89" s="306"/>
      <c r="K89" s="306"/>
      <c r="L89" s="306"/>
      <c r="M89" s="306"/>
    </row>
    <row r="90" spans="1:13">
      <c r="A90" s="306"/>
      <c r="B90" s="306"/>
      <c r="C90" s="306"/>
      <c r="D90" s="306"/>
      <c r="E90" s="306"/>
      <c r="F90" s="306"/>
      <c r="G90" s="306"/>
      <c r="H90" s="306"/>
      <c r="I90" s="306"/>
      <c r="J90" s="306"/>
      <c r="K90" s="306"/>
      <c r="L90" s="306"/>
      <c r="M90" s="306"/>
    </row>
    <row r="91" spans="1:13">
      <c r="A91" s="306"/>
      <c r="B91" s="306"/>
      <c r="C91" s="306"/>
      <c r="D91" s="306"/>
      <c r="E91" s="306"/>
      <c r="F91" s="306"/>
      <c r="G91" s="306"/>
      <c r="H91" s="306"/>
      <c r="I91" s="306"/>
      <c r="J91" s="306"/>
      <c r="K91" s="306"/>
      <c r="L91" s="306"/>
      <c r="M91" s="306"/>
    </row>
    <row r="92" spans="1:13">
      <c r="A92" s="306"/>
      <c r="B92" s="306"/>
      <c r="C92" s="306"/>
      <c r="D92" s="306"/>
      <c r="E92" s="306"/>
      <c r="F92" s="306"/>
      <c r="G92" s="306"/>
      <c r="H92" s="306"/>
      <c r="I92" s="306"/>
      <c r="J92" s="306"/>
      <c r="K92" s="306"/>
      <c r="L92" s="306"/>
      <c r="M92" s="306"/>
    </row>
    <row r="93" spans="1:13">
      <c r="A93" s="306"/>
      <c r="B93" s="306"/>
      <c r="C93" s="306"/>
      <c r="D93" s="306"/>
      <c r="E93" s="306"/>
      <c r="F93" s="306"/>
      <c r="G93" s="306"/>
      <c r="H93" s="306"/>
      <c r="I93" s="306"/>
      <c r="J93" s="306"/>
      <c r="K93" s="306"/>
      <c r="L93" s="306"/>
      <c r="M93" s="306"/>
    </row>
    <row r="94" spans="1:13">
      <c r="A94" s="306"/>
      <c r="B94" s="306"/>
      <c r="C94" s="306"/>
      <c r="D94" s="306"/>
      <c r="E94" s="306"/>
      <c r="F94" s="306"/>
      <c r="G94" s="306"/>
      <c r="H94" s="306"/>
      <c r="I94" s="306"/>
      <c r="J94" s="306"/>
      <c r="K94" s="306"/>
      <c r="L94" s="306"/>
      <c r="M94" s="306"/>
    </row>
    <row r="95" spans="1:13">
      <c r="A95" s="306"/>
      <c r="B95" s="306"/>
      <c r="C95" s="306"/>
      <c r="D95" s="306"/>
      <c r="E95" s="306"/>
      <c r="F95" s="306"/>
      <c r="G95" s="306"/>
      <c r="H95" s="306"/>
      <c r="I95" s="306"/>
      <c r="J95" s="306"/>
      <c r="K95" s="306"/>
      <c r="L95" s="306"/>
      <c r="M95" s="306"/>
    </row>
    <row r="96" spans="1:13">
      <c r="A96" s="306"/>
      <c r="B96" s="306"/>
      <c r="C96" s="306"/>
      <c r="D96" s="306"/>
      <c r="E96" s="306"/>
      <c r="F96" s="306"/>
      <c r="G96" s="306"/>
      <c r="H96" s="306"/>
      <c r="I96" s="306"/>
      <c r="J96" s="306"/>
      <c r="K96" s="306"/>
      <c r="L96" s="306"/>
      <c r="M96" s="306"/>
    </row>
    <row r="97" spans="1:13">
      <c r="A97" s="306"/>
      <c r="B97" s="306"/>
      <c r="C97" s="306"/>
      <c r="D97" s="306"/>
      <c r="E97" s="306"/>
      <c r="F97" s="306"/>
      <c r="G97" s="306"/>
      <c r="H97" s="306"/>
      <c r="I97" s="306"/>
      <c r="J97" s="306"/>
      <c r="K97" s="306"/>
      <c r="L97" s="306"/>
      <c r="M97" s="306"/>
    </row>
    <row r="98" spans="1:13">
      <c r="A98" s="306"/>
      <c r="B98" s="306"/>
      <c r="C98" s="306"/>
      <c r="D98" s="306"/>
      <c r="E98" s="306"/>
      <c r="F98" s="306"/>
      <c r="G98" s="306"/>
      <c r="H98" s="306"/>
      <c r="I98" s="306"/>
      <c r="J98" s="306"/>
      <c r="K98" s="306"/>
      <c r="L98" s="306"/>
      <c r="M98" s="306"/>
    </row>
    <row r="99" spans="1:13">
      <c r="A99" s="306"/>
      <c r="B99" s="306"/>
      <c r="C99" s="306"/>
      <c r="D99" s="306"/>
      <c r="E99" s="306"/>
      <c r="F99" s="306"/>
      <c r="G99" s="306"/>
      <c r="H99" s="306"/>
      <c r="I99" s="306"/>
      <c r="J99" s="306"/>
      <c r="K99" s="306"/>
      <c r="L99" s="306"/>
      <c r="M99" s="306"/>
    </row>
    <row r="100" spans="1:13">
      <c r="A100" s="306"/>
      <c r="B100" s="306"/>
      <c r="C100" s="306"/>
      <c r="D100" s="306"/>
      <c r="E100" s="306"/>
      <c r="F100" s="306"/>
      <c r="G100" s="306"/>
      <c r="H100" s="306"/>
      <c r="I100" s="306"/>
      <c r="J100" s="306"/>
      <c r="K100" s="306"/>
      <c r="L100" s="306"/>
      <c r="M100" s="306"/>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8" sqref="O18"/>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6" customWidth="1"/>
    <col min="7" max="7" width="11.33203125" style="72" customWidth="1"/>
    <col min="8" max="8" width="26.6640625" style="89" customWidth="1"/>
    <col min="9" max="9" width="13" style="80" customWidth="1"/>
    <col min="10" max="10" width="16.109375" style="80" customWidth="1"/>
    <col min="11" max="11" width="13.44140625" style="116" customWidth="1"/>
    <col min="12" max="12" width="20.44140625" style="116" customWidth="1"/>
    <col min="13" max="13" width="13.44140625" style="87" customWidth="1"/>
    <col min="14" max="14" width="22.44140625" style="72" customWidth="1"/>
    <col min="15" max="15" width="9" style="73"/>
    <col min="16" max="16384" width="9" style="72"/>
  </cols>
  <sheetData>
    <row r="1" spans="1:16" ht="26.25" customHeight="1" thickTop="1">
      <c r="A1" s="64" t="s">
        <v>247</v>
      </c>
      <c r="B1" s="65"/>
      <c r="C1" s="65"/>
      <c r="D1" s="66"/>
      <c r="E1" s="66"/>
      <c r="F1" s="67"/>
      <c r="G1" s="68"/>
      <c r="H1" s="69"/>
      <c r="I1" s="330" t="s">
        <v>38</v>
      </c>
      <c r="J1" s="89"/>
      <c r="K1" s="70"/>
      <c r="L1" s="331"/>
      <c r="M1" s="71"/>
    </row>
    <row r="2" spans="1:16" ht="17.399999999999999">
      <c r="A2" s="74"/>
      <c r="B2" s="332"/>
      <c r="C2" s="332"/>
      <c r="D2" s="332"/>
      <c r="E2" s="332"/>
      <c r="F2" s="332"/>
      <c r="G2" s="75"/>
      <c r="H2" s="76"/>
      <c r="I2" s="333" t="s">
        <v>39</v>
      </c>
      <c r="J2" s="77"/>
      <c r="K2" s="334" t="s">
        <v>21</v>
      </c>
      <c r="L2" s="78"/>
      <c r="M2" s="71"/>
      <c r="N2" s="258"/>
      <c r="P2" s="177"/>
    </row>
    <row r="3" spans="1:16" ht="17.399999999999999">
      <c r="A3" s="335" t="s">
        <v>29</v>
      </c>
      <c r="B3" s="336"/>
      <c r="D3" s="337"/>
      <c r="E3" s="337"/>
      <c r="F3" s="337"/>
      <c r="G3" s="79"/>
      <c r="H3" s="186"/>
      <c r="J3" s="338"/>
      <c r="L3" s="70"/>
      <c r="M3" s="81"/>
    </row>
    <row r="4" spans="1:16" ht="17.399999999999999">
      <c r="A4" s="82"/>
      <c r="B4" s="336"/>
      <c r="C4" s="116"/>
      <c r="D4" s="337"/>
      <c r="E4" s="337"/>
      <c r="F4" s="339"/>
      <c r="G4" s="83"/>
      <c r="H4" s="84"/>
      <c r="I4" s="84"/>
      <c r="J4" s="89"/>
      <c r="L4" s="70"/>
      <c r="M4" s="81"/>
      <c r="N4" s="414"/>
    </row>
    <row r="5" spans="1:16">
      <c r="A5" s="340"/>
      <c r="D5" s="337"/>
      <c r="E5" s="85"/>
      <c r="F5" s="341"/>
      <c r="G5" s="86"/>
      <c r="H5"/>
      <c r="I5" s="342"/>
      <c r="J5" s="89"/>
      <c r="M5" s="81"/>
    </row>
    <row r="6" spans="1:16" ht="17.399999999999999">
      <c r="A6" s="340"/>
      <c r="D6" s="337"/>
      <c r="E6" s="341"/>
      <c r="F6" s="341"/>
      <c r="G6" s="86"/>
      <c r="H6" s="76"/>
      <c r="I6" s="343"/>
      <c r="J6" s="89"/>
      <c r="M6" s="81"/>
    </row>
    <row r="7" spans="1:16">
      <c r="A7" s="340"/>
      <c r="D7" s="337"/>
      <c r="E7" s="341"/>
      <c r="F7" s="341"/>
      <c r="G7" s="86"/>
      <c r="H7" s="344"/>
      <c r="I7" s="342"/>
      <c r="J7" s="89"/>
      <c r="M7" s="81"/>
    </row>
    <row r="8" spans="1:16">
      <c r="A8" s="340"/>
      <c r="D8" s="337"/>
      <c r="E8" s="341"/>
      <c r="F8" s="341"/>
      <c r="G8" s="86"/>
      <c r="H8" s="77"/>
      <c r="I8" s="345"/>
      <c r="J8" s="345"/>
      <c r="K8" s="345"/>
    </row>
    <row r="9" spans="1:16">
      <c r="A9" s="340"/>
      <c r="D9" s="337"/>
      <c r="E9" s="341"/>
      <c r="F9" s="341"/>
      <c r="G9" s="86"/>
      <c r="H9" s="345"/>
      <c r="I9" s="345"/>
      <c r="J9" s="345"/>
      <c r="K9" s="345"/>
      <c r="N9" s="88"/>
    </row>
    <row r="10" spans="1:16">
      <c r="A10" s="340"/>
      <c r="D10" s="337"/>
      <c r="E10" s="341"/>
      <c r="F10" s="341"/>
      <c r="G10" s="86"/>
      <c r="H10" s="345"/>
      <c r="I10" s="345"/>
      <c r="J10" s="345"/>
      <c r="K10" s="345"/>
      <c r="N10" s="88" t="s">
        <v>40</v>
      </c>
    </row>
    <row r="11" spans="1:16">
      <c r="A11" s="340"/>
      <c r="D11" s="337"/>
      <c r="E11" s="341"/>
      <c r="F11" s="341"/>
      <c r="G11" s="86"/>
      <c r="H11" s="345"/>
      <c r="I11" s="345"/>
      <c r="J11" s="345"/>
      <c r="K11" s="345"/>
    </row>
    <row r="12" spans="1:16">
      <c r="A12" s="340"/>
      <c r="D12" s="337"/>
      <c r="E12" s="341"/>
      <c r="F12" s="341"/>
      <c r="G12" s="86"/>
      <c r="H12" s="345"/>
      <c r="I12" s="345"/>
      <c r="J12" s="345"/>
      <c r="K12" s="345"/>
      <c r="N12" s="88" t="s">
        <v>41</v>
      </c>
      <c r="O12" s="528"/>
    </row>
    <row r="13" spans="1:16">
      <c r="A13" s="340"/>
      <c r="D13" s="337"/>
      <c r="E13" s="341"/>
      <c r="F13" s="341"/>
      <c r="G13" s="86"/>
      <c r="H13" s="345"/>
      <c r="I13" s="345"/>
      <c r="J13" s="345"/>
      <c r="K13" s="345"/>
    </row>
    <row r="14" spans="1:16">
      <c r="A14" s="340"/>
      <c r="D14" s="337"/>
      <c r="E14" s="341"/>
      <c r="F14" s="341"/>
      <c r="G14" s="86"/>
      <c r="H14" s="345"/>
      <c r="I14" s="345"/>
      <c r="J14" s="345"/>
      <c r="K14" s="345"/>
      <c r="N14" s="346" t="s">
        <v>42</v>
      </c>
    </row>
    <row r="15" spans="1:16">
      <c r="A15" s="340"/>
      <c r="D15" s="337"/>
      <c r="E15" s="337" t="s">
        <v>21</v>
      </c>
      <c r="F15" s="339"/>
      <c r="G15" s="79"/>
      <c r="H15" s="344"/>
      <c r="I15" s="342"/>
      <c r="J15" s="77"/>
    </row>
    <row r="16" spans="1:16">
      <c r="A16" s="340"/>
      <c r="D16" s="337"/>
      <c r="E16" s="337"/>
      <c r="F16" s="339"/>
      <c r="G16" s="79"/>
      <c r="I16" s="342"/>
      <c r="J16" s="89"/>
      <c r="N16" s="416" t="s">
        <v>236</v>
      </c>
    </row>
    <row r="17" spans="1:19" ht="20.25" customHeight="1" thickBot="1">
      <c r="A17" s="609" t="s">
        <v>485</v>
      </c>
      <c r="B17" s="610"/>
      <c r="C17" s="610"/>
      <c r="D17" s="348"/>
      <c r="E17" s="349"/>
      <c r="F17" s="610" t="s">
        <v>329</v>
      </c>
      <c r="G17" s="611"/>
      <c r="H17" s="344"/>
      <c r="I17" s="342"/>
      <c r="J17" s="77"/>
      <c r="L17" s="78"/>
      <c r="M17" s="81"/>
      <c r="N17" s="347" t="s">
        <v>136</v>
      </c>
    </row>
    <row r="18" spans="1:19" ht="39" customHeight="1" thickTop="1">
      <c r="A18" s="612" t="s">
        <v>43</v>
      </c>
      <c r="B18" s="613"/>
      <c r="C18" s="614"/>
      <c r="D18" s="350" t="s">
        <v>44</v>
      </c>
      <c r="E18" s="351"/>
      <c r="F18" s="615" t="s">
        <v>45</v>
      </c>
      <c r="G18" s="616"/>
      <c r="I18" s="342"/>
      <c r="J18" s="89"/>
      <c r="M18" s="81"/>
      <c r="Q18" s="72" t="s">
        <v>29</v>
      </c>
      <c r="S18" s="72" t="s">
        <v>21</v>
      </c>
    </row>
    <row r="19" spans="1:19" ht="30" customHeight="1">
      <c r="A19" s="617" t="s">
        <v>241</v>
      </c>
      <c r="B19" s="617"/>
      <c r="C19" s="617"/>
      <c r="D19" s="617"/>
      <c r="E19" s="617"/>
      <c r="F19" s="617"/>
      <c r="G19" s="617"/>
      <c r="H19" s="352"/>
      <c r="I19" s="90" t="s">
        <v>46</v>
      </c>
      <c r="J19" s="90"/>
      <c r="K19" s="90"/>
      <c r="L19" s="78"/>
      <c r="M19" s="81"/>
    </row>
    <row r="20" spans="1:19" ht="17.399999999999999">
      <c r="E20" s="353" t="s">
        <v>47</v>
      </c>
      <c r="F20" s="354" t="s">
        <v>48</v>
      </c>
      <c r="H20" s="542" t="s">
        <v>217</v>
      </c>
      <c r="I20" s="342"/>
      <c r="J20" s="89" t="s">
        <v>21</v>
      </c>
      <c r="K20" s="355" t="s">
        <v>21</v>
      </c>
      <c r="M20" s="81"/>
    </row>
    <row r="21" spans="1:19" ht="16.8" thickBot="1">
      <c r="A21" s="356"/>
      <c r="B21" s="618">
        <v>44738</v>
      </c>
      <c r="C21" s="619"/>
      <c r="D21" s="357" t="s">
        <v>49</v>
      </c>
      <c r="E21" s="620" t="s">
        <v>50</v>
      </c>
      <c r="F21" s="621"/>
      <c r="G21" s="80" t="s">
        <v>51</v>
      </c>
      <c r="H21" s="622" t="s">
        <v>330</v>
      </c>
      <c r="I21" s="623"/>
      <c r="J21" s="623"/>
      <c r="K21" s="623"/>
      <c r="L21" s="623"/>
      <c r="M21" s="91" t="s">
        <v>217</v>
      </c>
      <c r="N21" s="92"/>
    </row>
    <row r="22" spans="1:19" ht="36" customHeight="1" thickTop="1" thickBot="1">
      <c r="A22" s="358" t="s">
        <v>52</v>
      </c>
      <c r="B22" s="624" t="s">
        <v>53</v>
      </c>
      <c r="C22" s="625"/>
      <c r="D22" s="626"/>
      <c r="E22" s="93" t="s">
        <v>269</v>
      </c>
      <c r="F22" s="93" t="s">
        <v>331</v>
      </c>
      <c r="G22" s="359" t="s">
        <v>54</v>
      </c>
      <c r="H22" s="627" t="s">
        <v>55</v>
      </c>
      <c r="I22" s="628"/>
      <c r="J22" s="628"/>
      <c r="K22" s="628"/>
      <c r="L22" s="629"/>
      <c r="M22" s="360" t="s">
        <v>56</v>
      </c>
      <c r="N22" s="361" t="s">
        <v>57</v>
      </c>
      <c r="R22" s="72" t="s">
        <v>29</v>
      </c>
    </row>
    <row r="23" spans="1:19" ht="81.599999999999994" customHeight="1" thickBot="1">
      <c r="A23" s="362" t="s">
        <v>58</v>
      </c>
      <c r="B23" s="603" t="str">
        <f>IF(G23&gt;5,"☆☆☆☆",IF(AND(G23&gt;=2.39,G23&lt;5),"☆☆☆",IF(AND(G23&gt;=1.39,G23&lt;2.4),"☆☆",IF(AND(G23&gt;0,G23&lt;1.4),"☆",IF(AND(G23&gt;=-1.39,G23&lt;0),"★",IF(AND(G23&gt;=-2.39,G23&lt;-1.4),"★★",IF(AND(G23&gt;=-3.39,G23&lt;-2.4),"★★★")))))))</f>
        <v>☆</v>
      </c>
      <c r="C23" s="604"/>
      <c r="D23" s="605"/>
      <c r="E23" s="179">
        <v>4.29</v>
      </c>
      <c r="F23" s="179">
        <v>3.67</v>
      </c>
      <c r="G23" s="234">
        <f>+E23-F23</f>
        <v>0.62000000000000011</v>
      </c>
      <c r="H23" s="606" t="s">
        <v>276</v>
      </c>
      <c r="I23" s="607"/>
      <c r="J23" s="607"/>
      <c r="K23" s="607"/>
      <c r="L23" s="608"/>
      <c r="M23" s="563" t="s">
        <v>275</v>
      </c>
      <c r="N23" s="587">
        <v>44726</v>
      </c>
      <c r="O23" s="442" t="s">
        <v>235</v>
      </c>
    </row>
    <row r="24" spans="1:19" ht="66" customHeight="1" thickBot="1">
      <c r="A24" s="363" t="s">
        <v>59</v>
      </c>
      <c r="B24" s="603" t="str">
        <f t="shared" ref="B24" si="0">IF(G24&gt;5,"☆☆☆☆",IF(AND(G24&gt;=2.39,G24&lt;5),"☆☆☆",IF(AND(G24&gt;=1.39,G24&lt;2.4),"☆☆",IF(AND(G24&gt;0,G24&lt;1.4),"☆",IF(AND(G24&gt;=-1.39,G24&lt;0),"★",IF(AND(G24&gt;=-2.39,G24&lt;-1.4),"★★",IF(AND(G24&gt;=-3.39,G24&lt;-2.4),"★★★")))))))</f>
        <v>☆</v>
      </c>
      <c r="C24" s="604"/>
      <c r="D24" s="605"/>
      <c r="E24" s="473">
        <v>2.9</v>
      </c>
      <c r="F24" s="179">
        <v>3.36</v>
      </c>
      <c r="G24" s="324">
        <f t="shared" ref="G24:G70" si="1">+F24-E24</f>
        <v>0.45999999999999996</v>
      </c>
      <c r="H24" s="630"/>
      <c r="I24" s="631"/>
      <c r="J24" s="631"/>
      <c r="K24" s="631"/>
      <c r="L24" s="632"/>
      <c r="M24" s="249"/>
      <c r="N24" s="250"/>
      <c r="O24" s="442" t="s">
        <v>59</v>
      </c>
      <c r="Q24" s="72" t="s">
        <v>29</v>
      </c>
    </row>
    <row r="25" spans="1:19" ht="81" customHeight="1" thickBot="1">
      <c r="A25" s="451" t="s">
        <v>60</v>
      </c>
      <c r="B25" s="603" t="str">
        <f t="shared" ref="B25:B32" si="2">IF(G25&gt;5,"☆☆☆☆",IF(AND(G25&gt;=2.39,G25&lt;5),"☆☆☆",IF(AND(G25&gt;=1.39,G25&lt;2.4),"☆☆",IF(AND(G25&gt;0,G25&lt;1.4),"☆",IF(AND(G25&gt;=-1.39,G25&lt;0),"★",IF(AND(G25&gt;=-2.39,G25&lt;-1.4),"★★",IF(AND(G25&gt;=-3.39,G25&lt;-2.4),"★★★")))))))</f>
        <v>★</v>
      </c>
      <c r="C25" s="604"/>
      <c r="D25" s="605"/>
      <c r="E25" s="179">
        <v>5.98</v>
      </c>
      <c r="F25" s="179">
        <v>5.78</v>
      </c>
      <c r="G25" s="222">
        <f t="shared" si="1"/>
        <v>-0.20000000000000018</v>
      </c>
      <c r="H25" s="606"/>
      <c r="I25" s="607"/>
      <c r="J25" s="607"/>
      <c r="K25" s="607"/>
      <c r="L25" s="608"/>
      <c r="M25" s="563"/>
      <c r="N25" s="250"/>
      <c r="O25" s="442" t="s">
        <v>60</v>
      </c>
    </row>
    <row r="26" spans="1:19" ht="83.25" customHeight="1" thickBot="1">
      <c r="A26" s="451" t="s">
        <v>61</v>
      </c>
      <c r="B26" s="603" t="str">
        <f t="shared" si="2"/>
        <v>★</v>
      </c>
      <c r="C26" s="604"/>
      <c r="D26" s="605"/>
      <c r="E26" s="472">
        <v>6.56</v>
      </c>
      <c r="F26" s="472">
        <v>6.46</v>
      </c>
      <c r="G26" s="94">
        <f t="shared" si="1"/>
        <v>-9.9999999999999645E-2</v>
      </c>
      <c r="H26" s="606"/>
      <c r="I26" s="607"/>
      <c r="J26" s="607"/>
      <c r="K26" s="607"/>
      <c r="L26" s="608"/>
      <c r="M26" s="249"/>
      <c r="N26" s="250"/>
      <c r="O26" s="442" t="s">
        <v>61</v>
      </c>
    </row>
    <row r="27" spans="1:19" ht="78.599999999999994" customHeight="1" thickBot="1">
      <c r="A27" s="451" t="s">
        <v>62</v>
      </c>
      <c r="B27" s="603" t="str">
        <f t="shared" si="2"/>
        <v>★</v>
      </c>
      <c r="C27" s="604"/>
      <c r="D27" s="605"/>
      <c r="E27" s="473">
        <v>2.5299999999999998</v>
      </c>
      <c r="F27" s="473">
        <v>1.62</v>
      </c>
      <c r="G27" s="94">
        <f t="shared" si="1"/>
        <v>-0.9099999999999997</v>
      </c>
      <c r="H27" s="606"/>
      <c r="I27" s="607"/>
      <c r="J27" s="607"/>
      <c r="K27" s="607"/>
      <c r="L27" s="608"/>
      <c r="M27" s="249"/>
      <c r="N27" s="250"/>
      <c r="O27" s="442" t="s">
        <v>62</v>
      </c>
    </row>
    <row r="28" spans="1:19" ht="87" customHeight="1" thickBot="1">
      <c r="A28" s="451" t="s">
        <v>63</v>
      </c>
      <c r="B28" s="603" t="str">
        <f t="shared" si="2"/>
        <v>★★</v>
      </c>
      <c r="C28" s="604"/>
      <c r="D28" s="605"/>
      <c r="E28" s="472">
        <v>6.31</v>
      </c>
      <c r="F28" s="179">
        <v>4.66</v>
      </c>
      <c r="G28" s="94">
        <f t="shared" si="1"/>
        <v>-1.6499999999999995</v>
      </c>
      <c r="H28" s="606"/>
      <c r="I28" s="607"/>
      <c r="J28" s="607"/>
      <c r="K28" s="607"/>
      <c r="L28" s="608"/>
      <c r="M28" s="249"/>
      <c r="N28" s="250"/>
      <c r="O28" s="442" t="s">
        <v>63</v>
      </c>
    </row>
    <row r="29" spans="1:19" ht="71.25" customHeight="1" thickBot="1">
      <c r="A29" s="451" t="s">
        <v>64</v>
      </c>
      <c r="B29" s="603" t="str">
        <f t="shared" si="2"/>
        <v>★</v>
      </c>
      <c r="C29" s="604"/>
      <c r="D29" s="605"/>
      <c r="E29" s="179">
        <v>3.92</v>
      </c>
      <c r="F29" s="179">
        <v>3.4</v>
      </c>
      <c r="G29" s="94">
        <f t="shared" si="1"/>
        <v>-0.52</v>
      </c>
      <c r="H29" s="606"/>
      <c r="I29" s="607"/>
      <c r="J29" s="607"/>
      <c r="K29" s="607"/>
      <c r="L29" s="608"/>
      <c r="M29" s="249"/>
      <c r="N29" s="250"/>
      <c r="O29" s="442" t="s">
        <v>64</v>
      </c>
    </row>
    <row r="30" spans="1:19" ht="73.5" customHeight="1" thickBot="1">
      <c r="A30" s="451" t="s">
        <v>65</v>
      </c>
      <c r="B30" s="603" t="str">
        <f t="shared" si="2"/>
        <v>☆</v>
      </c>
      <c r="C30" s="604"/>
      <c r="D30" s="605"/>
      <c r="E30" s="179">
        <v>3.31</v>
      </c>
      <c r="F30" s="179">
        <v>4.67</v>
      </c>
      <c r="G30" s="94">
        <f t="shared" si="1"/>
        <v>1.3599999999999999</v>
      </c>
      <c r="H30" s="606"/>
      <c r="I30" s="607"/>
      <c r="J30" s="607"/>
      <c r="K30" s="607"/>
      <c r="L30" s="608"/>
      <c r="M30" s="249"/>
      <c r="N30" s="250"/>
      <c r="O30" s="442" t="s">
        <v>65</v>
      </c>
    </row>
    <row r="31" spans="1:19" ht="75.75" customHeight="1" thickBot="1">
      <c r="A31" s="451" t="s">
        <v>66</v>
      </c>
      <c r="B31" s="603" t="str">
        <f t="shared" si="2"/>
        <v>☆</v>
      </c>
      <c r="C31" s="604"/>
      <c r="D31" s="605"/>
      <c r="E31" s="473">
        <v>2.38</v>
      </c>
      <c r="F31" s="473">
        <v>2.67</v>
      </c>
      <c r="G31" s="94">
        <f t="shared" si="1"/>
        <v>0.29000000000000004</v>
      </c>
      <c r="H31" s="606"/>
      <c r="I31" s="607"/>
      <c r="J31" s="607"/>
      <c r="K31" s="607"/>
      <c r="L31" s="608"/>
      <c r="M31" s="249"/>
      <c r="N31" s="250"/>
      <c r="O31" s="442" t="s">
        <v>66</v>
      </c>
    </row>
    <row r="32" spans="1:19" ht="78.599999999999994" customHeight="1" thickBot="1">
      <c r="A32" s="452" t="s">
        <v>67</v>
      </c>
      <c r="B32" s="603" t="str">
        <f t="shared" si="2"/>
        <v>☆☆</v>
      </c>
      <c r="C32" s="604"/>
      <c r="D32" s="605"/>
      <c r="E32" s="179">
        <v>4.6500000000000004</v>
      </c>
      <c r="F32" s="472">
        <v>6.48</v>
      </c>
      <c r="G32" s="94">
        <f t="shared" si="1"/>
        <v>1.83</v>
      </c>
      <c r="H32" s="606" t="s">
        <v>271</v>
      </c>
      <c r="I32" s="607"/>
      <c r="J32" s="607"/>
      <c r="K32" s="607"/>
      <c r="L32" s="608"/>
      <c r="M32" s="249" t="s">
        <v>272</v>
      </c>
      <c r="N32" s="250">
        <v>44729</v>
      </c>
      <c r="O32" s="442" t="s">
        <v>67</v>
      </c>
    </row>
    <row r="33" spans="1:16" ht="94.95" customHeight="1" thickBot="1">
      <c r="A33" s="453" t="s">
        <v>68</v>
      </c>
      <c r="B33" s="603" t="str">
        <f t="shared" ref="B33:B70" si="3">IF(G33&gt;5,"☆☆☆☆",IF(AND(G33&gt;=2.39,G33&lt;5),"☆☆☆",IF(AND(G33&gt;=1.39,G33&lt;2.4),"☆☆",IF(AND(G33&gt;0,G33&lt;1.4),"☆",IF(AND(G33&gt;=-1.39,G33&lt;0),"★",IF(AND(G33&gt;=-2.39,G33&lt;-1.4),"★★",IF(AND(G33&gt;=-3.39,G33&lt;-2.4),"★★★")))))))</f>
        <v>☆</v>
      </c>
      <c r="C33" s="604"/>
      <c r="D33" s="605"/>
      <c r="E33" s="472">
        <v>6.63</v>
      </c>
      <c r="F33" s="472">
        <v>7.27</v>
      </c>
      <c r="G33" s="94">
        <f t="shared" si="1"/>
        <v>0.63999999999999968</v>
      </c>
      <c r="H33" s="606"/>
      <c r="I33" s="607"/>
      <c r="J33" s="607"/>
      <c r="K33" s="607"/>
      <c r="L33" s="608"/>
      <c r="M33" s="249"/>
      <c r="N33" s="250"/>
      <c r="O33" s="442" t="s">
        <v>68</v>
      </c>
    </row>
    <row r="34" spans="1:16" ht="81" customHeight="1" thickBot="1">
      <c r="A34" s="363" t="s">
        <v>69</v>
      </c>
      <c r="B34" s="603" t="str">
        <f t="shared" si="3"/>
        <v>☆</v>
      </c>
      <c r="C34" s="604"/>
      <c r="D34" s="605"/>
      <c r="E34" s="179">
        <v>5.31</v>
      </c>
      <c r="F34" s="472">
        <v>6.16</v>
      </c>
      <c r="G34" s="94">
        <f t="shared" si="1"/>
        <v>0.85000000000000053</v>
      </c>
      <c r="H34" s="606"/>
      <c r="I34" s="607"/>
      <c r="J34" s="607"/>
      <c r="K34" s="607"/>
      <c r="L34" s="608"/>
      <c r="M34" s="499"/>
      <c r="N34" s="500"/>
      <c r="O34" s="442" t="s">
        <v>69</v>
      </c>
    </row>
    <row r="35" spans="1:16" ht="94.5" customHeight="1" thickBot="1">
      <c r="A35" s="452" t="s">
        <v>70</v>
      </c>
      <c r="B35" s="603" t="str">
        <f t="shared" si="3"/>
        <v>☆</v>
      </c>
      <c r="C35" s="604"/>
      <c r="D35" s="605"/>
      <c r="E35" s="472">
        <v>6.94</v>
      </c>
      <c r="F35" s="472">
        <v>7.49</v>
      </c>
      <c r="G35" s="94">
        <f t="shared" si="1"/>
        <v>0.54999999999999982</v>
      </c>
      <c r="H35" s="633"/>
      <c r="I35" s="634"/>
      <c r="J35" s="634"/>
      <c r="K35" s="634"/>
      <c r="L35" s="635"/>
      <c r="M35" s="501"/>
      <c r="N35" s="502"/>
      <c r="O35" s="442" t="s">
        <v>70</v>
      </c>
    </row>
    <row r="36" spans="1:16" ht="92.4" customHeight="1" thickBot="1">
      <c r="A36" s="454" t="s">
        <v>71</v>
      </c>
      <c r="B36" s="603" t="str">
        <f t="shared" si="3"/>
        <v>☆</v>
      </c>
      <c r="C36" s="604"/>
      <c r="D36" s="605"/>
      <c r="E36" s="472">
        <v>6.17</v>
      </c>
      <c r="F36" s="472">
        <v>6.42</v>
      </c>
      <c r="G36" s="94">
        <f t="shared" si="1"/>
        <v>0.25</v>
      </c>
      <c r="H36" s="606"/>
      <c r="I36" s="607"/>
      <c r="J36" s="607"/>
      <c r="K36" s="607"/>
      <c r="L36" s="608"/>
      <c r="M36" s="503"/>
      <c r="N36" s="504"/>
      <c r="O36" s="442" t="s">
        <v>71</v>
      </c>
    </row>
    <row r="37" spans="1:16" ht="87.75" customHeight="1" thickBot="1">
      <c r="A37" s="451" t="s">
        <v>72</v>
      </c>
      <c r="B37" s="603" t="str">
        <f t="shared" si="3"/>
        <v>☆</v>
      </c>
      <c r="C37" s="604"/>
      <c r="D37" s="605"/>
      <c r="E37" s="179">
        <v>5.89</v>
      </c>
      <c r="F37" s="179">
        <v>5.93</v>
      </c>
      <c r="G37" s="94">
        <f t="shared" si="1"/>
        <v>4.0000000000000036E-2</v>
      </c>
      <c r="H37" s="606"/>
      <c r="I37" s="607"/>
      <c r="J37" s="607"/>
      <c r="K37" s="607"/>
      <c r="L37" s="608"/>
      <c r="M37" s="249"/>
      <c r="N37" s="250"/>
      <c r="O37" s="442" t="s">
        <v>72</v>
      </c>
    </row>
    <row r="38" spans="1:16" ht="75.75" customHeight="1" thickBot="1">
      <c r="A38" s="451" t="s">
        <v>73</v>
      </c>
      <c r="B38" s="603" t="str">
        <f t="shared" si="3"/>
        <v>★</v>
      </c>
      <c r="C38" s="604"/>
      <c r="D38" s="605"/>
      <c r="E38" s="472">
        <v>6.31</v>
      </c>
      <c r="F38" s="179">
        <v>5.86</v>
      </c>
      <c r="G38" s="94">
        <f t="shared" si="1"/>
        <v>-0.44999999999999929</v>
      </c>
      <c r="H38" s="606"/>
      <c r="I38" s="607"/>
      <c r="J38" s="607"/>
      <c r="K38" s="607"/>
      <c r="L38" s="608"/>
      <c r="M38" s="505"/>
      <c r="N38" s="506"/>
      <c r="O38" s="442" t="s">
        <v>73</v>
      </c>
    </row>
    <row r="39" spans="1:16" ht="70.2" customHeight="1" thickBot="1">
      <c r="A39" s="451" t="s">
        <v>74</v>
      </c>
      <c r="B39" s="603" t="str">
        <f t="shared" si="3"/>
        <v>☆</v>
      </c>
      <c r="C39" s="604"/>
      <c r="D39" s="605"/>
      <c r="E39" s="179">
        <v>5.0999999999999996</v>
      </c>
      <c r="F39" s="472">
        <v>6.24</v>
      </c>
      <c r="G39" s="94">
        <f t="shared" si="1"/>
        <v>1.1400000000000006</v>
      </c>
      <c r="H39" s="606"/>
      <c r="I39" s="607"/>
      <c r="J39" s="607"/>
      <c r="K39" s="607"/>
      <c r="L39" s="608"/>
      <c r="M39" s="503"/>
      <c r="N39" s="504"/>
      <c r="O39" s="442" t="s">
        <v>74</v>
      </c>
    </row>
    <row r="40" spans="1:16" ht="78.75" customHeight="1" thickBot="1">
      <c r="A40" s="451" t="s">
        <v>75</v>
      </c>
      <c r="B40" s="603" t="str">
        <f t="shared" si="3"/>
        <v>★</v>
      </c>
      <c r="C40" s="604"/>
      <c r="D40" s="605"/>
      <c r="E40" s="179">
        <v>5.83</v>
      </c>
      <c r="F40" s="179">
        <v>5.65</v>
      </c>
      <c r="G40" s="94">
        <f t="shared" si="1"/>
        <v>-0.17999999999999972</v>
      </c>
      <c r="H40" s="606"/>
      <c r="I40" s="607"/>
      <c r="J40" s="607"/>
      <c r="K40" s="607"/>
      <c r="L40" s="608"/>
      <c r="M40" s="505"/>
      <c r="N40" s="506"/>
      <c r="O40" s="442" t="s">
        <v>75</v>
      </c>
    </row>
    <row r="41" spans="1:16" ht="66" customHeight="1" thickBot="1">
      <c r="A41" s="451" t="s">
        <v>76</v>
      </c>
      <c r="B41" s="603" t="str">
        <f t="shared" si="3"/>
        <v>☆</v>
      </c>
      <c r="C41" s="604"/>
      <c r="D41" s="605"/>
      <c r="E41" s="179">
        <v>4.25</v>
      </c>
      <c r="F41" s="179">
        <v>4.42</v>
      </c>
      <c r="G41" s="94">
        <f t="shared" si="1"/>
        <v>0.16999999999999993</v>
      </c>
      <c r="H41" s="606"/>
      <c r="I41" s="607"/>
      <c r="J41" s="607"/>
      <c r="K41" s="607"/>
      <c r="L41" s="608"/>
      <c r="M41" s="249"/>
      <c r="N41" s="250"/>
      <c r="O41" s="442" t="s">
        <v>76</v>
      </c>
    </row>
    <row r="42" spans="1:16" ht="77.25" customHeight="1" thickBot="1">
      <c r="A42" s="451" t="s">
        <v>77</v>
      </c>
      <c r="B42" s="603" t="str">
        <f t="shared" si="3"/>
        <v>☆</v>
      </c>
      <c r="C42" s="604"/>
      <c r="D42" s="605"/>
      <c r="E42" s="472">
        <v>6.98</v>
      </c>
      <c r="F42" s="472">
        <v>7.35</v>
      </c>
      <c r="G42" s="94">
        <f t="shared" si="1"/>
        <v>0.36999999999999922</v>
      </c>
      <c r="H42" s="848" t="s">
        <v>486</v>
      </c>
      <c r="I42" s="849"/>
      <c r="J42" s="849"/>
      <c r="K42" s="849"/>
      <c r="L42" s="850"/>
      <c r="M42" s="851" t="s">
        <v>487</v>
      </c>
      <c r="N42" s="852">
        <v>44736</v>
      </c>
      <c r="O42" s="442" t="s">
        <v>77</v>
      </c>
      <c r="P42" s="72" t="s">
        <v>217</v>
      </c>
    </row>
    <row r="43" spans="1:16" ht="69.75" customHeight="1" thickBot="1">
      <c r="A43" s="451" t="s">
        <v>78</v>
      </c>
      <c r="B43" s="603" t="str">
        <f t="shared" si="3"/>
        <v>★</v>
      </c>
      <c r="C43" s="604"/>
      <c r="D43" s="605"/>
      <c r="E43" s="179">
        <v>3.6</v>
      </c>
      <c r="F43" s="179">
        <v>3.38</v>
      </c>
      <c r="G43" s="94">
        <f t="shared" si="1"/>
        <v>-0.2200000000000002</v>
      </c>
      <c r="H43" s="606"/>
      <c r="I43" s="607"/>
      <c r="J43" s="607"/>
      <c r="K43" s="607"/>
      <c r="L43" s="608"/>
      <c r="M43" s="249"/>
      <c r="N43" s="250"/>
      <c r="O43" s="442" t="s">
        <v>78</v>
      </c>
    </row>
    <row r="44" spans="1:16" ht="77.25" customHeight="1" thickBot="1">
      <c r="A44" s="455" t="s">
        <v>79</v>
      </c>
      <c r="B44" s="603" t="str">
        <f t="shared" si="3"/>
        <v>☆</v>
      </c>
      <c r="C44" s="604"/>
      <c r="D44" s="605"/>
      <c r="E44" s="179">
        <v>4.2699999999999996</v>
      </c>
      <c r="F44" s="179">
        <v>5.31</v>
      </c>
      <c r="G44" s="94">
        <f t="shared" si="1"/>
        <v>1.04</v>
      </c>
      <c r="H44" s="606"/>
      <c r="I44" s="607"/>
      <c r="J44" s="607"/>
      <c r="K44" s="607"/>
      <c r="L44" s="608"/>
      <c r="M44" s="249"/>
      <c r="N44" s="250"/>
      <c r="O44" s="442" t="s">
        <v>79</v>
      </c>
    </row>
    <row r="45" spans="1:16" ht="81.75" customHeight="1" thickBot="1">
      <c r="A45" s="451" t="s">
        <v>80</v>
      </c>
      <c r="B45" s="603" t="str">
        <f t="shared" si="3"/>
        <v>☆</v>
      </c>
      <c r="C45" s="604"/>
      <c r="D45" s="605"/>
      <c r="E45" s="179">
        <v>4.9000000000000004</v>
      </c>
      <c r="F45" s="179">
        <v>4.95</v>
      </c>
      <c r="G45" s="94">
        <f t="shared" si="1"/>
        <v>4.9999999999999822E-2</v>
      </c>
      <c r="H45" s="606"/>
      <c r="I45" s="607"/>
      <c r="J45" s="607"/>
      <c r="K45" s="607"/>
      <c r="L45" s="608"/>
      <c r="M45" s="249"/>
      <c r="N45" s="513"/>
      <c r="O45" s="442" t="s">
        <v>80</v>
      </c>
    </row>
    <row r="46" spans="1:16" ht="72.75" customHeight="1" thickBot="1">
      <c r="A46" s="451" t="s">
        <v>81</v>
      </c>
      <c r="B46" s="603" t="str">
        <f t="shared" si="3"/>
        <v>★</v>
      </c>
      <c r="C46" s="604"/>
      <c r="D46" s="605"/>
      <c r="E46" s="179">
        <v>5.84</v>
      </c>
      <c r="F46" s="179">
        <v>5.56</v>
      </c>
      <c r="G46" s="94">
        <f t="shared" si="1"/>
        <v>-0.28000000000000025</v>
      </c>
      <c r="H46" s="606"/>
      <c r="I46" s="607"/>
      <c r="J46" s="607"/>
      <c r="K46" s="607"/>
      <c r="L46" s="608"/>
      <c r="M46" s="249"/>
      <c r="N46" s="250"/>
      <c r="O46" s="442" t="s">
        <v>81</v>
      </c>
    </row>
    <row r="47" spans="1:16" ht="81.75" customHeight="1" thickBot="1">
      <c r="A47" s="451" t="s">
        <v>82</v>
      </c>
      <c r="B47" s="603" t="str">
        <f t="shared" si="3"/>
        <v>☆</v>
      </c>
      <c r="C47" s="604"/>
      <c r="D47" s="605"/>
      <c r="E47" s="179">
        <v>4.6500000000000004</v>
      </c>
      <c r="F47" s="179">
        <v>4.6900000000000004</v>
      </c>
      <c r="G47" s="94">
        <f t="shared" si="1"/>
        <v>4.0000000000000036E-2</v>
      </c>
      <c r="H47" s="606"/>
      <c r="I47" s="607"/>
      <c r="J47" s="607"/>
      <c r="K47" s="607"/>
      <c r="L47" s="608"/>
      <c r="M47" s="514"/>
      <c r="N47" s="250"/>
      <c r="O47" s="442" t="s">
        <v>82</v>
      </c>
    </row>
    <row r="48" spans="1:16" ht="78.75" customHeight="1" thickBot="1">
      <c r="A48" s="451" t="s">
        <v>83</v>
      </c>
      <c r="B48" s="603" t="str">
        <f t="shared" si="3"/>
        <v>☆</v>
      </c>
      <c r="C48" s="604"/>
      <c r="D48" s="605"/>
      <c r="E48" s="179">
        <v>3.88</v>
      </c>
      <c r="F48" s="179">
        <v>3.92</v>
      </c>
      <c r="G48" s="94">
        <f t="shared" si="1"/>
        <v>4.0000000000000036E-2</v>
      </c>
      <c r="H48" s="636" t="s">
        <v>273</v>
      </c>
      <c r="I48" s="637"/>
      <c r="J48" s="637"/>
      <c r="K48" s="637"/>
      <c r="L48" s="638"/>
      <c r="M48" s="249" t="s">
        <v>274</v>
      </c>
      <c r="N48" s="250">
        <v>44726</v>
      </c>
      <c r="O48" s="442" t="s">
        <v>83</v>
      </c>
    </row>
    <row r="49" spans="1:15" ht="74.25" customHeight="1" thickBot="1">
      <c r="A49" s="451" t="s">
        <v>84</v>
      </c>
      <c r="B49" s="603" t="str">
        <f t="shared" si="3"/>
        <v>☆</v>
      </c>
      <c r="C49" s="604"/>
      <c r="D49" s="605"/>
      <c r="E49" s="472">
        <v>6.2</v>
      </c>
      <c r="F49" s="472">
        <v>6.4</v>
      </c>
      <c r="G49" s="94">
        <f t="shared" si="1"/>
        <v>0.20000000000000018</v>
      </c>
      <c r="H49" s="606"/>
      <c r="I49" s="607"/>
      <c r="J49" s="607"/>
      <c r="K49" s="607"/>
      <c r="L49" s="608"/>
      <c r="M49" s="515"/>
      <c r="N49" s="250"/>
      <c r="O49" s="442" t="s">
        <v>84</v>
      </c>
    </row>
    <row r="50" spans="1:15" ht="73.2" customHeight="1" thickBot="1">
      <c r="A50" s="451" t="s">
        <v>85</v>
      </c>
      <c r="B50" s="603" t="str">
        <f t="shared" si="3"/>
        <v>☆</v>
      </c>
      <c r="C50" s="604"/>
      <c r="D50" s="605"/>
      <c r="E50" s="472">
        <v>6.89</v>
      </c>
      <c r="F50" s="472">
        <v>7.06</v>
      </c>
      <c r="G50" s="94">
        <f t="shared" si="1"/>
        <v>0.16999999999999993</v>
      </c>
      <c r="H50" s="636"/>
      <c r="I50" s="637"/>
      <c r="J50" s="637"/>
      <c r="K50" s="637"/>
      <c r="L50" s="638"/>
      <c r="M50" s="249"/>
      <c r="N50" s="250"/>
      <c r="O50" s="442" t="s">
        <v>85</v>
      </c>
    </row>
    <row r="51" spans="1:15" ht="73.5" customHeight="1" thickBot="1">
      <c r="A51" s="451" t="s">
        <v>86</v>
      </c>
      <c r="B51" s="603" t="str">
        <f t="shared" si="3"/>
        <v>☆</v>
      </c>
      <c r="C51" s="604"/>
      <c r="D51" s="605"/>
      <c r="E51" s="179">
        <v>5.32</v>
      </c>
      <c r="F51" s="472">
        <v>6.59</v>
      </c>
      <c r="G51" s="94">
        <f t="shared" si="1"/>
        <v>1.2699999999999996</v>
      </c>
      <c r="H51" s="606"/>
      <c r="I51" s="607"/>
      <c r="J51" s="607"/>
      <c r="K51" s="607"/>
      <c r="L51" s="608"/>
      <c r="M51" s="505"/>
      <c r="N51" s="506"/>
      <c r="O51" s="442" t="s">
        <v>86</v>
      </c>
    </row>
    <row r="52" spans="1:15" ht="91.95" customHeight="1" thickBot="1">
      <c r="A52" s="451" t="s">
        <v>87</v>
      </c>
      <c r="B52" s="603" t="str">
        <f t="shared" si="3"/>
        <v>☆</v>
      </c>
      <c r="C52" s="604"/>
      <c r="D52" s="605"/>
      <c r="E52" s="473">
        <v>2.87</v>
      </c>
      <c r="F52" s="473">
        <v>2.93</v>
      </c>
      <c r="G52" s="94">
        <f t="shared" si="1"/>
        <v>6.0000000000000053E-2</v>
      </c>
      <c r="H52" s="606"/>
      <c r="I52" s="607"/>
      <c r="J52" s="607"/>
      <c r="K52" s="607"/>
      <c r="L52" s="608"/>
      <c r="M52" s="249"/>
      <c r="N52" s="250"/>
      <c r="O52" s="442" t="s">
        <v>87</v>
      </c>
    </row>
    <row r="53" spans="1:15" ht="77.25" customHeight="1" thickBot="1">
      <c r="A53" s="451" t="s">
        <v>88</v>
      </c>
      <c r="B53" s="603" t="str">
        <f t="shared" si="3"/>
        <v>★★</v>
      </c>
      <c r="C53" s="604"/>
      <c r="D53" s="605"/>
      <c r="E53" s="179">
        <v>5.37</v>
      </c>
      <c r="F53" s="179">
        <v>3.79</v>
      </c>
      <c r="G53" s="94">
        <f t="shared" si="1"/>
        <v>-1.58</v>
      </c>
      <c r="H53" s="606"/>
      <c r="I53" s="607"/>
      <c r="J53" s="607"/>
      <c r="K53" s="607"/>
      <c r="L53" s="608"/>
      <c r="M53" s="249"/>
      <c r="N53" s="250"/>
      <c r="O53" s="442" t="s">
        <v>88</v>
      </c>
    </row>
    <row r="54" spans="1:15" ht="63.75" customHeight="1" thickBot="1">
      <c r="A54" s="451" t="s">
        <v>89</v>
      </c>
      <c r="B54" s="603" t="str">
        <f t="shared" si="3"/>
        <v>☆</v>
      </c>
      <c r="C54" s="604"/>
      <c r="D54" s="605"/>
      <c r="E54" s="472">
        <v>7.35</v>
      </c>
      <c r="F54" s="472">
        <v>7.43</v>
      </c>
      <c r="G54" s="94">
        <f t="shared" si="1"/>
        <v>8.0000000000000071E-2</v>
      </c>
      <c r="H54" s="606"/>
      <c r="I54" s="607"/>
      <c r="J54" s="607"/>
      <c r="K54" s="607"/>
      <c r="L54" s="608"/>
      <c r="M54" s="249"/>
      <c r="N54" s="250"/>
      <c r="O54" s="442" t="s">
        <v>89</v>
      </c>
    </row>
    <row r="55" spans="1:15" ht="75" customHeight="1" thickBot="1">
      <c r="A55" s="451" t="s">
        <v>90</v>
      </c>
      <c r="B55" s="603" t="str">
        <f t="shared" si="3"/>
        <v>★</v>
      </c>
      <c r="C55" s="604"/>
      <c r="D55" s="605"/>
      <c r="E55" s="179">
        <v>4.41</v>
      </c>
      <c r="F55" s="179">
        <v>4.37</v>
      </c>
      <c r="G55" s="94">
        <f t="shared" si="1"/>
        <v>-4.0000000000000036E-2</v>
      </c>
      <c r="H55" s="606"/>
      <c r="I55" s="607"/>
      <c r="J55" s="607"/>
      <c r="K55" s="607"/>
      <c r="L55" s="608"/>
      <c r="M55" s="249"/>
      <c r="N55" s="250"/>
      <c r="O55" s="442" t="s">
        <v>90</v>
      </c>
    </row>
    <row r="56" spans="1:15" ht="80.25" customHeight="1" thickBot="1">
      <c r="A56" s="451" t="s">
        <v>91</v>
      </c>
      <c r="B56" s="603" t="str">
        <f t="shared" si="3"/>
        <v>★</v>
      </c>
      <c r="C56" s="604"/>
      <c r="D56" s="605"/>
      <c r="E56" s="179">
        <v>5.99</v>
      </c>
      <c r="F56" s="179">
        <v>5.38</v>
      </c>
      <c r="G56" s="94">
        <f t="shared" si="1"/>
        <v>-0.61000000000000032</v>
      </c>
      <c r="H56" s="606"/>
      <c r="I56" s="607"/>
      <c r="J56" s="607"/>
      <c r="K56" s="607"/>
      <c r="L56" s="608"/>
      <c r="M56" s="249"/>
      <c r="N56" s="250"/>
      <c r="O56" s="442" t="s">
        <v>91</v>
      </c>
    </row>
    <row r="57" spans="1:15" ht="63.75" customHeight="1" thickBot="1">
      <c r="A57" s="451" t="s">
        <v>92</v>
      </c>
      <c r="B57" s="603" t="str">
        <f t="shared" si="3"/>
        <v>☆</v>
      </c>
      <c r="C57" s="604"/>
      <c r="D57" s="605"/>
      <c r="E57" s="179">
        <v>4.5599999999999996</v>
      </c>
      <c r="F57" s="179">
        <v>4.91</v>
      </c>
      <c r="G57" s="94">
        <f t="shared" si="1"/>
        <v>0.35000000000000053</v>
      </c>
      <c r="H57" s="636"/>
      <c r="I57" s="637"/>
      <c r="J57" s="637"/>
      <c r="K57" s="637"/>
      <c r="L57" s="638"/>
      <c r="M57" s="249"/>
      <c r="N57" s="250"/>
      <c r="O57" s="442" t="s">
        <v>92</v>
      </c>
    </row>
    <row r="58" spans="1:15" ht="69.75" customHeight="1" thickBot="1">
      <c r="A58" s="451" t="s">
        <v>93</v>
      </c>
      <c r="B58" s="603" t="str">
        <f t="shared" si="3"/>
        <v>★</v>
      </c>
      <c r="C58" s="604"/>
      <c r="D58" s="605"/>
      <c r="E58" s="179">
        <v>4.09</v>
      </c>
      <c r="F58" s="179">
        <v>4.04</v>
      </c>
      <c r="G58" s="94">
        <f t="shared" si="1"/>
        <v>-4.9999999999999822E-2</v>
      </c>
      <c r="H58" s="606"/>
      <c r="I58" s="607"/>
      <c r="J58" s="607"/>
      <c r="K58" s="607"/>
      <c r="L58" s="608"/>
      <c r="M58" s="249"/>
      <c r="N58" s="250"/>
      <c r="O58" s="442" t="s">
        <v>93</v>
      </c>
    </row>
    <row r="59" spans="1:15" ht="76.2" customHeight="1" thickBot="1">
      <c r="A59" s="451" t="s">
        <v>94</v>
      </c>
      <c r="B59" s="603" t="str">
        <f t="shared" si="3"/>
        <v>☆</v>
      </c>
      <c r="C59" s="604"/>
      <c r="D59" s="605"/>
      <c r="E59" s="179">
        <v>5.64</v>
      </c>
      <c r="F59" s="472">
        <v>6.29</v>
      </c>
      <c r="G59" s="94">
        <f t="shared" si="1"/>
        <v>0.65000000000000036</v>
      </c>
      <c r="H59" s="606"/>
      <c r="I59" s="607"/>
      <c r="J59" s="607"/>
      <c r="K59" s="607"/>
      <c r="L59" s="608"/>
      <c r="M59" s="505"/>
      <c r="N59" s="506"/>
      <c r="O59" s="442" t="s">
        <v>94</v>
      </c>
    </row>
    <row r="60" spans="1:15" ht="91.95" customHeight="1" thickBot="1">
      <c r="A60" s="451" t="s">
        <v>95</v>
      </c>
      <c r="B60" s="603" t="str">
        <f t="shared" si="3"/>
        <v>★</v>
      </c>
      <c r="C60" s="604"/>
      <c r="D60" s="605"/>
      <c r="E60" s="472">
        <v>6.7</v>
      </c>
      <c r="F60" s="472">
        <v>6.59</v>
      </c>
      <c r="G60" s="94">
        <f t="shared" si="1"/>
        <v>-0.11000000000000032</v>
      </c>
      <c r="H60" s="606"/>
      <c r="I60" s="607"/>
      <c r="J60" s="607"/>
      <c r="K60" s="607"/>
      <c r="L60" s="608"/>
      <c r="M60" s="249"/>
      <c r="N60" s="250"/>
      <c r="O60" s="442" t="s">
        <v>95</v>
      </c>
    </row>
    <row r="61" spans="1:15" ht="81" customHeight="1" thickBot="1">
      <c r="A61" s="451" t="s">
        <v>96</v>
      </c>
      <c r="B61" s="603" t="str">
        <f t="shared" si="3"/>
        <v>☆</v>
      </c>
      <c r="C61" s="604"/>
      <c r="D61" s="605"/>
      <c r="E61" s="473">
        <v>2.54</v>
      </c>
      <c r="F61" s="179">
        <v>3.11</v>
      </c>
      <c r="G61" s="94">
        <f t="shared" si="1"/>
        <v>0.56999999999999984</v>
      </c>
      <c r="H61" s="606"/>
      <c r="I61" s="607"/>
      <c r="J61" s="607"/>
      <c r="K61" s="607"/>
      <c r="L61" s="608"/>
      <c r="M61" s="249"/>
      <c r="N61" s="250"/>
      <c r="O61" s="442" t="s">
        <v>96</v>
      </c>
    </row>
    <row r="62" spans="1:15" ht="75.599999999999994" customHeight="1" thickBot="1">
      <c r="A62" s="451" t="s">
        <v>97</v>
      </c>
      <c r="B62" s="603" t="str">
        <f t="shared" si="3"/>
        <v>☆</v>
      </c>
      <c r="C62" s="604"/>
      <c r="D62" s="605"/>
      <c r="E62" s="472">
        <v>6.96</v>
      </c>
      <c r="F62" s="472">
        <v>7.87</v>
      </c>
      <c r="G62" s="94">
        <f t="shared" si="1"/>
        <v>0.91000000000000014</v>
      </c>
      <c r="H62" s="606"/>
      <c r="I62" s="607"/>
      <c r="J62" s="607"/>
      <c r="K62" s="607"/>
      <c r="L62" s="608"/>
      <c r="M62" s="249"/>
      <c r="N62" s="250"/>
      <c r="O62" s="442" t="s">
        <v>97</v>
      </c>
    </row>
    <row r="63" spans="1:15" ht="87" customHeight="1" thickBot="1">
      <c r="A63" s="451" t="s">
        <v>98</v>
      </c>
      <c r="B63" s="603" t="str">
        <f t="shared" si="3"/>
        <v>☆☆</v>
      </c>
      <c r="C63" s="604"/>
      <c r="D63" s="605"/>
      <c r="E63" s="473">
        <v>2.91</v>
      </c>
      <c r="F63" s="179">
        <v>4.43</v>
      </c>
      <c r="G63" s="94">
        <f t="shared" si="1"/>
        <v>1.5199999999999996</v>
      </c>
      <c r="H63" s="606"/>
      <c r="I63" s="607"/>
      <c r="J63" s="607"/>
      <c r="K63" s="607"/>
      <c r="L63" s="608"/>
      <c r="M63" s="530"/>
      <c r="N63" s="250"/>
      <c r="O63" s="442" t="s">
        <v>98</v>
      </c>
    </row>
    <row r="64" spans="1:15" ht="73.2" customHeight="1" thickBot="1">
      <c r="A64" s="451" t="s">
        <v>99</v>
      </c>
      <c r="B64" s="603" t="str">
        <f t="shared" si="3"/>
        <v>☆</v>
      </c>
      <c r="C64" s="604"/>
      <c r="D64" s="605"/>
      <c r="E64" s="473">
        <v>2.2799999999999998</v>
      </c>
      <c r="F64" s="473">
        <v>2.84</v>
      </c>
      <c r="G64" s="94">
        <f t="shared" si="1"/>
        <v>0.56000000000000005</v>
      </c>
      <c r="H64" s="681"/>
      <c r="I64" s="682"/>
      <c r="J64" s="682"/>
      <c r="K64" s="682"/>
      <c r="L64" s="683"/>
      <c r="M64" s="249"/>
      <c r="N64" s="250"/>
      <c r="O64" s="442" t="s">
        <v>99</v>
      </c>
    </row>
    <row r="65" spans="1:18" ht="80.25" customHeight="1" thickBot="1">
      <c r="A65" s="451" t="s">
        <v>100</v>
      </c>
      <c r="B65" s="603" t="str">
        <f t="shared" si="3"/>
        <v>★</v>
      </c>
      <c r="C65" s="604"/>
      <c r="D65" s="605"/>
      <c r="E65" s="472">
        <v>7</v>
      </c>
      <c r="F65" s="472">
        <v>6.34</v>
      </c>
      <c r="G65" s="94">
        <f t="shared" si="1"/>
        <v>-0.66000000000000014</v>
      </c>
      <c r="H65" s="684"/>
      <c r="I65" s="685"/>
      <c r="J65" s="685"/>
      <c r="K65" s="685"/>
      <c r="L65" s="686"/>
      <c r="M65" s="531"/>
      <c r="N65" s="250"/>
      <c r="O65" s="442" t="s">
        <v>100</v>
      </c>
    </row>
    <row r="66" spans="1:18" ht="88.5" customHeight="1" thickBot="1">
      <c r="A66" s="451" t="s">
        <v>101</v>
      </c>
      <c r="B66" s="603" t="str">
        <f t="shared" si="3"/>
        <v>☆☆</v>
      </c>
      <c r="C66" s="604"/>
      <c r="D66" s="605"/>
      <c r="E66" s="472">
        <v>7.47</v>
      </c>
      <c r="F66" s="472">
        <v>9.25</v>
      </c>
      <c r="G66" s="94">
        <f t="shared" si="1"/>
        <v>1.7800000000000002</v>
      </c>
      <c r="H66" s="636"/>
      <c r="I66" s="637"/>
      <c r="J66" s="637"/>
      <c r="K66" s="637"/>
      <c r="L66" s="638"/>
      <c r="M66" s="249"/>
      <c r="N66" s="250"/>
      <c r="O66" s="442" t="s">
        <v>101</v>
      </c>
    </row>
    <row r="67" spans="1:18" ht="78.75" customHeight="1" thickBot="1">
      <c r="A67" s="451" t="s">
        <v>102</v>
      </c>
      <c r="B67" s="603" t="str">
        <f t="shared" si="3"/>
        <v>☆☆</v>
      </c>
      <c r="C67" s="604"/>
      <c r="D67" s="605"/>
      <c r="E67" s="179">
        <v>4.75</v>
      </c>
      <c r="F67" s="472">
        <v>6.19</v>
      </c>
      <c r="G67" s="94">
        <f t="shared" si="1"/>
        <v>1.4400000000000004</v>
      </c>
      <c r="H67" s="606"/>
      <c r="I67" s="607"/>
      <c r="J67" s="607"/>
      <c r="K67" s="607"/>
      <c r="L67" s="608"/>
      <c r="M67" s="249"/>
      <c r="N67" s="250"/>
      <c r="O67" s="442" t="s">
        <v>102</v>
      </c>
    </row>
    <row r="68" spans="1:18" ht="63" customHeight="1" thickBot="1">
      <c r="A68" s="454" t="s">
        <v>103</v>
      </c>
      <c r="B68" s="603" t="str">
        <f t="shared" si="3"/>
        <v>☆</v>
      </c>
      <c r="C68" s="604"/>
      <c r="D68" s="605"/>
      <c r="E68" s="472">
        <v>7.09</v>
      </c>
      <c r="F68" s="472">
        <v>7.38</v>
      </c>
      <c r="G68" s="94">
        <f t="shared" si="1"/>
        <v>0.29000000000000004</v>
      </c>
      <c r="H68" s="678"/>
      <c r="I68" s="679"/>
      <c r="J68" s="679"/>
      <c r="K68" s="679"/>
      <c r="L68" s="680"/>
      <c r="M68" s="492"/>
      <c r="N68" s="491"/>
      <c r="O68" s="442" t="s">
        <v>103</v>
      </c>
    </row>
    <row r="69" spans="1:18" ht="72.75" customHeight="1" thickBot="1">
      <c r="A69" s="452" t="s">
        <v>104</v>
      </c>
      <c r="B69" s="603" t="str">
        <f t="shared" si="3"/>
        <v>☆</v>
      </c>
      <c r="C69" s="604"/>
      <c r="D69" s="605"/>
      <c r="E69" s="474">
        <v>1.91</v>
      </c>
      <c r="F69" s="474">
        <v>2.1800000000000002</v>
      </c>
      <c r="G69" s="94">
        <f t="shared" si="1"/>
        <v>0.27000000000000024</v>
      </c>
      <c r="H69" s="636"/>
      <c r="I69" s="637"/>
      <c r="J69" s="637"/>
      <c r="K69" s="637"/>
      <c r="L69" s="638"/>
      <c r="M69" s="249"/>
      <c r="N69" s="250"/>
      <c r="O69" s="442" t="s">
        <v>104</v>
      </c>
    </row>
    <row r="70" spans="1:18" ht="58.5" customHeight="1" thickBot="1">
      <c r="A70" s="364" t="s">
        <v>105</v>
      </c>
      <c r="B70" s="603" t="str">
        <f t="shared" si="3"/>
        <v>☆</v>
      </c>
      <c r="C70" s="604"/>
      <c r="D70" s="605"/>
      <c r="E70" s="179">
        <v>5.44</v>
      </c>
      <c r="F70" s="179">
        <v>5.72</v>
      </c>
      <c r="G70" s="245">
        <f t="shared" si="1"/>
        <v>0.27999999999999936</v>
      </c>
      <c r="H70" s="606"/>
      <c r="I70" s="607"/>
      <c r="J70" s="607"/>
      <c r="K70" s="607"/>
      <c r="L70" s="608"/>
      <c r="M70" s="365"/>
      <c r="N70" s="250"/>
      <c r="O70" s="442"/>
    </row>
    <row r="71" spans="1:18" ht="42.75" customHeight="1" thickBot="1">
      <c r="A71" s="366"/>
      <c r="B71" s="366"/>
      <c r="C71" s="366"/>
      <c r="D71" s="366"/>
      <c r="E71" s="669"/>
      <c r="F71" s="669"/>
      <c r="G71" s="669"/>
      <c r="H71" s="669"/>
      <c r="I71" s="669"/>
      <c r="J71" s="669"/>
      <c r="K71" s="669"/>
      <c r="L71" s="669"/>
      <c r="M71" s="73">
        <f>COUNTIF(E23:E69,"&gt;=10")</f>
        <v>0</v>
      </c>
      <c r="N71" s="73">
        <f>COUNTIF(F23:F69,"&gt;=10")</f>
        <v>0</v>
      </c>
      <c r="O71" s="73" t="s">
        <v>29</v>
      </c>
    </row>
    <row r="72" spans="1:18" ht="36.75" customHeight="1" thickBot="1">
      <c r="A72" s="95" t="s">
        <v>21</v>
      </c>
      <c r="B72" s="96"/>
      <c r="C72" s="160"/>
      <c r="D72" s="160"/>
      <c r="E72" s="670" t="s">
        <v>20</v>
      </c>
      <c r="F72" s="670"/>
      <c r="G72" s="670"/>
      <c r="H72" s="671" t="s">
        <v>245</v>
      </c>
      <c r="I72" s="672"/>
      <c r="J72" s="96"/>
      <c r="K72" s="97"/>
      <c r="L72" s="97"/>
      <c r="M72" s="98"/>
      <c r="N72" s="99"/>
    </row>
    <row r="73" spans="1:18" ht="36.75" customHeight="1" thickBot="1">
      <c r="A73" s="100"/>
      <c r="B73" s="367"/>
      <c r="C73" s="673" t="s">
        <v>106</v>
      </c>
      <c r="D73" s="674"/>
      <c r="E73" s="674"/>
      <c r="F73" s="675"/>
      <c r="G73" s="101">
        <f>+F70</f>
        <v>5.72</v>
      </c>
      <c r="H73" s="102" t="s">
        <v>107</v>
      </c>
      <c r="I73" s="676">
        <f>+G70</f>
        <v>0.27999999999999936</v>
      </c>
      <c r="J73" s="677"/>
      <c r="K73" s="368"/>
      <c r="L73" s="368"/>
      <c r="M73" s="369"/>
      <c r="N73" s="103"/>
    </row>
    <row r="74" spans="1:18" ht="36.75" customHeight="1" thickBot="1">
      <c r="A74" s="100"/>
      <c r="B74" s="367"/>
      <c r="C74" s="639" t="s">
        <v>108</v>
      </c>
      <c r="D74" s="640"/>
      <c r="E74" s="640"/>
      <c r="F74" s="641"/>
      <c r="G74" s="104">
        <f>+F35</f>
        <v>7.49</v>
      </c>
      <c r="H74" s="105" t="s">
        <v>107</v>
      </c>
      <c r="I74" s="642">
        <f>+G35</f>
        <v>0.54999999999999982</v>
      </c>
      <c r="J74" s="643"/>
      <c r="K74" s="368"/>
      <c r="L74" s="368"/>
      <c r="M74" s="369"/>
      <c r="N74" s="103"/>
      <c r="R74" s="411" t="s">
        <v>21</v>
      </c>
    </row>
    <row r="75" spans="1:18" ht="36.75" customHeight="1" thickBot="1">
      <c r="A75" s="100"/>
      <c r="B75" s="367"/>
      <c r="C75" s="644" t="s">
        <v>109</v>
      </c>
      <c r="D75" s="645"/>
      <c r="E75" s="645"/>
      <c r="F75" s="106" t="str">
        <f>VLOOKUP(G75,F:P,10,0)</f>
        <v>大分県</v>
      </c>
      <c r="G75" s="107">
        <f>MAX(F23:F70)</f>
        <v>9.25</v>
      </c>
      <c r="H75" s="646" t="s">
        <v>110</v>
      </c>
      <c r="I75" s="647"/>
      <c r="J75" s="647"/>
      <c r="K75" s="108">
        <f>+N71</f>
        <v>0</v>
      </c>
      <c r="L75" s="109" t="s">
        <v>111</v>
      </c>
      <c r="M75" s="110">
        <f>N71-M71</f>
        <v>0</v>
      </c>
      <c r="N75" s="103"/>
      <c r="R75" s="412"/>
    </row>
    <row r="76" spans="1:18" ht="36.75" customHeight="1" thickBot="1">
      <c r="A76" s="111"/>
      <c r="B76" s="112"/>
      <c r="C76" s="112"/>
      <c r="D76" s="112"/>
      <c r="E76" s="112"/>
      <c r="F76" s="112"/>
      <c r="G76" s="112"/>
      <c r="H76" s="112"/>
      <c r="I76" s="112"/>
      <c r="J76" s="112"/>
      <c r="K76" s="113"/>
      <c r="L76" s="113"/>
      <c r="M76" s="114"/>
      <c r="N76" s="115"/>
      <c r="R76" s="412"/>
    </row>
    <row r="77" spans="1:18" ht="30.75" customHeight="1">
      <c r="A77" s="144"/>
      <c r="B77" s="144"/>
      <c r="C77" s="144"/>
      <c r="D77" s="144"/>
      <c r="E77" s="144"/>
      <c r="F77" s="144"/>
      <c r="G77" s="144"/>
      <c r="H77" s="144"/>
      <c r="I77" s="144"/>
      <c r="J77" s="144"/>
      <c r="K77" s="370"/>
      <c r="L77" s="370"/>
      <c r="M77" s="371"/>
      <c r="N77" s="372"/>
      <c r="R77" s="413"/>
    </row>
    <row r="78" spans="1:18" ht="30.75" customHeight="1" thickBot="1">
      <c r="A78" s="373"/>
      <c r="B78" s="373"/>
      <c r="C78" s="373"/>
      <c r="D78" s="373"/>
      <c r="E78" s="373"/>
      <c r="F78" s="373"/>
      <c r="G78" s="373"/>
      <c r="H78" s="373"/>
      <c r="I78" s="373"/>
      <c r="J78" s="373"/>
      <c r="K78" s="374"/>
      <c r="L78" s="374"/>
      <c r="M78" s="375"/>
      <c r="N78" s="373"/>
    </row>
    <row r="79" spans="1:18" ht="24.75" customHeight="1" thickTop="1">
      <c r="A79" s="648">
        <v>2</v>
      </c>
      <c r="B79" s="651" t="s">
        <v>242</v>
      </c>
      <c r="C79" s="652"/>
      <c r="D79" s="652"/>
      <c r="E79" s="652"/>
      <c r="F79" s="653"/>
      <c r="G79" s="660" t="s">
        <v>243</v>
      </c>
      <c r="H79" s="661"/>
      <c r="I79" s="661"/>
      <c r="J79" s="661"/>
      <c r="K79" s="661"/>
      <c r="L79" s="661"/>
      <c r="M79" s="661"/>
      <c r="N79" s="662"/>
    </row>
    <row r="80" spans="1:18" ht="24.75" customHeight="1">
      <c r="A80" s="649"/>
      <c r="B80" s="654"/>
      <c r="C80" s="655"/>
      <c r="D80" s="655"/>
      <c r="E80" s="655"/>
      <c r="F80" s="656"/>
      <c r="G80" s="663"/>
      <c r="H80" s="664"/>
      <c r="I80" s="664"/>
      <c r="J80" s="664"/>
      <c r="K80" s="664"/>
      <c r="L80" s="664"/>
      <c r="M80" s="664"/>
      <c r="N80" s="665"/>
      <c r="O80" s="376" t="s">
        <v>29</v>
      </c>
      <c r="P80" s="376"/>
    </row>
    <row r="81" spans="1:16" ht="24.75" customHeight="1">
      <c r="A81" s="649"/>
      <c r="B81" s="654"/>
      <c r="C81" s="655"/>
      <c r="D81" s="655"/>
      <c r="E81" s="655"/>
      <c r="F81" s="656"/>
      <c r="G81" s="663"/>
      <c r="H81" s="664"/>
      <c r="I81" s="664"/>
      <c r="J81" s="664"/>
      <c r="K81" s="664"/>
      <c r="L81" s="664"/>
      <c r="M81" s="664"/>
      <c r="N81" s="665"/>
      <c r="O81" s="376" t="s">
        <v>21</v>
      </c>
      <c r="P81" s="376" t="s">
        <v>112</v>
      </c>
    </row>
    <row r="82" spans="1:16" ht="24.75" customHeight="1">
      <c r="A82" s="649"/>
      <c r="B82" s="654"/>
      <c r="C82" s="655"/>
      <c r="D82" s="655"/>
      <c r="E82" s="655"/>
      <c r="F82" s="656"/>
      <c r="G82" s="663"/>
      <c r="H82" s="664"/>
      <c r="I82" s="664"/>
      <c r="J82" s="664"/>
      <c r="K82" s="664"/>
      <c r="L82" s="664"/>
      <c r="M82" s="664"/>
      <c r="N82" s="665"/>
      <c r="O82" s="377"/>
      <c r="P82" s="376"/>
    </row>
    <row r="83" spans="1:16" ht="46.2" customHeight="1" thickBot="1">
      <c r="A83" s="650"/>
      <c r="B83" s="657"/>
      <c r="C83" s="658"/>
      <c r="D83" s="658"/>
      <c r="E83" s="658"/>
      <c r="F83" s="659"/>
      <c r="G83" s="666"/>
      <c r="H83" s="667"/>
      <c r="I83" s="667"/>
      <c r="J83" s="667"/>
      <c r="K83" s="667"/>
      <c r="L83" s="667"/>
      <c r="M83" s="667"/>
      <c r="N83" s="66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64FAC-7AB0-4DC0-ADBE-8C642DCC15C0}">
  <sheetPr>
    <pageSetUpPr fitToPage="1"/>
  </sheetPr>
  <dimension ref="A1:P24"/>
  <sheetViews>
    <sheetView view="pageBreakPreview" zoomScale="95" zoomScaleNormal="75" zoomScaleSheetLayoutView="95" workbookViewId="0">
      <selection activeCell="Q13" sqref="Q13"/>
    </sheetView>
  </sheetViews>
  <sheetFormatPr defaultColWidth="9" defaultRowHeight="13.2"/>
  <cols>
    <col min="1" max="1" width="4.88671875" style="854" customWidth="1"/>
    <col min="2" max="7" width="9" style="854"/>
    <col min="8" max="12" width="15.5546875" style="854" customWidth="1"/>
    <col min="13" max="13" width="4.21875" style="854" customWidth="1"/>
    <col min="14" max="16384" width="9" style="854"/>
  </cols>
  <sheetData>
    <row r="1" spans="1:16" ht="23.4">
      <c r="A1" s="853" t="s">
        <v>488</v>
      </c>
      <c r="B1" s="853"/>
      <c r="C1" s="853"/>
      <c r="D1" s="853"/>
      <c r="E1" s="853"/>
      <c r="F1" s="853"/>
      <c r="G1" s="853"/>
      <c r="H1" s="853"/>
      <c r="I1" s="853"/>
      <c r="J1" s="769"/>
      <c r="K1" s="769"/>
      <c r="L1" s="769"/>
      <c r="M1" s="769"/>
    </row>
    <row r="2" spans="1:16" ht="19.2">
      <c r="A2" s="855" t="s">
        <v>489</v>
      </c>
      <c r="B2" s="855"/>
      <c r="C2" s="855"/>
      <c r="D2" s="855"/>
      <c r="E2" s="855"/>
      <c r="F2" s="855"/>
      <c r="G2" s="855"/>
      <c r="H2" s="855"/>
      <c r="I2" s="855"/>
      <c r="J2" s="856"/>
      <c r="K2" s="856"/>
      <c r="L2" s="856"/>
      <c r="M2" s="856"/>
      <c r="N2" s="857"/>
      <c r="P2" s="858"/>
    </row>
    <row r="3" spans="1:16" ht="19.2">
      <c r="A3" s="855" t="s">
        <v>490</v>
      </c>
      <c r="B3" s="855"/>
      <c r="C3" s="855"/>
      <c r="D3" s="855"/>
      <c r="E3" s="855"/>
      <c r="F3" s="855"/>
      <c r="G3" s="855"/>
      <c r="H3" s="855"/>
      <c r="I3" s="855"/>
      <c r="J3" s="856"/>
      <c r="K3" s="856"/>
      <c r="L3" s="856"/>
      <c r="M3" s="856"/>
      <c r="N3" s="859"/>
      <c r="P3" s="860"/>
    </row>
    <row r="4" spans="1:16" ht="17.399999999999999">
      <c r="A4" s="861" t="s">
        <v>491</v>
      </c>
      <c r="B4" s="861"/>
      <c r="C4" s="861"/>
      <c r="D4" s="861"/>
      <c r="E4" s="861"/>
      <c r="F4" s="861"/>
      <c r="G4" s="861"/>
      <c r="H4" s="861"/>
      <c r="I4" s="861"/>
      <c r="J4" s="862"/>
      <c r="K4" s="862"/>
      <c r="L4" s="862"/>
      <c r="M4" s="862"/>
      <c r="N4" s="859"/>
      <c r="P4" s="858"/>
    </row>
    <row r="5" spans="1:16" ht="16.2">
      <c r="A5" s="863"/>
      <c r="B5" s="864"/>
      <c r="C5" s="864"/>
      <c r="D5" s="864"/>
      <c r="E5" s="864"/>
      <c r="F5" s="864"/>
      <c r="G5" s="864"/>
      <c r="H5" s="864"/>
      <c r="I5" s="864"/>
      <c r="J5" s="864"/>
      <c r="K5" s="864"/>
      <c r="L5" s="864"/>
      <c r="M5" s="864"/>
      <c r="N5" s="859"/>
      <c r="O5" s="865"/>
    </row>
    <row r="6" spans="1:16" ht="18" customHeight="1">
      <c r="A6" s="864"/>
      <c r="B6" s="866" t="s">
        <v>29</v>
      </c>
      <c r="C6" s="867"/>
      <c r="D6" s="867"/>
      <c r="E6" s="867"/>
      <c r="F6" s="864"/>
      <c r="G6" s="864"/>
      <c r="H6" s="868" t="s">
        <v>492</v>
      </c>
      <c r="I6" s="869"/>
      <c r="J6" s="869"/>
      <c r="K6" s="869"/>
      <c r="L6" s="869"/>
      <c r="M6" s="864"/>
      <c r="N6" s="859"/>
      <c r="O6" s="870"/>
      <c r="P6" s="870"/>
    </row>
    <row r="7" spans="1:16" ht="16.2">
      <c r="A7" s="864"/>
      <c r="B7" s="871"/>
      <c r="C7" s="871"/>
      <c r="D7" s="871"/>
      <c r="E7" s="871"/>
      <c r="F7" s="864"/>
      <c r="G7" s="864"/>
      <c r="H7" s="869"/>
      <c r="I7" s="869"/>
      <c r="J7" s="869"/>
      <c r="K7" s="869"/>
      <c r="L7" s="869"/>
      <c r="M7" s="864"/>
      <c r="N7" s="859"/>
      <c r="O7" s="854" t="s">
        <v>21</v>
      </c>
      <c r="P7" s="860"/>
    </row>
    <row r="8" spans="1:16" ht="17.399999999999999">
      <c r="A8" s="864"/>
      <c r="B8" s="871"/>
      <c r="C8" s="871"/>
      <c r="D8" s="871"/>
      <c r="E8" s="871"/>
      <c r="F8" s="864"/>
      <c r="G8" s="864"/>
      <c r="H8" s="869"/>
      <c r="I8" s="869"/>
      <c r="J8" s="869"/>
      <c r="K8" s="869"/>
      <c r="L8" s="869"/>
      <c r="M8" s="864"/>
      <c r="P8" s="858"/>
    </row>
    <row r="9" spans="1:16" ht="16.2">
      <c r="A9" s="864"/>
      <c r="B9" s="871"/>
      <c r="C9" s="871"/>
      <c r="D9" s="871"/>
      <c r="E9" s="871"/>
      <c r="F9" s="864"/>
      <c r="G9" s="864"/>
      <c r="H9" s="869"/>
      <c r="I9" s="869"/>
      <c r="J9" s="869"/>
      <c r="K9" s="869"/>
      <c r="L9" s="869"/>
      <c r="M9" s="864"/>
    </row>
    <row r="10" spans="1:16" ht="16.2">
      <c r="A10" s="864"/>
      <c r="B10" s="871"/>
      <c r="C10" s="871"/>
      <c r="D10" s="871"/>
      <c r="E10" s="871"/>
      <c r="F10" s="864"/>
      <c r="G10" s="864"/>
      <c r="H10" s="869"/>
      <c r="I10" s="869"/>
      <c r="J10" s="869"/>
      <c r="K10" s="869"/>
      <c r="L10" s="869"/>
      <c r="M10" s="864"/>
    </row>
    <row r="11" spans="1:16" ht="16.2">
      <c r="A11" s="864"/>
      <c r="B11" s="871"/>
      <c r="C11" s="871"/>
      <c r="D11" s="871"/>
      <c r="E11" s="871"/>
      <c r="F11" s="872"/>
      <c r="G11" s="872"/>
      <c r="H11" s="869"/>
      <c r="I11" s="869"/>
      <c r="J11" s="869"/>
      <c r="K11" s="869"/>
      <c r="L11" s="869"/>
      <c r="M11" s="864"/>
    </row>
    <row r="12" spans="1:16" ht="16.2">
      <c r="A12" s="864"/>
      <c r="B12" s="871"/>
      <c r="C12" s="871"/>
      <c r="D12" s="871"/>
      <c r="E12" s="871"/>
      <c r="F12" s="873"/>
      <c r="G12" s="873"/>
      <c r="H12" s="869"/>
      <c r="I12" s="869"/>
      <c r="J12" s="869"/>
      <c r="K12" s="869"/>
      <c r="L12" s="869"/>
      <c r="M12" s="864"/>
    </row>
    <row r="13" spans="1:16" ht="17.399999999999999">
      <c r="A13" s="864"/>
      <c r="B13" s="874"/>
      <c r="C13" s="874"/>
      <c r="D13" s="874"/>
      <c r="E13" s="874"/>
      <c r="F13" s="873"/>
      <c r="G13" s="873"/>
      <c r="H13" s="869"/>
      <c r="I13" s="869"/>
      <c r="J13" s="869"/>
      <c r="K13" s="869"/>
      <c r="L13" s="869"/>
      <c r="M13" s="864"/>
      <c r="P13" s="870"/>
    </row>
    <row r="14" spans="1:16" ht="23.25" customHeight="1">
      <c r="A14" s="864"/>
      <c r="B14" s="874"/>
      <c r="C14" s="874"/>
      <c r="D14" s="874"/>
      <c r="E14" s="874"/>
      <c r="F14" s="872"/>
      <c r="G14" s="872"/>
      <c r="H14" s="869"/>
      <c r="I14" s="869"/>
      <c r="J14" s="869"/>
      <c r="K14" s="869"/>
      <c r="L14" s="869"/>
      <c r="M14" s="864"/>
      <c r="P14" s="875" t="s">
        <v>21</v>
      </c>
    </row>
    <row r="15" spans="1:16" ht="16.2">
      <c r="A15" s="864"/>
      <c r="B15" s="864"/>
      <c r="C15" s="864"/>
      <c r="D15" s="864"/>
      <c r="E15" s="864"/>
      <c r="F15" s="864"/>
      <c r="G15" s="864"/>
      <c r="H15" s="864" t="s">
        <v>21</v>
      </c>
      <c r="I15" s="864"/>
      <c r="J15" s="864"/>
      <c r="K15" s="864"/>
      <c r="L15" s="864"/>
      <c r="M15" s="864"/>
    </row>
    <row r="16" spans="1:16" ht="7.2" customHeight="1" thickBot="1">
      <c r="A16" s="876"/>
      <c r="B16" s="877"/>
      <c r="C16" s="877"/>
      <c r="D16" s="877"/>
      <c r="E16" s="877"/>
      <c r="F16" s="877"/>
      <c r="G16" s="877"/>
      <c r="H16" s="877"/>
      <c r="I16" s="877"/>
      <c r="J16" s="877"/>
      <c r="K16" s="877"/>
      <c r="L16" s="877"/>
      <c r="M16" s="877"/>
    </row>
    <row r="17" spans="1:13" ht="21" customHeight="1" thickTop="1">
      <c r="A17" s="877"/>
      <c r="B17" s="878" t="s">
        <v>493</v>
      </c>
      <c r="C17" s="879"/>
      <c r="D17" s="879"/>
      <c r="E17" s="879"/>
      <c r="F17" s="879"/>
      <c r="G17" s="879"/>
      <c r="H17" s="879"/>
      <c r="I17" s="879"/>
      <c r="J17" s="879"/>
      <c r="K17" s="879"/>
      <c r="L17" s="880"/>
      <c r="M17" s="877"/>
    </row>
    <row r="18" spans="1:13" ht="26.4" customHeight="1">
      <c r="A18" s="877"/>
      <c r="B18" s="881"/>
      <c r="C18" s="882"/>
      <c r="D18" s="882"/>
      <c r="E18" s="882"/>
      <c r="F18" s="882"/>
      <c r="G18" s="882"/>
      <c r="H18" s="882"/>
      <c r="I18" s="882"/>
      <c r="J18" s="882"/>
      <c r="K18" s="882"/>
      <c r="L18" s="883"/>
      <c r="M18" s="877"/>
    </row>
    <row r="19" spans="1:13" ht="26.4" customHeight="1">
      <c r="A19" s="877"/>
      <c r="B19" s="881"/>
      <c r="C19" s="882"/>
      <c r="D19" s="882"/>
      <c r="E19" s="882"/>
      <c r="F19" s="882"/>
      <c r="G19" s="882"/>
      <c r="H19" s="882"/>
      <c r="I19" s="882"/>
      <c r="J19" s="882"/>
      <c r="K19" s="882"/>
      <c r="L19" s="883"/>
      <c r="M19" s="877"/>
    </row>
    <row r="20" spans="1:13" ht="26.4" customHeight="1">
      <c r="A20" s="877"/>
      <c r="B20" s="881"/>
      <c r="C20" s="882"/>
      <c r="D20" s="882"/>
      <c r="E20" s="882"/>
      <c r="F20" s="882"/>
      <c r="G20" s="882"/>
      <c r="H20" s="882"/>
      <c r="I20" s="882"/>
      <c r="J20" s="882"/>
      <c r="K20" s="882"/>
      <c r="L20" s="883"/>
      <c r="M20" s="877"/>
    </row>
    <row r="21" spans="1:13" ht="26.4" customHeight="1">
      <c r="A21" s="877"/>
      <c r="B21" s="881"/>
      <c r="C21" s="882"/>
      <c r="D21" s="882"/>
      <c r="E21" s="882"/>
      <c r="F21" s="882"/>
      <c r="G21" s="882"/>
      <c r="H21" s="882"/>
      <c r="I21" s="882"/>
      <c r="J21" s="882"/>
      <c r="K21" s="882"/>
      <c r="L21" s="883"/>
      <c r="M21" s="877"/>
    </row>
    <row r="22" spans="1:13" ht="26.4" customHeight="1">
      <c r="A22" s="877"/>
      <c r="B22" s="881"/>
      <c r="C22" s="882"/>
      <c r="D22" s="882"/>
      <c r="E22" s="882"/>
      <c r="F22" s="882"/>
      <c r="G22" s="882"/>
      <c r="H22" s="882"/>
      <c r="I22" s="882"/>
      <c r="J22" s="882"/>
      <c r="K22" s="882"/>
      <c r="L22" s="883"/>
      <c r="M22" s="877"/>
    </row>
    <row r="23" spans="1:13" ht="26.4" customHeight="1" thickBot="1">
      <c r="A23" s="877"/>
      <c r="B23" s="884"/>
      <c r="C23" s="885"/>
      <c r="D23" s="885"/>
      <c r="E23" s="885"/>
      <c r="F23" s="885"/>
      <c r="G23" s="885"/>
      <c r="H23" s="885"/>
      <c r="I23" s="885"/>
      <c r="J23" s="885"/>
      <c r="K23" s="885"/>
      <c r="L23" s="886"/>
      <c r="M23" s="877"/>
    </row>
    <row r="24" spans="1:13" ht="13.8" thickTop="1">
      <c r="A24" s="877"/>
      <c r="B24" s="877"/>
      <c r="C24" s="877"/>
      <c r="D24" s="877"/>
      <c r="E24" s="877"/>
      <c r="F24" s="877"/>
      <c r="G24" s="877"/>
      <c r="H24" s="877"/>
      <c r="I24" s="877"/>
      <c r="J24" s="877"/>
      <c r="K24" s="877"/>
      <c r="L24" s="877"/>
      <c r="M24" s="877"/>
    </row>
  </sheetData>
  <mergeCells count="8">
    <mergeCell ref="B17:L23"/>
    <mergeCell ref="A1:M1"/>
    <mergeCell ref="A2:M2"/>
    <mergeCell ref="A3:M3"/>
    <mergeCell ref="N3:N7"/>
    <mergeCell ref="A4:M4"/>
    <mergeCell ref="B6:E14"/>
    <mergeCell ref="H6:L14"/>
  </mergeCells>
  <phoneticPr fontId="106"/>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topLeftCell="C7" zoomScale="75" zoomScaleNormal="75" workbookViewId="0">
      <selection activeCell="M8" sqref="M8"/>
    </sheetView>
  </sheetViews>
  <sheetFormatPr defaultColWidth="8.88671875" defaultRowHeight="14.4"/>
  <cols>
    <col min="1" max="1" width="12.77734375" style="140" customWidth="1"/>
    <col min="2" max="2" width="25" style="186" customWidth="1"/>
    <col min="3" max="3" width="9.109375" style="186" customWidth="1"/>
    <col min="4" max="4" width="23" style="186" customWidth="1"/>
    <col min="5" max="5" width="19.44140625" style="186" customWidth="1"/>
    <col min="6" max="6" width="12.21875" style="186" customWidth="1"/>
    <col min="7" max="7" width="14.77734375" style="186" customWidth="1"/>
    <col min="8" max="8" width="20.88671875" style="186" customWidth="1"/>
    <col min="9" max="9" width="19" style="186" customWidth="1"/>
    <col min="10" max="10" width="13.21875" style="186" customWidth="1"/>
    <col min="11" max="11" width="10.88671875" style="186" customWidth="1"/>
    <col min="12" max="12" width="13" style="186" customWidth="1"/>
    <col min="13" max="13" width="16.109375" style="186" customWidth="1"/>
    <col min="14" max="14" width="28.77734375" style="186" customWidth="1"/>
    <col min="15" max="15" width="7.88671875" style="186" customWidth="1"/>
    <col min="16" max="16" width="40.44140625" style="261" customWidth="1"/>
    <col min="17" max="17" width="40.44140625" style="186" customWidth="1"/>
    <col min="18" max="16384" width="8.88671875" style="186"/>
  </cols>
  <sheetData>
    <row r="1" spans="2:19" ht="31.2" customHeight="1">
      <c r="B1" s="146"/>
      <c r="C1" s="415" t="s">
        <v>328</v>
      </c>
      <c r="D1" s="200"/>
      <c r="E1" s="200"/>
      <c r="F1" s="200"/>
      <c r="G1" s="200" t="s">
        <v>263</v>
      </c>
      <c r="H1" s="200"/>
      <c r="I1" s="200"/>
      <c r="J1" s="200"/>
      <c r="K1" s="200"/>
      <c r="L1" s="200"/>
      <c r="M1" s="200"/>
      <c r="N1" s="200"/>
      <c r="O1" s="140"/>
      <c r="P1" s="260"/>
    </row>
    <row r="2" spans="2:19" ht="31.2" customHeight="1">
      <c r="B2" s="146"/>
      <c r="C2" s="200"/>
      <c r="D2" s="200"/>
      <c r="E2" s="200"/>
      <c r="F2" s="200"/>
      <c r="G2" s="200"/>
      <c r="H2" s="200"/>
      <c r="I2" s="200"/>
      <c r="J2" s="200"/>
      <c r="K2" s="200"/>
      <c r="L2" s="200"/>
      <c r="M2" s="200"/>
      <c r="N2" s="200"/>
      <c r="O2" s="140"/>
      <c r="P2" s="260"/>
    </row>
    <row r="3" spans="2:19" ht="266.39999999999998" customHeight="1">
      <c r="B3" s="711"/>
      <c r="C3" s="711"/>
      <c r="D3" s="711"/>
      <c r="E3" s="711"/>
      <c r="F3" s="711"/>
      <c r="G3" s="711"/>
      <c r="H3" s="711"/>
      <c r="I3" s="711"/>
      <c r="J3" s="711"/>
      <c r="K3" s="711"/>
      <c r="L3" s="711"/>
      <c r="M3" s="711"/>
      <c r="N3" s="711"/>
      <c r="O3" s="140" t="s">
        <v>208</v>
      </c>
      <c r="P3" s="260"/>
    </row>
    <row r="4" spans="2:19" ht="29.25" customHeight="1">
      <c r="B4" s="224"/>
      <c r="C4" s="225" t="s">
        <v>287</v>
      </c>
      <c r="D4" s="226"/>
      <c r="E4" s="226"/>
      <c r="F4" s="226"/>
      <c r="G4" s="227"/>
      <c r="H4" s="226"/>
      <c r="I4" s="226"/>
      <c r="J4" s="228"/>
      <c r="K4" s="228"/>
      <c r="L4" s="228"/>
      <c r="M4" s="228"/>
      <c r="N4" s="229"/>
      <c r="O4" s="140"/>
      <c r="P4" s="251"/>
    </row>
    <row r="5" spans="2:19" ht="267" customHeight="1">
      <c r="B5" s="716" t="s">
        <v>286</v>
      </c>
      <c r="C5" s="717"/>
      <c r="D5" s="717"/>
      <c r="E5" s="717"/>
      <c r="F5" s="717"/>
      <c r="G5" s="717"/>
      <c r="H5" s="717"/>
      <c r="I5" s="717"/>
      <c r="J5" s="717"/>
      <c r="K5" s="717"/>
      <c r="L5" s="717"/>
      <c r="M5" s="717"/>
      <c r="N5" s="717"/>
      <c r="O5" s="140"/>
      <c r="P5" s="507" t="s">
        <v>208</v>
      </c>
      <c r="Q5" s="186" t="s">
        <v>288</v>
      </c>
    </row>
    <row r="6" spans="2:19" ht="32.4" customHeight="1">
      <c r="B6" s="720" t="s">
        <v>228</v>
      </c>
      <c r="C6" s="721"/>
      <c r="D6" s="721"/>
      <c r="E6" s="721"/>
      <c r="F6" s="721"/>
      <c r="G6" s="721"/>
      <c r="H6" s="721"/>
      <c r="I6" s="721"/>
      <c r="J6" s="721"/>
      <c r="K6" s="721"/>
      <c r="L6" s="721"/>
      <c r="M6" s="721"/>
      <c r="N6" s="721"/>
      <c r="O6" s="140"/>
      <c r="P6" s="248"/>
    </row>
    <row r="7" spans="2:19" ht="11.4" customHeight="1">
      <c r="B7" s="718"/>
      <c r="C7" s="719"/>
      <c r="D7" s="719"/>
      <c r="E7" s="719"/>
      <c r="F7" s="719"/>
      <c r="G7" s="719"/>
      <c r="H7" s="719"/>
      <c r="I7" s="719"/>
      <c r="J7" s="719"/>
      <c r="K7" s="719"/>
      <c r="L7" s="719"/>
      <c r="M7" s="719"/>
      <c r="N7" s="719"/>
      <c r="O7" s="140"/>
      <c r="P7" s="248"/>
      <c r="R7" s="186" t="s">
        <v>225</v>
      </c>
    </row>
    <row r="8" spans="2:19" ht="21.6" customHeight="1">
      <c r="B8" s="233"/>
      <c r="C8" s="712" t="s">
        <v>379</v>
      </c>
      <c r="D8" s="712"/>
      <c r="E8" s="712"/>
      <c r="F8" s="712"/>
      <c r="G8" s="712"/>
      <c r="H8" s="712"/>
      <c r="I8" s="712"/>
      <c r="J8" s="712"/>
      <c r="K8" s="712"/>
      <c r="L8" s="712"/>
      <c r="M8" s="147" t="s">
        <v>208</v>
      </c>
      <c r="N8" s="147"/>
      <c r="O8" s="140"/>
      <c r="P8" s="283"/>
      <c r="Q8" s="556">
        <f>+H13-G13</f>
        <v>4592866</v>
      </c>
    </row>
    <row r="9" spans="2:19" ht="21.6" customHeight="1">
      <c r="B9" s="233"/>
      <c r="C9" s="713" t="s">
        <v>178</v>
      </c>
      <c r="D9" s="713"/>
      <c r="E9" s="713"/>
      <c r="F9" s="713"/>
      <c r="G9" s="713"/>
      <c r="H9" s="713"/>
      <c r="I9" s="713"/>
      <c r="J9" s="713"/>
      <c r="K9" s="713"/>
      <c r="L9" s="713"/>
      <c r="M9" s="147"/>
      <c r="N9" s="172"/>
      <c r="O9" s="140"/>
      <c r="P9" s="284"/>
    </row>
    <row r="10" spans="2:19" ht="21.6" customHeight="1">
      <c r="B10" s="147"/>
      <c r="C10" s="147"/>
      <c r="D10" s="172"/>
      <c r="E10" s="172"/>
      <c r="F10" s="172"/>
      <c r="G10" s="192"/>
      <c r="H10" s="172"/>
      <c r="I10" s="172"/>
      <c r="J10" s="172"/>
      <c r="K10" s="172"/>
      <c r="L10" s="172"/>
      <c r="M10" s="172"/>
      <c r="N10" s="172"/>
      <c r="O10" s="140"/>
      <c r="P10" s="289"/>
    </row>
    <row r="11" spans="2:19" ht="15" customHeight="1">
      <c r="B11" s="140"/>
      <c r="C11" s="140"/>
      <c r="D11" s="193"/>
      <c r="E11" s="193"/>
      <c r="F11" s="193"/>
      <c r="G11" s="194"/>
      <c r="H11" s="193"/>
      <c r="I11" s="193"/>
      <c r="J11" s="193"/>
      <c r="K11" s="193"/>
      <c r="L11" s="193"/>
      <c r="M11" s="193"/>
      <c r="N11" s="193"/>
      <c r="O11" s="140"/>
      <c r="P11" s="544">
        <f>+H13-G13</f>
        <v>4592866</v>
      </c>
      <c r="Q11" s="516"/>
      <c r="R11" s="516"/>
      <c r="S11" s="516"/>
    </row>
    <row r="12" spans="2:19" ht="13.5" customHeight="1">
      <c r="B12" s="140"/>
      <c r="C12" s="140"/>
      <c r="D12" s="714" t="s">
        <v>179</v>
      </c>
      <c r="E12" s="714"/>
      <c r="F12" s="195"/>
      <c r="G12" s="196" t="s">
        <v>180</v>
      </c>
      <c r="H12" s="197" t="s">
        <v>181</v>
      </c>
      <c r="I12" s="198" t="s">
        <v>182</v>
      </c>
      <c r="J12" s="197" t="s">
        <v>183</v>
      </c>
      <c r="K12" s="197" t="s">
        <v>184</v>
      </c>
      <c r="L12" s="199" t="s">
        <v>197</v>
      </c>
      <c r="M12" s="193"/>
      <c r="N12" s="193"/>
      <c r="O12" s="140"/>
      <c r="P12" s="289" t="s">
        <v>289</v>
      </c>
      <c r="Q12" s="516"/>
      <c r="R12" s="516"/>
      <c r="S12" s="516"/>
    </row>
    <row r="13" spans="2:19" ht="18" customHeight="1">
      <c r="B13" s="140"/>
      <c r="C13" s="140"/>
      <c r="D13" s="714"/>
      <c r="E13" s="714"/>
      <c r="F13" s="236" t="s">
        <v>185</v>
      </c>
      <c r="G13" s="269">
        <v>538640707</v>
      </c>
      <c r="H13" s="269">
        <v>543233573</v>
      </c>
      <c r="I13" s="232">
        <f t="shared" ref="I13:I22" si="0">+H13/$H$13</f>
        <v>1</v>
      </c>
      <c r="J13" s="543">
        <v>6328369</v>
      </c>
      <c r="K13" s="421">
        <f>+J13/G13</f>
        <v>1.1748775979532495E-2</v>
      </c>
      <c r="L13" s="232">
        <f t="shared" ref="L13:L30" si="1">+H13/G13</f>
        <v>1.0085267710745078</v>
      </c>
      <c r="M13" s="715" t="s">
        <v>186</v>
      </c>
      <c r="N13" s="715"/>
      <c r="O13" s="545"/>
      <c r="P13" s="289" t="s">
        <v>290</v>
      </c>
      <c r="Q13" s="516"/>
      <c r="R13" s="516"/>
      <c r="S13" s="516"/>
    </row>
    <row r="14" spans="2:19" ht="17.25" customHeight="1">
      <c r="B14" s="140"/>
      <c r="C14" s="140"/>
      <c r="D14" s="714"/>
      <c r="E14" s="714"/>
      <c r="F14" s="532" t="s">
        <v>250</v>
      </c>
      <c r="G14" s="291">
        <v>86230982</v>
      </c>
      <c r="H14" s="291">
        <v>86948200</v>
      </c>
      <c r="I14" s="232">
        <f t="shared" si="0"/>
        <v>0.16005674965895378</v>
      </c>
      <c r="J14" s="443">
        <v>1015926</v>
      </c>
      <c r="K14" s="437">
        <f>+J14/H14</f>
        <v>1.1684267184369544E-2</v>
      </c>
      <c r="L14" s="263">
        <f t="shared" si="1"/>
        <v>1.0083174049902388</v>
      </c>
      <c r="M14" s="709" t="s">
        <v>217</v>
      </c>
      <c r="N14" s="546">
        <f>+H13-G13</f>
        <v>4592866</v>
      </c>
      <c r="O14" s="545"/>
      <c r="P14" s="488" t="s">
        <v>327</v>
      </c>
      <c r="Q14" s="516"/>
      <c r="R14" s="516"/>
      <c r="S14" s="516"/>
    </row>
    <row r="15" spans="2:19" ht="17.25" customHeight="1">
      <c r="B15" s="140"/>
      <c r="C15" s="140"/>
      <c r="D15" s="714"/>
      <c r="E15" s="714"/>
      <c r="F15" s="533" t="s">
        <v>248</v>
      </c>
      <c r="G15" s="291">
        <v>3925888</v>
      </c>
      <c r="H15" s="291">
        <v>3940503</v>
      </c>
      <c r="I15" s="232">
        <f t="shared" si="0"/>
        <v>7.2537913631490515E-3</v>
      </c>
      <c r="J15" s="519">
        <v>41876</v>
      </c>
      <c r="K15" s="437">
        <f>+J15/G15</f>
        <v>1.0666631345570735E-2</v>
      </c>
      <c r="L15" s="263">
        <f t="shared" si="1"/>
        <v>1.00372272464217</v>
      </c>
      <c r="M15" s="709"/>
      <c r="N15" s="564" t="s">
        <v>208</v>
      </c>
      <c r="O15" s="545"/>
      <c r="P15" s="488" t="s">
        <v>291</v>
      </c>
      <c r="Q15" s="288"/>
      <c r="R15" s="516"/>
      <c r="S15" s="516"/>
    </row>
    <row r="16" spans="2:19" ht="17.25" customHeight="1">
      <c r="B16" s="140"/>
      <c r="C16" s="140"/>
      <c r="D16" s="714"/>
      <c r="E16" s="714"/>
      <c r="F16" s="534" t="s">
        <v>251</v>
      </c>
      <c r="G16" s="290">
        <v>5852596</v>
      </c>
      <c r="H16" s="290">
        <v>5923086</v>
      </c>
      <c r="I16" s="232">
        <f t="shared" si="0"/>
        <v>1.0903387224927646E-2</v>
      </c>
      <c r="J16" s="235">
        <v>325511</v>
      </c>
      <c r="K16" s="424">
        <f t="shared" ref="K16:K22" si="2">+J16/H16</f>
        <v>5.4956318378628979E-2</v>
      </c>
      <c r="L16" s="263">
        <f t="shared" si="1"/>
        <v>1.0120442278947668</v>
      </c>
      <c r="M16" s="547"/>
      <c r="N16" s="547"/>
      <c r="O16" s="545"/>
      <c r="P16" s="488" t="s">
        <v>292</v>
      </c>
      <c r="Q16" s="289"/>
      <c r="R16" s="516"/>
      <c r="S16" s="516"/>
    </row>
    <row r="17" spans="2:19" ht="17.25" customHeight="1">
      <c r="B17" s="140"/>
      <c r="C17" s="140"/>
      <c r="D17" s="714"/>
      <c r="E17" s="714"/>
      <c r="F17" s="535" t="s">
        <v>252</v>
      </c>
      <c r="G17" s="290">
        <v>31611769</v>
      </c>
      <c r="H17" s="290">
        <v>32023166</v>
      </c>
      <c r="I17" s="232">
        <f t="shared" si="0"/>
        <v>5.8949165868288481E-2</v>
      </c>
      <c r="J17" s="264">
        <v>670229</v>
      </c>
      <c r="K17" s="423">
        <f t="shared" si="2"/>
        <v>2.0929504596765978E-2</v>
      </c>
      <c r="L17" s="263">
        <f t="shared" si="1"/>
        <v>1.0130140454967895</v>
      </c>
      <c r="M17" s="547"/>
      <c r="N17" s="547"/>
      <c r="O17" s="545"/>
      <c r="P17" s="488" t="s">
        <v>293</v>
      </c>
      <c r="Q17" s="518"/>
      <c r="R17" s="516"/>
      <c r="S17" s="516"/>
    </row>
    <row r="18" spans="2:19" ht="17.25" customHeight="1">
      <c r="B18" s="140"/>
      <c r="C18" s="140"/>
      <c r="D18" s="714"/>
      <c r="E18" s="714"/>
      <c r="F18" s="533" t="s">
        <v>187</v>
      </c>
      <c r="G18" s="290">
        <v>9313453</v>
      </c>
      <c r="H18" s="290">
        <v>9341492</v>
      </c>
      <c r="I18" s="232">
        <f t="shared" si="0"/>
        <v>1.719608740014307E-2</v>
      </c>
      <c r="J18" s="235">
        <v>129016</v>
      </c>
      <c r="K18" s="262">
        <f t="shared" si="2"/>
        <v>1.3811070008945037E-2</v>
      </c>
      <c r="L18" s="263">
        <f t="shared" si="1"/>
        <v>1.0030105912382872</v>
      </c>
      <c r="M18" s="547"/>
      <c r="N18" s="547"/>
      <c r="O18" s="545"/>
      <c r="P18" s="488" t="s">
        <v>294</v>
      </c>
      <c r="Q18" s="288"/>
      <c r="R18" s="516"/>
      <c r="S18" s="516"/>
    </row>
    <row r="19" spans="2:19" ht="17.25" customHeight="1">
      <c r="B19" s="140"/>
      <c r="C19" s="140"/>
      <c r="D19" s="714"/>
      <c r="E19" s="714"/>
      <c r="F19" s="568" t="s">
        <v>253</v>
      </c>
      <c r="G19" s="569">
        <v>3882425</v>
      </c>
      <c r="H19" s="569">
        <v>3948012</v>
      </c>
      <c r="I19" s="417">
        <f t="shared" si="0"/>
        <v>7.2676141465210951E-3</v>
      </c>
      <c r="J19" s="570">
        <v>58385</v>
      </c>
      <c r="K19" s="571">
        <f t="shared" si="2"/>
        <v>1.4788455556872674E-2</v>
      </c>
      <c r="L19" s="410">
        <f t="shared" si="1"/>
        <v>1.0168933076620927</v>
      </c>
      <c r="M19" s="547"/>
      <c r="N19" s="547"/>
      <c r="O19" s="545"/>
      <c r="P19" s="488" t="s">
        <v>295</v>
      </c>
      <c r="Q19" s="289"/>
      <c r="R19" s="516"/>
      <c r="S19" s="516"/>
    </row>
    <row r="20" spans="2:19" ht="17.25" customHeight="1">
      <c r="B20" s="140"/>
      <c r="C20" s="140"/>
      <c r="D20" s="714"/>
      <c r="E20" s="714"/>
      <c r="F20" s="555" t="s">
        <v>254</v>
      </c>
      <c r="G20" s="290">
        <v>3984646</v>
      </c>
      <c r="H20" s="290">
        <v>3991944</v>
      </c>
      <c r="I20" s="232">
        <f t="shared" si="0"/>
        <v>7.3484854368527771E-3</v>
      </c>
      <c r="J20" s="235">
        <v>101727</v>
      </c>
      <c r="K20" s="554">
        <f t="shared" si="2"/>
        <v>2.5483072908838399E-2</v>
      </c>
      <c r="L20" s="520">
        <f t="shared" si="1"/>
        <v>1.0018315303291685</v>
      </c>
      <c r="M20" s="547"/>
      <c r="N20" s="547"/>
      <c r="O20" s="545"/>
      <c r="P20" s="488" t="s">
        <v>327</v>
      </c>
      <c r="Q20" s="518"/>
      <c r="R20" s="516"/>
      <c r="S20" s="516"/>
    </row>
    <row r="21" spans="2:19" ht="17.25" customHeight="1">
      <c r="B21" s="140"/>
      <c r="C21" s="140"/>
      <c r="D21" s="714"/>
      <c r="E21" s="714"/>
      <c r="F21" s="532" t="s">
        <v>255</v>
      </c>
      <c r="G21" s="291">
        <v>15085742</v>
      </c>
      <c r="H21" s="291">
        <v>15085742</v>
      </c>
      <c r="I21" s="232">
        <f t="shared" si="0"/>
        <v>2.777026816786966E-2</v>
      </c>
      <c r="J21" s="418">
        <v>98996</v>
      </c>
      <c r="K21" s="262">
        <f t="shared" si="2"/>
        <v>6.5622227928861573E-3</v>
      </c>
      <c r="L21" s="263">
        <f t="shared" si="1"/>
        <v>1</v>
      </c>
      <c r="M21" s="547"/>
      <c r="N21" s="547"/>
      <c r="O21" s="545"/>
      <c r="P21" s="488" t="s">
        <v>296</v>
      </c>
      <c r="Q21" s="288"/>
      <c r="R21" s="516"/>
      <c r="S21" s="516"/>
    </row>
    <row r="22" spans="2:19" ht="17.25" customHeight="1">
      <c r="B22" s="140"/>
      <c r="C22" s="140"/>
      <c r="D22" s="714"/>
      <c r="E22" s="714"/>
      <c r="F22" s="534" t="s">
        <v>256</v>
      </c>
      <c r="G22" s="303">
        <v>7234597</v>
      </c>
      <c r="H22" s="303">
        <v>7236064</v>
      </c>
      <c r="I22" s="232">
        <f t="shared" si="0"/>
        <v>1.3320354925854334E-2</v>
      </c>
      <c r="J22" s="235">
        <v>141383</v>
      </c>
      <c r="K22" s="475">
        <f t="shared" si="2"/>
        <v>1.9538660796808872E-2</v>
      </c>
      <c r="L22" s="263">
        <f t="shared" si="1"/>
        <v>1.000202775634911</v>
      </c>
      <c r="M22" s="547"/>
      <c r="N22" s="547"/>
      <c r="O22" s="545"/>
      <c r="P22" s="488" t="s">
        <v>297</v>
      </c>
      <c r="Q22" s="289"/>
      <c r="R22" s="516"/>
      <c r="S22" s="516"/>
    </row>
    <row r="23" spans="2:19" ht="17.25" customHeight="1">
      <c r="B23" s="140"/>
      <c r="C23" s="140"/>
      <c r="D23" s="714"/>
      <c r="E23" s="714"/>
      <c r="F23" s="532" t="s">
        <v>257</v>
      </c>
      <c r="G23" s="291">
        <v>43283793</v>
      </c>
      <c r="H23" s="291">
        <v>43378234</v>
      </c>
      <c r="I23" s="232">
        <f>+H23/$H$13</f>
        <v>7.985190193684881E-2</v>
      </c>
      <c r="J23" s="292">
        <v>524974</v>
      </c>
      <c r="K23" s="262">
        <f>+J23/H23</f>
        <v>1.2102244641863475E-2</v>
      </c>
      <c r="L23" s="263">
        <f>+H23/G23</f>
        <v>1.0021819021267382</v>
      </c>
      <c r="M23" s="547"/>
      <c r="N23" s="547"/>
      <c r="O23" s="545"/>
      <c r="P23" s="488" t="s">
        <v>327</v>
      </c>
      <c r="Q23" s="518"/>
      <c r="R23" s="516"/>
      <c r="S23" s="516"/>
    </row>
    <row r="24" spans="2:19" ht="17.25" customHeight="1">
      <c r="B24" s="140"/>
      <c r="C24" s="140"/>
      <c r="D24" s="714"/>
      <c r="E24" s="714"/>
      <c r="F24" s="536" t="s">
        <v>258</v>
      </c>
      <c r="G24" s="543">
        <v>1531830</v>
      </c>
      <c r="H24" s="543">
        <v>1533482</v>
      </c>
      <c r="I24" s="232">
        <f>+G24/$H$13</f>
        <v>2.8198367629240764E-3</v>
      </c>
      <c r="J24" s="543">
        <v>30386</v>
      </c>
      <c r="K24" s="475">
        <f>+J24/G24</f>
        <v>1.9836404822989498E-2</v>
      </c>
      <c r="L24" s="263">
        <f t="shared" si="1"/>
        <v>1.0010784486529185</v>
      </c>
      <c r="M24" s="547"/>
      <c r="N24" s="547"/>
      <c r="O24" s="545"/>
      <c r="P24" s="488" t="s">
        <v>298</v>
      </c>
      <c r="Q24" s="288"/>
      <c r="R24" s="516"/>
      <c r="S24" s="516"/>
    </row>
    <row r="25" spans="2:19" ht="17.25" customHeight="1">
      <c r="B25" s="140"/>
      <c r="C25" s="140"/>
      <c r="D25" s="714"/>
      <c r="E25" s="714"/>
      <c r="F25" s="537" t="s">
        <v>259</v>
      </c>
      <c r="G25" s="422">
        <v>18126576</v>
      </c>
      <c r="H25" s="422">
        <v>18147044</v>
      </c>
      <c r="I25" s="232">
        <f>+H25/$H$13</f>
        <v>3.3405601019434787E-2</v>
      </c>
      <c r="J25" s="235">
        <v>373134</v>
      </c>
      <c r="K25" s="475">
        <f>+J25/H25</f>
        <v>2.0561695888322087E-2</v>
      </c>
      <c r="L25" s="263">
        <f>+H25/G25</f>
        <v>1.0011291707821708</v>
      </c>
      <c r="M25" s="547"/>
      <c r="N25" s="547"/>
      <c r="O25" s="545"/>
      <c r="P25" s="488" t="s">
        <v>299</v>
      </c>
      <c r="Q25" s="289"/>
      <c r="R25" s="516"/>
      <c r="S25" s="516"/>
    </row>
    <row r="26" spans="2:19" ht="17.25" customHeight="1">
      <c r="B26" s="140"/>
      <c r="C26" s="140"/>
      <c r="D26" s="714"/>
      <c r="E26" s="714"/>
      <c r="F26" s="552" t="s">
        <v>260</v>
      </c>
      <c r="G26" s="422">
        <v>12563399</v>
      </c>
      <c r="H26" s="422">
        <v>12681820</v>
      </c>
      <c r="I26" s="232">
        <f t="shared" ref="I26:I30" si="3">+H26/$H$13</f>
        <v>2.3345059345218341E-2</v>
      </c>
      <c r="J26" s="235">
        <v>107799</v>
      </c>
      <c r="K26" s="553">
        <f>+J26/H26</f>
        <v>8.500278351214573E-3</v>
      </c>
      <c r="L26" s="263">
        <f t="shared" si="1"/>
        <v>1.0094258727275955</v>
      </c>
      <c r="M26" s="547"/>
      <c r="N26" s="547"/>
      <c r="O26" s="545"/>
      <c r="P26" s="488" t="s">
        <v>327</v>
      </c>
      <c r="Q26" s="518"/>
      <c r="R26" s="516"/>
      <c r="S26" s="516"/>
    </row>
    <row r="27" spans="2:19" ht="17.25" customHeight="1">
      <c r="B27" s="140"/>
      <c r="C27" s="140"/>
      <c r="D27" s="714"/>
      <c r="E27" s="714"/>
      <c r="F27" s="538" t="s">
        <v>249</v>
      </c>
      <c r="G27" s="422">
        <v>30279240</v>
      </c>
      <c r="H27" s="422">
        <v>30714200</v>
      </c>
      <c r="I27" s="232">
        <f t="shared" si="3"/>
        <v>5.6539583572460826E-2</v>
      </c>
      <c r="J27" s="235">
        <v>150356</v>
      </c>
      <c r="K27" s="262">
        <f>+J27/H27</f>
        <v>4.8953252892798768E-3</v>
      </c>
      <c r="L27" s="263">
        <f>+H27/G27</f>
        <v>1.0143649576409448</v>
      </c>
      <c r="M27" s="547"/>
      <c r="N27" s="547"/>
      <c r="O27" s="545"/>
      <c r="P27" s="488" t="s">
        <v>300</v>
      </c>
      <c r="Q27" s="288"/>
      <c r="R27" s="516"/>
      <c r="S27" s="516"/>
    </row>
    <row r="28" spans="2:19" ht="22.2" customHeight="1">
      <c r="B28" s="140"/>
      <c r="C28" s="140"/>
      <c r="D28" s="714"/>
      <c r="E28" s="714"/>
      <c r="F28" s="551" t="s">
        <v>196</v>
      </c>
      <c r="G28" s="290">
        <v>27204953</v>
      </c>
      <c r="H28" s="290">
        <v>27771111</v>
      </c>
      <c r="I28" s="232">
        <f t="shared" si="3"/>
        <v>5.112186061445801E-2</v>
      </c>
      <c r="J28" s="550">
        <v>140734</v>
      </c>
      <c r="K28" s="262">
        <f t="shared" ref="K28:K30" si="4">+J28/H28</f>
        <v>5.0676402539315043E-3</v>
      </c>
      <c r="L28" s="263">
        <f t="shared" si="1"/>
        <v>1.0208108427902816</v>
      </c>
      <c r="M28" s="710" t="s">
        <v>265</v>
      </c>
      <c r="N28" s="709"/>
      <c r="O28" s="545"/>
      <c r="P28" s="488" t="s">
        <v>301</v>
      </c>
      <c r="Q28" s="289"/>
      <c r="R28" s="516"/>
      <c r="S28" s="516"/>
    </row>
    <row r="29" spans="2:19" ht="22.2" customHeight="1">
      <c r="B29" s="140"/>
      <c r="C29" s="140"/>
      <c r="D29" s="708"/>
      <c r="E29" s="708"/>
      <c r="F29" s="551" t="s">
        <v>206</v>
      </c>
      <c r="G29" s="543">
        <v>9124454</v>
      </c>
      <c r="H29" s="543">
        <v>9227180</v>
      </c>
      <c r="I29" s="232">
        <f t="shared" si="3"/>
        <v>1.6985658579684287E-2</v>
      </c>
      <c r="J29" s="574">
        <v>31113</v>
      </c>
      <c r="K29" s="262">
        <f t="shared" si="4"/>
        <v>3.3718861017125491E-3</v>
      </c>
      <c r="L29" s="263">
        <f t="shared" si="1"/>
        <v>1.0112583174839831</v>
      </c>
      <c r="M29" s="709"/>
      <c r="N29" s="709"/>
      <c r="O29" s="545"/>
      <c r="P29" s="488" t="s">
        <v>302</v>
      </c>
      <c r="Q29" s="518"/>
      <c r="R29" s="516"/>
      <c r="S29" s="516"/>
    </row>
    <row r="30" spans="2:19" ht="22.2" customHeight="1">
      <c r="B30" s="145"/>
      <c r="C30" s="140"/>
      <c r="D30" s="259"/>
      <c r="E30" s="259"/>
      <c r="F30" s="577" t="s">
        <v>268</v>
      </c>
      <c r="G30" s="575">
        <v>2112656</v>
      </c>
      <c r="H30" s="575">
        <v>2124166</v>
      </c>
      <c r="I30" s="232">
        <f t="shared" si="3"/>
        <v>3.910225924125643E-3</v>
      </c>
      <c r="J30" s="576">
        <v>14624</v>
      </c>
      <c r="K30" s="553">
        <f t="shared" si="4"/>
        <v>6.8845843498107021E-3</v>
      </c>
      <c r="L30" s="232">
        <f t="shared" si="1"/>
        <v>1.0054481183874706</v>
      </c>
      <c r="M30" s="709"/>
      <c r="N30" s="709"/>
      <c r="O30" s="545"/>
      <c r="P30" s="488" t="s">
        <v>303</v>
      </c>
      <c r="Q30" s="288"/>
      <c r="R30" s="516"/>
      <c r="S30" s="516"/>
    </row>
    <row r="31" spans="2:19" ht="17.399999999999999" customHeight="1">
      <c r="B31" s="140"/>
      <c r="C31" s="140"/>
      <c r="D31" s="140"/>
      <c r="E31" s="140"/>
      <c r="F31" s="140"/>
      <c r="G31" s="140"/>
      <c r="H31" s="140"/>
      <c r="I31" s="140"/>
      <c r="J31" s="140"/>
      <c r="K31" s="140"/>
      <c r="L31" s="140"/>
      <c r="M31" s="545"/>
      <c r="N31" s="545"/>
      <c r="O31" s="545"/>
      <c r="P31" s="488" t="s">
        <v>304</v>
      </c>
      <c r="Q31" s="289"/>
      <c r="R31" s="516"/>
      <c r="S31" s="516"/>
    </row>
    <row r="32" spans="2:19" ht="21.6" customHeight="1">
      <c r="B32" s="180"/>
      <c r="C32" s="180"/>
      <c r="D32" s="180"/>
      <c r="E32" s="180"/>
      <c r="F32" s="180"/>
      <c r="G32" s="180"/>
      <c r="H32" s="180"/>
      <c r="I32" s="180"/>
      <c r="J32" s="180"/>
      <c r="K32" s="140"/>
      <c r="L32" s="687" t="s">
        <v>262</v>
      </c>
      <c r="M32" s="687"/>
      <c r="N32" s="687"/>
      <c r="O32" s="545"/>
      <c r="P32" s="488" t="s">
        <v>305</v>
      </c>
      <c r="Q32" s="518"/>
      <c r="R32" s="516"/>
      <c r="S32" s="516"/>
    </row>
    <row r="33" spans="2:19" ht="21.6" customHeight="1">
      <c r="B33" s="180"/>
      <c r="C33" s="180"/>
      <c r="D33" s="180"/>
      <c r="E33" s="180"/>
      <c r="F33" s="180"/>
      <c r="G33" s="180"/>
      <c r="H33" s="180"/>
      <c r="I33" s="180"/>
      <c r="J33" s="180"/>
      <c r="K33" s="140"/>
      <c r="L33" s="687"/>
      <c r="M33" s="687"/>
      <c r="N33" s="687"/>
      <c r="O33" s="545" t="s">
        <v>208</v>
      </c>
      <c r="P33" s="488" t="s">
        <v>306</v>
      </c>
      <c r="Q33" s="288"/>
      <c r="R33" s="516"/>
      <c r="S33" s="516"/>
    </row>
    <row r="34" spans="2:19" ht="21.6" customHeight="1">
      <c r="B34" s="180"/>
      <c r="C34" s="180"/>
      <c r="D34" s="180"/>
      <c r="E34" s="180"/>
      <c r="F34" s="180"/>
      <c r="G34" s="180"/>
      <c r="H34" s="180"/>
      <c r="I34" s="180"/>
      <c r="J34" s="180"/>
      <c r="K34" s="140"/>
      <c r="L34" s="687"/>
      <c r="M34" s="687"/>
      <c r="N34" s="687"/>
      <c r="O34" s="549"/>
      <c r="P34" s="488" t="s">
        <v>307</v>
      </c>
      <c r="Q34" s="289"/>
      <c r="R34" s="516"/>
      <c r="S34" s="516"/>
    </row>
    <row r="35" spans="2:19" ht="21.6" customHeight="1">
      <c r="B35" s="180"/>
      <c r="C35" s="180"/>
      <c r="D35" s="180"/>
      <c r="E35" s="180"/>
      <c r="F35" s="180"/>
      <c r="G35" s="180"/>
      <c r="H35" s="180"/>
      <c r="I35" s="180"/>
      <c r="J35" s="180"/>
      <c r="K35" s="140"/>
      <c r="L35" s="687"/>
      <c r="M35" s="687"/>
      <c r="N35" s="687"/>
      <c r="O35" s="549"/>
      <c r="P35" s="488" t="s">
        <v>308</v>
      </c>
      <c r="Q35" s="518"/>
      <c r="R35" s="516"/>
      <c r="S35" s="516"/>
    </row>
    <row r="36" spans="2:19" ht="21.6" customHeight="1">
      <c r="B36" s="180"/>
      <c r="C36" s="180"/>
      <c r="D36" s="180"/>
      <c r="E36" s="180"/>
      <c r="F36" s="180"/>
      <c r="G36" s="180"/>
      <c r="H36" s="180"/>
      <c r="I36" s="180"/>
      <c r="J36" s="180"/>
      <c r="K36" s="140"/>
      <c r="L36" s="687"/>
      <c r="M36" s="687"/>
      <c r="N36" s="687"/>
      <c r="O36" s="549"/>
      <c r="P36" s="488" t="s">
        <v>309</v>
      </c>
      <c r="Q36" s="288"/>
      <c r="R36" s="516"/>
      <c r="S36" s="516"/>
    </row>
    <row r="37" spans="2:19" ht="21.6" customHeight="1">
      <c r="B37" s="490"/>
      <c r="C37" s="180"/>
      <c r="D37" s="180"/>
      <c r="E37" s="180"/>
      <c r="F37" s="180"/>
      <c r="G37" s="180"/>
      <c r="H37" s="180"/>
      <c r="I37" s="180"/>
      <c r="J37" s="180"/>
      <c r="K37" s="140"/>
      <c r="L37" s="687"/>
      <c r="M37" s="687"/>
      <c r="N37" s="687"/>
      <c r="O37" s="549"/>
      <c r="P37" s="488" t="s">
        <v>310</v>
      </c>
      <c r="Q37" s="289"/>
      <c r="R37" s="516"/>
      <c r="S37" s="516"/>
    </row>
    <row r="38" spans="2:19" ht="21.6" customHeight="1">
      <c r="B38" s="180"/>
      <c r="C38" s="180"/>
      <c r="D38" s="180"/>
      <c r="E38" s="180"/>
      <c r="F38" s="180"/>
      <c r="G38" s="180"/>
      <c r="H38" s="180"/>
      <c r="I38" s="180"/>
      <c r="J38" s="180"/>
      <c r="K38" s="140"/>
      <c r="L38" s="687"/>
      <c r="M38" s="687"/>
      <c r="N38" s="687"/>
      <c r="O38" s="549"/>
      <c r="P38" s="488" t="s">
        <v>327</v>
      </c>
      <c r="Q38" s="518"/>
      <c r="R38" s="516"/>
      <c r="S38" s="516"/>
    </row>
    <row r="39" spans="2:19" ht="21.6" customHeight="1">
      <c r="B39" s="180"/>
      <c r="C39" s="180"/>
      <c r="D39" s="180"/>
      <c r="E39" s="180"/>
      <c r="F39" s="180"/>
      <c r="G39" s="180"/>
      <c r="H39" s="180"/>
      <c r="I39" s="180"/>
      <c r="J39" s="180"/>
      <c r="K39" s="140"/>
      <c r="L39" s="687"/>
      <c r="M39" s="687"/>
      <c r="N39" s="687"/>
      <c r="O39" s="549"/>
      <c r="P39" s="488" t="s">
        <v>311</v>
      </c>
      <c r="Q39" s="288"/>
      <c r="R39" s="516"/>
      <c r="S39" s="516"/>
    </row>
    <row r="40" spans="2:19" ht="21.6" customHeight="1">
      <c r="B40" s="180"/>
      <c r="C40" s="180"/>
      <c r="D40" s="180"/>
      <c r="E40" s="180"/>
      <c r="F40" s="180"/>
      <c r="G40" s="180"/>
      <c r="H40" s="180"/>
      <c r="I40" s="180"/>
      <c r="J40" s="180"/>
      <c r="K40" s="140"/>
      <c r="L40" s="687"/>
      <c r="M40" s="687"/>
      <c r="N40" s="687"/>
      <c r="O40" s="549"/>
      <c r="P40" s="488" t="s">
        <v>312</v>
      </c>
      <c r="Q40" s="289"/>
      <c r="R40" s="516"/>
      <c r="S40" s="516"/>
    </row>
    <row r="41" spans="2:19" ht="21.6" customHeight="1">
      <c r="B41" s="180"/>
      <c r="C41" s="180"/>
      <c r="D41" s="180"/>
      <c r="E41" s="180"/>
      <c r="F41" s="180"/>
      <c r="G41" s="180"/>
      <c r="H41" s="180"/>
      <c r="I41" s="180"/>
      <c r="J41" s="180"/>
      <c r="K41" s="140"/>
      <c r="L41" s="687"/>
      <c r="M41" s="687"/>
      <c r="N41" s="687"/>
      <c r="O41" s="549"/>
      <c r="P41" s="488" t="s">
        <v>327</v>
      </c>
      <c r="Q41" s="518"/>
      <c r="R41" s="516"/>
      <c r="S41" s="516"/>
    </row>
    <row r="42" spans="2:19" ht="21.6" customHeight="1">
      <c r="B42" s="180"/>
      <c r="C42" s="180"/>
      <c r="D42" s="180"/>
      <c r="E42" s="180"/>
      <c r="F42" s="180"/>
      <c r="G42" s="180"/>
      <c r="H42" s="180"/>
      <c r="I42" s="180"/>
      <c r="J42" s="180"/>
      <c r="K42" s="140"/>
      <c r="L42" s="687"/>
      <c r="M42" s="687"/>
      <c r="N42" s="687"/>
      <c r="O42" s="549"/>
      <c r="P42" s="488" t="s">
        <v>313</v>
      </c>
      <c r="Q42" s="288"/>
      <c r="R42" s="516"/>
      <c r="S42" s="516"/>
    </row>
    <row r="43" spans="2:19" ht="21.6" customHeight="1">
      <c r="B43" s="140"/>
      <c r="C43" s="140"/>
      <c r="D43" s="140"/>
      <c r="E43" s="140"/>
      <c r="F43" s="140"/>
      <c r="G43" s="140"/>
      <c r="H43" s="140"/>
      <c r="I43" s="140"/>
      <c r="J43" s="140"/>
      <c r="K43" s="140"/>
      <c r="L43" s="493"/>
      <c r="M43" s="548"/>
      <c r="N43" s="548"/>
      <c r="O43" s="549"/>
      <c r="P43" s="488" t="s">
        <v>314</v>
      </c>
      <c r="Q43" s="289"/>
      <c r="R43" s="516"/>
      <c r="S43" s="516"/>
    </row>
    <row r="44" spans="2:19" ht="21.6" customHeight="1">
      <c r="B44" s="140"/>
      <c r="C44" s="140"/>
      <c r="D44" s="140"/>
      <c r="E44" s="140"/>
      <c r="F44" s="140"/>
      <c r="G44" s="140"/>
      <c r="H44" s="140"/>
      <c r="I44" s="140"/>
      <c r="J44" s="140"/>
      <c r="K44" s="140"/>
      <c r="L44" s="493"/>
      <c r="M44" s="548"/>
      <c r="N44" s="548"/>
      <c r="O44" s="549"/>
      <c r="P44" s="488" t="s">
        <v>315</v>
      </c>
      <c r="Q44" s="518"/>
      <c r="R44" s="516"/>
      <c r="S44" s="516"/>
    </row>
    <row r="45" spans="2:19" ht="32.4">
      <c r="B45" s="688" t="s">
        <v>188</v>
      </c>
      <c r="C45" s="688"/>
      <c r="D45" s="688"/>
      <c r="E45" s="688"/>
      <c r="F45" s="688"/>
      <c r="G45" s="688"/>
      <c r="H45" s="688"/>
      <c r="I45" s="151"/>
      <c r="J45" s="150"/>
      <c r="K45" s="140"/>
      <c r="L45" s="140"/>
      <c r="M45" s="140"/>
      <c r="N45" s="140"/>
      <c r="O45" s="140"/>
      <c r="P45" s="261" t="s">
        <v>316</v>
      </c>
      <c r="Q45" s="289"/>
    </row>
    <row r="46" spans="2:19" ht="18">
      <c r="B46" s="181" t="s">
        <v>140</v>
      </c>
      <c r="C46" s="140"/>
      <c r="D46" s="140"/>
      <c r="E46" s="140"/>
      <c r="F46" s="140"/>
      <c r="G46" s="140"/>
      <c r="H46" s="140"/>
      <c r="I46" s="140"/>
      <c r="J46" s="140"/>
      <c r="K46" s="140"/>
      <c r="L46" s="140"/>
      <c r="M46" s="140"/>
      <c r="N46" s="140"/>
      <c r="O46" s="140"/>
      <c r="P46" s="288" t="s">
        <v>317</v>
      </c>
      <c r="Q46" s="518"/>
    </row>
    <row r="47" spans="2:19" ht="18">
      <c r="B47" s="689" t="s">
        <v>141</v>
      </c>
      <c r="C47" s="689"/>
      <c r="D47" s="689"/>
      <c r="E47" s="689"/>
      <c r="F47" s="689"/>
      <c r="G47" s="689"/>
      <c r="H47" s="689"/>
      <c r="I47" s="689"/>
      <c r="J47" s="689"/>
      <c r="K47" s="689"/>
      <c r="L47" s="689"/>
      <c r="M47" s="689"/>
      <c r="N47" s="140"/>
      <c r="O47" s="140"/>
      <c r="P47" s="289" t="s">
        <v>327</v>
      </c>
    </row>
    <row r="48" spans="2:19" ht="18">
      <c r="B48" s="690" t="s">
        <v>142</v>
      </c>
      <c r="C48" s="690"/>
      <c r="D48" s="690"/>
      <c r="E48" s="690"/>
      <c r="F48" s="690"/>
      <c r="G48" s="690"/>
      <c r="H48" s="690"/>
      <c r="I48" s="690"/>
      <c r="J48" s="690"/>
      <c r="K48" s="690"/>
      <c r="L48" s="690"/>
      <c r="M48" s="690"/>
      <c r="N48" s="140"/>
      <c r="O48" s="140"/>
      <c r="P48" s="289" t="s">
        <v>318</v>
      </c>
    </row>
    <row r="49" spans="2:16" ht="22.5" customHeight="1">
      <c r="B49" s="695" t="s">
        <v>203</v>
      </c>
      <c r="C49" s="696"/>
      <c r="D49" s="696"/>
      <c r="E49" s="696"/>
      <c r="F49" s="696"/>
      <c r="G49" s="696"/>
      <c r="H49" s="696"/>
      <c r="I49" s="696"/>
      <c r="J49" s="696"/>
      <c r="K49" s="696"/>
      <c r="L49" s="696"/>
      <c r="M49" s="697"/>
      <c r="N49" s="691" t="s">
        <v>189</v>
      </c>
      <c r="O49" s="140"/>
      <c r="P49" s="288" t="s">
        <v>319</v>
      </c>
    </row>
    <row r="50" spans="2:16" ht="22.5" customHeight="1">
      <c r="B50" s="216" t="s">
        <v>209</v>
      </c>
      <c r="C50" s="214"/>
      <c r="D50" s="214"/>
      <c r="E50" s="214"/>
      <c r="F50" s="214"/>
      <c r="G50" s="214"/>
      <c r="H50" s="214"/>
      <c r="I50" s="214"/>
      <c r="J50" s="214"/>
      <c r="K50" s="214"/>
      <c r="L50" s="214"/>
      <c r="M50" s="215"/>
      <c r="N50" s="691"/>
      <c r="O50" s="140"/>
      <c r="P50" s="289" t="s">
        <v>320</v>
      </c>
    </row>
    <row r="51" spans="2:16" ht="18">
      <c r="B51" s="689" t="s">
        <v>199</v>
      </c>
      <c r="C51" s="689"/>
      <c r="D51" s="689"/>
      <c r="E51" s="689"/>
      <c r="F51" s="689"/>
      <c r="G51" s="689"/>
      <c r="H51" s="689"/>
      <c r="I51" s="689"/>
      <c r="J51" s="689"/>
      <c r="K51" s="689"/>
      <c r="L51" s="689"/>
      <c r="M51" s="689"/>
      <c r="N51" s="691"/>
      <c r="O51" s="140"/>
      <c r="P51" s="289" t="s">
        <v>321</v>
      </c>
    </row>
    <row r="52" spans="2:16" ht="18">
      <c r="B52" s="690" t="s">
        <v>200</v>
      </c>
      <c r="C52" s="690"/>
      <c r="D52" s="690"/>
      <c r="E52" s="690"/>
      <c r="F52" s="690"/>
      <c r="G52" s="690"/>
      <c r="H52" s="690"/>
      <c r="I52" s="690"/>
      <c r="J52" s="690"/>
      <c r="K52" s="690"/>
      <c r="L52" s="690"/>
      <c r="M52" s="690"/>
      <c r="N52" s="691"/>
      <c r="O52" s="140"/>
      <c r="P52" s="288" t="s">
        <v>322</v>
      </c>
    </row>
    <row r="53" spans="2:16" ht="18">
      <c r="B53" s="689" t="s">
        <v>201</v>
      </c>
      <c r="C53" s="689"/>
      <c r="D53" s="689"/>
      <c r="E53" s="689"/>
      <c r="F53" s="689"/>
      <c r="G53" s="689"/>
      <c r="H53" s="689"/>
      <c r="I53" s="689"/>
      <c r="J53" s="689"/>
      <c r="K53" s="689"/>
      <c r="L53" s="689"/>
      <c r="M53" s="689"/>
      <c r="N53" s="691"/>
      <c r="O53" s="140"/>
      <c r="P53" s="289" t="s">
        <v>327</v>
      </c>
    </row>
    <row r="54" spans="2:16" ht="18">
      <c r="B54" s="689" t="s">
        <v>202</v>
      </c>
      <c r="C54" s="689"/>
      <c r="D54" s="689"/>
      <c r="E54" s="689"/>
      <c r="F54" s="689"/>
      <c r="G54" s="689"/>
      <c r="H54" s="689"/>
      <c r="I54" s="689"/>
      <c r="J54" s="689"/>
      <c r="K54" s="689"/>
      <c r="L54" s="689"/>
      <c r="M54" s="689"/>
      <c r="N54" s="691"/>
      <c r="O54" s="140"/>
      <c r="P54" s="289" t="s">
        <v>323</v>
      </c>
    </row>
    <row r="55" spans="2:16" ht="18">
      <c r="B55" s="153"/>
      <c r="M55" s="140"/>
      <c r="N55" s="691"/>
      <c r="O55" s="140"/>
      <c r="P55" s="288" t="s">
        <v>324</v>
      </c>
    </row>
    <row r="56" spans="2:16" ht="17.25" customHeight="1">
      <c r="B56" s="692" t="s">
        <v>143</v>
      </c>
      <c r="C56" s="693"/>
      <c r="D56" s="693"/>
      <c r="E56" s="693"/>
      <c r="F56" s="693"/>
      <c r="G56" s="693"/>
      <c r="H56" s="693"/>
      <c r="I56" s="693"/>
      <c r="J56" s="693"/>
      <c r="K56" s="693"/>
      <c r="L56" s="693"/>
      <c r="M56" s="694"/>
      <c r="N56" s="691"/>
      <c r="O56" s="140"/>
      <c r="P56" s="289" t="s">
        <v>327</v>
      </c>
    </row>
    <row r="57" spans="2:16" ht="17.25" customHeight="1">
      <c r="B57" s="692" t="s">
        <v>144</v>
      </c>
      <c r="C57" s="693"/>
      <c r="D57" s="693"/>
      <c r="E57" s="693"/>
      <c r="F57" s="693"/>
      <c r="G57" s="693"/>
      <c r="H57" s="693"/>
      <c r="I57" s="693"/>
      <c r="J57" s="693"/>
      <c r="K57" s="693"/>
      <c r="L57" s="693"/>
      <c r="M57" s="694"/>
      <c r="N57" s="691"/>
      <c r="O57" s="140"/>
      <c r="P57" s="289" t="s">
        <v>325</v>
      </c>
    </row>
    <row r="58" spans="2:16" ht="17.25" customHeight="1">
      <c r="B58" s="692" t="s">
        <v>145</v>
      </c>
      <c r="C58" s="693"/>
      <c r="D58" s="693"/>
      <c r="E58" s="693"/>
      <c r="F58" s="693"/>
      <c r="G58" s="693"/>
      <c r="H58" s="693"/>
      <c r="I58" s="693"/>
      <c r="J58" s="693"/>
      <c r="K58" s="693"/>
      <c r="L58" s="693"/>
      <c r="M58" s="694"/>
      <c r="N58" s="691"/>
      <c r="O58" s="140"/>
      <c r="P58" s="288" t="s">
        <v>326</v>
      </c>
    </row>
    <row r="59" spans="2:16" ht="18">
      <c r="B59" s="692" t="s">
        <v>146</v>
      </c>
      <c r="C59" s="693"/>
      <c r="D59" s="693"/>
      <c r="E59" s="693"/>
      <c r="F59" s="693"/>
      <c r="G59" s="693"/>
      <c r="H59" s="693"/>
      <c r="I59" s="693"/>
      <c r="J59" s="693"/>
      <c r="K59" s="693"/>
      <c r="L59" s="693"/>
      <c r="M59" s="694"/>
      <c r="N59" s="691"/>
      <c r="O59" s="140"/>
      <c r="P59" s="289" t="s">
        <v>327</v>
      </c>
    </row>
    <row r="60" spans="2:16" ht="18">
      <c r="B60" s="692" t="s">
        <v>147</v>
      </c>
      <c r="C60" s="693"/>
      <c r="D60" s="693"/>
      <c r="E60" s="693"/>
      <c r="F60" s="693"/>
      <c r="G60" s="693"/>
      <c r="H60" s="693"/>
      <c r="I60" s="693"/>
      <c r="J60" s="693"/>
      <c r="K60" s="693"/>
      <c r="L60" s="693"/>
      <c r="M60" s="694"/>
      <c r="N60" s="691"/>
      <c r="O60" s="140"/>
      <c r="P60" s="289"/>
    </row>
    <row r="61" spans="2:16" ht="18">
      <c r="B61" s="698" t="s">
        <v>148</v>
      </c>
      <c r="C61" s="699"/>
      <c r="D61" s="699"/>
      <c r="E61" s="699"/>
      <c r="F61" s="699"/>
      <c r="G61" s="699"/>
      <c r="H61" s="699"/>
      <c r="I61" s="699"/>
      <c r="J61" s="699"/>
      <c r="K61" s="699"/>
      <c r="L61" s="699"/>
      <c r="M61" s="700"/>
      <c r="N61" s="140"/>
      <c r="O61" s="140"/>
      <c r="P61" s="288"/>
    </row>
    <row r="62" spans="2:16" ht="18">
      <c r="B62" s="701" t="s">
        <v>149</v>
      </c>
      <c r="C62" s="702"/>
      <c r="D62" s="702"/>
      <c r="E62" s="702"/>
      <c r="F62" s="702"/>
      <c r="G62" s="702"/>
      <c r="H62" s="702"/>
      <c r="I62" s="702"/>
      <c r="J62" s="702"/>
      <c r="K62" s="702"/>
      <c r="L62" s="702"/>
      <c r="M62" s="703"/>
      <c r="N62" s="140"/>
      <c r="O62" s="140"/>
      <c r="P62" s="289"/>
    </row>
    <row r="63" spans="2:16" ht="18">
      <c r="B63" s="692" t="s">
        <v>207</v>
      </c>
      <c r="C63" s="693"/>
      <c r="D63" s="693"/>
      <c r="E63" s="693"/>
      <c r="F63" s="693"/>
      <c r="G63" s="693"/>
      <c r="H63" s="693"/>
      <c r="I63" s="693"/>
      <c r="J63" s="693"/>
      <c r="K63" s="693"/>
      <c r="L63" s="693"/>
      <c r="M63" s="694"/>
      <c r="N63" s="140"/>
      <c r="O63" s="140"/>
      <c r="P63" s="289"/>
    </row>
    <row r="64" spans="2:16" ht="18">
      <c r="B64" s="153"/>
      <c r="M64" s="140"/>
      <c r="N64" s="140"/>
      <c r="O64" s="140"/>
      <c r="P64" s="288"/>
    </row>
    <row r="65" spans="1:16" ht="18.600000000000001" thickBot="1">
      <c r="B65" s="153"/>
      <c r="M65" s="140"/>
      <c r="N65" s="140"/>
      <c r="O65" s="140"/>
      <c r="P65" s="289"/>
    </row>
    <row r="66" spans="1:16" ht="20.25" customHeight="1">
      <c r="B66" s="704" t="s">
        <v>150</v>
      </c>
      <c r="C66" s="704" t="s">
        <v>151</v>
      </c>
      <c r="D66" s="704" t="s">
        <v>152</v>
      </c>
      <c r="E66" s="704" t="s">
        <v>153</v>
      </c>
      <c r="F66" s="154" t="s">
        <v>154</v>
      </c>
      <c r="G66" s="174" t="s">
        <v>215</v>
      </c>
      <c r="H66" s="706" t="s">
        <v>214</v>
      </c>
      <c r="I66" s="706" t="s">
        <v>156</v>
      </c>
      <c r="J66" s="706" t="s">
        <v>157</v>
      </c>
      <c r="K66" s="706" t="s">
        <v>190</v>
      </c>
      <c r="L66" s="704" t="s">
        <v>158</v>
      </c>
      <c r="M66" s="704" t="s">
        <v>210</v>
      </c>
      <c r="N66" s="140"/>
      <c r="O66" s="140"/>
      <c r="P66" s="289"/>
    </row>
    <row r="67" spans="1:16" ht="18.600000000000001" thickBot="1">
      <c r="B67" s="705"/>
      <c r="C67" s="705"/>
      <c r="D67" s="705"/>
      <c r="E67" s="705"/>
      <c r="F67" s="155" t="s">
        <v>155</v>
      </c>
      <c r="G67" s="175"/>
      <c r="H67" s="707"/>
      <c r="I67" s="707"/>
      <c r="J67" s="707"/>
      <c r="K67" s="707"/>
      <c r="L67" s="705"/>
      <c r="M67" s="705"/>
      <c r="N67" s="140"/>
      <c r="O67" s="140"/>
      <c r="P67" s="289"/>
    </row>
    <row r="68" spans="1:16" ht="18.600000000000001" thickBot="1">
      <c r="B68" s="156">
        <v>1</v>
      </c>
      <c r="C68" s="157" t="s">
        <v>159</v>
      </c>
      <c r="D68" s="158"/>
      <c r="E68" s="158"/>
      <c r="F68" s="158"/>
      <c r="G68" s="176"/>
      <c r="H68" s="158"/>
      <c r="I68" s="158"/>
      <c r="J68" s="158"/>
      <c r="K68" s="159" t="s">
        <v>159</v>
      </c>
      <c r="L68" s="158"/>
      <c r="M68" s="158"/>
      <c r="N68" s="140"/>
      <c r="O68" s="140"/>
      <c r="P68" s="289"/>
    </row>
    <row r="69" spans="1:16" ht="18.600000000000001" thickBot="1">
      <c r="A69" s="168" t="s">
        <v>29</v>
      </c>
      <c r="B69" s="169">
        <v>2</v>
      </c>
      <c r="C69" s="170" t="s">
        <v>159</v>
      </c>
      <c r="D69" s="171" t="s">
        <v>159</v>
      </c>
      <c r="E69" s="171" t="s">
        <v>159</v>
      </c>
      <c r="F69" s="171" t="s">
        <v>191</v>
      </c>
      <c r="G69" s="176"/>
      <c r="H69" s="158"/>
      <c r="I69" s="158"/>
      <c r="J69" s="171" t="s">
        <v>192</v>
      </c>
      <c r="K69" s="171" t="s">
        <v>159</v>
      </c>
      <c r="L69" s="158"/>
      <c r="M69" s="158"/>
      <c r="N69" s="140" t="s">
        <v>193</v>
      </c>
      <c r="O69" s="140"/>
      <c r="P69" s="288"/>
    </row>
    <row r="70" spans="1:16" ht="18.600000000000001" thickBot="1">
      <c r="A70" s="168" t="s">
        <v>21</v>
      </c>
      <c r="B70" s="169">
        <v>3</v>
      </c>
      <c r="C70" s="170" t="s">
        <v>159</v>
      </c>
      <c r="D70" s="171" t="s">
        <v>159</v>
      </c>
      <c r="E70" s="171" t="s">
        <v>159</v>
      </c>
      <c r="F70" s="171" t="s">
        <v>159</v>
      </c>
      <c r="G70" s="176"/>
      <c r="H70" s="158"/>
      <c r="I70" s="158"/>
      <c r="J70" s="171" t="s">
        <v>159</v>
      </c>
      <c r="K70" s="171" t="s">
        <v>159</v>
      </c>
      <c r="L70" s="171" t="s">
        <v>159</v>
      </c>
      <c r="M70" s="158"/>
      <c r="N70" s="140"/>
      <c r="O70" s="140"/>
      <c r="P70" s="289"/>
    </row>
    <row r="71" spans="1:16" ht="18.600000000000001" thickBot="1">
      <c r="A71" s="168" t="s">
        <v>194</v>
      </c>
      <c r="B71" s="165">
        <v>4</v>
      </c>
      <c r="C71" s="166" t="s">
        <v>159</v>
      </c>
      <c r="D71" s="167" t="s">
        <v>159</v>
      </c>
      <c r="E71" s="167" t="s">
        <v>159</v>
      </c>
      <c r="F71" s="167" t="s">
        <v>159</v>
      </c>
      <c r="G71" s="167" t="s">
        <v>159</v>
      </c>
      <c r="H71" s="167" t="s">
        <v>159</v>
      </c>
      <c r="I71" s="158" t="s">
        <v>212</v>
      </c>
      <c r="J71" s="167" t="s">
        <v>159</v>
      </c>
      <c r="K71" s="167" t="s">
        <v>159</v>
      </c>
      <c r="L71" s="167" t="s">
        <v>159</v>
      </c>
      <c r="M71" s="167" t="s">
        <v>159</v>
      </c>
      <c r="N71" s="186" t="s">
        <v>211</v>
      </c>
      <c r="O71" s="140"/>
      <c r="P71" s="289"/>
    </row>
    <row r="72" spans="1:16" ht="18.600000000000001" thickBot="1">
      <c r="A72" s="168"/>
      <c r="B72" s="169">
        <v>5</v>
      </c>
      <c r="C72" s="170" t="s">
        <v>159</v>
      </c>
      <c r="D72" s="171" t="s">
        <v>159</v>
      </c>
      <c r="E72" s="171" t="s">
        <v>159</v>
      </c>
      <c r="F72" s="171" t="s">
        <v>159</v>
      </c>
      <c r="G72" s="171" t="s">
        <v>159</v>
      </c>
      <c r="H72" s="171" t="s">
        <v>159</v>
      </c>
      <c r="I72" s="171" t="s">
        <v>159</v>
      </c>
      <c r="J72" s="171" t="s">
        <v>159</v>
      </c>
      <c r="K72" s="171" t="s">
        <v>159</v>
      </c>
      <c r="L72" s="171" t="s">
        <v>159</v>
      </c>
      <c r="M72" s="171" t="s">
        <v>159</v>
      </c>
      <c r="N72" s="140"/>
      <c r="O72" s="140"/>
    </row>
    <row r="73" spans="1:16" ht="18.600000000000001" thickBot="1">
      <c r="B73" s="156">
        <v>6</v>
      </c>
      <c r="C73" s="157" t="s">
        <v>159</v>
      </c>
      <c r="D73" s="159" t="s">
        <v>159</v>
      </c>
      <c r="E73" s="159" t="s">
        <v>159</v>
      </c>
      <c r="F73" s="159" t="s">
        <v>159</v>
      </c>
      <c r="G73" s="159" t="s">
        <v>159</v>
      </c>
      <c r="H73" s="159" t="s">
        <v>159</v>
      </c>
      <c r="I73" s="159" t="s">
        <v>159</v>
      </c>
      <c r="J73" s="159" t="s">
        <v>159</v>
      </c>
      <c r="K73" s="159" t="s">
        <v>159</v>
      </c>
      <c r="L73" s="159" t="s">
        <v>159</v>
      </c>
      <c r="M73" s="159" t="s">
        <v>159</v>
      </c>
      <c r="N73" s="140"/>
      <c r="O73" s="140"/>
    </row>
    <row r="74" spans="1:16" ht="18.600000000000001" thickBot="1">
      <c r="B74" s="156">
        <v>7</v>
      </c>
      <c r="C74" s="157" t="s">
        <v>159</v>
      </c>
      <c r="D74" s="159" t="s">
        <v>159</v>
      </c>
      <c r="E74" s="159" t="s">
        <v>159</v>
      </c>
      <c r="F74" s="159" t="s">
        <v>159</v>
      </c>
      <c r="G74" s="159" t="s">
        <v>159</v>
      </c>
      <c r="H74" s="159" t="s">
        <v>159</v>
      </c>
      <c r="I74" s="159" t="s">
        <v>159</v>
      </c>
      <c r="J74" s="159" t="s">
        <v>159</v>
      </c>
      <c r="K74" s="159" t="s">
        <v>159</v>
      </c>
      <c r="L74" s="159" t="s">
        <v>159</v>
      </c>
      <c r="M74" s="159" t="s">
        <v>159</v>
      </c>
      <c r="N74" s="140"/>
      <c r="O74" s="140"/>
    </row>
    <row r="75" spans="1:16">
      <c r="N75" s="140"/>
      <c r="O75" s="140"/>
    </row>
    <row r="76" spans="1:16">
      <c r="I76" s="186" t="s">
        <v>213</v>
      </c>
      <c r="N76" s="140"/>
      <c r="O76" s="140"/>
    </row>
    <row r="77" spans="1:16">
      <c r="N77" s="140"/>
      <c r="O77" s="140"/>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46" sqref="A46"/>
    </sheetView>
  </sheetViews>
  <sheetFormatPr defaultColWidth="9" defaultRowHeight="19.2"/>
  <cols>
    <col min="1" max="1" width="193.44140625" style="512" customWidth="1"/>
    <col min="2" max="2" width="11.21875" style="510" customWidth="1"/>
    <col min="3" max="3" width="27.44140625" style="510" customWidth="1"/>
    <col min="4" max="4" width="17.88671875" style="511" customWidth="1"/>
    <col min="5" max="16384" width="9" style="6"/>
  </cols>
  <sheetData>
    <row r="1" spans="1:4" s="55" customFormat="1" ht="44.25" customHeight="1" thickBot="1">
      <c r="A1" s="296" t="s">
        <v>332</v>
      </c>
      <c r="B1" s="297" t="s">
        <v>0</v>
      </c>
      <c r="C1" s="298" t="s">
        <v>1</v>
      </c>
      <c r="D1" s="508" t="s">
        <v>2</v>
      </c>
    </row>
    <row r="2" spans="1:4" s="187" customFormat="1" ht="44.25" customHeight="1">
      <c r="A2" s="277" t="s">
        <v>380</v>
      </c>
      <c r="B2" s="266"/>
      <c r="C2" s="727" t="s">
        <v>384</v>
      </c>
      <c r="D2" s="754">
        <v>44738</v>
      </c>
    </row>
    <row r="3" spans="1:4" s="187" customFormat="1" ht="91.8" customHeight="1">
      <c r="A3" s="494" t="s">
        <v>381</v>
      </c>
      <c r="B3" s="267" t="s">
        <v>383</v>
      </c>
      <c r="C3" s="728"/>
      <c r="D3" s="755"/>
    </row>
    <row r="4" spans="1:4" s="187" customFormat="1" ht="35.4" customHeight="1" thickBot="1">
      <c r="A4" s="278" t="s">
        <v>382</v>
      </c>
      <c r="B4" s="268"/>
      <c r="C4" s="729"/>
      <c r="D4" s="756"/>
    </row>
    <row r="5" spans="1:4" s="187" customFormat="1" ht="44.25" customHeight="1">
      <c r="A5" s="277" t="s">
        <v>385</v>
      </c>
      <c r="B5" s="266"/>
      <c r="C5" s="727" t="s">
        <v>389</v>
      </c>
      <c r="D5" s="754">
        <v>44737</v>
      </c>
    </row>
    <row r="6" spans="1:4" s="187" customFormat="1" ht="77.400000000000006" customHeight="1">
      <c r="A6" s="494" t="s">
        <v>386</v>
      </c>
      <c r="B6" s="267" t="s">
        <v>388</v>
      </c>
      <c r="C6" s="728"/>
      <c r="D6" s="755"/>
    </row>
    <row r="7" spans="1:4" s="187" customFormat="1" ht="35.4" customHeight="1" thickBot="1">
      <c r="A7" s="278" t="s">
        <v>387</v>
      </c>
      <c r="B7" s="268"/>
      <c r="C7" s="729"/>
      <c r="D7" s="756"/>
    </row>
    <row r="8" spans="1:4" s="187" customFormat="1" ht="44.25" customHeight="1" thickBot="1">
      <c r="A8" s="277" t="s">
        <v>390</v>
      </c>
      <c r="B8" s="266"/>
      <c r="C8" s="727" t="s">
        <v>393</v>
      </c>
      <c r="D8" s="722">
        <v>44736</v>
      </c>
    </row>
    <row r="9" spans="1:4" s="187" customFormat="1" ht="286.8" customHeight="1" thickBot="1">
      <c r="A9" s="494" t="s">
        <v>391</v>
      </c>
      <c r="B9" s="267" t="s">
        <v>388</v>
      </c>
      <c r="C9" s="728"/>
      <c r="D9" s="723"/>
    </row>
    <row r="10" spans="1:4" s="187" customFormat="1" ht="34.950000000000003" customHeight="1" thickBot="1">
      <c r="A10" s="278" t="s">
        <v>392</v>
      </c>
      <c r="B10" s="268"/>
      <c r="C10" s="729"/>
      <c r="D10" s="723"/>
    </row>
    <row r="11" spans="1:4" s="187" customFormat="1" ht="43.8" customHeight="1" thickTop="1" thickBot="1">
      <c r="A11" s="280" t="s">
        <v>394</v>
      </c>
      <c r="B11" s="732" t="s">
        <v>396</v>
      </c>
      <c r="C11" s="724" t="s">
        <v>398</v>
      </c>
      <c r="D11" s="722">
        <v>44737</v>
      </c>
    </row>
    <row r="12" spans="1:4" s="187" customFormat="1" ht="174" customHeight="1" thickBot="1">
      <c r="A12" s="495" t="s">
        <v>395</v>
      </c>
      <c r="B12" s="733"/>
      <c r="C12" s="725"/>
      <c r="D12" s="723"/>
    </row>
    <row r="13" spans="1:4" s="187" customFormat="1" ht="34.950000000000003" customHeight="1" thickBot="1">
      <c r="A13" s="281" t="s">
        <v>397</v>
      </c>
      <c r="B13" s="734"/>
      <c r="C13" s="726"/>
      <c r="D13" s="735"/>
    </row>
    <row r="14" spans="1:4" s="187" customFormat="1" ht="44.25" customHeight="1" thickTop="1" thickBot="1">
      <c r="A14" s="277" t="s">
        <v>399</v>
      </c>
      <c r="B14" s="266"/>
      <c r="C14" s="727" t="s">
        <v>402</v>
      </c>
      <c r="D14" s="722">
        <v>44736</v>
      </c>
    </row>
    <row r="15" spans="1:4" s="187" customFormat="1" ht="93" customHeight="1" thickBot="1">
      <c r="A15" s="494" t="s">
        <v>400</v>
      </c>
      <c r="B15" s="267" t="s">
        <v>403</v>
      </c>
      <c r="C15" s="728"/>
      <c r="D15" s="723"/>
    </row>
    <row r="16" spans="1:4" s="187" customFormat="1" ht="34.950000000000003" customHeight="1" thickBot="1">
      <c r="A16" s="278" t="s">
        <v>401</v>
      </c>
      <c r="B16" s="268"/>
      <c r="C16" s="729"/>
      <c r="D16" s="723"/>
    </row>
    <row r="17" spans="1:4" s="187" customFormat="1" ht="42" customHeight="1" thickTop="1" thickBot="1">
      <c r="A17" s="280" t="s">
        <v>404</v>
      </c>
      <c r="B17" s="732" t="s">
        <v>407</v>
      </c>
      <c r="C17" s="724" t="s">
        <v>408</v>
      </c>
      <c r="D17" s="722">
        <v>44735</v>
      </c>
    </row>
    <row r="18" spans="1:4" s="187" customFormat="1" ht="270" customHeight="1" thickBot="1">
      <c r="A18" s="495" t="s">
        <v>405</v>
      </c>
      <c r="B18" s="733"/>
      <c r="C18" s="725"/>
      <c r="D18" s="723"/>
    </row>
    <row r="19" spans="1:4" s="187" customFormat="1" ht="36.6" customHeight="1" thickBot="1">
      <c r="A19" s="281" t="s">
        <v>406</v>
      </c>
      <c r="B19" s="734"/>
      <c r="C19" s="726"/>
      <c r="D19" s="735"/>
    </row>
    <row r="20" spans="1:4" s="55" customFormat="1" ht="44.25" customHeight="1" thickTop="1" thickBot="1">
      <c r="A20" s="572" t="s">
        <v>409</v>
      </c>
      <c r="B20" s="750" t="s">
        <v>410</v>
      </c>
      <c r="C20" s="724" t="s">
        <v>413</v>
      </c>
      <c r="D20" s="722">
        <v>44734</v>
      </c>
    </row>
    <row r="21" spans="1:4" s="55" customFormat="1" ht="271.8" customHeight="1" thickBot="1">
      <c r="A21" s="496" t="s">
        <v>411</v>
      </c>
      <c r="B21" s="751"/>
      <c r="C21" s="725"/>
      <c r="D21" s="723"/>
    </row>
    <row r="22" spans="1:4" s="55" customFormat="1" ht="35.4" customHeight="1" thickBot="1">
      <c r="A22" s="325" t="s">
        <v>412</v>
      </c>
      <c r="B22" s="752"/>
      <c r="C22" s="753"/>
      <c r="D22" s="723"/>
    </row>
    <row r="23" spans="1:4" s="187" customFormat="1" ht="52.2" hidden="1" customHeight="1" thickTop="1" thickBot="1">
      <c r="A23" s="277"/>
      <c r="B23" s="266"/>
      <c r="C23" s="727"/>
      <c r="D23" s="722"/>
    </row>
    <row r="24" spans="1:4" s="187" customFormat="1" ht="126.6" hidden="1" customHeight="1" thickBot="1">
      <c r="A24" s="494"/>
      <c r="B24" s="267"/>
      <c r="C24" s="728"/>
      <c r="D24" s="723"/>
    </row>
    <row r="25" spans="1:4" s="187" customFormat="1" ht="45" hidden="1" customHeight="1" thickBot="1">
      <c r="A25" s="278"/>
      <c r="B25" s="268"/>
      <c r="C25" s="729"/>
      <c r="D25" s="723"/>
    </row>
    <row r="26" spans="1:4" s="187" customFormat="1" ht="48.6" hidden="1" customHeight="1" thickTop="1">
      <c r="A26" s="539"/>
      <c r="B26" s="478"/>
      <c r="C26" s="743"/>
      <c r="D26" s="747"/>
    </row>
    <row r="27" spans="1:4" s="187" customFormat="1" ht="114.6" hidden="1" customHeight="1">
      <c r="A27" s="282"/>
      <c r="B27" s="497"/>
      <c r="C27" s="744"/>
      <c r="D27" s="748"/>
    </row>
    <row r="28" spans="1:4" s="187" customFormat="1" ht="43.2" hidden="1" customHeight="1" thickBot="1">
      <c r="A28" s="521"/>
      <c r="B28" s="498"/>
      <c r="C28" s="745"/>
      <c r="D28" s="749"/>
    </row>
    <row r="29" spans="1:4" s="187" customFormat="1" ht="52.2" hidden="1" customHeight="1" thickTop="1" thickBot="1">
      <c r="A29" s="279"/>
      <c r="B29" s="750"/>
      <c r="C29" s="724"/>
      <c r="D29" s="722"/>
    </row>
    <row r="30" spans="1:4" s="187" customFormat="1" ht="100.2" hidden="1" customHeight="1" thickBot="1">
      <c r="A30" s="496"/>
      <c r="B30" s="751"/>
      <c r="C30" s="725"/>
      <c r="D30" s="723"/>
    </row>
    <row r="31" spans="1:4" s="187" customFormat="1" ht="43.2" hidden="1" customHeight="1" thickBot="1">
      <c r="A31" s="325"/>
      <c r="B31" s="752"/>
      <c r="C31" s="753"/>
      <c r="D31" s="723"/>
    </row>
    <row r="32" spans="1:4" s="187" customFormat="1" ht="48.6" hidden="1" customHeight="1" thickTop="1" thickBot="1">
      <c r="A32" s="280"/>
      <c r="B32" s="732"/>
      <c r="C32" s="724"/>
      <c r="D32" s="722"/>
    </row>
    <row r="33" spans="1:4" s="187" customFormat="1" ht="97.2" hidden="1" customHeight="1" thickBot="1">
      <c r="A33" s="730"/>
      <c r="B33" s="733"/>
      <c r="C33" s="725"/>
      <c r="D33" s="723"/>
    </row>
    <row r="34" spans="1:4" s="187" customFormat="1" ht="109.2" hidden="1" customHeight="1" thickBot="1">
      <c r="A34" s="731"/>
      <c r="B34" s="733"/>
      <c r="C34" s="725"/>
      <c r="D34" s="746"/>
    </row>
    <row r="35" spans="1:4" s="187" customFormat="1" ht="40.950000000000003" hidden="1" customHeight="1" thickBot="1">
      <c r="A35" s="573"/>
      <c r="B35" s="734"/>
      <c r="C35" s="726"/>
      <c r="D35" s="735"/>
    </row>
    <row r="36" spans="1:4" s="187" customFormat="1" ht="37.950000000000003" hidden="1" customHeight="1" thickTop="1">
      <c r="A36" s="201"/>
      <c r="B36" s="517"/>
      <c r="C36" s="738"/>
      <c r="D36" s="523"/>
    </row>
    <row r="37" spans="1:4" s="187" customFormat="1" ht="96" hidden="1" customHeight="1">
      <c r="A37" s="509"/>
      <c r="B37" s="736"/>
      <c r="C37" s="739"/>
      <c r="D37" s="524"/>
    </row>
    <row r="38" spans="1:4" s="187" customFormat="1" ht="37.950000000000003" hidden="1" customHeight="1" thickBot="1">
      <c r="A38" s="522"/>
      <c r="B38" s="741"/>
      <c r="C38" s="742"/>
      <c r="D38" s="525"/>
    </row>
    <row r="39" spans="1:4" s="187" customFormat="1" ht="37.950000000000003" hidden="1" customHeight="1">
      <c r="A39" s="201"/>
      <c r="B39" s="517"/>
      <c r="C39" s="738"/>
      <c r="D39" s="523"/>
    </row>
    <row r="40" spans="1:4" s="187" customFormat="1" ht="216" hidden="1" customHeight="1">
      <c r="A40" s="509"/>
      <c r="B40" s="736"/>
      <c r="C40" s="739"/>
      <c r="D40" s="524"/>
    </row>
    <row r="41" spans="1:4" s="187" customFormat="1" ht="37.950000000000003" hidden="1" customHeight="1" thickBot="1">
      <c r="A41" s="526"/>
      <c r="B41" s="737"/>
      <c r="C41" s="740"/>
      <c r="D41" s="527"/>
    </row>
    <row r="42" spans="1:4" ht="19.8" thickTop="1"/>
  </sheetData>
  <mergeCells count="32">
    <mergeCell ref="C2:C4"/>
    <mergeCell ref="D2:D4"/>
    <mergeCell ref="C8:C10"/>
    <mergeCell ref="D8:D10"/>
    <mergeCell ref="C5:C7"/>
    <mergeCell ref="D5:D7"/>
    <mergeCell ref="B40:B41"/>
    <mergeCell ref="C39:C41"/>
    <mergeCell ref="B37:B38"/>
    <mergeCell ref="C36:C38"/>
    <mergeCell ref="D17:D19"/>
    <mergeCell ref="C26:C28"/>
    <mergeCell ref="B32:B35"/>
    <mergeCell ref="D32:D35"/>
    <mergeCell ref="C32:C35"/>
    <mergeCell ref="D26:D28"/>
    <mergeCell ref="B20:B22"/>
    <mergeCell ref="C20:C22"/>
    <mergeCell ref="D20:D22"/>
    <mergeCell ref="B17:B19"/>
    <mergeCell ref="B29:B31"/>
    <mergeCell ref="C29:C31"/>
    <mergeCell ref="B11:B13"/>
    <mergeCell ref="C11:C13"/>
    <mergeCell ref="D11:D13"/>
    <mergeCell ref="C14:C16"/>
    <mergeCell ref="D14:D16"/>
    <mergeCell ref="D29:D31"/>
    <mergeCell ref="C17:C19"/>
    <mergeCell ref="C23:C25"/>
    <mergeCell ref="D23:D25"/>
    <mergeCell ref="A33:A34"/>
  </mergeCells>
  <phoneticPr fontId="16"/>
  <hyperlinks>
    <hyperlink ref="A4" r:id="rId1" xr:uid="{8291A42E-EA7B-47C3-AB50-9233FABBEFC6}"/>
    <hyperlink ref="A7" r:id="rId2" xr:uid="{EF8AA4A8-B592-41F8-BF67-F9D21814A5CD}"/>
    <hyperlink ref="A10" r:id="rId3" xr:uid="{CE02BB64-3F8F-4CA5-A2C9-94E6307A7449}"/>
    <hyperlink ref="A13" r:id="rId4" xr:uid="{9DE9F4EC-58A1-43B9-8DB1-C008ABE80FB6}"/>
    <hyperlink ref="A16" r:id="rId5" xr:uid="{AD22F027-FB23-453F-8238-D7682D26DECB}"/>
    <hyperlink ref="A19" r:id="rId6" xr:uid="{D9EACE03-7606-4997-AE62-1A838ED0D2EE}"/>
    <hyperlink ref="A22" r:id="rId7" xr:uid="{49E13089-F009-4765-B6F5-BF7AB6406FD7}"/>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50"/>
  <sheetViews>
    <sheetView defaultGridColor="0" view="pageBreakPreview" colorId="56" zoomScale="83" zoomScaleNormal="66" zoomScaleSheetLayoutView="83" workbookViewId="0">
      <selection activeCell="L27" sqref="K27:L27"/>
    </sheetView>
  </sheetViews>
  <sheetFormatPr defaultColWidth="9" defaultRowHeight="19.2"/>
  <cols>
    <col min="1" max="1" width="213.21875" style="562" customWidth="1"/>
    <col min="2" max="2" width="18" style="212" customWidth="1"/>
    <col min="3" max="3" width="20.109375" style="213" customWidth="1"/>
    <col min="4" max="16384" width="9" style="42"/>
  </cols>
  <sheetData>
    <row r="1" spans="1:3" ht="58.95" customHeight="1" thickBot="1">
      <c r="A1" s="41" t="s">
        <v>333</v>
      </c>
      <c r="B1" s="481" t="s">
        <v>24</v>
      </c>
      <c r="C1" s="482" t="s">
        <v>2</v>
      </c>
    </row>
    <row r="2" spans="1:3" ht="48" customHeight="1">
      <c r="A2" s="486" t="s">
        <v>415</v>
      </c>
      <c r="B2" s="266"/>
      <c r="C2" s="757">
        <v>44736</v>
      </c>
    </row>
    <row r="3" spans="1:3" ht="95.4" customHeight="1">
      <c r="A3" s="558" t="s">
        <v>432</v>
      </c>
      <c r="B3" s="267" t="s">
        <v>441</v>
      </c>
      <c r="C3" s="758"/>
    </row>
    <row r="4" spans="1:3" ht="37.200000000000003" customHeight="1" thickBot="1">
      <c r="A4" s="832" t="s">
        <v>424</v>
      </c>
      <c r="B4" s="267"/>
      <c r="C4" s="759"/>
    </row>
    <row r="5" spans="1:3" ht="48" customHeight="1">
      <c r="A5" s="486" t="s">
        <v>416</v>
      </c>
      <c r="B5" s="764" t="s">
        <v>442</v>
      </c>
      <c r="C5" s="757">
        <v>44736</v>
      </c>
    </row>
    <row r="6" spans="1:3" s="833" customFormat="1" ht="147" customHeight="1" thickBot="1">
      <c r="A6" s="583" t="s">
        <v>433</v>
      </c>
      <c r="B6" s="765"/>
      <c r="C6" s="759"/>
    </row>
    <row r="7" spans="1:3" s="833" customFormat="1" ht="38.4" customHeight="1" thickBot="1">
      <c r="A7" s="834" t="s">
        <v>425</v>
      </c>
      <c r="B7" s="835"/>
      <c r="C7" s="836" t="s">
        <v>446</v>
      </c>
    </row>
    <row r="8" spans="1:3" ht="48" customHeight="1">
      <c r="A8" s="486" t="s">
        <v>417</v>
      </c>
      <c r="B8" s="266"/>
      <c r="C8" s="584"/>
    </row>
    <row r="9" spans="1:3" ht="94.8" customHeight="1">
      <c r="A9" s="419" t="s">
        <v>434</v>
      </c>
      <c r="B9" s="483" t="s">
        <v>443</v>
      </c>
      <c r="C9" s="484">
        <v>44735</v>
      </c>
    </row>
    <row r="10" spans="1:3" ht="39.75" customHeight="1" thickBot="1">
      <c r="A10" s="223" t="s">
        <v>426</v>
      </c>
      <c r="B10" s="268"/>
      <c r="C10" s="586"/>
    </row>
    <row r="11" spans="1:3" ht="45.6" customHeight="1">
      <c r="A11" s="486" t="s">
        <v>418</v>
      </c>
      <c r="B11" s="266"/>
      <c r="C11" s="584"/>
    </row>
    <row r="12" spans="1:3" ht="169.8" customHeight="1">
      <c r="A12" s="558" t="s">
        <v>435</v>
      </c>
      <c r="B12" s="267" t="s">
        <v>444</v>
      </c>
      <c r="C12" s="585">
        <v>44735</v>
      </c>
    </row>
    <row r="13" spans="1:3" ht="37.799999999999997" customHeight="1" thickBot="1">
      <c r="A13" s="565" t="s">
        <v>427</v>
      </c>
      <c r="B13" s="268"/>
      <c r="C13" s="586"/>
    </row>
    <row r="14" spans="1:3" ht="40.950000000000003" customHeight="1">
      <c r="A14" s="486" t="s">
        <v>419</v>
      </c>
      <c r="B14" s="266"/>
      <c r="C14" s="584"/>
    </row>
    <row r="15" spans="1:3" ht="112.8" customHeight="1">
      <c r="A15" s="559" t="s">
        <v>436</v>
      </c>
      <c r="B15" s="267" t="s">
        <v>443</v>
      </c>
      <c r="C15" s="585">
        <v>44734</v>
      </c>
    </row>
    <row r="16" spans="1:3" ht="36" customHeight="1" thickBot="1">
      <c r="A16" s="566" t="s">
        <v>428</v>
      </c>
      <c r="B16" s="268"/>
      <c r="C16" s="586"/>
    </row>
    <row r="17" spans="1:3" ht="36" customHeight="1">
      <c r="A17" s="486" t="s">
        <v>420</v>
      </c>
      <c r="B17" s="266"/>
      <c r="C17" s="584"/>
    </row>
    <row r="18" spans="1:3" ht="190.2" customHeight="1" thickBot="1">
      <c r="A18" s="558" t="s">
        <v>437</v>
      </c>
      <c r="B18" s="485" t="s">
        <v>443</v>
      </c>
      <c r="C18" s="585">
        <v>44734</v>
      </c>
    </row>
    <row r="19" spans="1:3" ht="36" customHeight="1" thickBot="1">
      <c r="A19" s="565" t="s">
        <v>429</v>
      </c>
      <c r="B19" s="485"/>
      <c r="C19" s="586"/>
    </row>
    <row r="20" spans="1:3" ht="36" customHeight="1">
      <c r="A20" s="188" t="s">
        <v>421</v>
      </c>
      <c r="B20" s="203"/>
      <c r="C20" s="204"/>
    </row>
    <row r="21" spans="1:3" ht="151.80000000000001" customHeight="1">
      <c r="A21" s="558" t="s">
        <v>438</v>
      </c>
      <c r="B21" s="208" t="s">
        <v>403</v>
      </c>
      <c r="C21" s="205">
        <v>44733</v>
      </c>
    </row>
    <row r="22" spans="1:3" ht="36" customHeight="1" thickBot="1">
      <c r="A22" s="565" t="s">
        <v>430</v>
      </c>
      <c r="B22" s="206"/>
      <c r="C22" s="207"/>
    </row>
    <row r="23" spans="1:3" ht="34.200000000000003" customHeight="1">
      <c r="A23" s="540" t="s">
        <v>422</v>
      </c>
      <c r="B23" s="208"/>
      <c r="C23" s="205"/>
    </row>
    <row r="24" spans="1:3" ht="291" customHeight="1">
      <c r="A24" s="558" t="s">
        <v>439</v>
      </c>
      <c r="B24" s="208" t="s">
        <v>445</v>
      </c>
      <c r="C24" s="205">
        <v>44733</v>
      </c>
    </row>
    <row r="25" spans="1:3" ht="34.200000000000003" customHeight="1" thickBot="1">
      <c r="A25" s="837" t="s">
        <v>431</v>
      </c>
      <c r="B25" s="206"/>
      <c r="C25" s="207"/>
    </row>
    <row r="26" spans="1:3" ht="34.200000000000003" customHeight="1">
      <c r="A26" s="188" t="s">
        <v>423</v>
      </c>
      <c r="B26" s="203"/>
      <c r="C26" s="204"/>
    </row>
    <row r="27" spans="1:3" ht="399" customHeight="1">
      <c r="A27" s="558" t="s">
        <v>440</v>
      </c>
      <c r="B27" s="208" t="s">
        <v>443</v>
      </c>
      <c r="C27" s="205">
        <v>44732</v>
      </c>
    </row>
    <row r="28" spans="1:3" ht="34.200000000000003" customHeight="1" thickBot="1">
      <c r="A28" s="837" t="s">
        <v>414</v>
      </c>
      <c r="B28" s="206"/>
      <c r="C28" s="207"/>
    </row>
    <row r="29" spans="1:3" ht="34.200000000000003" customHeight="1">
      <c r="A29" s="560"/>
      <c r="B29" s="209"/>
      <c r="C29" s="210"/>
    </row>
    <row r="30" spans="1:3" ht="34.200000000000003" customHeight="1" thickBot="1">
      <c r="A30" s="561"/>
      <c r="B30" s="211"/>
      <c r="C30" s="211"/>
    </row>
    <row r="31" spans="1:3" ht="28.5" customHeight="1">
      <c r="A31" s="760" t="s">
        <v>28</v>
      </c>
      <c r="B31" s="761"/>
      <c r="C31" s="761"/>
    </row>
    <row r="32" spans="1:3" ht="28.5" customHeight="1">
      <c r="A32" s="762" t="s">
        <v>27</v>
      </c>
      <c r="B32" s="763"/>
      <c r="C32" s="763"/>
    </row>
    <row r="33" spans="1:1" ht="248.25" customHeight="1">
      <c r="A33" s="562" t="s">
        <v>284</v>
      </c>
    </row>
    <row r="34" spans="1:1" ht="37.5" customHeight="1"/>
    <row r="35" spans="1:1" ht="24" customHeight="1"/>
    <row r="36" spans="1:1" ht="24" customHeight="1"/>
    <row r="37" spans="1:1" ht="26.25" customHeight="1"/>
    <row r="38" spans="1:1" ht="26.25" customHeight="1"/>
    <row r="39" spans="1:1" ht="199.5" customHeight="1"/>
    <row r="40" spans="1:1" ht="33.75" customHeight="1"/>
    <row r="41" spans="1:1" ht="48.75" customHeight="1"/>
    <row r="42" spans="1:1" ht="233.25" customHeight="1"/>
    <row r="43" spans="1:1" ht="33.75" customHeight="1"/>
    <row r="44" spans="1:1" ht="19.5" customHeight="1"/>
    <row r="45" spans="1:1" ht="19.5" customHeight="1"/>
    <row r="46" spans="1:1" ht="28.5" customHeight="1"/>
    <row r="47" spans="1:1" ht="35.25" customHeight="1"/>
    <row r="48" spans="1:1" ht="218.25" customHeight="1"/>
    <row r="49" ht="218.25" customHeight="1"/>
    <row r="50" ht="218.25" customHeight="1"/>
  </sheetData>
  <mergeCells count="5">
    <mergeCell ref="C2:C4"/>
    <mergeCell ref="A31:C31"/>
    <mergeCell ref="A32:C32"/>
    <mergeCell ref="C5:C6"/>
    <mergeCell ref="B5:B6"/>
  </mergeCells>
  <phoneticPr fontId="16"/>
  <hyperlinks>
    <hyperlink ref="A28" r:id="rId1" xr:uid="{9334C5BE-1334-4BA2-8C56-F7EC928DDC9C}"/>
    <hyperlink ref="A4" r:id="rId2" xr:uid="{F73CDE7F-339C-4C15-A6C4-E66535DE5954}"/>
    <hyperlink ref="A7" r:id="rId3" xr:uid="{AB3E842D-5B86-4308-93FB-D7C16F2416F5}"/>
    <hyperlink ref="A10" r:id="rId4" xr:uid="{1A3E929E-5BF7-4561-9E63-8E48BA1C9045}"/>
    <hyperlink ref="A13" r:id="rId5" xr:uid="{A360E8F6-FCE8-421B-852C-891D5B72D3B6}"/>
    <hyperlink ref="A16" r:id="rId6" xr:uid="{AB28F293-C1B6-4470-A547-6127081B3CF0}"/>
    <hyperlink ref="A19" r:id="rId7" xr:uid="{1E0DC7A1-005C-4B4C-8791-954B0EEE2AD4}"/>
    <hyperlink ref="A22" r:id="rId8" xr:uid="{00DF0B66-420E-407D-82DC-6DBC42B71F2D}"/>
    <hyperlink ref="A25" r:id="rId9" xr:uid="{5508BA29-5E62-420B-8393-926F9B3FDF3C}"/>
  </hyperlinks>
  <pageMargins left="0.74803149606299213" right="0.74803149606299213" top="0.98425196850393704" bottom="0.98425196850393704" header="0.51181102362204722" footer="0.51181102362204722"/>
  <pageSetup paperSize="9" scale="19"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zoomScaleNormal="112" zoomScaleSheetLayoutView="115" workbookViewId="0">
      <selection activeCell="D16" sqref="D16"/>
    </sheetView>
  </sheetViews>
  <sheetFormatPr defaultColWidth="9" defaultRowHeight="13.2"/>
  <cols>
    <col min="1" max="1" width="2.109375" style="327" customWidth="1"/>
    <col min="2" max="2" width="25.77734375" style="117" customWidth="1"/>
    <col min="3" max="3" width="65.33203125" style="327" customWidth="1"/>
    <col min="4" max="4" width="92.5546875" style="327" customWidth="1"/>
    <col min="5" max="5" width="3.88671875" style="327" customWidth="1"/>
    <col min="6" max="16384" width="9" style="327"/>
  </cols>
  <sheetData>
    <row r="1" spans="2:7" ht="18.75" customHeight="1">
      <c r="B1" s="117" t="s">
        <v>113</v>
      </c>
    </row>
    <row r="2" spans="2:7" ht="17.25" customHeight="1" thickBot="1">
      <c r="B2" t="s">
        <v>478</v>
      </c>
      <c r="D2" s="768"/>
      <c r="E2" s="769"/>
    </row>
    <row r="3" spans="2:7" ht="16.5" customHeight="1" thickBot="1">
      <c r="B3" s="118" t="s">
        <v>114</v>
      </c>
      <c r="C3" s="326" t="s">
        <v>115</v>
      </c>
      <c r="D3" s="223" t="s">
        <v>221</v>
      </c>
    </row>
    <row r="4" spans="2:7" ht="17.25" customHeight="1" thickBot="1">
      <c r="B4" s="119" t="s">
        <v>116</v>
      </c>
      <c r="C4" s="152" t="s">
        <v>282</v>
      </c>
      <c r="D4" s="120"/>
    </row>
    <row r="5" spans="2:7" ht="17.25" customHeight="1">
      <c r="B5" s="770" t="s">
        <v>177</v>
      </c>
      <c r="C5" s="773" t="s">
        <v>218</v>
      </c>
      <c r="D5" s="774"/>
    </row>
    <row r="6" spans="2:7" ht="19.2" customHeight="1">
      <c r="B6" s="771"/>
      <c r="C6" s="775" t="s">
        <v>219</v>
      </c>
      <c r="D6" s="776"/>
      <c r="G6" s="252"/>
    </row>
    <row r="7" spans="2:7" ht="19.95" customHeight="1">
      <c r="B7" s="771"/>
      <c r="C7" s="328" t="s">
        <v>220</v>
      </c>
      <c r="D7" s="329"/>
      <c r="G7" s="252"/>
    </row>
    <row r="8" spans="2:7" ht="19.8" customHeight="1" thickBot="1">
      <c r="B8" s="772"/>
      <c r="C8" s="254" t="s">
        <v>222</v>
      </c>
      <c r="D8" s="253"/>
      <c r="G8" s="252"/>
    </row>
    <row r="9" spans="2:7" ht="34.200000000000003" customHeight="1" thickBot="1">
      <c r="B9" s="121" t="s">
        <v>117</v>
      </c>
      <c r="C9" s="777" t="s">
        <v>283</v>
      </c>
      <c r="D9" s="778"/>
    </row>
    <row r="10" spans="2:7" ht="76.8" customHeight="1" thickBot="1">
      <c r="B10" s="122" t="s">
        <v>118</v>
      </c>
      <c r="C10" s="779" t="s">
        <v>481</v>
      </c>
      <c r="D10" s="780"/>
    </row>
    <row r="11" spans="2:7" ht="65.400000000000006" customHeight="1" thickBot="1">
      <c r="B11" s="123"/>
      <c r="C11" s="124" t="s">
        <v>480</v>
      </c>
      <c r="D11" s="265" t="s">
        <v>479</v>
      </c>
      <c r="F11" s="327" t="s">
        <v>21</v>
      </c>
    </row>
    <row r="12" spans="2:7" ht="24.6" hidden="1" customHeight="1" thickBot="1">
      <c r="B12" s="121" t="s">
        <v>267</v>
      </c>
      <c r="C12" s="126" t="s">
        <v>266</v>
      </c>
      <c r="D12" s="125"/>
    </row>
    <row r="13" spans="2:7" ht="121.2" customHeight="1" thickBot="1">
      <c r="B13" s="127" t="s">
        <v>119</v>
      </c>
      <c r="C13" s="128" t="s">
        <v>482</v>
      </c>
      <c r="D13" s="217" t="s">
        <v>483</v>
      </c>
      <c r="F13" s="186" t="s">
        <v>29</v>
      </c>
    </row>
    <row r="14" spans="2:7" ht="79.2" customHeight="1" thickBot="1">
      <c r="B14" s="129" t="s">
        <v>120</v>
      </c>
      <c r="C14" s="766" t="s">
        <v>484</v>
      </c>
      <c r="D14" s="767"/>
    </row>
    <row r="15" spans="2:7" ht="17.25" customHeight="1"/>
    <row r="16" spans="2:7" ht="17.25" customHeight="1">
      <c r="C16" s="327" t="s">
        <v>121</v>
      </c>
    </row>
    <row r="17" spans="2:5">
      <c r="C17" s="327" t="s">
        <v>29</v>
      </c>
    </row>
    <row r="18" spans="2:5">
      <c r="E18" s="327" t="s">
        <v>21</v>
      </c>
    </row>
    <row r="21" spans="2:5">
      <c r="B21" s="117"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8"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44" sqref="AE44"/>
    </sheetView>
  </sheetViews>
  <sheetFormatPr defaultColWidth="9" defaultRowHeight="13.2"/>
  <cols>
    <col min="1" max="1" width="7.33203125" style="444" customWidth="1"/>
    <col min="2" max="13" width="6.77734375" style="444" customWidth="1"/>
    <col min="14" max="14" width="7.44140625" style="444" customWidth="1"/>
    <col min="15" max="15" width="5.88671875" style="444" customWidth="1"/>
    <col min="16" max="16" width="7.44140625" style="444" customWidth="1"/>
    <col min="17" max="29" width="6.77734375" style="444" customWidth="1"/>
    <col min="30" max="16384" width="9" style="444"/>
  </cols>
  <sheetData>
    <row r="1" spans="1:29" ht="15" customHeight="1">
      <c r="A1" s="783" t="s">
        <v>3</v>
      </c>
      <c r="B1" s="784"/>
      <c r="C1" s="784"/>
      <c r="D1" s="784"/>
      <c r="E1" s="784"/>
      <c r="F1" s="784"/>
      <c r="G1" s="784"/>
      <c r="H1" s="784"/>
      <c r="I1" s="784"/>
      <c r="J1" s="784"/>
      <c r="K1" s="784"/>
      <c r="L1" s="784"/>
      <c r="M1" s="784"/>
      <c r="N1" s="785"/>
      <c r="P1" s="786" t="s">
        <v>4</v>
      </c>
      <c r="Q1" s="787"/>
      <c r="R1" s="787"/>
      <c r="S1" s="787"/>
      <c r="T1" s="787"/>
      <c r="U1" s="787"/>
      <c r="V1" s="787"/>
      <c r="W1" s="787"/>
      <c r="X1" s="787"/>
      <c r="Y1" s="787"/>
      <c r="Z1" s="787"/>
      <c r="AA1" s="787"/>
      <c r="AB1" s="787"/>
      <c r="AC1" s="788"/>
    </row>
    <row r="2" spans="1:29" ht="18" customHeight="1" thickBot="1">
      <c r="A2" s="789" t="s">
        <v>5</v>
      </c>
      <c r="B2" s="790"/>
      <c r="C2" s="790"/>
      <c r="D2" s="790"/>
      <c r="E2" s="790"/>
      <c r="F2" s="790"/>
      <c r="G2" s="790"/>
      <c r="H2" s="790"/>
      <c r="I2" s="790"/>
      <c r="J2" s="790"/>
      <c r="K2" s="790"/>
      <c r="L2" s="790"/>
      <c r="M2" s="790"/>
      <c r="N2" s="791"/>
      <c r="P2" s="792" t="s">
        <v>6</v>
      </c>
      <c r="Q2" s="790"/>
      <c r="R2" s="790"/>
      <c r="S2" s="790"/>
      <c r="T2" s="790"/>
      <c r="U2" s="790"/>
      <c r="V2" s="790"/>
      <c r="W2" s="790"/>
      <c r="X2" s="790"/>
      <c r="Y2" s="790"/>
      <c r="Z2" s="790"/>
      <c r="AA2" s="790"/>
      <c r="AB2" s="790"/>
      <c r="AC2" s="793"/>
    </row>
    <row r="3" spans="1:29" ht="13.8" thickBot="1">
      <c r="A3" s="8"/>
      <c r="B3" s="231" t="s">
        <v>240</v>
      </c>
      <c r="C3" s="231" t="s">
        <v>7</v>
      </c>
      <c r="D3" s="231" t="s">
        <v>8</v>
      </c>
      <c r="E3" s="231" t="s">
        <v>9</v>
      </c>
      <c r="F3" s="231" t="s">
        <v>10</v>
      </c>
      <c r="G3" s="219" t="s">
        <v>11</v>
      </c>
      <c r="H3" s="231" t="s">
        <v>12</v>
      </c>
      <c r="I3" s="231" t="s">
        <v>13</v>
      </c>
      <c r="J3" s="231" t="s">
        <v>14</v>
      </c>
      <c r="K3" s="231" t="s">
        <v>15</v>
      </c>
      <c r="L3" s="231" t="s">
        <v>16</v>
      </c>
      <c r="M3" s="231" t="s">
        <v>17</v>
      </c>
      <c r="N3" s="9" t="s">
        <v>18</v>
      </c>
      <c r="P3" s="10"/>
      <c r="Q3" s="231" t="s">
        <v>240</v>
      </c>
      <c r="R3" s="231" t="s">
        <v>7</v>
      </c>
      <c r="S3" s="231" t="s">
        <v>8</v>
      </c>
      <c r="T3" s="231" t="s">
        <v>9</v>
      </c>
      <c r="U3" s="231" t="s">
        <v>10</v>
      </c>
      <c r="V3" s="219" t="s">
        <v>11</v>
      </c>
      <c r="W3" s="230" t="s">
        <v>12</v>
      </c>
      <c r="X3" s="230" t="s">
        <v>13</v>
      </c>
      <c r="Y3" s="231" t="s">
        <v>14</v>
      </c>
      <c r="Z3" s="231" t="s">
        <v>15</v>
      </c>
      <c r="AA3" s="231" t="s">
        <v>16</v>
      </c>
      <c r="AB3" s="231" t="s">
        <v>17</v>
      </c>
      <c r="AC3" s="11" t="s">
        <v>19</v>
      </c>
    </row>
    <row r="4" spans="1:29" ht="19.8" thickBot="1">
      <c r="A4" s="420" t="s">
        <v>238</v>
      </c>
      <c r="B4" s="378">
        <f>AVERAGE(B8:B17)</f>
        <v>65.400000000000006</v>
      </c>
      <c r="C4" s="378">
        <f t="shared" ref="C4:M4" si="0">AVERAGE(C7:C17)</f>
        <v>55.545454545454547</v>
      </c>
      <c r="D4" s="378">
        <f t="shared" si="0"/>
        <v>64.454545454545453</v>
      </c>
      <c r="E4" s="378">
        <f t="shared" si="0"/>
        <v>102.36363636363636</v>
      </c>
      <c r="F4" s="378">
        <f t="shared" si="0"/>
        <v>184.72727272727272</v>
      </c>
      <c r="G4" s="378">
        <f t="shared" si="0"/>
        <v>387.18181818181819</v>
      </c>
      <c r="H4" s="378">
        <f t="shared" si="0"/>
        <v>621</v>
      </c>
      <c r="I4" s="378">
        <f t="shared" si="0"/>
        <v>905.9</v>
      </c>
      <c r="J4" s="378">
        <f t="shared" si="0"/>
        <v>563.4</v>
      </c>
      <c r="K4" s="378">
        <f t="shared" si="0"/>
        <v>366.4</v>
      </c>
      <c r="L4" s="378">
        <f t="shared" si="0"/>
        <v>210.8</v>
      </c>
      <c r="M4" s="378">
        <f t="shared" si="0"/>
        <v>131.5</v>
      </c>
      <c r="N4" s="378">
        <f>SUM(B4:M4)</f>
        <v>3658.6727272727276</v>
      </c>
      <c r="O4" s="13"/>
      <c r="P4" s="12" t="str">
        <f>+A4</f>
        <v>12-21年月平均</v>
      </c>
      <c r="Q4" s="378">
        <f t="shared" ref="Q4:AB4" si="1">AVERAGE(Q8:Q17)</f>
        <v>9.6999999999999993</v>
      </c>
      <c r="R4" s="378">
        <f t="shared" si="1"/>
        <v>9.9</v>
      </c>
      <c r="S4" s="378">
        <f t="shared" si="1"/>
        <v>15</v>
      </c>
      <c r="T4" s="378">
        <f t="shared" si="1"/>
        <v>7.5</v>
      </c>
      <c r="U4" s="378">
        <f t="shared" si="1"/>
        <v>10.7</v>
      </c>
      <c r="V4" s="378">
        <f t="shared" si="1"/>
        <v>9.9</v>
      </c>
      <c r="W4" s="378">
        <f t="shared" si="1"/>
        <v>8.9</v>
      </c>
      <c r="X4" s="378">
        <f t="shared" si="1"/>
        <v>12.6</v>
      </c>
      <c r="Y4" s="378">
        <f t="shared" si="1"/>
        <v>10.9</v>
      </c>
      <c r="Z4" s="378">
        <f t="shared" si="1"/>
        <v>21.8</v>
      </c>
      <c r="AA4" s="378">
        <f t="shared" si="1"/>
        <v>12.8</v>
      </c>
      <c r="AB4" s="378">
        <f t="shared" si="1"/>
        <v>12.9</v>
      </c>
      <c r="AC4" s="378">
        <f>SUM(Q4:AB4)</f>
        <v>142.6</v>
      </c>
    </row>
    <row r="5" spans="1:29" ht="13.8" thickBot="1">
      <c r="A5" s="429"/>
      <c r="B5" s="429"/>
      <c r="C5" s="134"/>
      <c r="D5" s="134"/>
      <c r="E5" s="134"/>
      <c r="F5" s="134"/>
      <c r="G5" s="14" t="s">
        <v>20</v>
      </c>
      <c r="H5" s="380"/>
      <c r="I5" s="380"/>
      <c r="J5" s="380"/>
      <c r="K5" s="380"/>
      <c r="L5" s="380"/>
      <c r="M5" s="380"/>
      <c r="N5" s="380"/>
      <c r="O5" s="139"/>
      <c r="P5" s="221"/>
      <c r="Q5" s="221"/>
      <c r="R5" s="134"/>
      <c r="S5" s="134"/>
      <c r="T5" s="134"/>
      <c r="U5" s="134"/>
      <c r="V5" s="14" t="s">
        <v>20</v>
      </c>
      <c r="W5" s="380"/>
      <c r="X5" s="380"/>
      <c r="Y5" s="380"/>
      <c r="Z5" s="380"/>
      <c r="AA5" s="380"/>
      <c r="AB5" s="380"/>
      <c r="AC5" s="380"/>
    </row>
    <row r="6" spans="1:29" ht="13.8" thickBot="1">
      <c r="A6" s="218"/>
      <c r="B6" s="218"/>
      <c r="C6" s="476"/>
      <c r="D6" s="476"/>
      <c r="E6" s="476"/>
      <c r="F6" s="476"/>
      <c r="G6" s="304">
        <v>89</v>
      </c>
      <c r="H6" s="379"/>
      <c r="I6" s="379"/>
      <c r="J6" s="379"/>
      <c r="K6" s="379"/>
      <c r="L6" s="379"/>
      <c r="M6" s="379"/>
      <c r="N6" s="380"/>
      <c r="O6" s="13"/>
      <c r="P6" s="221"/>
      <c r="Q6" s="221"/>
      <c r="R6" s="476"/>
      <c r="S6" s="476"/>
      <c r="T6" s="476"/>
      <c r="U6" s="476"/>
      <c r="V6" s="304">
        <v>1</v>
      </c>
      <c r="W6" s="134"/>
      <c r="X6" s="134"/>
      <c r="Y6" s="134"/>
      <c r="Z6" s="134"/>
      <c r="AA6" s="134"/>
      <c r="AB6" s="134"/>
      <c r="AC6" s="380"/>
    </row>
    <row r="7" spans="1:29" ht="18" customHeight="1" thickBot="1">
      <c r="A7" s="430" t="s">
        <v>239</v>
      </c>
      <c r="B7" s="458">
        <v>81</v>
      </c>
      <c r="C7" s="459">
        <v>39</v>
      </c>
      <c r="D7" s="459">
        <v>72</v>
      </c>
      <c r="E7" s="578">
        <v>88</v>
      </c>
      <c r="F7" s="578">
        <v>257</v>
      </c>
      <c r="G7" s="579">
        <v>217</v>
      </c>
      <c r="H7" s="379"/>
      <c r="I7" s="379"/>
      <c r="J7" s="379"/>
      <c r="K7" s="379"/>
      <c r="L7" s="379"/>
      <c r="M7" s="379"/>
      <c r="N7" s="220">
        <f t="shared" ref="N7:N18" si="2">SUM(B7:M7)</f>
        <v>754</v>
      </c>
      <c r="O7" s="144" t="s">
        <v>21</v>
      </c>
      <c r="P7" s="430" t="s">
        <v>239</v>
      </c>
      <c r="Q7" s="458">
        <v>0</v>
      </c>
      <c r="R7" s="459">
        <v>5</v>
      </c>
      <c r="S7" s="459">
        <v>4</v>
      </c>
      <c r="T7" s="459">
        <v>1</v>
      </c>
      <c r="U7" s="459">
        <v>1</v>
      </c>
      <c r="V7" s="459">
        <v>1</v>
      </c>
      <c r="W7" s="379"/>
      <c r="X7" s="379"/>
      <c r="Y7" s="379"/>
      <c r="Z7" s="379"/>
      <c r="AA7" s="379"/>
      <c r="AB7" s="379"/>
      <c r="AC7" s="220">
        <f t="shared" ref="AC7:AC18" si="3">SUM(Q7:AB7)</f>
        <v>12</v>
      </c>
    </row>
    <row r="8" spans="1:29" ht="18" customHeight="1" thickBot="1">
      <c r="A8" s="430" t="s">
        <v>205</v>
      </c>
      <c r="B8" s="456">
        <v>81</v>
      </c>
      <c r="C8" s="456">
        <v>48</v>
      </c>
      <c r="D8" s="457">
        <v>71</v>
      </c>
      <c r="E8" s="456">
        <v>128</v>
      </c>
      <c r="F8" s="456">
        <v>171</v>
      </c>
      <c r="G8" s="456">
        <v>350</v>
      </c>
      <c r="H8" s="456">
        <v>569</v>
      </c>
      <c r="I8" s="456">
        <v>553</v>
      </c>
      <c r="J8" s="456">
        <v>458</v>
      </c>
      <c r="K8" s="456">
        <v>306</v>
      </c>
      <c r="L8" s="456">
        <v>220</v>
      </c>
      <c r="M8" s="457">
        <v>229</v>
      </c>
      <c r="N8" s="450">
        <f t="shared" si="2"/>
        <v>3184</v>
      </c>
      <c r="O8" s="428"/>
      <c r="P8" s="431" t="s">
        <v>204</v>
      </c>
      <c r="Q8" s="460">
        <v>1</v>
      </c>
      <c r="R8" s="460">
        <v>2</v>
      </c>
      <c r="S8" s="460">
        <v>1</v>
      </c>
      <c r="T8" s="460">
        <v>0</v>
      </c>
      <c r="U8" s="460">
        <v>0</v>
      </c>
      <c r="V8" s="460">
        <v>0</v>
      </c>
      <c r="W8" s="460">
        <v>1</v>
      </c>
      <c r="X8" s="460">
        <v>1</v>
      </c>
      <c r="Y8" s="460">
        <v>0</v>
      </c>
      <c r="Z8" s="460">
        <v>1</v>
      </c>
      <c r="AA8" s="460">
        <v>0</v>
      </c>
      <c r="AB8" s="460">
        <v>0</v>
      </c>
      <c r="AC8" s="461">
        <f t="shared" si="3"/>
        <v>7</v>
      </c>
    </row>
    <row r="9" spans="1:29" ht="18" customHeight="1" thickBot="1">
      <c r="A9" s="431" t="s">
        <v>137</v>
      </c>
      <c r="B9" s="299">
        <v>112</v>
      </c>
      <c r="C9" s="299">
        <v>85</v>
      </c>
      <c r="D9" s="299">
        <v>60</v>
      </c>
      <c r="E9" s="299">
        <v>97</v>
      </c>
      <c r="F9" s="299">
        <v>95</v>
      </c>
      <c r="G9" s="299">
        <v>305</v>
      </c>
      <c r="H9" s="299">
        <v>544</v>
      </c>
      <c r="I9" s="299">
        <v>449</v>
      </c>
      <c r="J9" s="299">
        <v>475</v>
      </c>
      <c r="K9" s="299">
        <v>505</v>
      </c>
      <c r="L9" s="299">
        <v>219</v>
      </c>
      <c r="M9" s="300">
        <v>98</v>
      </c>
      <c r="N9" s="449">
        <f t="shared" si="2"/>
        <v>3044</v>
      </c>
      <c r="O9" s="144"/>
      <c r="P9" s="431" t="s">
        <v>137</v>
      </c>
      <c r="Q9" s="381">
        <v>16</v>
      </c>
      <c r="R9" s="381">
        <v>1</v>
      </c>
      <c r="S9" s="381">
        <v>19</v>
      </c>
      <c r="T9" s="379">
        <v>3</v>
      </c>
      <c r="U9" s="379">
        <v>13</v>
      </c>
      <c r="V9" s="379">
        <v>1</v>
      </c>
      <c r="W9" s="379">
        <v>2</v>
      </c>
      <c r="X9" s="379">
        <v>2</v>
      </c>
      <c r="Y9" s="379">
        <v>0</v>
      </c>
      <c r="Z9" s="379">
        <v>24</v>
      </c>
      <c r="AA9" s="379">
        <v>4</v>
      </c>
      <c r="AB9" s="379">
        <v>1</v>
      </c>
      <c r="AC9" s="448">
        <f t="shared" si="3"/>
        <v>86</v>
      </c>
    </row>
    <row r="10" spans="1:29" ht="18" customHeight="1" thickBot="1">
      <c r="A10" s="432" t="s">
        <v>30</v>
      </c>
      <c r="B10" s="382">
        <v>84</v>
      </c>
      <c r="C10" s="382">
        <v>100</v>
      </c>
      <c r="D10" s="383">
        <v>77</v>
      </c>
      <c r="E10" s="383">
        <v>80</v>
      </c>
      <c r="F10" s="190">
        <v>236</v>
      </c>
      <c r="G10" s="190">
        <v>438</v>
      </c>
      <c r="H10" s="191">
        <v>631</v>
      </c>
      <c r="I10" s="190">
        <v>752</v>
      </c>
      <c r="J10" s="189">
        <v>523</v>
      </c>
      <c r="K10" s="190">
        <v>427</v>
      </c>
      <c r="L10" s="189">
        <v>253</v>
      </c>
      <c r="M10" s="384">
        <v>136</v>
      </c>
      <c r="N10" s="435">
        <f t="shared" si="2"/>
        <v>3737</v>
      </c>
      <c r="O10" s="144"/>
      <c r="P10" s="433" t="s">
        <v>22</v>
      </c>
      <c r="Q10" s="385">
        <v>7</v>
      </c>
      <c r="R10" s="385">
        <v>7</v>
      </c>
      <c r="S10" s="386">
        <v>13</v>
      </c>
      <c r="T10" s="386">
        <v>3</v>
      </c>
      <c r="U10" s="386">
        <v>8</v>
      </c>
      <c r="V10" s="386">
        <v>11</v>
      </c>
      <c r="W10" s="385">
        <v>5</v>
      </c>
      <c r="X10" s="386">
        <v>11</v>
      </c>
      <c r="Y10" s="386">
        <v>9</v>
      </c>
      <c r="Z10" s="386">
        <v>9</v>
      </c>
      <c r="AA10" s="387">
        <v>20</v>
      </c>
      <c r="AB10" s="387">
        <v>35</v>
      </c>
      <c r="AC10" s="446">
        <f t="shared" si="3"/>
        <v>138</v>
      </c>
    </row>
    <row r="11" spans="1:29" ht="18" customHeight="1" thickBot="1">
      <c r="A11" s="432" t="s">
        <v>31</v>
      </c>
      <c r="B11" s="386">
        <v>41</v>
      </c>
      <c r="C11" s="386">
        <v>44</v>
      </c>
      <c r="D11" s="386">
        <v>67</v>
      </c>
      <c r="E11" s="386">
        <v>103</v>
      </c>
      <c r="F11" s="388">
        <v>311</v>
      </c>
      <c r="G11" s="386">
        <v>415</v>
      </c>
      <c r="H11" s="386">
        <v>539</v>
      </c>
      <c r="I11" s="388">
        <v>1165</v>
      </c>
      <c r="J11" s="386">
        <v>534</v>
      </c>
      <c r="K11" s="386">
        <v>297</v>
      </c>
      <c r="L11" s="385">
        <v>205</v>
      </c>
      <c r="M11" s="389">
        <v>92</v>
      </c>
      <c r="N11" s="436">
        <f t="shared" si="2"/>
        <v>3813</v>
      </c>
      <c r="O11" s="144"/>
      <c r="P11" s="432" t="s">
        <v>31</v>
      </c>
      <c r="Q11" s="386">
        <v>9</v>
      </c>
      <c r="R11" s="386">
        <v>22</v>
      </c>
      <c r="S11" s="385">
        <v>18</v>
      </c>
      <c r="T11" s="386">
        <v>9</v>
      </c>
      <c r="U11" s="390">
        <v>21</v>
      </c>
      <c r="V11" s="386">
        <v>14</v>
      </c>
      <c r="W11" s="386">
        <v>6</v>
      </c>
      <c r="X11" s="386">
        <v>13</v>
      </c>
      <c r="Y11" s="386">
        <v>7</v>
      </c>
      <c r="Z11" s="391">
        <v>81</v>
      </c>
      <c r="AA11" s="390">
        <v>31</v>
      </c>
      <c r="AB11" s="391">
        <v>37</v>
      </c>
      <c r="AC11" s="447">
        <f t="shared" si="3"/>
        <v>268</v>
      </c>
    </row>
    <row r="12" spans="1:29" ht="18" customHeight="1" thickBot="1">
      <c r="A12" s="432" t="s">
        <v>32</v>
      </c>
      <c r="B12" s="386">
        <v>57</v>
      </c>
      <c r="C12" s="385">
        <v>35</v>
      </c>
      <c r="D12" s="386">
        <v>95</v>
      </c>
      <c r="E12" s="385">
        <v>112</v>
      </c>
      <c r="F12" s="386">
        <v>131</v>
      </c>
      <c r="G12" s="17">
        <v>340</v>
      </c>
      <c r="H12" s="17">
        <v>483</v>
      </c>
      <c r="I12" s="18">
        <v>1339</v>
      </c>
      <c r="J12" s="17">
        <v>614</v>
      </c>
      <c r="K12" s="17">
        <v>349</v>
      </c>
      <c r="L12" s="17">
        <v>236</v>
      </c>
      <c r="M12" s="392">
        <v>68</v>
      </c>
      <c r="N12" s="435">
        <f t="shared" si="2"/>
        <v>3859</v>
      </c>
      <c r="O12" s="144"/>
      <c r="P12" s="432" t="s">
        <v>32</v>
      </c>
      <c r="Q12" s="386">
        <v>19</v>
      </c>
      <c r="R12" s="386">
        <v>12</v>
      </c>
      <c r="S12" s="386">
        <v>8</v>
      </c>
      <c r="T12" s="385">
        <v>12</v>
      </c>
      <c r="U12" s="386">
        <v>7</v>
      </c>
      <c r="V12" s="386">
        <v>15</v>
      </c>
      <c r="W12" s="17">
        <v>16</v>
      </c>
      <c r="X12" s="392">
        <v>12</v>
      </c>
      <c r="Y12" s="385">
        <v>16</v>
      </c>
      <c r="Z12" s="386">
        <v>6</v>
      </c>
      <c r="AA12" s="385">
        <v>12</v>
      </c>
      <c r="AB12" s="385">
        <v>6</v>
      </c>
      <c r="AC12" s="446">
        <f t="shared" si="3"/>
        <v>141</v>
      </c>
    </row>
    <row r="13" spans="1:29" ht="18" customHeight="1" thickBot="1">
      <c r="A13" s="432" t="s">
        <v>33</v>
      </c>
      <c r="B13" s="393">
        <v>68</v>
      </c>
      <c r="C13" s="386">
        <v>42</v>
      </c>
      <c r="D13" s="386">
        <v>44</v>
      </c>
      <c r="E13" s="385">
        <v>75</v>
      </c>
      <c r="F13" s="385">
        <v>135</v>
      </c>
      <c r="G13" s="385">
        <v>448</v>
      </c>
      <c r="H13" s="386">
        <v>507</v>
      </c>
      <c r="I13" s="386">
        <v>808</v>
      </c>
      <c r="J13" s="390">
        <v>795</v>
      </c>
      <c r="K13" s="385">
        <v>313</v>
      </c>
      <c r="L13" s="385">
        <v>246</v>
      </c>
      <c r="M13" s="385">
        <v>143</v>
      </c>
      <c r="N13" s="435">
        <f t="shared" si="2"/>
        <v>3624</v>
      </c>
      <c r="O13" s="144"/>
      <c r="P13" s="432" t="s">
        <v>33</v>
      </c>
      <c r="Q13" s="395">
        <v>9</v>
      </c>
      <c r="R13" s="386">
        <v>16</v>
      </c>
      <c r="S13" s="386">
        <v>12</v>
      </c>
      <c r="T13" s="385">
        <v>6</v>
      </c>
      <c r="U13" s="396">
        <v>7</v>
      </c>
      <c r="V13" s="396">
        <v>14</v>
      </c>
      <c r="W13" s="386">
        <v>9</v>
      </c>
      <c r="X13" s="386">
        <v>14</v>
      </c>
      <c r="Y13" s="386">
        <v>9</v>
      </c>
      <c r="Z13" s="386">
        <v>9</v>
      </c>
      <c r="AA13" s="396">
        <v>8</v>
      </c>
      <c r="AB13" s="396">
        <v>7</v>
      </c>
      <c r="AC13" s="446">
        <f t="shared" si="3"/>
        <v>120</v>
      </c>
    </row>
    <row r="14" spans="1:29" ht="18" customHeight="1" thickBot="1">
      <c r="A14" s="16" t="s">
        <v>34</v>
      </c>
      <c r="B14" s="397">
        <v>71</v>
      </c>
      <c r="C14" s="397">
        <v>97</v>
      </c>
      <c r="D14" s="397">
        <v>61</v>
      </c>
      <c r="E14" s="398">
        <v>105</v>
      </c>
      <c r="F14" s="398">
        <v>198</v>
      </c>
      <c r="G14" s="398">
        <v>442</v>
      </c>
      <c r="H14" s="399">
        <v>790</v>
      </c>
      <c r="I14" s="19">
        <v>674</v>
      </c>
      <c r="J14" s="19">
        <v>594</v>
      </c>
      <c r="K14" s="398">
        <v>275</v>
      </c>
      <c r="L14" s="398">
        <v>133</v>
      </c>
      <c r="M14" s="398">
        <v>108</v>
      </c>
      <c r="N14" s="435">
        <f t="shared" si="2"/>
        <v>3548</v>
      </c>
      <c r="O14" s="13"/>
      <c r="P14" s="434" t="s">
        <v>34</v>
      </c>
      <c r="Q14" s="397">
        <v>7</v>
      </c>
      <c r="R14" s="397">
        <v>13</v>
      </c>
      <c r="S14" s="397">
        <v>11</v>
      </c>
      <c r="T14" s="398">
        <v>11</v>
      </c>
      <c r="U14" s="398">
        <v>12</v>
      </c>
      <c r="V14" s="398">
        <v>15</v>
      </c>
      <c r="W14" s="398">
        <v>20</v>
      </c>
      <c r="X14" s="398">
        <v>15</v>
      </c>
      <c r="Y14" s="398">
        <v>15</v>
      </c>
      <c r="Z14" s="398">
        <v>20</v>
      </c>
      <c r="AA14" s="398">
        <v>9</v>
      </c>
      <c r="AB14" s="398">
        <v>7</v>
      </c>
      <c r="AC14" s="445">
        <f t="shared" si="3"/>
        <v>155</v>
      </c>
    </row>
    <row r="15" spans="1:29" ht="13.8" hidden="1" thickBot="1">
      <c r="A15" s="21" t="s">
        <v>35</v>
      </c>
      <c r="B15" s="395">
        <v>38</v>
      </c>
      <c r="C15" s="398">
        <v>19</v>
      </c>
      <c r="D15" s="398">
        <v>38</v>
      </c>
      <c r="E15" s="398">
        <v>203</v>
      </c>
      <c r="F15" s="398">
        <v>146</v>
      </c>
      <c r="G15" s="398">
        <v>439</v>
      </c>
      <c r="H15" s="399">
        <v>964</v>
      </c>
      <c r="I15" s="399">
        <v>1154</v>
      </c>
      <c r="J15" s="398">
        <v>423</v>
      </c>
      <c r="K15" s="398">
        <v>388</v>
      </c>
      <c r="L15" s="398">
        <v>176</v>
      </c>
      <c r="M15" s="398">
        <v>143</v>
      </c>
      <c r="N15" s="400">
        <f t="shared" si="2"/>
        <v>4131</v>
      </c>
      <c r="O15" s="13"/>
      <c r="P15" s="20" t="s">
        <v>35</v>
      </c>
      <c r="Q15" s="398">
        <v>7</v>
      </c>
      <c r="R15" s="398">
        <v>7</v>
      </c>
      <c r="S15" s="398">
        <v>8</v>
      </c>
      <c r="T15" s="398">
        <v>12</v>
      </c>
      <c r="U15" s="398">
        <v>9</v>
      </c>
      <c r="V15" s="398">
        <v>6</v>
      </c>
      <c r="W15" s="398">
        <v>11</v>
      </c>
      <c r="X15" s="398">
        <v>8</v>
      </c>
      <c r="Y15" s="398">
        <v>16</v>
      </c>
      <c r="Z15" s="398">
        <v>40</v>
      </c>
      <c r="AA15" s="398">
        <v>17</v>
      </c>
      <c r="AB15" s="398">
        <v>16</v>
      </c>
      <c r="AC15" s="398">
        <f t="shared" si="3"/>
        <v>157</v>
      </c>
    </row>
    <row r="16" spans="1:29" ht="13.8" hidden="1" thickBot="1">
      <c r="A16" s="401" t="s">
        <v>36</v>
      </c>
      <c r="B16" s="19">
        <v>49</v>
      </c>
      <c r="C16" s="19">
        <v>63</v>
      </c>
      <c r="D16" s="19">
        <v>50</v>
      </c>
      <c r="E16" s="19">
        <v>71</v>
      </c>
      <c r="F16" s="19">
        <v>144</v>
      </c>
      <c r="G16" s="19">
        <v>374</v>
      </c>
      <c r="H16" s="141">
        <v>729</v>
      </c>
      <c r="I16" s="141">
        <v>1097</v>
      </c>
      <c r="J16" s="141">
        <v>650</v>
      </c>
      <c r="K16" s="19">
        <v>397</v>
      </c>
      <c r="L16" s="19">
        <v>192</v>
      </c>
      <c r="M16" s="19">
        <v>217</v>
      </c>
      <c r="N16" s="400">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8">
        <f t="shared" si="3"/>
        <v>142</v>
      </c>
    </row>
    <row r="17" spans="1:30" ht="13.8" hidden="1" thickBot="1">
      <c r="A17" s="21" t="s">
        <v>37</v>
      </c>
      <c r="B17" s="19">
        <v>53</v>
      </c>
      <c r="C17" s="19">
        <v>39</v>
      </c>
      <c r="D17" s="19">
        <v>74</v>
      </c>
      <c r="E17" s="19">
        <v>64</v>
      </c>
      <c r="F17" s="19">
        <v>208</v>
      </c>
      <c r="G17" s="19">
        <v>491</v>
      </c>
      <c r="H17" s="19">
        <v>454</v>
      </c>
      <c r="I17" s="141">
        <v>1068</v>
      </c>
      <c r="J17" s="19">
        <v>568</v>
      </c>
      <c r="K17" s="19">
        <v>407</v>
      </c>
      <c r="L17" s="19">
        <v>228</v>
      </c>
      <c r="M17" s="19">
        <v>81</v>
      </c>
      <c r="N17" s="394">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402">
        <f t="shared" si="3"/>
        <v>212</v>
      </c>
    </row>
    <row r="18" spans="1:30" ht="13.8" hidden="1" thickBot="1">
      <c r="A18" s="21" t="s">
        <v>23</v>
      </c>
      <c r="B18" s="142">
        <v>67</v>
      </c>
      <c r="C18" s="142">
        <v>62</v>
      </c>
      <c r="D18" s="142">
        <v>57</v>
      </c>
      <c r="E18" s="142">
        <v>77</v>
      </c>
      <c r="F18" s="142">
        <v>473</v>
      </c>
      <c r="G18" s="142">
        <v>468</v>
      </c>
      <c r="H18" s="143">
        <v>659</v>
      </c>
      <c r="I18" s="142">
        <v>851</v>
      </c>
      <c r="J18" s="142">
        <v>542</v>
      </c>
      <c r="K18" s="142">
        <v>270</v>
      </c>
      <c r="L18" s="142">
        <v>208</v>
      </c>
      <c r="M18" s="142">
        <v>174</v>
      </c>
      <c r="N18" s="403">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402">
        <f t="shared" si="3"/>
        <v>296</v>
      </c>
    </row>
    <row r="19" spans="1:30">
      <c r="A19" s="24"/>
      <c r="B19" s="404"/>
      <c r="C19" s="404"/>
      <c r="D19" s="404"/>
      <c r="E19" s="404"/>
      <c r="F19" s="404"/>
      <c r="G19" s="404"/>
      <c r="H19" s="404"/>
      <c r="I19" s="404"/>
      <c r="J19" s="404"/>
      <c r="K19" s="404"/>
      <c r="L19" s="404"/>
      <c r="M19" s="404"/>
      <c r="N19" s="25"/>
      <c r="O19" s="13"/>
      <c r="P19" s="26"/>
      <c r="Q19" s="405"/>
      <c r="R19" s="405"/>
      <c r="S19" s="405"/>
      <c r="T19" s="405"/>
      <c r="U19" s="405"/>
      <c r="V19" s="405"/>
      <c r="W19" s="405"/>
      <c r="X19" s="405"/>
      <c r="Y19" s="405"/>
      <c r="Z19" s="405"/>
      <c r="AA19" s="405"/>
      <c r="AB19" s="405"/>
      <c r="AC19" s="404"/>
    </row>
    <row r="20" spans="1:30" ht="13.5" customHeight="1">
      <c r="A20" s="794" t="s">
        <v>337</v>
      </c>
      <c r="B20" s="795"/>
      <c r="C20" s="795"/>
      <c r="D20" s="795"/>
      <c r="E20" s="795"/>
      <c r="F20" s="795"/>
      <c r="G20" s="795"/>
      <c r="H20" s="795"/>
      <c r="I20" s="795"/>
      <c r="J20" s="795"/>
      <c r="K20" s="795"/>
      <c r="L20" s="795"/>
      <c r="M20" s="795"/>
      <c r="N20" s="796"/>
      <c r="O20" s="13"/>
      <c r="P20" s="794" t="str">
        <f>+A20</f>
        <v>※2022年 第24週（6/13～6/19） 現在</v>
      </c>
      <c r="Q20" s="795"/>
      <c r="R20" s="795"/>
      <c r="S20" s="795"/>
      <c r="T20" s="795"/>
      <c r="U20" s="795"/>
      <c r="V20" s="795"/>
      <c r="W20" s="795"/>
      <c r="X20" s="795"/>
      <c r="Y20" s="795"/>
      <c r="Z20" s="795"/>
      <c r="AA20" s="795"/>
      <c r="AB20" s="795"/>
      <c r="AC20" s="796"/>
    </row>
    <row r="21" spans="1:30" ht="13.8" thickBot="1">
      <c r="A21" s="27"/>
      <c r="B21" s="13"/>
      <c r="C21" s="13"/>
      <c r="D21" s="13"/>
      <c r="E21" s="13"/>
      <c r="F21" s="13"/>
      <c r="G21" s="13" t="s">
        <v>21</v>
      </c>
      <c r="H21" s="13"/>
      <c r="I21" s="13"/>
      <c r="J21" s="13"/>
      <c r="K21" s="13"/>
      <c r="L21" s="13"/>
      <c r="M21" s="13"/>
      <c r="N21" s="28"/>
      <c r="O21" s="13"/>
      <c r="P21" s="246"/>
      <c r="Q21" s="13"/>
      <c r="R21" s="13"/>
      <c r="S21" s="13"/>
      <c r="T21" s="13"/>
      <c r="U21" s="13"/>
      <c r="V21" s="13"/>
      <c r="W21" s="13"/>
      <c r="X21" s="13"/>
      <c r="Y21" s="13"/>
      <c r="Z21" s="13"/>
      <c r="AA21" s="13"/>
      <c r="AB21" s="13"/>
      <c r="AC21" s="30"/>
    </row>
    <row r="22" spans="1:30" ht="17.25" customHeight="1" thickBot="1">
      <c r="A22" s="27"/>
      <c r="B22" s="406" t="s">
        <v>229</v>
      </c>
      <c r="C22" s="13"/>
      <c r="D22" s="31" t="s">
        <v>270</v>
      </c>
      <c r="E22" s="32"/>
      <c r="F22" s="13"/>
      <c r="G22" s="13" t="s">
        <v>21</v>
      </c>
      <c r="H22" s="13"/>
      <c r="I22" s="13"/>
      <c r="J22" s="13"/>
      <c r="K22" s="13"/>
      <c r="L22" s="13"/>
      <c r="M22" s="13"/>
      <c r="N22" s="28"/>
      <c r="O22" s="144" t="s">
        <v>21</v>
      </c>
      <c r="P22" s="247"/>
      <c r="Q22" s="407" t="s">
        <v>230</v>
      </c>
      <c r="R22" s="781" t="s">
        <v>261</v>
      </c>
      <c r="S22" s="782"/>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4" t="s">
        <v>21</v>
      </c>
      <c r="P23" s="246"/>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4"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301"/>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8"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8" t="s">
        <v>231</v>
      </c>
      <c r="R37" s="178"/>
      <c r="S37" s="178"/>
      <c r="T37" s="178"/>
      <c r="U37" s="178"/>
      <c r="V37" s="178"/>
      <c r="W37" s="178"/>
      <c r="X37" s="178"/>
    </row>
    <row r="38" spans="1:29">
      <c r="Q38" s="178" t="s">
        <v>232</v>
      </c>
      <c r="R38" s="178"/>
      <c r="S38" s="178"/>
      <c r="T38" s="178"/>
      <c r="U38" s="178"/>
      <c r="V38" s="178"/>
      <c r="W38" s="178"/>
      <c r="X38" s="178"/>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24　ノロウイルス関連情報 </vt:lpstr>
      <vt:lpstr>24  衛生訓話</vt:lpstr>
      <vt:lpstr>24　新型コロナウイルス情報</vt:lpstr>
      <vt:lpstr>24　食中毒記事等 </vt:lpstr>
      <vt:lpstr>24　海外情報</vt:lpstr>
      <vt:lpstr>23　感染症情報</vt:lpstr>
      <vt:lpstr>24　感染症統計</vt:lpstr>
      <vt:lpstr>24 食品回収</vt:lpstr>
      <vt:lpstr>24　食品表示</vt:lpstr>
      <vt:lpstr>24　 残留農薬　等 </vt:lpstr>
      <vt:lpstr>'23　感染症情報'!Print_Area</vt:lpstr>
      <vt:lpstr>'24  衛生訓話'!Print_Area</vt:lpstr>
      <vt:lpstr>'24　 残留農薬　等 '!Print_Area</vt:lpstr>
      <vt:lpstr>'24　ノロウイルス関連情報 '!Print_Area</vt:lpstr>
      <vt:lpstr>'24　海外情報'!Print_Area</vt:lpstr>
      <vt:lpstr>'24　感染症統計'!Print_Area</vt:lpstr>
      <vt:lpstr>'24　食中毒記事等 '!Print_Area</vt:lpstr>
      <vt:lpstr>'24 食品回収'!Print_Area</vt:lpstr>
      <vt:lpstr>'24　食品表示'!Print_Area</vt:lpstr>
      <vt:lpstr>スポンサー広告!Print_Area</vt:lpstr>
      <vt:lpstr>'24　 残留農薬　等 '!Print_Titles</vt:lpstr>
      <vt:lpstr>'24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2022-06-26T10:39:45Z</dcterms:modified>
</cp:coreProperties>
</file>