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xr:revisionPtr revIDLastSave="0" documentId="13_ncr:1_{1B573DDA-79DC-41C5-AEDB-9F9445C5E41D}"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23　ノロウイルス関連情報 " sheetId="101" r:id="rId3"/>
    <sheet name="23  衛生訓話" sheetId="109" r:id="rId4"/>
    <sheet name="23　新型コロナウイルス情報" sheetId="82" r:id="rId5"/>
    <sheet name="23　食中毒記事等 " sheetId="29" r:id="rId6"/>
    <sheet name="23　海外情報" sheetId="31" r:id="rId7"/>
    <sheet name="23　感染症情報" sheetId="103" r:id="rId8"/>
    <sheet name="23　感染症統計" sheetId="106" r:id="rId9"/>
    <sheet name="23 食品回収" sheetId="60" r:id="rId10"/>
    <sheet name="23　食品表示" sheetId="34" r:id="rId11"/>
    <sheet name="23　 残留農薬　等 " sheetId="35" r:id="rId12"/>
  </sheets>
  <definedNames>
    <definedName name="_xlnm._FilterDatabase" localSheetId="11" hidden="1">'23　 残留農薬　等 '!$A$1:$C$1</definedName>
    <definedName name="_xlnm._FilterDatabase" localSheetId="2" hidden="1">'23　ノロウイルス関連情報 '!$A$22:$G$75</definedName>
    <definedName name="_xlnm._FilterDatabase" localSheetId="5" hidden="1">'23　食中毒記事等 '!$A$1:$D$1</definedName>
    <definedName name="_xlnm.Print_Area" localSheetId="3">'23  衛生訓話'!$A$1:$M$29</definedName>
    <definedName name="_xlnm.Print_Area" localSheetId="11">'23　 残留農薬　等 '!$A$1:$A$16</definedName>
    <definedName name="_xlnm.Print_Area" localSheetId="2">'23　ノロウイルス関連情報 '!$A$1:$N$84</definedName>
    <definedName name="_xlnm.Print_Area" localSheetId="6">'23　海外情報'!$A$1:$C$35</definedName>
    <definedName name="_xlnm.Print_Area" localSheetId="7">'23　感染症情報'!$A$1:$E$21</definedName>
    <definedName name="_xlnm.Print_Area" localSheetId="8">'23　感染症統計'!$A$1:$AC$36</definedName>
    <definedName name="_xlnm.Print_Area" localSheetId="5">'23　食中毒記事等 '!$A$1:$D$40</definedName>
    <definedName name="_xlnm.Print_Area" localSheetId="9">'23 食品回収'!$A$1:$E$49</definedName>
    <definedName name="_xlnm.Print_Area" localSheetId="10">'23　食品表示'!$A$1:$N$20</definedName>
    <definedName name="_xlnm.Print_Area" localSheetId="1">スポンサー広告!$A$1:$M$19</definedName>
    <definedName name="_xlnm.Print_Titles" localSheetId="11">'23　 残留農薬　等 '!$1:$1</definedName>
    <definedName name="_xlnm.Print_Titles" localSheetId="5">'23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2" i="78" l="1"/>
  <c r="B17" i="78"/>
  <c r="P11" i="82" l="1"/>
  <c r="Q8" i="82" l="1"/>
  <c r="G23" i="101"/>
  <c r="G24" i="101"/>
  <c r="B9" i="78" l="1"/>
  <c r="C14" i="78" l="1"/>
  <c r="B14" i="78"/>
  <c r="C13" i="78"/>
  <c r="B13" i="78"/>
  <c r="B11" i="78"/>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G70" i="101"/>
  <c r="B70" i="101" s="1"/>
  <c r="G69" i="101"/>
  <c r="B69" i="101" s="1"/>
  <c r="G68" i="101"/>
  <c r="B68" i="101" s="1"/>
  <c r="G67" i="101"/>
  <c r="B67" i="101" s="1"/>
  <c r="G66" i="101"/>
  <c r="B66" i="101" s="1"/>
  <c r="G65" i="101"/>
  <c r="G64" i="101"/>
  <c r="B64" i="101" s="1"/>
  <c r="G63" i="101"/>
  <c r="B63" i="101" s="1"/>
  <c r="G62" i="101"/>
  <c r="B62" i="101" s="1"/>
  <c r="G61" i="101"/>
  <c r="B61" i="101" s="1"/>
  <c r="G60" i="101"/>
  <c r="G59" i="101"/>
  <c r="B59" i="101" s="1"/>
  <c r="G58" i="101"/>
  <c r="B58" i="101" s="1"/>
  <c r="G57" i="101"/>
  <c r="B57" i="101" s="1"/>
  <c r="G56" i="101"/>
  <c r="B56" i="101" s="1"/>
  <c r="G55" i="101"/>
  <c r="B55" i="101" s="1"/>
  <c r="G54" i="101"/>
  <c r="B54" i="101" s="1"/>
  <c r="G53" i="101"/>
  <c r="B53" i="101" s="1"/>
  <c r="G52" i="101"/>
  <c r="B52" i="101" s="1"/>
  <c r="G51" i="101"/>
  <c r="B51" i="101" s="1"/>
  <c r="G50" i="101"/>
  <c r="B50" i="101" s="1"/>
  <c r="G49" i="101"/>
  <c r="B49" i="101" s="1"/>
  <c r="G48" i="101"/>
  <c r="B48" i="101" s="1"/>
  <c r="G47" i="101"/>
  <c r="B47" i="101" s="1"/>
  <c r="G46" i="101"/>
  <c r="B46" i="101" s="1"/>
  <c r="G45" i="101"/>
  <c r="B45" i="101" s="1"/>
  <c r="G44" i="101"/>
  <c r="B44" i="101" s="1"/>
  <c r="G43" i="101"/>
  <c r="B43" i="101" s="1"/>
  <c r="G42" i="101"/>
  <c r="B42" i="101" s="1"/>
  <c r="G41" i="101"/>
  <c r="B41" i="101" s="1"/>
  <c r="G40" i="101"/>
  <c r="B40" i="101" s="1"/>
  <c r="G39" i="101"/>
  <c r="B39" i="101" s="1"/>
  <c r="G38" i="101"/>
  <c r="B38" i="101" s="1"/>
  <c r="G37" i="101"/>
  <c r="B37" i="101" s="1"/>
  <c r="G36" i="101"/>
  <c r="B36" i="101" s="1"/>
  <c r="G35" i="101"/>
  <c r="B35" i="101" s="1"/>
  <c r="G34" i="101"/>
  <c r="B34" i="101" s="1"/>
  <c r="G33" i="101"/>
  <c r="G32" i="101"/>
  <c r="B32" i="101" s="1"/>
  <c r="G31" i="101"/>
  <c r="B31" i="101" s="1"/>
  <c r="G30" i="101"/>
  <c r="B30" i="101" s="1"/>
  <c r="G29" i="101"/>
  <c r="B29" i="101" s="1"/>
  <c r="G28" i="101"/>
  <c r="B28" i="101" s="1"/>
  <c r="G27" i="101"/>
  <c r="B27" i="101" s="1"/>
  <c r="G26" i="101"/>
  <c r="B26" i="101" s="1"/>
  <c r="G25" i="101"/>
  <c r="B25" i="101" s="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<sst xmlns="http://schemas.openxmlformats.org/spreadsheetml/2006/main" count="713" uniqueCount="483">
  <si>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</si>
  <si>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</si>
  <si>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</si>
  <si>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</si>
  <si>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</si>
  <si>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</si>
  <si>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</si>
  <si>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</si>
  <si>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</si>
  <si>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</si>
  <si>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</si>
  <si>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</si>
  <si>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</si>
  <si>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</si>
  <si>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</si>
  <si>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</si>
  <si>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</si>
  <si>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</si>
  <si>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</si>
  <si>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</si>
  <si>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</si>
  <si>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</si>
  <si>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</si>
  <si>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</si>
  <si>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</si>
  <si>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</si>
  <si>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</si>
  <si>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</si>
  <si>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</si>
  <si>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</si>
  <si>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</si>
  <si>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</si>
  <si>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</si>
  <si>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</si>
  <si>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</si>
  <si>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</si>
  <si>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</si>
  <si>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</si>
  <si>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</si>
  <si>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</si>
  <si>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</si>
  <si>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</si>
  <si>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</si>
  <si>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</si>
  <si>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</si>
  <si>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</si>
  <si>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</si>
  <si>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</si>
  <si>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</si>
  <si>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</si>
  <si>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</si>
  <si>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</si>
  <si>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</si>
  <si>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</si>
  <si>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</si>
  <si>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</si>
  <si>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</si>
  <si>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</si>
  <si>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</si>
  <si>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</si>
  <si>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</si>
  <si>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</si>
  <si>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</si>
  <si>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</si>
  <si>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</si>
  <si>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</si>
  <si>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</si>
  <si>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</si>
  <si>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</si>
  <si>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</si>
  <si>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</si>
  <si>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</si>
  <si>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</si>
  <si>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</si>
  <si>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</si>
  <si>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</si>
  <si>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</si>
  <si>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</si>
  <si>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</si>
  <si>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</si>
  <si>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</si>
  <si>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</si>
  <si>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</si>
  <si>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</si>
  <si>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</si>
  <si>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</si>
  <si>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</si>
  <si>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</si>
  <si>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</si>
  <si>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</si>
  <si>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</si>
  <si>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</si>
  <si>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</si>
  <si>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</si>
  <si>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</si>
  <si>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</si>
  <si>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</si>
  <si>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</si>
  <si>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</si>
  <si>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</si>
  <si>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</si>
  <si>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</si>
  <si>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</si>
  <si>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</si>
  <si>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</si>
  <si>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</si>
  <si>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</si>
  <si>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</si>
  <si>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</si>
  <si>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</si>
  <si>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</si>
  <si>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</si>
  <si>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</si>
  <si>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</si>
  <si>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</si>
  <si>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</si>
  <si>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</si>
  <si>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</si>
  <si>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</si>
  <si>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</si>
  <si>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</si>
  <si>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</si>
  <si>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</si>
  <si>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</si>
  <si>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</si>
  <si>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</si>
  <si>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</si>
  <si>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</si>
  <si>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</si>
  <si>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</si>
  <si>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</si>
  <si>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</si>
  <si>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</si>
  <si>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</si>
  <si>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</si>
  <si>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</si>
  <si>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</si>
  <si>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</si>
  <si>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</si>
  <si>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</si>
  <si>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</si>
  <si>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</si>
  <si>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</si>
  <si>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</si>
  <si>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</si>
  <si>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</si>
  <si>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</si>
  <si>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</si>
  <si>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</si>
  <si>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</si>
  <si>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</si>
  <si>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</si>
  <si>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</si>
  <si>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</si>
  <si>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</si>
  <si>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</si>
  <si>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</si>
  <si>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</si>
  <si>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</si>
  <si>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</si>
  <si>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</si>
  <si>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</si>
  <si>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</si>
  <si>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</si>
  <si>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</si>
  <si>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</si>
  <si>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</si>
  <si>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</si>
  <si>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</si>
  <si>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</si>
  <si>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</si>
  <si>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</si>
  <si>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</si>
  <si>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</si>
  <si>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</si>
  <si>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</si>
  <si>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</si>
  <si>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</si>
  <si>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</si>
  <si>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</si>
  <si>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</si>
  <si>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</si>
  <si>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</si>
  <si>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</si>
  <si>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</si>
  <si>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</si>
  <si>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</si>
  <si>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</si>
  <si>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</si>
  <si>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</si>
  <si>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</si>
  <si>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</si>
  <si>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</si>
  <si>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</si>
  <si>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</si>
  <si>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</si>
  <si>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</si>
  <si>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</si>
  <si>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</si>
  <si>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</si>
  <si>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</si>
  <si>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</si>
  <si>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</si>
  <si>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</si>
  <si>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</si>
  <si>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</si>
  <si>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</si>
  <si>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</si>
  <si>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</si>
  <si>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</si>
  <si>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</si>
  <si>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</si>
  <si>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</si>
  <si>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</si>
  <si>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</si>
  <si>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</si>
  <si>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</si>
  <si>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</si>
  <si>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</si>
  <si>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</si>
  <si>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</si>
  <si>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</si>
  <si>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</si>
  <si>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</si>
  <si>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</si>
  <si>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</si>
  <si>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</si>
  <si>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</si>
  <si>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</si>
  <si>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</si>
  <si>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</si>
  <si>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</si>
  <si>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</si>
  <si>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</si>
  <si>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</si>
  <si>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</si>
  <si>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</si>
  <si>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</si>
  <si>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</si>
  <si>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</si>
  <si>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</si>
  <si>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</si>
  <si>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</si>
  <si>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</si>
  <si>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</si>
  <si>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</si>
  <si>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</si>
  <si>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</si>
  <si>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</si>
  <si>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</si>
  <si>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</si>
  <si>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</si>
  <si>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</si>
  <si>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チリ</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</si>
  <si>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</si>
  <si>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</si>
  <si>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</si>
  <si>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</si>
  <si>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</si>
  <si>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</si>
  <si>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</si>
  <si>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</si>
  <si>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世界的にみて感染増加率は前週の0.6%になっています。また感染症の世界的流行以来でも致死率は1.2%、最近のオミクロン株以降ではやはり0.6%以下です。こうなると感染症法の位置づけとしても5類相当が適当となります。</t>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phoneticPr fontId="106"/>
  </si>
  <si>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</si>
  <si>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</si>
  <si>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2022/22週</t>
    <phoneticPr fontId="5"/>
  </si>
  <si>
    <t>日本の感染状況は、いまだ世界平均の2倍ほど多い。中国は統計値の入力ミスがあって、しはらく逆転現象</t>
    <rPh sb="0" eb="2">
      <t>ニホン</t>
    </rPh>
    <rPh sb="3" eb="5">
      <t>カンセン</t>
    </rPh>
    <rPh sb="5" eb="7">
      <t>ジョウキョウ</t>
    </rPh>
    <rPh sb="12" eb="14">
      <t>セカイ</t>
    </rPh>
    <rPh sb="14" eb="16">
      <t>ヘイキン</t>
    </rPh>
    <rPh sb="18" eb="19">
      <t>バイ</t>
    </rPh>
    <rPh sb="21" eb="22">
      <t>オオ</t>
    </rPh>
    <rPh sb="24" eb="26">
      <t>チュウゴク</t>
    </rPh>
    <rPh sb="27" eb="30">
      <t>トウケイチ</t>
    </rPh>
    <rPh sb="31" eb="33">
      <t>ニュウリョク</t>
    </rPh>
    <rPh sb="44" eb="46">
      <t>ギャクテン</t>
    </rPh>
    <rPh sb="46" eb="48">
      <t>ゲンショウ</t>
    </rPh>
    <phoneticPr fontId="106"/>
  </si>
  <si>
    <t>腸チフス１例 感染地域：ネパール</t>
    <phoneticPr fontId="106"/>
  </si>
  <si>
    <t xml:space="preserve">腸チフス
</t>
    <phoneticPr fontId="5"/>
  </si>
  <si>
    <t>毎週　　ひとつ　　覚えていきましょう</t>
    <phoneticPr fontId="5"/>
  </si>
  <si>
    <t>↓　職場の先輩は以下のことを理解して　わかり易く　指導しましょう　↓</t>
    <phoneticPr fontId="5"/>
  </si>
  <si>
    <t xml:space="preserve"> GⅡ　22週　10例</t>
    <rPh sb="6" eb="7">
      <t>シュウ</t>
    </rPh>
    <phoneticPr fontId="5"/>
  </si>
  <si>
    <t xml:space="preserve"> GⅡ　23週　0例</t>
    <rPh sb="9" eb="10">
      <t>レイ</t>
    </rPh>
    <phoneticPr fontId="5"/>
  </si>
  <si>
    <t>今週のニュース（Noroｖｉｒｕｓ）　(6/13-6/19)</t>
    <rPh sb="0" eb="2">
      <t>コンシュウ</t>
    </rPh>
    <phoneticPr fontId="5"/>
  </si>
  <si>
    <t>食中毒情報　(6/13-6/19)</t>
    <rPh sb="0" eb="3">
      <t>ショクチュウドク</t>
    </rPh>
    <rPh sb="3" eb="5">
      <t>ジョウホウ</t>
    </rPh>
    <phoneticPr fontId="5"/>
  </si>
  <si>
    <t>海外情報　(6/13-6/19)</t>
    <rPh sb="0" eb="2">
      <t>カイガイ</t>
    </rPh>
    <rPh sb="2" eb="4">
      <t>ジョウホウ</t>
    </rPh>
    <phoneticPr fontId="5"/>
  </si>
  <si>
    <t>食品リコール・回収情報　　(6/13-6/19)</t>
    <rPh sb="0" eb="2">
      <t>ショクヒン</t>
    </rPh>
    <rPh sb="7" eb="9">
      <t>カイシュウ</t>
    </rPh>
    <rPh sb="9" eb="11">
      <t>ジョウホウ</t>
    </rPh>
    <phoneticPr fontId="5"/>
  </si>
  <si>
    <t>食品表示　(6/13-6/19)</t>
    <rPh sb="0" eb="2">
      <t>ショクヒン</t>
    </rPh>
    <rPh sb="2" eb="4">
      <t>ヒョウジ</t>
    </rPh>
    <phoneticPr fontId="5"/>
  </si>
  <si>
    <t>残留農薬　(6/13-6/19)</t>
    <phoneticPr fontId="16"/>
  </si>
  <si>
    <t>　今週のお題　(点検表は正確に記録しましょう)</t>
    <rPh sb="8" eb="10">
      <t>テンケン</t>
    </rPh>
    <rPh sb="10" eb="11">
      <t>ヒョウ</t>
    </rPh>
    <rPh sb="12" eb="14">
      <t>セイカク</t>
    </rPh>
    <rPh sb="15" eb="17">
      <t>キロク</t>
    </rPh>
    <phoneticPr fontId="5"/>
  </si>
  <si>
    <t>なぜ　点検表は、正確に決まった時間に書かないと意味がないのでしょうか?</t>
    <rPh sb="3" eb="5">
      <t>テンケン</t>
    </rPh>
    <rPh sb="5" eb="6">
      <t>ヒョウ</t>
    </rPh>
    <rPh sb="8" eb="10">
      <t>セイカク</t>
    </rPh>
    <rPh sb="11" eb="12">
      <t>キ</t>
    </rPh>
    <rPh sb="15" eb="17">
      <t>ジカン</t>
    </rPh>
    <rPh sb="18" eb="19">
      <t>カ</t>
    </rPh>
    <rPh sb="23" eb="25">
      <t>イミ</t>
    </rPh>
    <phoneticPr fontId="5"/>
  </si>
  <si>
    <t>★作業記録は、工程内の異常をいち早く発見するための手段です。
★そのために記録内容が正確に具体的に書かれることが重要です。
★記録が沢山あることが重要なのではありません。無駄な記録は
何の役にも立ちません。
★仕事をしていれば当然不都合なことも起きます。そのことをしっかり
正確に記録することが大切です。</t>
    <rPh sb="7" eb="10">
      <t>コウテイナイ</t>
    </rPh>
    <rPh sb="18" eb="20">
      <t>ハッケン</t>
    </rPh>
    <rPh sb="25" eb="27">
      <t>シュダン</t>
    </rPh>
    <rPh sb="62" eb="64">
      <t>トウゼン</t>
    </rPh>
    <rPh sb="86" eb="88">
      <t>セイカク</t>
    </rPh>
    <rPh sb="96" eb="98">
      <t>タイセツ</t>
    </rPh>
    <phoneticPr fontId="5"/>
  </si>
  <si>
    <t>職場に今ある記録は、すべて必要なものですか?  (重要性を本当に理解していますか?)
単なる意味のない○印の記入用紙になっていませんか?
厨房・食品製造現場で大切なチェック表の一つに個人衛生記録があります。
本当に就業しても良いか確認するための判断材料です。
（発熱はありませんか?、下痢はしていませんか?、家族にも発熱や下痢の人はいませんか?)
点検表はとても重要な事実の証です。ルールに従って正確に書き、いつもと違うときはすぐに上長に報告します。</t>
    <rPh sb="74" eb="76">
      <t>セイゾウ</t>
    </rPh>
    <rPh sb="79" eb="81">
      <t>タイセツ</t>
    </rPh>
    <rPh sb="88" eb="89">
      <t>ヒト</t>
    </rPh>
    <rPh sb="104" eb="106">
      <t>ホントウ</t>
    </rPh>
    <rPh sb="112" eb="113">
      <t>ヨ</t>
    </rPh>
    <rPh sb="115" eb="117">
      <t>カクニン</t>
    </rPh>
    <rPh sb="122" eb="124">
      <t>ハンダン</t>
    </rPh>
    <rPh sb="124" eb="126">
      <t>ザイリョウ</t>
    </rPh>
    <rPh sb="131" eb="133">
      <t>ハツネツ</t>
    </rPh>
    <rPh sb="158" eb="160">
      <t>ハツネツ</t>
    </rPh>
    <rPh sb="161" eb="163">
      <t>ゲリ</t>
    </rPh>
    <rPh sb="164" eb="165">
      <t>ヒト</t>
    </rPh>
    <rPh sb="174" eb="176">
      <t>テンケン</t>
    </rPh>
    <rPh sb="176" eb="177">
      <t>ヒョウ</t>
    </rPh>
    <rPh sb="181" eb="183">
      <t>ジュウヨウ</t>
    </rPh>
    <rPh sb="184" eb="186">
      <t>ジジツ</t>
    </rPh>
    <rPh sb="187" eb="188">
      <t>アカシ</t>
    </rPh>
    <rPh sb="195" eb="196">
      <t>シタガ</t>
    </rPh>
    <rPh sb="198" eb="200">
      <t>セイカク</t>
    </rPh>
    <rPh sb="201" eb="202">
      <t>カ</t>
    </rPh>
    <rPh sb="208" eb="209">
      <t>チガ</t>
    </rPh>
    <rPh sb="216" eb="218">
      <t>ジョウチョウ</t>
    </rPh>
    <rPh sb="219" eb="221">
      <t>ホウコク</t>
    </rPh>
    <phoneticPr fontId="5"/>
  </si>
  <si>
    <r>
      <t>大量調理施設衛生管理マニュアル</t>
    </r>
    <r>
      <rPr>
        <b/>
        <sz val="12"/>
        <rFont val="ＭＳ Ｐゴシック"/>
        <family val="3"/>
        <charset val="128"/>
      </rPr>
      <t>が海苔のノロウイルス事件を切っ掛けに</t>
    </r>
    <r>
      <rPr>
        <b/>
        <sz val="12"/>
        <color indexed="10"/>
        <rFont val="ＭＳ Ｐゴシック"/>
        <family val="3"/>
        <charset val="128"/>
      </rPr>
      <t>より具体的に改正</t>
    </r>
    <r>
      <rPr>
        <b/>
        <sz val="12"/>
        <rFont val="ＭＳ Ｐゴシック"/>
        <family val="3"/>
        <charset val="128"/>
      </rPr>
      <t>されました。
（生食発０６１６第１ 号　２０１７年６月１６日)
Ⅲ 衛生管理体制　　１．衛生管理体制の確立 　　　(1)～(6)　略
（７） 前文略・・・衛生管理者は、</t>
    </r>
    <r>
      <rPr>
        <b/>
        <u/>
        <sz val="12"/>
        <rFont val="ＭＳ Ｐゴシック"/>
        <family val="3"/>
        <charset val="128"/>
      </rPr>
      <t>毎日作業開始前に、各調理従事者等の健康状態の確認し、その結果を記録すること</t>
    </r>
    <r>
      <rPr>
        <b/>
        <sz val="12"/>
        <rFont val="ＭＳ Ｐゴシック"/>
        <family val="3"/>
        <charset val="128"/>
      </rPr>
      <t>。
別紙「従事者等の衛生管理点検表」　これまでより具体的に　</t>
    </r>
    <r>
      <rPr>
        <b/>
        <sz val="12"/>
        <color indexed="10"/>
        <rFont val="ＭＳ Ｐゴシック"/>
        <family val="3"/>
        <charset val="128"/>
      </rPr>
      <t>下痢、嘔吐、発熱等を記入することに変更</t>
    </r>
    <rPh sb="35" eb="38">
      <t>グタイテキ</t>
    </rPh>
    <rPh sb="65" eb="66">
      <t>ネン</t>
    </rPh>
    <rPh sb="67" eb="68">
      <t>ガツ</t>
    </rPh>
    <rPh sb="70" eb="71">
      <t>ヒ</t>
    </rPh>
    <rPh sb="106" eb="107">
      <t>リャク</t>
    </rPh>
    <rPh sb="112" eb="114">
      <t>ゼンブン</t>
    </rPh>
    <rPh sb="187" eb="190">
      <t>グタイテキ</t>
    </rPh>
    <rPh sb="202" eb="204">
      <t>キニュウ</t>
    </rPh>
    <rPh sb="209" eb="211">
      <t>ヘンコウ</t>
    </rPh>
    <phoneticPr fontId="5"/>
  </si>
  <si>
    <t>累計感染者数の増加ペース 114</t>
    <rPh sb="0" eb="2">
      <t>ルイケイ</t>
    </rPh>
    <rPh sb="2" eb="5">
      <t>カンセンシャ</t>
    </rPh>
    <rPh sb="5" eb="6">
      <t>スウ</t>
    </rPh>
    <rPh sb="7" eb="9">
      <t>ゾウカ</t>
    </rPh>
    <phoneticPr fontId="5"/>
  </si>
  <si>
    <t xml:space="preserve">
世界の新規感染者数: 362万人で感染拡大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</si>
  <si>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今週の新型コロナ 新規感染者数　世界で362万人(対前週の増加に対して52万人増加)</t>
    <rPh sb="0" eb="2">
      <t>コンシュウ</t>
    </rPh>
    <rPh sb="9" eb="15">
      <t>シンキカンセンシャスウ</t>
    </rPh>
    <rPh sb="23" eb="24">
      <t>ニン</t>
    </rPh>
    <rPh sb="24" eb="25">
      <t>タイ</t>
    </rPh>
    <rPh sb="25" eb="27">
      <t>ゼンシュウ</t>
    </rPh>
    <rPh sb="28" eb="30">
      <t>ゾウカ</t>
    </rPh>
    <rPh sb="31" eb="32">
      <t>タイ</t>
    </rPh>
    <rPh sb="34" eb="35">
      <t>サラ</t>
    </rPh>
    <rPh sb="37" eb="39">
      <t>マンニン</t>
    </rPh>
    <rPh sb="39" eb="41">
      <t>ゾウカ</t>
    </rPh>
    <phoneticPr fontId="5"/>
  </si>
  <si>
    <t>Reported 6/19　 6:20 (前週より361万人)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</si>
  <si>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r>
      <rPr>
        <sz val="12.55"/>
        <color theme="0"/>
        <rFont val="Inherit"/>
        <family val="2"/>
      </rPr>
      <t>中国</t>
    </r>
    <rPh sb="0" eb="2">
      <t>チュウゴク</t>
    </rPh>
    <phoneticPr fontId="106"/>
  </si>
  <si>
    <t>2022/23週</t>
    <phoneticPr fontId="5"/>
  </si>
  <si>
    <t>-</t>
    <phoneticPr fontId="106"/>
  </si>
  <si>
    <t>※2022年 第23週（6/6～6/12） 現在</t>
    <phoneticPr fontId="5"/>
  </si>
  <si>
    <t>平年並み</t>
    <rPh sb="0" eb="3">
      <t>ヘイネンナ</t>
    </rPh>
    <phoneticPr fontId="106"/>
  </si>
  <si>
    <t>群馬県の小学校で、児童ら271人が嘔吐や下痢の症状を訴えていることがわかりました。ノロウイルスの集団感染とみられます。群馬県によりますと、太田市立沢野小学校で今月14日から17日の正午までに、児童253人、教職員18人のあわせて271人が嘔吐や下痢などの症状を訴えているということです。これまでに入院している人はおらず、いずれも症状は軽いということですが、小学校は今月15日から臨時休校しています。</t>
    <phoneticPr fontId="106"/>
  </si>
  <si>
    <t>TBS</t>
    <phoneticPr fontId="106"/>
  </si>
  <si>
    <t>京都府福知山市は14日、同市大江町のげん鬼こども園で、園児や職員計47人が嘔吐（おうと）や下痢などの症状を訴えたと発表した。感染性胃腸炎による集団感染の疑いがあり、同園を14、15日に休園する。　市によると、8～13日までに0～5歳児82人のうち37人と、職員27人のうち10人に症状が発生した。重症者はい</t>
    <phoneticPr fontId="106"/>
  </si>
  <si>
    <t>京都新聞</t>
    <rPh sb="0" eb="4">
      <t>キョウトシンブン</t>
    </rPh>
    <phoneticPr fontId="106"/>
  </si>
  <si>
    <t xml:space="preserve">函館新聞電子版 </t>
    <phoneticPr fontId="106"/>
  </si>
  <si>
    <t>函館市内でノロウイルスの感染急増 
函館市内でノロウイルスによる感染症胃腸炎患者の集団発生が相次いでいる。今年度に入りすでに４件、１０８人が感染.</t>
    <phoneticPr fontId="106"/>
  </si>
  <si>
    <t>食 中 毒 の 発 生 に つ い て(カンピロバクター属菌)</t>
    <phoneticPr fontId="16"/>
  </si>
  <si>
    <t>６月１４日（火）午前９時頃，発症者から「会社の同僚と大和町内の飲食店で食事をしたところ，３名が下痢，発熱等の症状を呈している」との情報が，塩釜保健所黒川支所へ寄せられた。塩釜保健所黒川支所で調査したところ，６月１０日（金）午後６時から大和町内の飲食店「旬味 恵比蔵」で調理した食事を喫食した１グループ５名のうち３名が下痢，頭痛，発熱及び嘔吐等の症状を呈し，うち２名が医療機関を受診していたことが判明した。
塩釜保健所黒川支所は，患者の検便からカンピロバクター属菌が検出されたこと，検出された病因物質が患者の症状及び潜伏期間と矛盾しないこと，患者に共通した食品が当該飲食店の食事に限られること及び患者を診察した医師から食中毒患者等届出票が提出されたことから，この飲食店の
食事を原因とする食中毒と断定した。なお，患者は現在快方に向かっている。</t>
    <phoneticPr fontId="16"/>
  </si>
  <si>
    <t>https://www.pref.miyagi.jp/documents/40525/teisei20220617syokutyudokupresu.pdf</t>
    <phoneticPr fontId="16"/>
  </si>
  <si>
    <t>宮城県</t>
    <phoneticPr fontId="16"/>
  </si>
  <si>
    <t>食と暮らしの安全推進課食品安全班</t>
    <phoneticPr fontId="16"/>
  </si>
  <si>
    <t>上毛新聞</t>
    <rPh sb="0" eb="4">
      <t>ジョウモウシンブン</t>
    </rPh>
    <phoneticPr fontId="16"/>
  </si>
  <si>
    <t>群馬県高崎市は17日、同市の焼鳥店で食事をし、下痢や腹痛、発熱などの症状を訴えた同市と伊勢崎市の20代と70代の男性2人から食中毒の原因菌、カンピロバクターを検出したと発表した。市は同店の食事が原因と断定し、同日から3日間の営業停止処分とした。
　市によると、2人は5月31日にそれぞれ別のグループ計4人で同店を利用。レバーや胸肉などを食べ、4日以降に相次いで発症した。伊勢崎市内の医療機関の検査でカンピロバクターが検出された患者がいると、9日に県から市保健所に連絡があった。2人は入院しておらず、快方に向かっているという。</t>
    <phoneticPr fontId="16"/>
  </si>
  <si>
    <t>高崎の焼鳥店で男性２人が食中毒(カンピロバクター属菌)</t>
    <phoneticPr fontId="16"/>
  </si>
  <si>
    <t>https://www.jomo-news.co.jp/articles/-/131703</t>
    <phoneticPr fontId="16"/>
  </si>
  <si>
    <t>群馬県</t>
    <rPh sb="0" eb="3">
      <t>グンマケン</t>
    </rPh>
    <phoneticPr fontId="16"/>
  </si>
  <si>
    <t>熊本県</t>
    <rPh sb="0" eb="3">
      <t>クマモトケン</t>
    </rPh>
    <phoneticPr fontId="16"/>
  </si>
  <si>
    <t>テレビ熊本</t>
    <rPh sb="3" eb="5">
      <t>クマモト</t>
    </rPh>
    <phoneticPr fontId="16"/>
  </si>
  <si>
    <t>熊本市保健所は市内にある焼き鳥店で食中毒があったとしてこの店を、３日間の営業停止処分としました。
営業停止処分を受けたのは熊本市中央区下通の飲食店、『鶏恋ーＴｏｒｉｋｏー』です。
熊本市保健所によりますと５月３１日この店で焼き鳥などを食べた２０代の女性３人が下痢や発熱などの症状を訴え１人が医療機関を受診しました。
３人のうち２人と店で調理をしていた従業員１人の便からカンピロバクターが検出され熊本市保健所は食中毒と断定。店を１６日から３日間の営業停止処分としました。全員快方に向かっているということです。保健所では焼き鳥の加熱不足や生の肉を触った後の手洗いが不十分だったことが原因ではないかとみています。</t>
    <phoneticPr fontId="16"/>
  </si>
  <si>
    <t>熊本市の焼き鳥店で食中毒　３日間の営業停止処分(カンピロバクター属菌)</t>
    <phoneticPr fontId="16"/>
  </si>
  <si>
    <t>https://news.yahoo.co.jp/articles/035727095a315c476c4d2da9084be05f7a519b5c</t>
    <phoneticPr fontId="16"/>
  </si>
  <si>
    <t>軽くあぶった鶏の刺し身食べ、客３人が下痢や発熱…カンピロバクター属菌検出</t>
    <phoneticPr fontId="16"/>
  </si>
  <si>
    <t>千葉県</t>
    <rPh sb="0" eb="3">
      <t>チバケン</t>
    </rPh>
    <phoneticPr fontId="16"/>
  </si>
  <si>
    <t>千葉県船橋市保健所は１５日、船橋市の飲食店で、客の男性３人が下痢や発熱の症状を訴え、うち２人からカンピロバクター属菌が検出されたと発表した。　発表によると、３人は会社の同僚と計９人で５月２４日午後７時頃、同店で軽くあぶった鶏の刺し身などを食べ、３人が同２８日朝から下痢などの症状を訴えた。入院した人はおらず、全員が回復に向かっている。同保健所はカンピロバクター属菌による食中毒と断定し、同店を１５日から３日間の営業停止処分とした。</t>
    <phoneticPr fontId="16"/>
  </si>
  <si>
    <t>https://news.biglobe.ne.jp/domestic/0617/ym_220617_6505417020.html</t>
    <phoneticPr fontId="16"/>
  </si>
  <si>
    <t>読売新聞</t>
    <rPh sb="0" eb="4">
      <t>ヨミウリシンブン</t>
    </rPh>
    <phoneticPr fontId="16"/>
  </si>
  <si>
    <t>仕出し弁当を食べた１１６人が食中毒　５～８４歳の男女が下痢や腹痛などの症状</t>
    <phoneticPr fontId="16"/>
  </si>
  <si>
    <t>　兵庫県は１５日、養父市の飲食店「マルシェ」の仕出し弁当を食べた市内外の５～８４歳の男女１１６人に下痢や腹痛などの症状が出たと発表した。県朝来健康福祉事務所は食中毒が原因と断定し、同店に１７日まで３日間の営業停止を命じた。　県によると１２日午後、淡路広域消防事務組合から「洲本市内を訪れていた県外の学校の生徒７人が腹痛や下痢で救急搬送された」と連絡があり、県が調べたところ、同店の弁当を前日に食べていたという。　県の調査では、１１、１２日に同店の弁当を食べた１４グループ７５７人のうち、４グループ１１６人が下痢や腹痛などを訴えた。症状が出た人の居住地は養父や宝塚、西宮市をはじめ県内外３１市町に及ぶ。入院した人はおらず、いずれも快方に向かっている。</t>
    <phoneticPr fontId="16"/>
  </si>
  <si>
    <t>兵庫県</t>
    <rPh sb="0" eb="2">
      <t>ヒョウゴ</t>
    </rPh>
    <rPh sb="2" eb="3">
      <t>ケン</t>
    </rPh>
    <phoneticPr fontId="16"/>
  </si>
  <si>
    <t>https://www.kobe-np.co.jp/news/jiken/202206/0015389288.shtml</t>
    <phoneticPr fontId="16"/>
  </si>
  <si>
    <t>神戸新聞</t>
    <rPh sb="0" eb="4">
      <t>コウベシンブン</t>
    </rPh>
    <phoneticPr fontId="16"/>
  </si>
  <si>
    <t>釣ったフグ食べ食中毒　男性２人に症状　長崎市で１４年ぶり(テトラドトキシン)</t>
    <phoneticPr fontId="16"/>
  </si>
  <si>
    <t>長崎県</t>
    <rPh sb="0" eb="3">
      <t>ナガサキケン</t>
    </rPh>
    <phoneticPr fontId="16"/>
  </si>
  <si>
    <t>長崎市は14日、釣ったフグを食べた市内の男性2人に食中毒症状が現れ、うち1人が一時、入院したと発表した。同市内で約14年ぶり、県内では約5年ぶりの発生。市は「素人のフグ調理は非常に危険なので絶対にやめて」と呼びかけている。
　市生活衛生課によると、30代男性は9日、フグ処理の資格を持たないのに、釣ったフグを自宅で調理。内臓を除き、午後9時ごろに鍋料理にして40代男性と共に食べた。約3時間後、30代男性に全身のしびれや下痢などが現れ、搬送先の医療機関に入院。医療機関の通報を受けた市保健所が調べたところ、40代男性にも手足のしびれや嘔吐（おうと）などの症状が確認された。2人とも既に回復しているという。
　長崎市内のフグ食中毒発生は2008年以来。県内では17年に五島、南島原、対馬3市で1件ずつ発生している。</t>
    <phoneticPr fontId="16"/>
  </si>
  <si>
    <t>長崎新聞</t>
    <rPh sb="0" eb="4">
      <t>ナガサキシンブン</t>
    </rPh>
    <phoneticPr fontId="16"/>
  </si>
  <si>
    <t>https://nordot.app/909630772519059456?c=39546741839462401</t>
    <phoneticPr fontId="16"/>
  </si>
  <si>
    <t>食中毒（疑い）が発生しました</t>
    <phoneticPr fontId="16"/>
  </si>
  <si>
    <t>福岡県</t>
    <rPh sb="0" eb="3">
      <t>フクオカケン</t>
    </rPh>
    <phoneticPr fontId="16"/>
  </si>
  <si>
    <t>　令和４年６月１３日（月）、春日市内の医療機関から、サバの刺身等を食べて食中毒様症状を呈した患者を診察し、胃アニサキス症と診断した旨、筑紫保健福祉環境事務所に届出があった。筑紫保健福祉環境事務所及び福岡市が調査したところ、春日市のスーパーで６月９日（木）に購入したサバの刺身、カツオのたたき、バッテラ等を午後６時頃から自宅で喫食した福岡市在住の２名中１名が、食中毒症状を呈していることが判明した。
　現在、筑紫保健福祉環境事務所において、食中毒疑いとして調査を進めている。</t>
    <phoneticPr fontId="16"/>
  </si>
  <si>
    <t>福岡県公表</t>
    <rPh sb="0" eb="3">
      <t>フクオカケン</t>
    </rPh>
    <rPh sb="3" eb="5">
      <t>コウヒョウ</t>
    </rPh>
    <phoneticPr fontId="16"/>
  </si>
  <si>
    <t>https://www.pref.fukuoka.lg.jp/press-release/syokuchudoku20220613.html</t>
    <phoneticPr fontId="16"/>
  </si>
  <si>
    <t>回収＆返金</t>
  </si>
  <si>
    <t>イオンリテール</t>
  </si>
  <si>
    <t>ヤオコー</t>
  </si>
  <si>
    <t>マックスバリュ西...</t>
  </si>
  <si>
    <t>ヨークベニマル</t>
  </si>
  <si>
    <t>回収＆返金/交換</t>
  </si>
  <si>
    <t>浜田屋本店</t>
  </si>
  <si>
    <t>つくば学園通りお...</t>
  </si>
  <si>
    <t>サンリブ</t>
  </si>
  <si>
    <t>純和食品</t>
  </si>
  <si>
    <t>オルハコーポレー...</t>
  </si>
  <si>
    <t>ユニバース</t>
  </si>
  <si>
    <t>ロックフローズン...</t>
  </si>
  <si>
    <t>まるで炊きたて帆立めし アレルゲン誤表記</t>
  </si>
  <si>
    <t>大粒シーフードミックス 一部保存方法誤表示</t>
  </si>
  <si>
    <t>河鶴</t>
  </si>
  <si>
    <t>お肉屋さんのキムチ 一部異臭（薬品臭）</t>
  </si>
  <si>
    <t>ヨーク</t>
  </si>
  <si>
    <t>サクサクポークカツレツ 一部アレルギー(乳)表示欠落</t>
  </si>
  <si>
    <t>回収＆交換</t>
  </si>
  <si>
    <t>戸田久</t>
  </si>
  <si>
    <t>北緯40度もりおか冷麺 一部賞味期限印字欠落</t>
  </si>
  <si>
    <t>回収</t>
  </si>
  <si>
    <t>米見</t>
  </si>
  <si>
    <t>ジビエ肉味噌 ソルビン酸カリウム添加</t>
  </si>
  <si>
    <t>村井製菓</t>
  </si>
  <si>
    <t>たれだんご他 10品目 一部消費期限誤印字</t>
  </si>
  <si>
    <t>和田又</t>
  </si>
  <si>
    <t>クレープ(チョコチップ＆チョコホイップ) 一部消費期限印字欠落</t>
  </si>
  <si>
    <t>おおのミルク工房...</t>
  </si>
  <si>
    <t>ゆめアイス（バニラ）一般細菌数規格基準違反</t>
  </si>
  <si>
    <t>西友</t>
  </si>
  <si>
    <t>ホタテめし弁当 ラベル誤貼付でアレルギー表示欠落</t>
  </si>
  <si>
    <t>JA全農みえミー...</t>
  </si>
  <si>
    <t>黒毛和牛入りハンバーグ 一部ラベル誤貼付で表示欠落</t>
  </si>
  <si>
    <t>骨取り真あじ竜田揚の南蛮酢 一部ラベル誤貼付で表示欠落</t>
  </si>
  <si>
    <t>室蘭漁業協同組合...</t>
  </si>
  <si>
    <t>殻付ホタテ 一部麻痺性貝毒の基準超過</t>
  </si>
  <si>
    <t>二層仕立てのメンチかつ ラベル誤貼付でアレルゲン表示欠落</t>
  </si>
  <si>
    <t>イズミ</t>
  </si>
  <si>
    <t>南行橋 蒸し鶏ごぼうサラダ ラベル誤貼付で卵の表示欠落</t>
  </si>
  <si>
    <t>社会福祉法人あみ...</t>
  </si>
  <si>
    <t>糸こんにゃく 一部ゴム破片混入の恐れ</t>
  </si>
  <si>
    <t>日本ルナ</t>
  </si>
  <si>
    <t>のむバニラヨーグルト 一部包装不良品</t>
  </si>
  <si>
    <t>たいまつ食品</t>
  </si>
  <si>
    <t>新潟県産コシヒカリ100％使用 玉子がゆ 一部商品袋に異常</t>
  </si>
  <si>
    <t>マックスバリュ東...</t>
  </si>
  <si>
    <t>とうもろこしとアスパラの香ばし揚げ アレルゲン表示欠落</t>
  </si>
  <si>
    <t>マコーズファクト...</t>
  </si>
  <si>
    <t>プレーンベーグル 裏面表示に誤表示</t>
  </si>
  <si>
    <t>髙丸食品</t>
  </si>
  <si>
    <t>天満店 こだわりぬいた寄せ豆腐 消費期限誤表示</t>
  </si>
  <si>
    <t>京阪百貨店</t>
  </si>
  <si>
    <t>京橋店 伊豆銘菓 水まんじゅう 一部賞味期限誤表示</t>
  </si>
  <si>
    <t>栗山米菓</t>
  </si>
  <si>
    <t>玄米柿の種 一部過酸化物価上昇の恐れ</t>
  </si>
  <si>
    <t>生活協同組合コー...</t>
  </si>
  <si>
    <t>ベルギーチョコチップワッフル アレルギー(乳成分)表示欠落</t>
  </si>
  <si>
    <t>亀屋良長</t>
  </si>
  <si>
    <t>京せんべい「薫る便り」 一部特定原材料(卵)表示欠落</t>
  </si>
  <si>
    <t>はたけのみかた</t>
  </si>
  <si>
    <t>だいこんの鶏そぼろおじや 誤表記</t>
  </si>
  <si>
    <t>小岩井農牧</t>
  </si>
  <si>
    <t>小岩井農場育ちハロウミ 一括表示シール誤貼付</t>
  </si>
  <si>
    <t>横浜農業協同組合...</t>
  </si>
  <si>
    <t>きゅうり 一部残留農薬基準超過</t>
  </si>
  <si>
    <t>かほく店 チリ産 骨取り銀サケ 誤表示</t>
  </si>
  <si>
    <t>韓国屋台グルメのキムマリ ラベル誤貼付で表示欠落</t>
  </si>
  <si>
    <t>前橋関根店 天然ホワイトえび 一部保存温度帯誤表示</t>
  </si>
  <si>
    <t>魚屋の握り盛合せ 8色 一部ラベル誤貼付で表示欠落</t>
  </si>
  <si>
    <t>米沢店 カレイの唐揚一部 アレルギー表示欠落</t>
  </si>
  <si>
    <t>玉ねぎ和風ドレッシング一部 菌が繁殖した可能性</t>
  </si>
  <si>
    <t>八千代緑が丘店 赤魚西京漬一部 保存温度帯誤表記</t>
  </si>
  <si>
    <t>三筍最中のあんこ 一部製品に膨張</t>
  </si>
  <si>
    <t>日替わり弁当（ビビンバ風） 一部食品表示誤り</t>
  </si>
  <si>
    <t>北島店 焼き立てパン各種 一部縫い針混入の恐れ</t>
  </si>
  <si>
    <t>ゼリーの時間,ゼリーの彩り 11品目 原料原産地表示欠落</t>
  </si>
  <si>
    <t>塩化マグネシウム KABUTOフーズ 製造許可未取得</t>
  </si>
  <si>
    <t>生ドーナツ(生乳カスタード) 一部賞味期限切れカスタード使用</t>
  </si>
  <si>
    <t>2022年第22週（5月30日〜6月5日）</t>
    <phoneticPr fontId="106"/>
  </si>
  <si>
    <t>結核例234</t>
    <phoneticPr fontId="5"/>
  </si>
  <si>
    <t>細菌性赤痢1例 菌種：S. sonnei（D群）＿感染地域：徳島県</t>
    <phoneticPr fontId="106"/>
  </si>
  <si>
    <t xml:space="preserve">腸管出血性大腸菌感染症61例（有症者40例、うちHUS 1例）
感染地域：国内55例、国内・国外不明6例
国内の感染地域：‌千葉県7例、福岡県7例、東京都6例、大阪府5例、広島県5例、茨城県4例、北海道3例、静岡県2例、群馬県1例、神奈川県1例、新潟県1例、石川県1例、京都府1例、
兵庫県1例、奈良県1例、香川県1例、佐賀県1例、大分県1例、
国内（都道府県不明）6例
</t>
    <phoneticPr fontId="106"/>
  </si>
  <si>
    <t xml:space="preserve">年齢群：‌2歳（1例）、6歳（1例）、7歳（2例）、9歳（2例）、10代（11例）、
20代（12例）、30代（5例）、40代（8例）、50代（6例）、60代（3例）、
70代（3例）、80代（3例）、90代以上（4例）
</t>
    <rPh sb="90" eb="91">
      <t>レイ</t>
    </rPh>
    <phoneticPr fontId="106"/>
  </si>
  <si>
    <t>血清群・毒素型：‌O157 VT1・VT2（21例）、O26 VT1（11例）、O157 VT2（2例）、O103 VT1（1例）、
O157VT1（1 例）、O145 VT1（1 例）、O115VT2（1例）、O8 VT2（1例）、その他・不明（22例）
累積報告数：595例（有症者337例、うちHUS 4例．死亡なし）</t>
    <phoneticPr fontId="106"/>
  </si>
  <si>
    <t>E型肝炎7例 感染地域（感染源）：‌岩手県1例（不明）、東京都1例（不明）、神奈
川県1例（不明）、新潟県1例（豚レバー）、大阪府1例（豚ホルモン）、
国内（都道府県不明）1例（不明）、国内・国外不明1例（不明）
A型肝炎4例 感染地域：‌福島県1例、鹿児島県1例、国内（都道府県不明）1例、
国内・国外不明1例</t>
    <phoneticPr fontId="106"/>
  </si>
  <si>
    <t>レジオネラ症41例（肺炎型40例、ポンティアック型1例）
感染地域：‌埼玉県5例、千葉県3例、岐阜県3例、宮城県2例、栃木県2例、新潟県2例、大阪府2例、福島県1例、群馬県1例、東京都1例、富山県1例、石川県1例、長野県1例、愛知県1例、兵庫県1例、奈良県1例、岡山県
1例、徳島県1例、香川県1例、高知県1例、石川県/富山県1例、国内（都道府県不明）2例、
国内・国外不明6例
年齢群：‌40代（2例）、50代（8例）、60代（13例）、70代（9例）、80代（5例）、90代以上（4例）累積報告数：609例</t>
    <phoneticPr fontId="106"/>
  </si>
  <si>
    <t>アメーバ赤痢9例（腸管アメーバ症8例、腸管外アメーバ症1例）
感染地域：‌埼玉県1例、神奈川県1例、兵庫県1例、岡山県1例、国内（都道府県不明）3例、国内・国外不明2例
感染経路：‌性的接触5例（異性間3例、同性間1例、異性間・同性間不明1例）、経口感染1例、不明3例</t>
    <phoneticPr fontId="106"/>
  </si>
  <si>
    <t>https://jp.reuters.com/article/britain-inflation-idJPKBN2NX0HO</t>
    <phoneticPr fontId="16"/>
  </si>
  <si>
    <t>https://www.nna.jp/news/show/2351245</t>
    <phoneticPr fontId="16"/>
  </si>
  <si>
    <t>https://www.nna.jp/news/show/2350573</t>
    <phoneticPr fontId="16"/>
  </si>
  <si>
    <t>https://mainichi.jp/articles/20220615/k00/00m/020/182000c</t>
    <phoneticPr fontId="16"/>
  </si>
  <si>
    <t>https://news.yahoo.co.jp/articles/bb08a8029170541842ab042bd58cd14ab1c72ca4</t>
    <phoneticPr fontId="16"/>
  </si>
  <si>
    <t>https://www.excite.co.jp/news/article/Recordchina_895822/</t>
    <phoneticPr fontId="16"/>
  </si>
  <si>
    <t>https://www.jetro.go.jp/biznews/2022/06/26f7d2426c621c3c.html</t>
    <phoneticPr fontId="16"/>
  </si>
  <si>
    <t>https://www.nna.jp/news/show/2348997</t>
    <phoneticPr fontId="16"/>
  </si>
  <si>
    <t>カンボジアで、食品の安全性確保などを目的とした食品安全法が施行された。安全で衛生的な品質の食品を流通させることで、国民の健康を保護するとともに、品質の向上を通じて食品の輸出拡大につなげる狙いだ。クメール・タイムズ（電子版）が13日に伝えた。 商業省傘下の消費者保…
関連国・地域： カンボジア
関連業種： 食品・飲料／マクロ・統計・その他経済</t>
    <phoneticPr fontId="16"/>
  </si>
  <si>
    <t>カンボジア</t>
    <phoneticPr fontId="16"/>
  </si>
  <si>
    <t>英国の食品流通研究所（ＩＧＤ）は１６日、国内の食品価格上昇率が夏場に最大１５％に達し、来年半ばまで高止まりするとの見通しを示した。食品・飲料の値上げで最貧困層が最も打撃を受けるとしている。家族４人の典型的な世帯の食費は平均で今年１月の３９６ポンドから来年１月に４３９ポンド（５２９ドル）に増加する見込み。
食肉、穀物製品、乳製品、果物、野菜の値上がりが最も顕著になる見通し。白身肉など、小麦を飼料に使う製品の価格が短期的に高騰すると見込まれている。
ＩＧＤは、ウクライナ戦争、供給網の課題、金融・財政政策の限界、欧州連合（ＥＵ）離脱といった原因を列挙。
チーフエコノミストのジェームズ・ワトソン氏は「生計費の圧力が近く和らぐ可能性は低い。すでに食事の回数を減らしている世帯が見られる」と述べた。</t>
    <phoneticPr fontId="16"/>
  </si>
  <si>
    <t>英国</t>
    <rPh sb="0" eb="2">
      <t>エイコク</t>
    </rPh>
    <phoneticPr fontId="16"/>
  </si>
  <si>
    <r>
      <t>アラブ首長国連邦（ＵＡＥ）は、原則として、インド産の小麦と小麦粉の再輸出を４カ月間停止する。ロイター通信が15日に伝えた。 ＵＡＥの経済省が発表した。世界的な取引停滞を受け、国内供給を優先する。 インドは先月14日、発行済みの信用状の裏付けがあり、輸入する側に食料…
関連国</t>
    </r>
    <r>
      <rPr>
        <sz val="16"/>
        <rFont val="Microsoft YaHei"/>
        <family val="3"/>
        <charset val="128"/>
      </rPr>
      <t>・</t>
    </r>
    <r>
      <rPr>
        <sz val="16"/>
        <rFont val="Microsoft YaHei"/>
        <family val="2"/>
        <charset val="134"/>
      </rPr>
      <t>地域： インド／中東
関連業種： 食品</t>
    </r>
    <r>
      <rPr>
        <sz val="16"/>
        <rFont val="Microsoft YaHei"/>
        <family val="3"/>
        <charset val="128"/>
      </rPr>
      <t>・</t>
    </r>
    <r>
      <rPr>
        <sz val="16"/>
        <rFont val="Microsoft YaHei"/>
        <family val="2"/>
        <charset val="134"/>
      </rPr>
      <t>飲料／農林</t>
    </r>
    <r>
      <rPr>
        <sz val="16"/>
        <rFont val="Microsoft YaHei"/>
        <family val="3"/>
        <charset val="128"/>
      </rPr>
      <t>・</t>
    </r>
    <r>
      <rPr>
        <sz val="16"/>
        <rFont val="Microsoft YaHei"/>
        <family val="2"/>
        <charset val="134"/>
      </rPr>
      <t>水産／マクロ</t>
    </r>
    <r>
      <rPr>
        <sz val="16"/>
        <rFont val="Microsoft YaHei"/>
        <family val="3"/>
        <charset val="128"/>
      </rPr>
      <t>・</t>
    </r>
    <r>
      <rPr>
        <sz val="16"/>
        <rFont val="Microsoft YaHei"/>
        <family val="2"/>
        <charset val="134"/>
      </rPr>
      <t>統計</t>
    </r>
    <r>
      <rPr>
        <sz val="16"/>
        <rFont val="Microsoft YaHei"/>
        <family val="3"/>
        <charset val="128"/>
      </rPr>
      <t>・</t>
    </r>
    <r>
      <rPr>
        <sz val="16"/>
        <rFont val="Microsoft YaHei"/>
        <family val="2"/>
        <charset val="134"/>
      </rPr>
      <t>その他経済</t>
    </r>
    <phoneticPr fontId="16"/>
  </si>
  <si>
    <t>アラブ首長国連邦</t>
    <phoneticPr fontId="16"/>
  </si>
  <si>
    <t>アサヒグループホールディングスと韓国のロッテ七星飲料の合弁会社で、日本のビールの輸入販売を手掛けるロッテアサヒ酒類は、今月から韓国で広告活動を再開する。同社は、日韓関係の悪化を受けて2019年７月以降、テレビコマーシャルなどの広告を一時中断していた。米動画投稿サイト「ユーチューブ」や交流サイト（ＳＮＳ）などを通じて、アサヒスーパードライブランドのグローバルキャンペーン「BEYOND EXPECTED」の映像を17日から公開する。「期待以上のエキサイティングな清涼感」と「伝統と革新の出会いから誕生したクラシックながらも最もトレンディーなブランド」という世界共通のメッセージを韓国消費者に向けて発信し、需要の再開拓を狙う。</t>
    <phoneticPr fontId="16"/>
  </si>
  <si>
    <t>韓国</t>
    <rPh sb="0" eb="2">
      <t>カンコク</t>
    </rPh>
    <phoneticPr fontId="16"/>
  </si>
  <si>
    <t xml:space="preserve">約40年ぶりの記録的物価上昇に米国はどう立ち向かうのか。対応を迫られる米連邦準備制度理事会（FRB）は15日、政策金利を0・75％引き上げると決めた。景気の過熱感はなお強く、急激な物価上昇に歯止めが掛からない。FRBは政策のさじ加減に苦慮しているのが現状だ。物価上昇に揺れる現場を歩いた。
牛乳の値段は半年で1.5倍に
　「食品、飲料、ガソリン。ほとんどすべての値段が半年前に比べて倍近くになっていると感じる。ひどいわ」。6月上旬の日曜、米首都ワシントン郊外のスーパーに車で買い物に来ていたパトリシア・コンスタンザさん（42）は、あらゆる生活必需品の値上がりに不満をぶちまけた。　2人の子供を持つパトリシアさんは、パンや肉、冷凍食品、飲料など2週間分の食料をまとめ買いしている。半年前は1回の支払いが150ドル程度だったが、最近では300ドル近くかかる。日本円で言えば2万円が4万円近くに増えるイメージだ。「例えばこの牛乳を見て」とカートの中から取りだした牛乳（約1・9リットル入り）の値段は5ドル（675円）。半年前は3ドル29セントで買えたという。約5割増しだ。　パトリシアさんが最も腹立たしく思っているのはガソリン価格の高騰だ。半年前は「レギュラー満タン」の給油は40～50ドルだったが、最近では90ドルかかる。日本円で5000～6000円だったのが1万…
</t>
    <phoneticPr fontId="16"/>
  </si>
  <si>
    <t>米国</t>
    <rPh sb="0" eb="2">
      <t>ベイコク</t>
    </rPh>
    <phoneticPr fontId="16"/>
  </si>
  <si>
    <t>ウクライナ危機がいま世界の食料危機に発展しようとしています。ウクライナは世界有数の穀物輸出国で、トウモロコシの輸出量は世界第4位、小麦は第5位となっていて、その多くを船で輸出しています。しかし、ロシア軍が黒海を封鎖している影響で船が出られない状況となっています。ウクライナによると、ロシアによる侵攻以前は、月に最大で600万トン輸出していた穀物ですが、侵攻後は最大でも200万トンと、3分の1に留まる見通しを示しています。この穀物の供給ルートの寸断で、すでに世界全体に大きな影響が出始めています。アメリカ西海岸・ワシントン州にあるバンクーバー港は、年間500万トン以上の穀物を世界各地に輸出しています。この港にある「ユナイテッド・グレイン・コーポレーション」はアメリカ産の穀物輸出を専門にする三井物産の子会社です。この会社で営業を担当するトニー・フーさん。ロシアによるウクライナ侵攻以降、アメリカ産のトウモロコシの輸出に異変が起きているといいます。
アメリカは世界最大のトウモロコシの生産国で、年間およそ3億5800万トンを生産しています。そのうち例年ではおよそ20％を輸出。しかし、ウクライナからの輸出が止まったことで、アメリカへの注文が各国から急増しているのです。その最大の国が中国です。中国はトウモロコシの輸入の多くをこれまでウクライナに頼っていました。
「中国はもともとアメリカやウクライナなどからしか輸入していない。いま、中国のすべての需要がアメリカに来ている」さらに中国以外の国からも注文が急増。アメリカ産トウモロコシの争奪戦が起きているといいます。「ウクライナから買っていたほとんどの国が、アメリカのトウモロコシを求めている。中国や韓国などは3月以降、注文を増やし、すでに夏までの在庫をすべて買った」海外での旺盛な需要を受けて、アメリカ産トウモロコシの販売価格は侵攻前と比べて13％以上上昇しています。
「トウモロコシ価格が上昇すれば食品価格も上昇する。消費者の生活に影響を与える。世界の食料問題が心配だ」</t>
    <phoneticPr fontId="16"/>
  </si>
  <si>
    <t>2022年6月11日、独国際放送局ドイチェ・ヴェレの中国語版サイトが、台湾の高級魚であるハタについて中国が輸入の停止を発表し、台湾側が反発していることを報じた。記事は、昨年に台湾産パイナップルとバンレイシの輸入を停止したのに続き、中国税関総署が10日に「台湾産ハタからマラカイトグリーン、クリスタルバイオレットなど使用禁止薬物のほか、基準値を超えるオキシテトラサイクリンが検出されたため、6月13日より台湾産ハタの通関手続きを暫時停止する」と発表したことを紹介した。
そして、同署は昨年12月にもアモイ税関で台湾産ハタからマラカイトグリーン、クリスタルバイオレットなど使用禁止薬物が検出されたとして、台湾の養殖場2カ所からの輸入を停止するとともに、台湾から輸入される活魚の検査強化を発表し、台湾農業委員会が生産地域の遡及（そきゅう）検査を実施した結果不合格品は見つからず、その結果を中国側に提供したものの、中国側からは何ら反応がなかったと伝えている。
その上で、今回の輸入停止措置について台湾農業委員会の陳吉仲（チャン・ジージョン）主任委員がコメントし、台湾のハタは高品質であることを強調するとともに、中国に対して検査合格データを提供し、中国の関係機関に対して返答を求める構えを示したほか、中国のやり方は国際貿易の慣例や世界貿易機関（WTO）の食品安全検査・動植物防疫検疫ルールに違反するものであり、台湾側が提出した報告に反応がない場合はWTOへの提訴も辞さないと述べたことを紹介した。
記事は、台湾産ハタが主に中国本土、香港、マカオに対して活魚で輸出されており、一部が冷凍魚として米国に輸出されていると紹介。台湾農業委員会のデータによれば、従来は中国本土、香港向けに1万トン余りが輸出されていたものの、昨年は6000トンにまで減少していたと伝えた。
そして、台湾行政院の羅秉成（ルオ・ビンチョン）報道官が11日に「中国が国際慣例に従わず一方的にハタの輸入を全面的に停止したことは、台湾の漁業関係者の利益と両岸関係を損ねるだけでなく、台湾人民の中国共産党に対する反感を強めることになる」と中国側を批判し、蔡英文（ツァイ・インウエン）相当もSNS上で「台湾製品の輸入停止は、両岸の正常な貿易を全くアシストしない上、両岸関係を一方的に傷つけることになる」とコメントしたとしている。</t>
    <phoneticPr fontId="16"/>
  </si>
  <si>
    <t>タイ商務省外国貿易局（DFT）は6月1日、非特恵原産地証明書（C/O）の発給を申請する前に、輸出品に適用される原産地規則を十分に確認するよう、輸出者に対して呼びかけた。輸出先の相手国側から、確認を求められたり、輸入関税を引き上げられたりする事例が発生しているという。
ピタック・ウドムウィチャットDFT局長によると、過去3年間、米国とEUがアンチダンピング（AD）措置などを発動した国のメーカーに関連して、DFTは米国税関国境保護局（CBP）と欧州不正対策局（OLAF）から、タイの輸出業者29社と15品目にかかる調査協力の要請を受けたという。これらの輸出業者と品目については、米国とEUの貿易措置を回避する目的で、タイの原産品として迂回（うかい）輸出をしようとした可能性があるという。
調査の結果、マットレス、マットレスのスプリング、アルミホイル、蜂蜜、くぎ、太陽光電池および太陽光パネル、電動バイク、リチウム電池の8品目について、調査対象の45％に当たる13社が産地偽装を行っていることが判明した。
迂回輸出行為の例としては、製品の部品・コンポーネントをタイに輸入し、タイで再組み立て、または若干の加工（米国やEUの原産地規則を満たさない水準で、通常は原産地が変わったとみなされない程度の加工）を行い、米国やEUへ輸出するといった方法で行われている。2022年第1四半期（1～3月）では、米国・EUは継ぎ目のない鉄鋼管、バスやトラック用のタイヤ、グラスファイバー、木製家具、鉄鋼製の継ぎ手などを注視している。
DFTは原産地検認システムなどのデータベースを活用し、迂回輸出防止に向けて注視を続けている。また、米国やEUが貿易措置を講じる特定国（例：中国など）の対象商品に関する輸出入統計を確認し、特定国からタイへの当該品目の輸入量と、タイから米国・EUへの輸出量に連動がないかチェックしている。加えて、DFTはCBPやOLAFと協力し、物品が原産地規則に従って生産されているかどうかを確認するため、工場の実地検査などといった対策を強化しているという。</t>
    <phoneticPr fontId="16"/>
  </si>
  <si>
    <t>https://news.yahoo.co.jp/articles/0ef93733d8be3dd270924f25e7d0ddfdb9ce0529</t>
    <phoneticPr fontId="16"/>
  </si>
  <si>
    <t>中国で新型コロナウイルスの感染が再拡大している。上海市は市内の大半で飲食店での外食を再び禁じたほか、隔離措置で不備があったとして当局者10人余りを処分した。上海市は11日の新規感染者が29人だったと12日に報告。北京市は11日の新規感染が65人で、全て人気のバーで発生したクラスター（感染者集団）に関係していると発表した。上海、北京両市は長く実施してきたコロナ規制を数日前に緩和したばかりだが、大規模検査を再開。習近平政権が堅持している徹底的にコロナを封じ込める「ゼロコロナ」戦略に基づき、ロックダウン（都市封鎖）と解除が繰り返され、持続可能な景気回復が脅かされるとの懸念が強まっている。
２カ月間に及ぶロックダウンを１日に解除した上海市は、大規模検査を行うため11日に市内の大半を封鎖。地元メディアによれば、レストランは店内での食事の提供停止を求める通知を10日に受けた。テイクアウトや配達は認められている。
上海最悪のコロナ流行は３月に始まったが、隔離施設のホテルでの過失も一因だった。上海市政府は11日、隔離措置を実施する上で不備がありホテル「華亭賓館」での３月のコロナ感染を招いたと説明し、徐匯区の当局者12人が職を解かれるか、警告処分を受けたと発表した。北京市は13日に予定していた大半の学校再開を遅らせる。新たな再開日程は決まっていない。香港の衛生当局は11日の記者会見で、新規のコロナ感染者が２カ月近くで最多の計851人となったと発表した。これには域外からの流入74件も含まれている。
原題：Shanghai Reimposes Dine-In Ban, Punishes Officials Over Lapse、Hong Kong Daily Covid Cases Rise to Highest in Nearly Two Months（抜粋）</t>
    <phoneticPr fontId="16"/>
  </si>
  <si>
    <t>https://www.nna.jp/news/show/2348237</t>
    <phoneticPr fontId="16"/>
  </si>
  <si>
    <t>香港の通信大手、和記電訊香港（ハチソン・テレコミュニケーションズ香港、ＨＴＨＫ）傘下の通信キャリア「３香港」は９日、スーパーマーケット「百佳超級市場（パークンショップ）」の一角に出店する専門店「３／智慧百家デジライブ」について、年内に現行の２倍となる18店体制に…
関連国・地域： 香港
関連業種： ＩＴ・通信／小売り・卸売り</t>
    <phoneticPr fontId="16"/>
  </si>
  <si>
    <t>英国の食品インフレ、最大15％に達する可能性＝研究所 ｜ ロイター</t>
  </si>
  <si>
    <t>ＵＡＥ、インド産小麦の再輸出停止 - NNA ASIA・インド・食品・飲料</t>
  </si>
  <si>
    <t xml:space="preserve">ロッテアサヒ酒類、韓国で３年ぶり広告再開 - NNA ASIA・韓国・食品・飲料 　NNA ASIA </t>
  </si>
  <si>
    <t>食品、ガソリン…「ひどい」　米国で止まらない物価高騰に住民悲鳴</t>
  </si>
  <si>
    <t>ウクライナ侵攻の影響で世界に“食料危機”　アメリカ産トウモロコシの争奪戦も【WBS】</t>
  </si>
  <si>
    <t xml:space="preserve">中国が台湾の高級魚ハタの輸入を停止、台湾はWTO提訴も検討―独メディア - エキサイト </t>
  </si>
  <si>
    <t>原産地偽装した米国・EUへの迂回輸出問題、タイ商務省は工場検査など強化(タイ、米国、EU) ｜ ビジネス短信 - ジェトロ</t>
  </si>
  <si>
    <t xml:space="preserve">中国でコロナ感染再拡大、上海が再び外食規制－北京は学校再開を延期 - Yahoo!ニュース </t>
  </si>
  <si>
    <t>食品安全法、国王署名で施行へ - NNA ASIA・カンボジア・食品・飲料</t>
  </si>
  <si>
    <t xml:space="preserve">通信キャリア３香港、百佳の専門店２倍に - NNA ASIA </t>
  </si>
  <si>
    <t>ら</t>
    <phoneticPr fontId="16"/>
  </si>
  <si>
    <t>香港</t>
    <rPh sb="0" eb="2">
      <t>ホンコン</t>
    </rPh>
    <phoneticPr fontId="16"/>
  </si>
  <si>
    <t>中国</t>
    <rPh sb="0" eb="2">
      <t>チュウゴク</t>
    </rPh>
    <phoneticPr fontId="16"/>
  </si>
  <si>
    <t>タイ</t>
    <phoneticPr fontId="16"/>
  </si>
  <si>
    <t>機能性表示食6/19現在　5,564品目です　(A18,A89,A178,A217を除く)</t>
    <phoneticPr fontId="16"/>
  </si>
  <si>
    <t>韓国屋台グルメのキムマリ ラベル誤貼付で表示欠落</t>
    <phoneticPr fontId="16"/>
  </si>
  <si>
    <t>2022年6月15日に、イオンスタイル幕張新都心フードストアで販売した「韓国屋台グルメのキムマリ」において、 特定原材料「えび」の欠落が判明したため、回収する。これまで健康被害の報告はない。(リコールプラス)
【対象商品】「韓国屋台グルメのキムマリ」に「クリスピーフライドチキン・スティック」のラベルを貼付
【商品名】(正)韓国屋台グルメのキムマリ
(誤)クリスピーフライドチキン・スティック
【JANコード】2736352401209
【加工年月日】2022年6月15日
【消費期限】2022年6月15日
【内容量】(1パック:約60g～200g)
【形態】合成樹脂製容器詰め
【販売地域】千葉県内
【販売先】イオンスタイル幕張新都心フードストアで消費者向けに小売り</t>
    <phoneticPr fontId="16"/>
  </si>
  <si>
    <t>ECサイト上の食品、どう表示？　消費者庁が事業者向けガイドブック</t>
    <phoneticPr fontId="16"/>
  </si>
  <si>
    <t>EC（電子商取引）サイトを通じて食品を買う場面が増えていることを受けて、どのように食品表示を掲載するのが望ましいのか検討してきた消費者庁は15日、事業者向けのガイドブックを公表した。容器包装に適用されている「食品表示基準」に準ずることを基本としつつ、ECサイトの特性を踏まえて基準とは異なる掲載方法を提示している。
　食品に必ず表示しなければならない項目や表示の方法を定めた食品表示基準は容器包装のみが対象で、ECサイトは現在ルールがない。このため消費者庁は、どのような食品表示の情報を、どのような形で消費者に提供すればいいのかを整理し、考え方をまとめたガイドブックを作った。
　例えば、消費・賞味期限は、ECサイトでは異なる製造ロットが混じるため、具体的な年月日を表示することが難しい場合が想定される。そこで、「到着（発送）日から○日」として期限までの残りの日数を表示する方法や、「賞味期間:冷凍2カ月」として賞味期限までの期間を表示する方法などを示した。</t>
    <phoneticPr fontId="16"/>
  </si>
  <si>
    <t>ワカメ産地偽装、社長有罪　静岡地裁判決</t>
    <phoneticPr fontId="16"/>
  </si>
  <si>
    <t>外国産ワカメを鳴門産と偽って販売したとして、不正競争防止法違反と食品表示法違反の罪に問われた静岡市の食品加工会社社長小川重英被告（８０）の判決公判が十四日、静岡地裁であり、谷田部峻裁判官は懲役十月、執行猶予三年（求刑懲役十月）を言い渡した。
　谷田部裁判官は判決理由で、製造業者や販売業者による食品表示を信頼して購入するしかない消費者に対し、原料原産地を偽装したことに「食品表示に対する信頼を大きく損なった」と指摘。自社の利益のために、安く仕入れられる中国産ワカメを鳴門産と偽って不正に利益を得たことを「自己中心的かつ身勝手で非常に悪質」と非難した。一方、反省の態度を示していることなどから執行猶予を付けた。
　判決文などによると、小川被告は会社の工場責任者の女性（７０）＝不正競争防止法違反などで略式起訴＝と共謀。昨年十一月、外国産ワカメが使われている湯通し塩蔵ワカメの原材料を国産の鳴門産と誤認させる表示をして、静岡市の業者に九袋、さいたま市の業者に六袋をそれぞれ販売したとされる。</t>
    <phoneticPr fontId="16"/>
  </si>
  <si>
    <t>給食でアレルギー未記載　八街市立小中学校　4千食分、健康被害は確認されず</t>
    <phoneticPr fontId="16"/>
  </si>
  <si>
    <t>八街市教委は10日、市立小中学校給食のアレルギー食品一覧表で、2日に提供したパン「テーブルロール」に含まれる「大豆成分」の記載漏があったと発表した。健康被害の訴えはないという。　市教委によると、同市の給食で提供するテーブルロールは通常、大豆不使用のマーガリンを使用し、一覧表には「小麦」「牛乳」を記載している。しかし、同日は製造を担う市内の工場設備が故障し、市外の工場で製造。材料には大豆が含まれたが、学校給食センターがアレルギー情報を記した原材料成分表の確認を怠ったという。
　同日に提供したのは約4千食。8日に工場から報告を受け市教委が調査したところ、大豆アレルギーのある中学生3人が食べていたが、健康被害は確認されなかった。
　市教委は再発防止に向けて、製造工場の変更があった際に成分表の提出を指示するなどの確認を徹底するとした。</t>
    <phoneticPr fontId="16"/>
  </si>
  <si>
    <t>【ミャンマー進出関連法】包装食品に関するラベル表示命令（６）　第274回</t>
    <phoneticPr fontId="16"/>
  </si>
  <si>
    <t>本稿では、包装食品に関するラベル表示命令のうち、免除および発効に関する規定を紹介する。 ■第４．免除 香辛料および薬草を除く商標の説明に関連する免除として、商品の最大表面が10平方センチメートル未満の場合、第７、11、12、13および14条の規定は説明から免除されるもの…
関連国・地域： ミャンマー
関連業種： 食品・飲料／マクロ・統計・その他経済</t>
    <phoneticPr fontId="16"/>
  </si>
  <si>
    <t xml:space="preserve">衛生福利部食品薬物管理署が14日、中国大陸から輸入された乾燥ヤマブシタケ（中国語：猴頭菇）から再びの残留農薬を検出したと明らかにした。過去6ヶ月、中国大陸から乾燥ヤマブシタケを67ロット輸入し、そのうち、13ロットが残留農薬検査で不合格となり、不合格率が19.4％に達している。食品薬物管理署は、中国大陸に対して45日以内に書面による説明を提出するよう求めた。（写真：CNA）
衛生福利部食品薬物管理署が14日、中国大陸から輸入された乾燥ヤマブシタケ（中国語：猴頭菇）から再びの残留農薬を検出したと明らかにしました。
農薬問題が深刻になっているため、衛生福利部食品薬物管理署は、中国大陸に対して45日以内に書面による説明を提出するよう求めました。45日以内に書面による説明がない場合は、中国産乾燥ヤマブシタケの輸入を停止するということです。食品薬物管理署によりますと、過去6ヶ月、中国大陸から乾燥ヤマブシタケを67ロット輸入しました。そのうち、13ロットが残留農薬検査で不合格となり、不合格率が19.4％に達しています。食品薬物管理署の規定によると、不合格率が10％を超えれば、輸出国に書面による説明の提出を求めます。その内容には、残留農薬検査が不合格となった原因、およびその改善策が含まれています。
</t>
    <phoneticPr fontId="16"/>
  </si>
  <si>
    <t>中国産ヤマブシタケ、半年で残留農薬13回</t>
    <phoneticPr fontId="16"/>
  </si>
  <si>
    <t>https://jp.rti.org.tw/news/view/id/95411</t>
    <phoneticPr fontId="16"/>
  </si>
  <si>
    <t>やまがた農産物安全・安心取組認証制度について</t>
    <phoneticPr fontId="16"/>
  </si>
  <si>
    <t>安全・安心な取組みとは、
肥料・農薬の使用状況を生産履歴に記録します。　標準防除暦に即した適正な防除を行います。　　出荷前に残留農薬分析結果を確認して出荷します。
農水省ガイドラインに対応したGAPに取組みます。その他、安全性の確保に取組みます。
参考資料
認証制度実施要綱（PDF／129KB）　認証制度実施要領（PDF／176KB）生産規格（PDF／112KB）農業生産工程管理(GAP)チェックシート集荷団体用
・青果物（Word／198KB）・米（Word／192KB）
農業生産工程管理(GAP)チェックシート生産者用
・青果物（Word／194KB）・米（Word／192KB）生産物安全性検査マニュアル（PDF／172KB）
危機管理マニュアル（PDF／237KB）表示規格（PDF／88KB）</t>
    <phoneticPr fontId="16"/>
  </si>
  <si>
    <t>The pesticide residues detected in soil samples belonged to the following chemical groups; triazole (21.</t>
    <phoneticPr fontId="16"/>
  </si>
  <si>
    <t>https://www.yamagata.nmai.org/sanchi/attestation/index.html</t>
    <phoneticPr fontId="16"/>
  </si>
  <si>
    <t>農薬は通常、畑や収穫後の保護のために農業現場で使用されていますが、環境中での長期の持続性は人間や動物に高い毒性をもたらす可能性があります。したがって、この研究の目的は、エジプトの4つの州から収集された農業土壌サンプル中の異なる残留農薬の検出を調査することでした。2020年4月から6月にかけて計40件の農地サンプルを採取しました。試料をQuEChERS法を用いて抽出し、ガスクロマトグラフィー質量分析法を用いて分析した。データによると、ダミエッタ県の農業用土壌サンプルは、異なる残留農薬によって高度に汚染されており(80.00%)、続いてファユーム(40.00%)、メニア(36.36%)、アレクサンドリア(10.00%)の州が続きました。土壌サンプルで検出された残留農薬は、以下の化学グループに属していました。トリアゾール(21.43%)、有機リン酸塩、ネオニコチノイド、ピレスロイド(10.71%)など。ダミエッタ県の土壌サンプルで検出された殺虫剤の中には、マラチオン、アセタミプリド、およびメトミルがそれぞれ10.315、0.725、および0.395mg / kgの濃度であった。殺菌剤カルベンダジムは、ダミエッタ県の土壌サンプルからも18.303mg/kgの濃度で検出された。一方、アレクサンドリア県では、土壌サンプルから殺菌剤は検出されなかった。除草剤であるオキシフルオルフェンはメニア県の土壌サンプルで検出され、ペンジメタリンとチオベンカルブはダミエッタ県の土壌サンプルで検出された。データはまた、除草剤がアレクサンドリア州とファユーム県の両方の土壌サンプルから検出されなかったことを明らかにした。この研究は、エジプトの農業土壌サンプル中のさまざまな残留農薬の存在を明らかにし、汚染された農業土壌で栽培された農産物に影響を与える可能性がある。</t>
    <phoneticPr fontId="16"/>
  </si>
  <si>
    <t>https://researchain.net/papers/10z99z21608w99wejchemz99z2021z99z72087z99z3591</t>
    <phoneticPr fontId="16"/>
  </si>
  <si>
    <t>皆様  週刊情報2022-23を配信いたします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</si>
</sst>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b/>
      <sz val="1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sz val="20"/>
      <color indexed="9"/>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Arial"/>
      <family val="2"/>
    </font>
    <font>
      <b/>
      <sz val="14"/>
      <color indexed="12"/>
      <name val="ＭＳ Ｐゴシック"/>
      <family val="3"/>
      <charset val="128"/>
    </font>
    <font>
      <sz val="14"/>
      <color indexed="63"/>
      <name val="ＭＳ Ｐゴシック"/>
      <family val="3"/>
      <charset val="128"/>
    </font>
    <font>
      <b/>
      <sz val="14"/>
      <color indexed="53"/>
      <name val="ＭＳ Ｐゴシック"/>
      <family val="3"/>
      <charset val="128"/>
    </font>
    <font>
      <b/>
      <u/>
      <sz val="12"/>
      <color indexed="10"/>
      <name val="ＭＳ Ｐゴシック"/>
      <family val="3"/>
      <charset val="128"/>
    </font>
    <font>
      <b/>
      <sz val="12"/>
      <color indexed="10"/>
      <name val="ＭＳ Ｐゴシック"/>
      <family val="3"/>
      <charset val="128"/>
    </font>
    <font>
      <b/>
      <u/>
      <sz val="12"/>
      <name val="ＭＳ Ｐゴシック"/>
      <family val="3"/>
      <charset val="128"/>
    </font>
    <font>
      <sz val="12"/>
      <color theme="1"/>
      <name val="ＭＳ Ｐゴシック"/>
      <family val="3"/>
      <charset val="128"/>
      <scheme val="minor"/>
    </font>
    <font>
      <sz val="12.55"/>
      <color theme="0"/>
      <name val="Inherit"/>
    </font>
    <font>
      <b/>
      <sz val="11"/>
      <color theme="1"/>
      <name val="Meiryo"/>
      <family val="3"/>
      <charset val="128"/>
    </font>
    <font>
      <sz val="16"/>
      <name val="Microsoft YaHei"/>
      <family val="2"/>
      <charset val="134"/>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indexed="12"/>
        <bgColor indexed="64"/>
      </patternFill>
    </fill>
    <fill>
      <patternFill patternType="solid">
        <fgColor indexed="48"/>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6DDDF7"/>
        <bgColor indexed="64"/>
      </patternFill>
    </fill>
  </fills>
  <borders count="23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style="thick">
        <color indexed="12"/>
      </right>
      <top style="thin">
        <color auto="1"/>
      </top>
      <bottom style="thick">
        <color indexed="12"/>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4" fillId="0" borderId="0"/>
    <xf numFmtId="0" fontId="185" fillId="0" borderId="0" applyNumberFormat="0" applyFill="0" applyBorder="0" applyAlignment="0" applyProtection="0"/>
    <xf numFmtId="0" fontId="184" fillId="0" borderId="0"/>
    <xf numFmtId="0" fontId="1" fillId="0" borderId="0">
      <alignment vertical="center"/>
    </xf>
  </cellStyleXfs>
  <cellXfs count="90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180" fontId="50" fillId="13" borderId="58" xfId="17" applyNumberFormat="1"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180" fontId="50" fillId="13" borderId="144" xfId="17" applyNumberFormat="1" applyFont="1" applyFill="1" applyBorder="1" applyAlignment="1">
      <alignment horizontal="center" vertical="center"/>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80" fontId="50" fillId="13" borderId="150" xfId="17" applyNumberFormat="1" applyFont="1" applyFill="1" applyBorder="1" applyAlignment="1">
      <alignment horizontal="center"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180" fontId="50" fillId="13" borderId="155" xfId="17" applyNumberFormat="1" applyFont="1" applyFill="1" applyBorder="1" applyAlignment="1">
      <alignment horizontal="center" vertical="center"/>
    </xf>
    <xf numFmtId="0" fontId="6" fillId="6" borderId="159" xfId="2" applyFill="1" applyBorder="1">
      <alignment vertical="center"/>
    </xf>
    <xf numFmtId="0" fontId="6" fillId="0" borderId="159" xfId="2" applyBorder="1">
      <alignment vertical="center"/>
    </xf>
    <xf numFmtId="3" fontId="144" fillId="22" borderId="0" xfId="0" applyNumberFormat="1" applyFont="1" applyFill="1" applyAlignment="1">
      <alignment vertical="center" wrapText="1"/>
    </xf>
    <xf numFmtId="0" fontId="115" fillId="22" borderId="157" xfId="17" applyFont="1" applyFill="1" applyBorder="1" applyAlignment="1">
      <alignment horizontal="center" vertical="center" wrapText="1"/>
    </xf>
    <xf numFmtId="14" fontId="115" fillId="22" borderId="158"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70" xfId="2" applyFill="1" applyBorder="1" applyAlignment="1">
      <alignment horizontal="left" vertical="top"/>
    </xf>
    <xf numFmtId="0" fontId="8" fillId="38" borderId="169"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80" xfId="2" applyFont="1" applyFill="1" applyBorder="1" applyAlignment="1">
      <alignment horizontal="center" vertical="center" wrapText="1"/>
    </xf>
    <xf numFmtId="0" fontId="8" fillId="0" borderId="183" xfId="1" applyFill="1" applyBorder="1" applyAlignment="1" applyProtection="1">
      <alignment vertical="center" wrapText="1"/>
    </xf>
    <xf numFmtId="0" fontId="18" fillId="24" borderId="184" xfId="2" applyFont="1" applyFill="1" applyBorder="1" applyAlignment="1">
      <alignment horizontal="center" vertical="center" wrapText="1"/>
    </xf>
    <xf numFmtId="0" fontId="18" fillId="24" borderId="184" xfId="1" applyFont="1" applyFill="1" applyBorder="1" applyAlignment="1" applyProtection="1">
      <alignment horizontal="center" vertical="center" wrapText="1"/>
    </xf>
    <xf numFmtId="0" fontId="8" fillId="0" borderId="185" xfId="1" applyBorder="1" applyAlignment="1" applyProtection="1">
      <alignment vertical="center" wrapText="1"/>
    </xf>
    <xf numFmtId="0" fontId="108" fillId="0" borderId="175"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4" fillId="26" borderId="102" xfId="2" applyFont="1" applyFill="1" applyBorder="1" applyAlignment="1">
      <alignment horizontal="center" vertical="center" wrapText="1"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6" xfId="2" applyFont="1" applyFill="1" applyBorder="1" applyAlignment="1">
      <alignment horizontal="center" vertical="center" wrapText="1"/>
    </xf>
    <xf numFmtId="0" fontId="108" fillId="26" borderId="177" xfId="2" applyFont="1" applyFill="1" applyBorder="1" applyAlignment="1">
      <alignment horizontal="center" vertical="center"/>
    </xf>
    <xf numFmtId="0" fontId="108" fillId="26" borderId="178"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180" fontId="50" fillId="13" borderId="191" xfId="17" applyNumberFormat="1" applyFont="1" applyFill="1" applyBorder="1" applyAlignment="1">
      <alignment horizontal="center" vertical="center"/>
    </xf>
    <xf numFmtId="0" fontId="8" fillId="0" borderId="195"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6"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7"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8" xfId="17" applyBorder="1" applyAlignment="1">
      <alignment horizontal="center" vertical="center" wrapText="1"/>
    </xf>
    <xf numFmtId="0" fontId="1" fillId="0" borderId="149" xfId="17" applyBorder="1" applyAlignment="1">
      <alignment horizontal="center" vertical="center"/>
    </xf>
    <xf numFmtId="0" fontId="13" fillId="0" borderId="151" xfId="2" applyFont="1" applyBorder="1" applyAlignment="1">
      <alignment horizontal="center" vertical="center" wrapText="1"/>
    </xf>
    <xf numFmtId="0" fontId="13" fillId="0" borderId="152"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6"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184" fontId="163" fillId="40" borderId="0" xfId="0" applyNumberFormat="1" applyFont="1" applyFill="1" applyAlignment="1">
      <alignment vertical="center" wrapText="1"/>
    </xf>
    <xf numFmtId="0" fontId="174" fillId="0" borderId="0" xfId="1" applyFont="1" applyAlignment="1" applyProtection="1">
      <alignment horizontal="left" vertical="top" wrapText="1"/>
    </xf>
    <xf numFmtId="0" fontId="50" fillId="22" borderId="197" xfId="16" applyFont="1" applyFill="1" applyBorder="1">
      <alignment vertical="center"/>
    </xf>
    <xf numFmtId="0" fontId="50" fillId="22" borderId="198" xfId="16" applyFont="1" applyFill="1" applyBorder="1">
      <alignment vertical="center"/>
    </xf>
    <xf numFmtId="0" fontId="10" fillId="22" borderId="198"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5" fillId="0" borderId="0" xfId="17" applyFont="1" applyAlignment="1">
      <alignment vertical="center"/>
    </xf>
    <xf numFmtId="184" fontId="176" fillId="40" borderId="0" xfId="0" applyNumberFormat="1" applyFont="1" applyFill="1" applyAlignment="1">
      <alignment vertical="center" wrapText="1"/>
    </xf>
    <xf numFmtId="3" fontId="142" fillId="27" borderId="0" xfId="0" applyNumberFormat="1" applyFont="1" applyFill="1" applyBorder="1" applyAlignment="1">
      <alignment horizontal="right" vertical="center"/>
    </xf>
    <xf numFmtId="0" fontId="177" fillId="0" borderId="0" xfId="1" applyFont="1" applyAlignment="1" applyProtection="1">
      <alignment horizontal="left" vertical="top" wrapText="1"/>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184" fontId="163" fillId="43" borderId="0" xfId="0" applyNumberFormat="1" applyFont="1" applyFill="1" applyBorder="1" applyAlignment="1">
      <alignment horizontal="center" vertical="center" wrapText="1"/>
    </xf>
    <xf numFmtId="184" fontId="130" fillId="43" borderId="0" xfId="0" applyNumberFormat="1" applyFont="1" applyFill="1" applyBorder="1" applyAlignment="1">
      <alignment horizontal="center" vertical="center" wrapText="1"/>
    </xf>
    <xf numFmtId="0" fontId="179" fillId="39" borderId="0" xfId="0" applyFont="1" applyFill="1" applyAlignment="1">
      <alignment vertical="top" wrapText="1"/>
    </xf>
    <xf numFmtId="0" fontId="180"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9"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4" borderId="107" xfId="2" applyNumberFormat="1" applyFont="1" applyFill="1" applyBorder="1" applyAlignment="1">
      <alignment horizontal="center" vertical="center" wrapText="1"/>
    </xf>
    <xf numFmtId="177" fontId="13" fillId="44"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200" xfId="2" applyFont="1" applyBorder="1" applyAlignment="1">
      <alignment horizontal="center" vertical="center" wrapText="1"/>
    </xf>
    <xf numFmtId="0" fontId="13" fillId="0" borderId="201" xfId="2" applyFont="1" applyBorder="1" applyAlignment="1">
      <alignment horizontal="center" vertical="center" wrapText="1"/>
    </xf>
    <xf numFmtId="0" fontId="13" fillId="0" borderId="202" xfId="2" applyFont="1" applyBorder="1" applyAlignment="1">
      <alignment horizontal="center" vertical="center" wrapText="1"/>
    </xf>
    <xf numFmtId="0" fontId="13" fillId="0" borderId="200" xfId="2" applyFont="1" applyBorder="1" applyAlignment="1">
      <alignment horizontal="center" vertical="center"/>
    </xf>
    <xf numFmtId="0" fontId="13" fillId="6" borderId="200" xfId="2" applyFont="1" applyFill="1" applyBorder="1" applyAlignment="1">
      <alignment horizontal="center" vertical="center" wrapText="1"/>
    </xf>
    <xf numFmtId="0" fontId="160" fillId="22" borderId="160" xfId="0" applyFont="1" applyFill="1" applyBorder="1" applyAlignment="1">
      <alignment horizontal="center" vertical="center" wrapText="1"/>
    </xf>
    <xf numFmtId="0" fontId="160" fillId="22" borderId="190" xfId="0" applyFont="1" applyFill="1" applyBorder="1" applyAlignment="1">
      <alignment horizontal="center" vertical="center" wrapText="1"/>
    </xf>
    <xf numFmtId="0" fontId="186" fillId="22" borderId="199" xfId="2" applyFont="1" applyFill="1" applyBorder="1" applyAlignment="1">
      <alignment horizontal="center" vertical="center"/>
    </xf>
    <xf numFmtId="177" fontId="186" fillId="22" borderId="8" xfId="2" applyNumberFormat="1" applyFont="1" applyFill="1" applyBorder="1" applyAlignment="1">
      <alignment horizontal="center" vertical="center" shrinkToFit="1"/>
    </xf>
    <xf numFmtId="177" fontId="187" fillId="22" borderId="10" xfId="2" applyNumberFormat="1" applyFont="1" applyFill="1" applyBorder="1" applyAlignment="1">
      <alignment horizontal="center" vertical="center" shrinkToFit="1"/>
    </xf>
    <xf numFmtId="177" fontId="188" fillId="22" borderId="106" xfId="2" applyNumberFormat="1" applyFont="1" applyFill="1" applyBorder="1" applyAlignment="1">
      <alignment horizontal="center" vertical="center" wrapText="1"/>
    </xf>
    <xf numFmtId="0" fontId="189" fillId="0" borderId="174"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78" fillId="0" borderId="0" xfId="0" applyFont="1" applyAlignment="1">
      <alignment vertical="top" wrapText="1"/>
    </xf>
    <xf numFmtId="0" fontId="128" fillId="34" borderId="203" xfId="2" applyFont="1" applyFill="1" applyBorder="1" applyAlignment="1">
      <alignment horizontal="center" vertical="center" wrapText="1"/>
    </xf>
    <xf numFmtId="0" fontId="129" fillId="34" borderId="204" xfId="2" applyFont="1" applyFill="1" applyBorder="1" applyAlignment="1">
      <alignment horizontal="center" vertical="center" wrapText="1"/>
    </xf>
    <xf numFmtId="0" fontId="181" fillId="34" borderId="204" xfId="2" applyFont="1" applyFill="1" applyBorder="1" applyAlignment="1">
      <alignment horizontal="left" vertical="center"/>
    </xf>
    <xf numFmtId="0" fontId="122" fillId="34" borderId="204" xfId="2" applyFont="1" applyFill="1" applyBorder="1" applyAlignment="1">
      <alignment horizontal="center" vertical="center"/>
    </xf>
    <xf numFmtId="0" fontId="122" fillId="34" borderId="205" xfId="2" applyFont="1" applyFill="1" applyBorder="1" applyAlignment="1">
      <alignment horizontal="center" vertical="center"/>
    </xf>
    <xf numFmtId="0" fontId="76" fillId="22" borderId="206" xfId="0" applyFont="1" applyFill="1" applyBorder="1" applyAlignment="1">
      <alignment horizontal="left" vertical="center"/>
    </xf>
    <xf numFmtId="14" fontId="76" fillId="22" borderId="206" xfId="0" applyNumberFormat="1" applyFont="1" applyFill="1" applyBorder="1" applyAlignment="1">
      <alignment horizontal="left" vertical="center"/>
    </xf>
    <xf numFmtId="0" fontId="103" fillId="41"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60" xfId="0" applyFont="1" applyBorder="1" applyAlignment="1">
      <alignment horizontal="center" vertical="center" wrapText="1"/>
    </xf>
    <xf numFmtId="184" fontId="163" fillId="45"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6" fillId="0" borderId="0" xfId="2">
      <alignment vertical="center"/>
    </xf>
    <xf numFmtId="14" fontId="108" fillId="24" borderId="208" xfId="2" applyNumberFormat="1" applyFont="1" applyFill="1" applyBorder="1" applyAlignment="1">
      <alignment vertical="center" wrapText="1" shrinkToFit="1"/>
    </xf>
    <xf numFmtId="0" fontId="153" fillId="46" borderId="0" xfId="0" applyFont="1" applyFill="1" applyAlignment="1">
      <alignment horizontal="center" vertical="center" wrapText="1"/>
    </xf>
    <xf numFmtId="0" fontId="152" fillId="46"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43" xfId="2" applyNumberFormat="1" applyFont="1" applyFill="1" applyBorder="1" applyAlignment="1">
      <alignment horizontal="center" vertical="center"/>
    </xf>
    <xf numFmtId="0" fontId="21" fillId="24" borderId="9" xfId="1" applyFont="1" applyFill="1" applyBorder="1" applyAlignment="1" applyProtection="1">
      <alignment horizontal="center" vertical="center" wrapText="1"/>
    </xf>
    <xf numFmtId="14" fontId="113" fillId="24" borderId="1" xfId="2" applyNumberFormat="1" applyFont="1" applyFill="1" applyBorder="1" applyAlignment="1">
      <alignment horizontal="center" vertical="center" wrapText="1"/>
    </xf>
    <xf numFmtId="14" fontId="113" fillId="24" borderId="2"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90" fillId="46" borderId="0" xfId="0" applyFont="1" applyFill="1" applyAlignment="1">
      <alignment horizontal="center" vertical="center" wrapText="1"/>
    </xf>
    <xf numFmtId="0" fontId="191"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8" xfId="17" applyNumberFormat="1" applyFont="1" applyFill="1" applyBorder="1" applyAlignment="1">
      <alignment horizontal="center" vertical="center"/>
    </xf>
    <xf numFmtId="0" fontId="1" fillId="0" borderId="157" xfId="17" applyFill="1" applyBorder="1" applyAlignment="1">
      <alignment horizontal="center" vertical="center" wrapText="1"/>
    </xf>
    <xf numFmtId="0" fontId="149" fillId="22" borderId="0" xfId="0" applyFont="1" applyFill="1" applyAlignment="1">
      <alignment vertical="top" wrapText="1"/>
    </xf>
    <xf numFmtId="0" fontId="108" fillId="0" borderId="182" xfId="1" applyFont="1" applyFill="1" applyBorder="1" applyAlignment="1" applyProtection="1">
      <alignment vertical="top" wrapText="1"/>
    </xf>
    <xf numFmtId="0" fontId="108" fillId="0" borderId="182" xfId="2" applyFont="1" applyFill="1" applyBorder="1" applyAlignment="1">
      <alignment vertical="top" wrapText="1"/>
    </xf>
    <xf numFmtId="0" fontId="108" fillId="0" borderId="175" xfId="1" applyFont="1" applyBorder="1" applyAlignment="1" applyProtection="1">
      <alignment horizontal="left" vertical="top" wrapText="1"/>
    </xf>
    <xf numFmtId="14" fontId="108" fillId="24" borderId="209" xfId="1" applyNumberFormat="1" applyFont="1" applyFill="1" applyBorder="1" applyAlignment="1" applyProtection="1">
      <alignment horizontal="center" vertical="center" wrapText="1" shrinkToFit="1"/>
    </xf>
    <xf numFmtId="14" fontId="108" fillId="24" borderId="210" xfId="1" applyNumberFormat="1" applyFont="1" applyFill="1" applyBorder="1" applyAlignment="1" applyProtection="1">
      <alignment vertical="center" wrapText="1" shrinkToFit="1"/>
    </xf>
    <xf numFmtId="56" fontId="21" fillId="24" borderId="0" xfId="1" applyNumberFormat="1" applyFont="1" applyFill="1" applyAlignment="1" applyProtection="1">
      <alignment horizontal="left" vertical="top" wrapText="1"/>
    </xf>
    <xf numFmtId="0" fontId="146" fillId="22" borderId="0" xfId="0" applyFont="1" applyFill="1" applyAlignment="1">
      <alignment horizontal="center" vertical="center" wrapText="1"/>
    </xf>
    <xf numFmtId="14" fontId="37" fillId="22" borderId="158" xfId="17" applyNumberFormat="1" applyFont="1" applyFill="1" applyBorder="1" applyAlignment="1">
      <alignment horizontal="center" vertical="center" wrapText="1"/>
    </xf>
    <xf numFmtId="0" fontId="13" fillId="22" borderId="157" xfId="17" applyFont="1" applyFill="1" applyBorder="1" applyAlignment="1">
      <alignment horizontal="center" vertical="center" wrapText="1"/>
    </xf>
    <xf numFmtId="14" fontId="13" fillId="22" borderId="158" xfId="17" applyNumberFormat="1" applyFont="1" applyFill="1" applyBorder="1" applyAlignment="1">
      <alignment horizontal="center" vertical="center"/>
    </xf>
    <xf numFmtId="0" fontId="37" fillId="22" borderId="157" xfId="17" applyFont="1" applyFill="1" applyBorder="1" applyAlignment="1">
      <alignment horizontal="center" vertical="center" wrapText="1"/>
    </xf>
    <xf numFmtId="14" fontId="37" fillId="22" borderId="158" xfId="17" applyNumberFormat="1" applyFont="1" applyFill="1" applyBorder="1" applyAlignment="1">
      <alignment horizontal="center" vertical="center"/>
    </xf>
    <xf numFmtId="0" fontId="1" fillId="22" borderId="157" xfId="17" applyFill="1" applyBorder="1" applyAlignment="1">
      <alignment horizontal="center" vertical="center" wrapText="1"/>
    </xf>
    <xf numFmtId="14" fontId="1" fillId="22" borderId="158"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9"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8"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8" fillId="0" borderId="0" xfId="0" applyFont="1">
      <alignment vertical="center"/>
    </xf>
    <xf numFmtId="14" fontId="29" fillId="24" borderId="1" xfId="2" applyNumberFormat="1" applyFont="1" applyFill="1" applyBorder="1" applyAlignment="1">
      <alignment horizontal="center" vertical="center" shrinkToFit="1"/>
    </xf>
    <xf numFmtId="0" fontId="192" fillId="0" borderId="0" xfId="0" applyFont="1" applyAlignment="1">
      <alignment vertical="center" wrapText="1"/>
    </xf>
    <xf numFmtId="3" fontId="142" fillId="27" borderId="0" xfId="0" applyNumberFormat="1" applyFont="1" applyFill="1" applyBorder="1" applyAlignment="1">
      <alignment vertical="center"/>
    </xf>
    <xf numFmtId="184" fontId="193" fillId="27" borderId="0" xfId="0" applyNumberFormat="1" applyFont="1" applyFill="1" applyAlignment="1">
      <alignment vertical="center" wrapText="1"/>
    </xf>
    <xf numFmtId="0" fontId="8" fillId="0" borderId="207" xfId="1" applyBorder="1" applyAlignment="1" applyProtection="1">
      <alignment vertical="center"/>
    </xf>
    <xf numFmtId="0" fontId="8" fillId="0" borderId="140" xfId="1" applyFill="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13" xfId="1" applyNumberFormat="1" applyFont="1" applyFill="1" applyBorder="1" applyAlignment="1" applyProtection="1">
      <alignment vertical="center" wrapText="1"/>
    </xf>
    <xf numFmtId="0" fontId="8" fillId="0" borderId="214" xfId="1" applyFill="1" applyBorder="1" applyAlignment="1" applyProtection="1">
      <alignment vertical="center"/>
    </xf>
    <xf numFmtId="14" fontId="108" fillId="24" borderId="161"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6" fillId="27" borderId="0" xfId="0" applyFont="1" applyFill="1" applyBorder="1" applyAlignment="1">
      <alignment horizontal="left" vertical="center" wrapText="1"/>
    </xf>
    <xf numFmtId="0" fontId="195" fillId="27" borderId="0" xfId="0" applyFont="1" applyFill="1" applyBorder="1" applyAlignment="1">
      <alignment horizontal="left" vertical="center" wrapText="1"/>
    </xf>
    <xf numFmtId="0" fontId="176" fillId="45" borderId="0" xfId="0" applyFont="1" applyFill="1" applyBorder="1" applyAlignment="1">
      <alignment horizontal="left" vertical="center" wrapText="1"/>
    </xf>
    <xf numFmtId="0" fontId="176" fillId="45" borderId="0" xfId="0" applyFont="1" applyFill="1" applyAlignment="1">
      <alignment horizontal="left" vertical="center" wrapText="1"/>
    </xf>
    <xf numFmtId="0" fontId="176" fillId="45" borderId="0" xfId="0" applyFont="1" applyFill="1" applyAlignment="1">
      <alignment horizontal="left" vertical="center" shrinkToFit="1"/>
    </xf>
    <xf numFmtId="0" fontId="176" fillId="45" borderId="0" xfId="0" applyFont="1" applyFill="1" applyBorder="1" applyAlignment="1">
      <alignment horizontal="left" vertical="center" shrinkToFit="1"/>
    </xf>
    <xf numFmtId="0" fontId="196" fillId="27" borderId="0" xfId="0" applyFont="1" applyFill="1" applyBorder="1" applyAlignment="1">
      <alignment horizontal="left" vertical="center" shrinkToFit="1"/>
    </xf>
    <xf numFmtId="0" fontId="197" fillId="24" borderId="187" xfId="1" applyFont="1" applyFill="1" applyBorder="1" applyAlignment="1" applyProtection="1">
      <alignment horizontal="center" vertical="center" wrapText="1"/>
    </xf>
    <xf numFmtId="0" fontId="18" fillId="2" borderId="215" xfId="2" applyFont="1" applyFill="1" applyBorder="1" applyAlignment="1">
      <alignment horizontal="center" vertical="center" wrapText="1"/>
    </xf>
    <xf numFmtId="0" fontId="21" fillId="24" borderId="0" xfId="1" applyFont="1" applyFill="1" applyAlignment="1" applyProtection="1">
      <alignment horizontal="left" vertical="top" wrapText="1"/>
    </xf>
    <xf numFmtId="0" fontId="198" fillId="22" borderId="206" xfId="0" applyFont="1" applyFill="1" applyBorder="1" applyAlignment="1">
      <alignment horizontal="left" vertical="center"/>
    </xf>
    <xf numFmtId="0" fontId="194"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200" fillId="27" borderId="0" xfId="0" applyNumberFormat="1" applyFont="1" applyFill="1" applyAlignment="1">
      <alignment vertical="top" wrapText="1"/>
    </xf>
    <xf numFmtId="0" fontId="199" fillId="27" borderId="0" xfId="0" applyFont="1" applyFill="1" applyAlignment="1">
      <alignment vertical="top" wrapText="1"/>
    </xf>
    <xf numFmtId="0" fontId="201" fillId="22" borderId="0" xfId="0" applyFont="1" applyFill="1" applyAlignment="1">
      <alignment vertical="top" wrapText="1"/>
    </xf>
    <xf numFmtId="0" fontId="202" fillId="22" borderId="0" xfId="0" applyFont="1" applyFill="1" applyAlignment="1">
      <alignment vertical="top" wrapText="1"/>
    </xf>
    <xf numFmtId="177" fontId="158" fillId="27" borderId="0" xfId="0" applyNumberFormat="1" applyFont="1" applyFill="1" applyBorder="1" applyAlignment="1">
      <alignment vertical="center"/>
    </xf>
    <xf numFmtId="0" fontId="203" fillId="27" borderId="0" xfId="0" applyFont="1" applyFill="1" applyBorder="1" applyAlignment="1">
      <alignment horizontal="left" vertical="center"/>
    </xf>
    <xf numFmtId="0" fontId="193"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5" borderId="0" xfId="0" applyNumberFormat="1" applyFont="1" applyFill="1" applyBorder="1" applyAlignment="1">
      <alignment horizontal="center" vertical="center" wrapText="1"/>
    </xf>
    <xf numFmtId="0" fontId="176" fillId="45" borderId="0" xfId="0" applyFont="1" applyFill="1" applyBorder="1" applyAlignment="1">
      <alignment horizontal="left" vertical="center"/>
    </xf>
    <xf numFmtId="3" fontId="0" fillId="0" borderId="0" xfId="0" applyNumberFormat="1">
      <alignment vertical="center"/>
    </xf>
    <xf numFmtId="0" fontId="204" fillId="22" borderId="206" xfId="0" applyFont="1" applyFill="1" applyBorder="1" applyAlignment="1">
      <alignment horizontal="left" vertical="center"/>
    </xf>
    <xf numFmtId="0" fontId="108" fillId="0" borderId="45" xfId="1" applyFont="1" applyFill="1" applyBorder="1" applyAlignment="1" applyProtection="1">
      <alignment vertical="top" wrapText="1"/>
    </xf>
    <xf numFmtId="0" fontId="108" fillId="0" borderId="140" xfId="1" applyFont="1" applyFill="1" applyBorder="1" applyAlignment="1" applyProtection="1">
      <alignment vertical="top" wrapText="1"/>
    </xf>
    <xf numFmtId="0" fontId="69" fillId="22" borderId="0" xfId="1" applyFont="1" applyFill="1" applyBorder="1" applyAlignment="1" applyProtection="1">
      <alignment vertical="center" wrapText="1"/>
    </xf>
    <xf numFmtId="0" fontId="69" fillId="22" borderId="0" xfId="1" applyFont="1" applyFill="1" applyBorder="1" applyAlignment="1" applyProtection="1">
      <alignment horizontal="left" vertical="center"/>
    </xf>
    <xf numFmtId="0" fontId="108" fillId="0" borderId="0" xfId="2" applyFont="1" applyFill="1" applyBorder="1" applyAlignment="1">
      <alignment vertical="top" wrapText="1"/>
    </xf>
    <xf numFmtId="0" fontId="148" fillId="22" borderId="157"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212" xfId="1" applyFill="1" applyBorder="1" applyAlignment="1" applyProtection="1">
      <alignment vertical="top" wrapText="1"/>
    </xf>
    <xf numFmtId="0" fontId="8" fillId="0" borderId="32" xfId="1" applyFill="1" applyBorder="1" applyAlignment="1" applyProtection="1">
      <alignment vertical="center" wrapText="1"/>
    </xf>
    <xf numFmtId="0" fontId="8" fillId="0" borderId="139" xfId="1" applyFill="1" applyBorder="1" applyAlignment="1" applyProtection="1">
      <alignment vertical="center" wrapText="1"/>
    </xf>
    <xf numFmtId="0" fontId="8" fillId="0" borderId="0" xfId="1" applyAlignment="1" applyProtection="1">
      <alignment horizontal="left" vertical="top" wrapText="1"/>
    </xf>
    <xf numFmtId="0" fontId="8" fillId="0" borderId="140" xfId="1" applyFill="1" applyBorder="1" applyAlignment="1" applyProtection="1">
      <alignment vertical="top" wrapText="1"/>
    </xf>
    <xf numFmtId="0" fontId="166" fillId="47" borderId="0" xfId="0" applyFont="1" applyFill="1" applyAlignment="1">
      <alignment vertical="center"/>
    </xf>
    <xf numFmtId="0" fontId="176" fillId="40" borderId="0" xfId="0" applyFont="1" applyFill="1" applyBorder="1" applyAlignment="1">
      <alignment horizontal="left" vertical="center" wrapText="1"/>
    </xf>
    <xf numFmtId="3" fontId="151" fillId="40" borderId="0" xfId="0" applyNumberFormat="1" applyFont="1" applyFill="1">
      <alignment vertical="center"/>
    </xf>
    <xf numFmtId="177" fontId="176" fillId="40" borderId="0" xfId="0" applyNumberFormat="1" applyFont="1" applyFill="1" applyBorder="1" applyAlignment="1">
      <alignment horizontal="right" vertical="center" wrapText="1"/>
    </xf>
    <xf numFmtId="184" fontId="193" fillId="40" borderId="0" xfId="0" applyNumberFormat="1" applyFont="1" applyFill="1" applyBorder="1" applyAlignment="1">
      <alignment horizontal="center" vertical="center" wrapText="1"/>
    </xf>
    <xf numFmtId="0" fontId="149" fillId="24" borderId="0" xfId="0" applyFont="1" applyFill="1" applyAlignment="1">
      <alignment horizontal="center" vertical="center" shrinkToFit="1"/>
    </xf>
    <xf numFmtId="0" fontId="6" fillId="0" borderId="0" xfId="4"/>
    <xf numFmtId="0" fontId="7" fillId="3" borderId="0" xfId="4" applyFont="1" applyFill="1" applyAlignment="1">
      <alignment vertical="top"/>
    </xf>
    <xf numFmtId="0" fontId="7" fillId="3" borderId="0" xfId="2" applyFont="1" applyFill="1" applyAlignment="1">
      <alignment vertical="top"/>
    </xf>
    <xf numFmtId="0" fontId="210" fillId="0" borderId="0" xfId="2" applyFont="1">
      <alignment vertical="center"/>
    </xf>
    <xf numFmtId="0" fontId="211" fillId="3" borderId="0" xfId="2" applyFont="1" applyFill="1" applyAlignment="1">
      <alignment vertical="top"/>
    </xf>
    <xf numFmtId="0" fontId="34" fillId="3" borderId="0" xfId="2" applyFont="1" applyFill="1" applyAlignment="1">
      <alignment vertical="top"/>
    </xf>
    <xf numFmtId="0" fontId="212" fillId="0" borderId="0" xfId="2" applyFont="1">
      <alignment vertical="center"/>
    </xf>
    <xf numFmtId="0" fontId="35" fillId="8" borderId="0" xfId="4" applyFont="1" applyFill="1"/>
    <xf numFmtId="0" fontId="6" fillId="8" borderId="0" xfId="4" applyFill="1"/>
    <xf numFmtId="0" fontId="8" fillId="0" borderId="232" xfId="1" applyBorder="1" applyAlignment="1" applyProtection="1">
      <alignment vertical="center" wrapText="1"/>
    </xf>
    <xf numFmtId="0" fontId="210" fillId="0" borderId="0" xfId="25" applyFont="1">
      <alignment vertical="center"/>
    </xf>
    <xf numFmtId="0" fontId="8" fillId="0" borderId="0" xfId="1" applyAlignment="1" applyProtection="1">
      <alignment vertical="center"/>
    </xf>
    <xf numFmtId="0" fontId="23" fillId="6" borderId="0" xfId="4" applyFont="1" applyFill="1" applyAlignment="1">
      <alignment horizontal="left" vertical="center" wrapText="1"/>
    </xf>
    <xf numFmtId="0" fontId="23" fillId="6" borderId="0" xfId="2" applyFont="1" applyFill="1" applyAlignment="1">
      <alignment horizontal="left" vertical="center" wrapText="1"/>
    </xf>
    <xf numFmtId="177" fontId="158" fillId="27" borderId="0" xfId="0" applyNumberFormat="1" applyFont="1" applyFill="1" applyBorder="1">
      <alignment vertical="center"/>
    </xf>
    <xf numFmtId="177" fontId="137" fillId="27" borderId="0" xfId="0" applyNumberFormat="1" applyFont="1" applyFill="1" applyAlignment="1">
      <alignment vertical="top" wrapText="1"/>
    </xf>
    <xf numFmtId="3" fontId="137" fillId="27" borderId="0" xfId="0" applyNumberFormat="1" applyFont="1" applyFill="1" applyAlignment="1">
      <alignment vertical="top" wrapText="1"/>
    </xf>
    <xf numFmtId="0" fontId="218" fillId="27" borderId="0" xfId="0" applyFont="1" applyFill="1" applyAlignment="1">
      <alignment vertical="top" wrapText="1"/>
    </xf>
    <xf numFmtId="0" fontId="219" fillId="0" borderId="160" xfId="0" applyFont="1" applyBorder="1" applyAlignment="1">
      <alignment horizontal="center" vertical="center" wrapText="1"/>
    </xf>
    <xf numFmtId="0" fontId="219" fillId="0" borderId="190" xfId="0" applyFont="1" applyBorder="1" applyAlignment="1">
      <alignment horizontal="center" vertical="center" wrapText="1"/>
    </xf>
    <xf numFmtId="0" fontId="115" fillId="24" borderId="157" xfId="17" applyFont="1" applyFill="1" applyBorder="1" applyAlignment="1">
      <alignment horizontal="center" vertical="center" wrapText="1"/>
    </xf>
    <xf numFmtId="14" fontId="115" fillId="24" borderId="158" xfId="17" applyNumberFormat="1" applyFont="1" applyFill="1" applyBorder="1" applyAlignment="1">
      <alignment horizontal="center" vertical="center"/>
    </xf>
    <xf numFmtId="0" fontId="148" fillId="24" borderId="157" xfId="17" applyFont="1" applyFill="1" applyBorder="1" applyAlignment="1">
      <alignment horizontal="center" vertical="center" wrapText="1"/>
    </xf>
    <xf numFmtId="14" fontId="148" fillId="24" borderId="158" xfId="17" applyNumberFormat="1" applyFont="1" applyFill="1" applyBorder="1" applyAlignment="1">
      <alignment horizontal="center" vertical="center" wrapText="1"/>
    </xf>
    <xf numFmtId="0" fontId="76" fillId="22" borderId="115" xfId="0" applyFont="1" applyFill="1" applyBorder="1" applyAlignment="1">
      <alignment horizontal="left" vertical="center"/>
    </xf>
    <xf numFmtId="0" fontId="198"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76" fillId="24" borderId="115" xfId="0" applyFont="1" applyFill="1" applyBorder="1" applyAlignment="1">
      <alignment horizontal="left" vertical="center"/>
    </xf>
    <xf numFmtId="0" fontId="76" fillId="24" borderId="206" xfId="0" applyFont="1" applyFill="1" applyBorder="1" applyAlignment="1">
      <alignment horizontal="left" vertical="center"/>
    </xf>
    <xf numFmtId="0" fontId="76" fillId="50" borderId="206" xfId="0" applyFont="1" applyFill="1" applyBorder="1" applyAlignment="1">
      <alignment horizontal="left" vertical="center"/>
    </xf>
    <xf numFmtId="0" fontId="76" fillId="50" borderId="115" xfId="0" applyFont="1" applyFill="1" applyBorder="1" applyAlignment="1">
      <alignment horizontal="left" vertical="center"/>
    </xf>
    <xf numFmtId="0" fontId="76" fillId="51" borderId="206" xfId="0" applyFont="1" applyFill="1" applyBorder="1" applyAlignment="1">
      <alignment horizontal="left" vertical="center"/>
    </xf>
    <xf numFmtId="0" fontId="76" fillId="51" borderId="115" xfId="0" applyFont="1" applyFill="1" applyBorder="1" applyAlignment="1">
      <alignment horizontal="left" vertical="center"/>
    </xf>
    <xf numFmtId="0" fontId="76" fillId="38" borderId="206" xfId="0" applyFont="1" applyFill="1" applyBorder="1" applyAlignment="1">
      <alignment horizontal="left" vertical="center"/>
    </xf>
    <xf numFmtId="0" fontId="76" fillId="38" borderId="115" xfId="0" applyFont="1" applyFill="1" applyBorder="1" applyAlignment="1">
      <alignment horizontal="left" vertical="center"/>
    </xf>
    <xf numFmtId="0" fontId="76" fillId="52" borderId="115" xfId="0" applyFont="1" applyFill="1" applyBorder="1" applyAlignment="1">
      <alignment horizontal="left" vertical="center"/>
    </xf>
    <xf numFmtId="0" fontId="76" fillId="53" borderId="206" xfId="0" applyFont="1" applyFill="1" applyBorder="1" applyAlignment="1">
      <alignment horizontal="left" vertical="center"/>
    </xf>
    <xf numFmtId="0" fontId="76" fillId="53" borderId="115" xfId="0" applyFont="1" applyFill="1" applyBorder="1" applyAlignment="1">
      <alignment horizontal="left" vertical="center"/>
    </xf>
    <xf numFmtId="0" fontId="76" fillId="54" borderId="206" xfId="0" applyFont="1" applyFill="1" applyBorder="1" applyAlignment="1">
      <alignment horizontal="left" vertical="center"/>
    </xf>
    <xf numFmtId="0" fontId="76" fillId="54" borderId="115" xfId="0" applyFont="1" applyFill="1" applyBorder="1" applyAlignment="1">
      <alignment horizontal="left" vertical="center"/>
    </xf>
    <xf numFmtId="0" fontId="220" fillId="0" borderId="211" xfId="1" applyFont="1" applyBorder="1" applyAlignment="1" applyProtection="1">
      <alignment horizontal="left" vertical="top"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180" fillId="39" borderId="0" xfId="0" applyFont="1" applyFill="1" applyAlignment="1">
      <alignment horizontal="left" vertical="center" wrapText="1"/>
    </xf>
    <xf numFmtId="0" fontId="10" fillId="7" borderId="153" xfId="17" applyFont="1" applyFill="1" applyBorder="1" applyAlignment="1">
      <alignment horizontal="left" vertical="center" wrapText="1"/>
    </xf>
    <xf numFmtId="0" fontId="10" fillId="7" borderId="150" xfId="17" applyFont="1" applyFill="1" applyBorder="1" applyAlignment="1">
      <alignment horizontal="left" vertical="center" wrapText="1"/>
    </xf>
    <xf numFmtId="0" fontId="10" fillId="7" borderId="154" xfId="17" applyFont="1" applyFill="1" applyBorder="1" applyAlignment="1">
      <alignment horizontal="left" vertical="center" wrapText="1"/>
    </xf>
    <xf numFmtId="0" fontId="37" fillId="22" borderId="192" xfId="17" applyFont="1" applyFill="1" applyBorder="1" applyAlignment="1">
      <alignment horizontal="left" vertical="top" wrapText="1"/>
    </xf>
    <xf numFmtId="0" fontId="37" fillId="22" borderId="193" xfId="17" applyFont="1" applyFill="1" applyBorder="1" applyAlignment="1">
      <alignment horizontal="left" vertical="top" wrapText="1"/>
    </xf>
    <xf numFmtId="0" fontId="37" fillId="22" borderId="194"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1" xfId="17" applyFont="1" applyBorder="1" applyAlignment="1">
      <alignment horizontal="center" vertical="center" wrapText="1"/>
    </xf>
    <xf numFmtId="0" fontId="12" fillId="0" borderId="142" xfId="17" applyFont="1" applyBorder="1" applyAlignment="1">
      <alignment horizontal="center" vertical="center" wrapText="1"/>
    </xf>
    <xf numFmtId="0" fontId="12" fillId="0" borderId="143" xfId="17" applyFont="1" applyBorder="1" applyAlignment="1">
      <alignment horizontal="center" vertical="center" wrapText="1"/>
    </xf>
    <xf numFmtId="0" fontId="55" fillId="0" borderId="145" xfId="17" applyFont="1" applyBorder="1" applyAlignment="1">
      <alignment horizontal="center" vertical="center"/>
    </xf>
    <xf numFmtId="0" fontId="55" fillId="0" borderId="146" xfId="17" applyFont="1" applyBorder="1" applyAlignment="1">
      <alignment horizontal="center" vertical="center"/>
    </xf>
    <xf numFmtId="0" fontId="55" fillId="0" borderId="147" xfId="17" applyFont="1" applyBorder="1" applyAlignment="1">
      <alignment horizontal="center" vertical="center"/>
    </xf>
    <xf numFmtId="0" fontId="37" fillId="24" borderId="192" xfId="17" applyFont="1" applyFill="1" applyBorder="1" applyAlignment="1">
      <alignment horizontal="left" vertical="top" wrapText="1"/>
    </xf>
    <xf numFmtId="0" fontId="37" fillId="24" borderId="193" xfId="17" applyFont="1" applyFill="1" applyBorder="1" applyAlignment="1">
      <alignment horizontal="left" vertical="top" wrapText="1"/>
    </xf>
    <xf numFmtId="0" fontId="37" fillId="24" borderId="194" xfId="17" applyFont="1" applyFill="1" applyBorder="1" applyAlignment="1">
      <alignment horizontal="left" vertical="top" wrapText="1"/>
    </xf>
    <xf numFmtId="0" fontId="183" fillId="22" borderId="192" xfId="17" applyFont="1" applyFill="1" applyBorder="1" applyAlignment="1">
      <alignment horizontal="left" vertical="top" wrapText="1"/>
    </xf>
    <xf numFmtId="0" fontId="183" fillId="22" borderId="193" xfId="17" applyFont="1" applyFill="1" applyBorder="1" applyAlignment="1">
      <alignment horizontal="left" vertical="top" wrapText="1"/>
    </xf>
    <xf numFmtId="0" fontId="183" fillId="22" borderId="194" xfId="17" applyFont="1" applyFill="1" applyBorder="1" applyAlignment="1">
      <alignment horizontal="left" vertical="top" wrapText="1"/>
    </xf>
    <xf numFmtId="0" fontId="13" fillId="22" borderId="192" xfId="17" applyFont="1" applyFill="1" applyBorder="1" applyAlignment="1">
      <alignment horizontal="left" vertical="top" wrapText="1"/>
    </xf>
    <xf numFmtId="0" fontId="13" fillId="22" borderId="193" xfId="17" applyFont="1" applyFill="1" applyBorder="1" applyAlignment="1">
      <alignment horizontal="left" vertical="top" wrapText="1"/>
    </xf>
    <xf numFmtId="0" fontId="13" fillId="22" borderId="194" xfId="17" applyFont="1" applyFill="1" applyBorder="1" applyAlignment="1">
      <alignment horizontal="left" vertical="top" wrapText="1"/>
    </xf>
    <xf numFmtId="0" fontId="13" fillId="22" borderId="192" xfId="2" applyFont="1" applyFill="1" applyBorder="1" applyAlignment="1">
      <alignment horizontal="left" vertical="top" wrapText="1"/>
    </xf>
    <xf numFmtId="0" fontId="13" fillId="22" borderId="193" xfId="2" applyFont="1" applyFill="1" applyBorder="1" applyAlignment="1">
      <alignment horizontal="left" vertical="top" wrapText="1"/>
    </xf>
    <xf numFmtId="0" fontId="13" fillId="22" borderId="194" xfId="2" applyFont="1" applyFill="1" applyBorder="1" applyAlignment="1">
      <alignment horizontal="left" vertical="top" wrapText="1"/>
    </xf>
    <xf numFmtId="0" fontId="13" fillId="24" borderId="192" xfId="2" applyFont="1" applyFill="1" applyBorder="1" applyAlignment="1">
      <alignment horizontal="left" vertical="top" wrapText="1"/>
    </xf>
    <xf numFmtId="0" fontId="13" fillId="24" borderId="193" xfId="2" applyFont="1" applyFill="1" applyBorder="1" applyAlignment="1">
      <alignment horizontal="left" vertical="top" wrapText="1"/>
    </xf>
    <xf numFmtId="0" fontId="13" fillId="24" borderId="194"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92" xfId="17" applyFont="1" applyFill="1" applyBorder="1" applyAlignment="1">
      <alignment horizontal="left" vertical="top" wrapText="1"/>
    </xf>
    <xf numFmtId="0" fontId="37" fillId="0" borderId="193" xfId="17" applyFont="1" applyFill="1" applyBorder="1" applyAlignment="1">
      <alignment horizontal="left" vertical="top" wrapText="1"/>
    </xf>
    <xf numFmtId="0" fontId="37" fillId="0" borderId="194" xfId="17" applyFont="1" applyFill="1" applyBorder="1" applyAlignment="1">
      <alignment horizontal="left" vertical="top" wrapText="1"/>
    </xf>
    <xf numFmtId="0" fontId="121" fillId="22" borderId="192" xfId="2" applyFont="1" applyFill="1" applyBorder="1" applyAlignment="1">
      <alignment horizontal="left" vertical="top" wrapText="1"/>
    </xf>
    <xf numFmtId="0" fontId="121" fillId="22" borderId="193" xfId="2" applyFont="1" applyFill="1" applyBorder="1" applyAlignment="1">
      <alignment horizontal="left" vertical="top" wrapText="1"/>
    </xf>
    <xf numFmtId="0" fontId="121" fillId="22" borderId="194" xfId="2" applyFont="1" applyFill="1" applyBorder="1" applyAlignment="1">
      <alignment horizontal="left" vertical="top" wrapText="1"/>
    </xf>
    <xf numFmtId="0" fontId="13" fillId="22" borderId="192" xfId="2" applyFont="1" applyFill="1" applyBorder="1" applyAlignment="1">
      <alignment horizontal="center" vertical="center" wrapText="1"/>
    </xf>
    <xf numFmtId="0" fontId="13" fillId="22" borderId="193" xfId="2" applyFont="1" applyFill="1" applyBorder="1" applyAlignment="1">
      <alignment horizontal="center" vertical="center" wrapText="1"/>
    </xf>
    <xf numFmtId="0" fontId="13" fillId="22" borderId="194" xfId="2" applyFont="1" applyFill="1" applyBorder="1" applyAlignment="1">
      <alignment horizontal="center" vertical="center" wrapText="1"/>
    </xf>
    <xf numFmtId="0" fontId="13" fillId="8" borderId="224" xfId="4" applyFont="1" applyFill="1" applyBorder="1" applyAlignment="1">
      <alignment horizontal="left" vertical="center" wrapText="1" indent="1"/>
    </xf>
    <xf numFmtId="0" fontId="13" fillId="8" borderId="225" xfId="4" applyFont="1" applyFill="1" applyBorder="1" applyAlignment="1">
      <alignment horizontal="left" vertical="center" wrapText="1" indent="1"/>
    </xf>
    <xf numFmtId="0" fontId="13" fillId="8" borderId="226" xfId="4" applyFont="1" applyFill="1" applyBorder="1" applyAlignment="1">
      <alignment horizontal="left" vertical="center" wrapText="1" indent="1"/>
    </xf>
    <xf numFmtId="0" fontId="13" fillId="8" borderId="227" xfId="4" applyFont="1" applyFill="1" applyBorder="1" applyAlignment="1">
      <alignment horizontal="left" vertical="center" wrapText="1" indent="1"/>
    </xf>
    <xf numFmtId="0" fontId="13" fillId="8" borderId="0" xfId="4" applyFont="1" applyFill="1" applyAlignment="1">
      <alignment horizontal="left" vertical="center" wrapText="1" indent="1"/>
    </xf>
    <xf numFmtId="0" fontId="13" fillId="8" borderId="228" xfId="4" applyFont="1" applyFill="1" applyBorder="1" applyAlignment="1">
      <alignment horizontal="left" vertical="center" wrapText="1" indent="1"/>
    </xf>
    <xf numFmtId="0" fontId="13" fillId="8" borderId="229" xfId="4" applyFont="1" applyFill="1" applyBorder="1" applyAlignment="1">
      <alignment horizontal="left" vertical="center" wrapText="1" indent="1"/>
    </xf>
    <xf numFmtId="0" fontId="13" fillId="8" borderId="230" xfId="4" applyFont="1" applyFill="1" applyBorder="1" applyAlignment="1">
      <alignment horizontal="left" vertical="center" wrapText="1" indent="1"/>
    </xf>
    <xf numFmtId="0" fontId="13" fillId="8" borderId="231" xfId="4" applyFont="1" applyFill="1" applyBorder="1" applyAlignment="1">
      <alignment horizontal="left" vertical="center" wrapText="1" indent="1"/>
    </xf>
    <xf numFmtId="0" fontId="214" fillId="6" borderId="233" xfId="2" applyFont="1" applyFill="1" applyBorder="1" applyAlignment="1">
      <alignment horizontal="left" vertical="center" wrapText="1" indent="1"/>
    </xf>
    <xf numFmtId="0" fontId="217" fillId="0" borderId="234" xfId="0" applyFont="1" applyBorder="1" applyAlignment="1">
      <alignment horizontal="left" vertical="center" wrapText="1" indent="1"/>
    </xf>
    <xf numFmtId="0" fontId="217" fillId="0" borderId="235" xfId="0" applyFont="1" applyBorder="1" applyAlignment="1">
      <alignment horizontal="left" vertical="center" wrapText="1" indent="1"/>
    </xf>
    <xf numFmtId="0" fontId="217" fillId="0" borderId="50" xfId="0" applyFont="1" applyBorder="1" applyAlignment="1">
      <alignment horizontal="left" vertical="center" wrapText="1" indent="1"/>
    </xf>
    <xf numFmtId="0" fontId="217" fillId="0" borderId="0" xfId="0" applyFont="1" applyAlignment="1">
      <alignment horizontal="left" vertical="center" wrapText="1" indent="1"/>
    </xf>
    <xf numFmtId="0" fontId="217" fillId="0" borderId="51" xfId="0" applyFont="1" applyBorder="1" applyAlignment="1">
      <alignment horizontal="left" vertical="center" wrapText="1" indent="1"/>
    </xf>
    <xf numFmtId="0" fontId="217" fillId="0" borderId="236" xfId="0" applyFont="1" applyBorder="1" applyAlignment="1">
      <alignment horizontal="left" vertical="center" wrapText="1" indent="1"/>
    </xf>
    <xf numFmtId="0" fontId="217" fillId="0" borderId="237" xfId="0" applyFont="1" applyBorder="1" applyAlignment="1">
      <alignment horizontal="left" vertical="center" wrapText="1" indent="1"/>
    </xf>
    <xf numFmtId="0" fontId="217" fillId="0" borderId="238" xfId="0" applyFont="1" applyBorder="1" applyAlignment="1">
      <alignment horizontal="left" vertical="center" wrapText="1" indent="1"/>
    </xf>
    <xf numFmtId="0" fontId="206" fillId="48" borderId="0" xfId="2" applyFont="1" applyFill="1" applyAlignment="1">
      <alignment horizontal="center" vertical="center"/>
    </xf>
    <xf numFmtId="0" fontId="6" fillId="0" borderId="0" xfId="2" applyAlignment="1">
      <alignment horizontal="center" vertical="center"/>
    </xf>
    <xf numFmtId="0" fontId="108" fillId="6" borderId="0" xfId="2" applyFont="1" applyFill="1" applyAlignment="1">
      <alignment horizontal="center" vertical="center"/>
    </xf>
    <xf numFmtId="0" fontId="21" fillId="6" borderId="0" xfId="2" applyFont="1" applyFill="1" applyAlignment="1">
      <alignment horizontal="center" vertical="center"/>
    </xf>
    <xf numFmtId="0" fontId="213" fillId="6" borderId="0" xfId="2" applyFont="1" applyFill="1" applyAlignment="1">
      <alignment horizontal="center" vertical="center"/>
    </xf>
    <xf numFmtId="0" fontId="6" fillId="6" borderId="0" xfId="2" applyFill="1" applyAlignment="1">
      <alignment horizontal="center" vertical="center"/>
    </xf>
    <xf numFmtId="0" fontId="207" fillId="2" borderId="0" xfId="2" applyFont="1" applyFill="1" applyAlignment="1">
      <alignment vertical="top" wrapText="1"/>
    </xf>
    <xf numFmtId="0" fontId="208" fillId="2" borderId="0" xfId="2" applyFont="1" applyFill="1" applyAlignment="1">
      <alignment vertical="top" wrapText="1"/>
    </xf>
    <xf numFmtId="0" fontId="208" fillId="0" borderId="0" xfId="2" applyFont="1" applyAlignment="1">
      <alignment vertical="top" wrapText="1"/>
    </xf>
    <xf numFmtId="0" fontId="6" fillId="0" borderId="0" xfId="2" applyAlignment="1">
      <alignment vertical="top" wrapText="1"/>
    </xf>
    <xf numFmtId="0" fontId="51" fillId="49" borderId="0" xfId="2" applyFont="1" applyFill="1" applyAlignment="1">
      <alignment horizontal="left" vertical="center" wrapText="1" indent="1"/>
    </xf>
    <xf numFmtId="0" fontId="209" fillId="0" borderId="0" xfId="2" applyFont="1" applyAlignment="1">
      <alignment horizontal="left" vertical="center" wrapText="1" indent="1"/>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7" fillId="27" borderId="0" xfId="0" applyFont="1" applyFill="1" applyAlignment="1">
      <alignment horizontal="center" vertical="top" wrapText="1"/>
    </xf>
    <xf numFmtId="0" fontId="199" fillId="27" borderId="0" xfId="0" applyFont="1" applyFill="1" applyAlignment="1">
      <alignment horizontal="left" vertical="top" wrapText="1"/>
    </xf>
    <xf numFmtId="0" fontId="205"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9"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14" fontId="108" fillId="24" borderId="181" xfId="1" applyNumberFormat="1" applyFont="1" applyFill="1" applyBorder="1" applyAlignment="1" applyProtection="1">
      <alignment horizontal="center" vertical="center" wrapText="1"/>
    </xf>
    <xf numFmtId="0" fontId="108" fillId="24" borderId="181"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61" xfId="2" applyNumberFormat="1" applyFont="1" applyFill="1" applyBorder="1" applyAlignment="1">
      <alignment horizontal="center" vertical="center" wrapTex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0" fontId="108" fillId="0" borderId="222" xfId="2" applyFont="1" applyFill="1" applyBorder="1" applyAlignment="1">
      <alignment horizontal="left" vertical="top" wrapText="1"/>
    </xf>
    <xf numFmtId="0" fontId="108" fillId="0" borderId="223" xfId="2" applyFont="1" applyFill="1" applyBorder="1" applyAlignment="1">
      <alignment horizontal="left" vertical="top" wrapText="1"/>
    </xf>
    <xf numFmtId="14" fontId="108" fillId="24" borderId="164" xfId="2" applyNumberFormat="1" applyFont="1" applyFill="1" applyBorder="1" applyAlignment="1">
      <alignment horizontal="center" vertical="center" wrapText="1" shrinkToFit="1"/>
    </xf>
    <xf numFmtId="14" fontId="108" fillId="24" borderId="162" xfId="2" applyNumberFormat="1" applyFont="1" applyFill="1" applyBorder="1" applyAlignment="1">
      <alignment horizontal="center" vertical="center" wrapText="1" shrinkToFit="1"/>
    </xf>
    <xf numFmtId="14" fontId="108" fillId="24" borderId="163" xfId="2" applyNumberFormat="1" applyFont="1" applyFill="1" applyBorder="1" applyAlignment="1">
      <alignment horizontal="center" vertical="center" wrapText="1" shrinkToFit="1"/>
    </xf>
    <xf numFmtId="0" fontId="108" fillId="24" borderId="186" xfId="2" applyFont="1" applyFill="1" applyBorder="1" applyAlignment="1">
      <alignment horizontal="center" vertical="center"/>
    </xf>
    <xf numFmtId="14" fontId="113" fillId="24" borderId="1" xfId="2" applyNumberFormat="1" applyFont="1" applyFill="1" applyBorder="1" applyAlignment="1">
      <alignment horizontal="center" vertical="center" shrinkToFit="1"/>
    </xf>
    <xf numFmtId="14" fontId="113" fillId="24" borderId="161"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61" xfId="2" applyNumberFormat="1" applyFont="1" applyFill="1" applyBorder="1" applyAlignment="1">
      <alignment horizontal="center" vertical="center" shrinkToFit="1"/>
    </xf>
    <xf numFmtId="14" fontId="113" fillId="24" borderId="213" xfId="2" applyNumberFormat="1" applyFont="1" applyFill="1" applyBorder="1" applyAlignment="1">
      <alignment horizontal="center" vertical="center" shrinkToFit="1"/>
    </xf>
    <xf numFmtId="14" fontId="108" fillId="24" borderId="213" xfId="2" applyNumberFormat="1" applyFont="1" applyFill="1" applyBorder="1" applyAlignment="1">
      <alignment horizontal="center" vertical="center" shrinkToFit="1"/>
    </xf>
    <xf numFmtId="56" fontId="108" fillId="24" borderId="208" xfId="2" applyNumberFormat="1" applyFont="1" applyFill="1" applyBorder="1" applyAlignment="1">
      <alignment horizontal="center" vertical="center" wrapText="1"/>
    </xf>
    <xf numFmtId="56" fontId="108" fillId="24" borderId="209" xfId="2" applyNumberFormat="1" applyFont="1" applyFill="1" applyBorder="1" applyAlignment="1">
      <alignment horizontal="center" vertical="center" wrapText="1"/>
    </xf>
    <xf numFmtId="56" fontId="108" fillId="24" borderId="210" xfId="2" applyNumberFormat="1" applyFont="1" applyFill="1" applyBorder="1" applyAlignment="1">
      <alignment horizontal="center" vertical="center" wrapText="1"/>
    </xf>
    <xf numFmtId="0" fontId="108" fillId="24" borderId="219" xfId="2" applyFont="1" applyFill="1" applyBorder="1" applyAlignment="1">
      <alignment horizontal="center" vertical="center"/>
    </xf>
    <xf numFmtId="56" fontId="108" fillId="24" borderId="216" xfId="2" applyNumberFormat="1" applyFont="1" applyFill="1" applyBorder="1" applyAlignment="1">
      <alignment horizontal="center" vertical="center"/>
    </xf>
    <xf numFmtId="56" fontId="108" fillId="24" borderId="217" xfId="2" applyNumberFormat="1" applyFont="1" applyFill="1" applyBorder="1" applyAlignment="1">
      <alignment horizontal="center" vertical="center"/>
    </xf>
    <xf numFmtId="56" fontId="108" fillId="24" borderId="218" xfId="2" applyNumberFormat="1" applyFont="1" applyFill="1" applyBorder="1" applyAlignment="1">
      <alignment horizontal="center" vertical="center"/>
    </xf>
    <xf numFmtId="14" fontId="108" fillId="24" borderId="165" xfId="1" applyNumberFormat="1" applyFont="1" applyFill="1" applyBorder="1" applyAlignment="1" applyProtection="1">
      <alignment horizontal="center" vertical="center" wrapText="1" shrinkToFit="1"/>
    </xf>
    <xf numFmtId="14" fontId="108" fillId="24" borderId="167" xfId="1" applyNumberFormat="1" applyFont="1" applyFill="1" applyBorder="1" applyAlignment="1" applyProtection="1">
      <alignment horizontal="center" vertical="center" wrapText="1" shrinkToFit="1"/>
    </xf>
    <xf numFmtId="14" fontId="108" fillId="24" borderId="166"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08" fillId="24" borderId="219" xfId="1" applyNumberFormat="1" applyFont="1" applyFill="1" applyBorder="1" applyAlignment="1" applyProtection="1">
      <alignment horizontal="center" vertical="center" wrapText="1"/>
    </xf>
    <xf numFmtId="14" fontId="108" fillId="24" borderId="220" xfId="1" applyNumberFormat="1" applyFont="1" applyFill="1" applyBorder="1" applyAlignment="1" applyProtection="1">
      <alignment horizontal="center" vertical="center" wrapText="1"/>
    </xf>
    <xf numFmtId="14" fontId="108" fillId="24" borderId="221" xfId="1" applyNumberFormat="1" applyFont="1" applyFill="1" applyBorder="1" applyAlignment="1" applyProtection="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3" fillId="24" borderId="43" xfId="2" applyFont="1" applyFill="1" applyBorder="1" applyAlignment="1">
      <alignment horizontal="center" vertical="center" wrapText="1"/>
    </xf>
    <xf numFmtId="0" fontId="113" fillId="24" borderId="2" xfId="2" applyFont="1" applyFill="1" applyBorder="1" applyAlignment="1">
      <alignment horizontal="center" vertical="center" wrapText="1"/>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8" xfId="2" applyFill="1" applyBorder="1" applyAlignment="1">
      <alignment horizontal="left" vertical="top" wrapText="1"/>
    </xf>
    <xf numFmtId="0" fontId="6" fillId="29" borderId="144" xfId="2" applyFill="1" applyBorder="1" applyAlignment="1">
      <alignment horizontal="left" vertical="top" wrapText="1"/>
    </xf>
    <xf numFmtId="0" fontId="6" fillId="29" borderId="169"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173" fillId="0" borderId="102" xfId="2" applyFont="1" applyBorder="1" applyAlignment="1">
      <alignment horizontal="center" vertical="center" wrapText="1" shrinkToFit="1"/>
    </xf>
    <xf numFmtId="0" fontId="109" fillId="0" borderId="29" xfId="2" applyFont="1" applyBorder="1" applyAlignment="1">
      <alignment horizontal="center" vertical="center" wrapText="1" shrinkToFit="1"/>
    </xf>
    <xf numFmtId="0" fontId="109" fillId="0" borderId="103" xfId="2" applyFont="1" applyBorder="1" applyAlignment="1">
      <alignment horizontal="center" vertical="center" wrapText="1" shrinkToFi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42" borderId="102" xfId="2" applyFont="1" applyFill="1" applyBorder="1" applyAlignment="1">
      <alignment horizontal="center" vertical="center" wrapText="1" shrinkToFit="1"/>
    </xf>
    <xf numFmtId="0" fontId="32" fillId="42" borderId="29" xfId="2" applyFont="1" applyFill="1" applyBorder="1" applyAlignment="1">
      <alignment horizontal="center" vertical="center" shrinkToFit="1"/>
    </xf>
    <xf numFmtId="0" fontId="32" fillId="42" borderId="103" xfId="2" applyFont="1" applyFill="1" applyBorder="1" applyAlignment="1">
      <alignment horizontal="center" vertical="center" shrinkToFit="1"/>
    </xf>
    <xf numFmtId="0" fontId="21" fillId="42" borderId="99" xfId="1" applyFont="1" applyFill="1" applyBorder="1" applyAlignment="1" applyProtection="1">
      <alignment vertical="top" wrapText="1"/>
    </xf>
    <xf numFmtId="0" fontId="21" fillId="42" borderId="100" xfId="2" applyFont="1" applyFill="1" applyBorder="1" applyAlignment="1">
      <alignment vertical="top" wrapText="1"/>
    </xf>
    <xf numFmtId="0" fontId="21" fillId="42" borderId="101" xfId="2" applyFont="1" applyFill="1" applyBorder="1" applyAlignment="1">
      <alignment vertical="top" wrapText="1"/>
    </xf>
    <xf numFmtId="0" fontId="21" fillId="0" borderId="99" xfId="1" applyFont="1" applyBorder="1" applyAlignment="1" applyProtection="1">
      <alignment vertical="top" wrapText="1"/>
    </xf>
    <xf numFmtId="0" fontId="21" fillId="0" borderId="188" xfId="1" applyFont="1" applyBorder="1" applyAlignment="1" applyProtection="1">
      <alignment vertical="top" wrapText="1"/>
    </xf>
    <xf numFmtId="0" fontId="21" fillId="0" borderId="189" xfId="1" applyFont="1" applyBorder="1" applyAlignment="1" applyProtection="1">
      <alignment vertical="top" wrapText="1"/>
    </xf>
    <xf numFmtId="0" fontId="28" fillId="42" borderId="171" xfId="2" applyFont="1" applyFill="1" applyBorder="1" applyAlignment="1">
      <alignment horizontal="center" vertical="center" wrapText="1" shrinkToFit="1"/>
    </xf>
    <xf numFmtId="0" fontId="28" fillId="42" borderId="172" xfId="2" applyFont="1" applyFill="1" applyBorder="1" applyAlignment="1">
      <alignment horizontal="center" vertical="center" wrapText="1" shrinkToFit="1"/>
    </xf>
    <xf numFmtId="0" fontId="28" fillId="42" borderId="173" xfId="2" applyFont="1" applyFill="1" applyBorder="1" applyAlignment="1">
      <alignment horizontal="center" vertical="center" wrapText="1" shrinkToFit="1"/>
    </xf>
    <xf numFmtId="0" fontId="20" fillId="42" borderId="59" xfId="2" applyFont="1" applyFill="1" applyBorder="1" applyAlignment="1">
      <alignment horizontal="left" vertical="top" wrapText="1" shrinkToFit="1"/>
    </xf>
    <xf numFmtId="0" fontId="20" fillId="42" borderId="60" xfId="2" applyFont="1" applyFill="1" applyBorder="1" applyAlignment="1">
      <alignment horizontal="left" vertical="top" wrapText="1" shrinkToFit="1"/>
    </xf>
    <xf numFmtId="0" fontId="20" fillId="4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8" xfId="1" applyFont="1" applyFill="1" applyBorder="1" applyAlignment="1" applyProtection="1">
      <alignment horizontal="left" vertical="top" wrapText="1"/>
    </xf>
    <xf numFmtId="0" fontId="21" fillId="22" borderId="189"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4E734DFC-36AC-49C9-BD6A-70536A78448E}"/>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0033CC"/>
      <color rgb="FF6DDDF7"/>
      <color rgb="FF66CCFF"/>
      <color rgb="FFFF99FF"/>
      <color rgb="FFFF0066"/>
      <color rgb="FF3399FF"/>
      <color rgb="FFBB1F05"/>
      <color rgb="FFEBA915"/>
      <color rgb="FF6EF72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'23　感染症統計'!$A$7</c:f>
              <c:strCache>
                <c:ptCount val="1"/>
                <c:pt idx="0">
                  <c:v>2022年</c:v>
                </c:pt>
              </c:strCache>
            </c:strRef>
          </c:tx>
          <c:spPr>
            <a:ln w="63500" cap="rnd">
              <a:solidFill>
                <a:srgbClr val="FF0000"/>
              </a:solidFill>
              <a:round/>
            </a:ln>
            <a:effectLst/>
          </c:spPr>
          <c:marker>
            <c:symbol val="none"/>
          </c:marker>
          <c:val>
            <c:numRef>
              <c:f>'23　感染症統計'!$B$7:$M$7</c:f>
              <c:numCache>
                <c:formatCode>#,##0_ </c:formatCode>
                <c:ptCount val="12"/>
                <c:pt idx="0" formatCode="General">
                  <c:v>81</c:v>
                </c:pt>
                <c:pt idx="1">
                  <c:v>39</c:v>
                </c:pt>
                <c:pt idx="2">
                  <c:v>72</c:v>
                </c:pt>
                <c:pt idx="3" formatCode="General">
                  <c:v>87</c:v>
                </c:pt>
                <c:pt idx="4" formatCode="General">
                  <c:v>257</c:v>
                </c:pt>
                <c:pt idx="5" formatCode="General">
                  <c:v>128</c:v>
                </c:pt>
              </c:numCache>
            </c:numRef>
          </c:val>
          <c:smooth val="0"/>
          <c:extLst>
            <c:ext xmlns:c16="http://schemas.microsoft.com/office/drawing/2014/chart" uri="{C3380CC4-5D6E-409C-BE32-E72D297353CC}">
              <c16:uniqueId val="{00000000-B26B-4AAB-ADDF-AF634710DDB6}"/>
            </c:ext>
          </c:extLst>
        </c:ser>
        <c:ser>
          <c:idx val="7"/>
          <c:order val="1"/>
          <c:tx>
            <c:strRef>
              <c:f>'23　感染症統計'!$A$8</c:f>
              <c:strCache>
                <c:ptCount val="1"/>
                <c:pt idx="0">
                  <c:v>2021年</c:v>
                </c:pt>
              </c:strCache>
            </c:strRef>
          </c:tx>
          <c:spPr>
            <a:ln w="25400" cap="rnd">
              <a:solidFill>
                <a:schemeClr val="accent6">
                  <a:lumMod val="75000"/>
                </a:schemeClr>
              </a:solidFill>
              <a:round/>
            </a:ln>
            <a:effectLst/>
          </c:spPr>
          <c:marker>
            <c:symbol val="none"/>
          </c:marker>
          <c:val>
            <c:numRef>
              <c:f>'23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'23　感染症統計'!$A$9</c:f>
              <c:strCache>
                <c:ptCount val="1"/>
                <c:pt idx="0">
                  <c:v>2020年</c:v>
                </c:pt>
              </c:strCache>
            </c:strRef>
          </c:tx>
          <c:spPr>
            <a:ln w="19050" cap="rnd">
              <a:solidFill>
                <a:schemeClr val="accent1"/>
              </a:solidFill>
              <a:round/>
            </a:ln>
            <a:effectLst/>
          </c:spPr>
          <c:marker>
            <c:symbol val="none"/>
          </c:marker>
          <c:val>
            <c:numRef>
              <c:f>'23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'23　感染症統計'!$A$10</c:f>
              <c:strCache>
                <c:ptCount val="1"/>
                <c:pt idx="0">
                  <c:v>2019年</c:v>
                </c:pt>
              </c:strCache>
            </c:strRef>
          </c:tx>
          <c:spPr>
            <a:ln w="12700" cap="rnd">
              <a:solidFill>
                <a:srgbClr val="FF0066"/>
              </a:solidFill>
              <a:round/>
            </a:ln>
            <a:effectLst/>
          </c:spPr>
          <c:marker>
            <c:symbol val="none"/>
          </c:marker>
          <c:val>
            <c:numRef>
              <c:f>'23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'23　感染症統計'!$A$11</c:f>
              <c:strCache>
                <c:ptCount val="1"/>
                <c:pt idx="0">
                  <c:v>2018年</c:v>
                </c:pt>
              </c:strCache>
            </c:strRef>
          </c:tx>
          <c:spPr>
            <a:ln w="12700" cap="rnd">
              <a:solidFill>
                <a:schemeClr val="accent3"/>
              </a:solidFill>
              <a:round/>
            </a:ln>
            <a:effectLst/>
          </c:spPr>
          <c:marker>
            <c:symbol val="none"/>
          </c:marker>
          <c:val>
            <c:numRef>
              <c:f>'23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'23　感染症統計'!$A$12</c:f>
              <c:strCache>
                <c:ptCount val="1"/>
                <c:pt idx="0">
                  <c:v>2017年</c:v>
                </c:pt>
              </c:strCache>
            </c:strRef>
          </c:tx>
          <c:spPr>
            <a:ln w="12700" cap="rnd">
              <a:solidFill>
                <a:schemeClr val="accent4"/>
              </a:solidFill>
              <a:round/>
            </a:ln>
            <a:effectLst/>
          </c:spPr>
          <c:marker>
            <c:symbol val="none"/>
          </c:marker>
          <c:val>
            <c:numRef>
              <c:f>'23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'23　感染症統計'!$A$13</c:f>
              <c:strCache>
                <c:ptCount val="1"/>
                <c:pt idx="0">
                  <c:v>2016年</c:v>
                </c:pt>
              </c:strCache>
            </c:strRef>
          </c:tx>
          <c:spPr>
            <a:ln w="12700" cap="rnd">
              <a:solidFill>
                <a:schemeClr val="accent5"/>
              </a:solidFill>
              <a:round/>
            </a:ln>
            <a:effectLst/>
          </c:spPr>
          <c:marker>
            <c:symbol val="none"/>
          </c:marker>
          <c:val>
            <c:numRef>
              <c:f>'23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'23　感染症統計'!$A$14</c:f>
              <c:strCache>
                <c:ptCount val="1"/>
                <c:pt idx="0">
                  <c:v>2015年</c:v>
                </c:pt>
              </c:strCache>
            </c:strRef>
          </c:tx>
          <c:spPr>
            <a:ln w="12700" cap="rnd">
              <a:solidFill>
                <a:schemeClr val="accent6"/>
              </a:solidFill>
              <a:round/>
            </a:ln>
            <a:effectLst/>
          </c:spPr>
          <c:marker>
            <c:symbol val="none"/>
          </c:marker>
          <c:val>
            <c:numRef>
              <c:f>'23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'23　感染症統計'!$P$8</c:f>
              <c:strCache>
                <c:ptCount val="1"/>
                <c:pt idx="0">
                  <c:v>2021年</c:v>
                </c:pt>
              </c:strCache>
            </c:strRef>
          </c:tx>
          <c:spPr>
            <a:ln w="63500" cap="rnd">
              <a:solidFill>
                <a:srgbClr val="FF0000"/>
              </a:solidFill>
              <a:round/>
            </a:ln>
            <a:effectLst/>
          </c:spPr>
          <c:marker>
            <c:symbol val="none"/>
          </c:marker>
          <c:cat>
            <c:numRef>
              <c:f>'23　感染症統計'!$Q$7:$AB$7</c:f>
              <c:numCache>
                <c:formatCode>#,##0_ </c:formatCode>
                <c:ptCount val="12"/>
                <c:pt idx="0" formatCode="General">
                  <c:v>0</c:v>
                </c:pt>
                <c:pt idx="1">
                  <c:v>5</c:v>
                </c:pt>
                <c:pt idx="2">
                  <c:v>4</c:v>
                </c:pt>
                <c:pt idx="3">
                  <c:v>1</c:v>
                </c:pt>
                <c:pt idx="4">
                  <c:v>1</c:v>
                </c:pt>
                <c:pt idx="5">
                  <c:v>1</c:v>
                </c:pt>
              </c:numCache>
            </c:numRef>
          </c:cat>
          <c:val>
            <c:numRef>
              <c:f>'23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'23　感染症統計'!$P$9</c:f>
              <c:strCache>
                <c:ptCount val="1"/>
                <c:pt idx="0">
                  <c:v>2020年</c:v>
                </c:pt>
              </c:strCache>
            </c:strRef>
          </c:tx>
          <c:spPr>
            <a:ln w="25400" cap="rnd">
              <a:solidFill>
                <a:schemeClr val="accent6">
                  <a:lumMod val="75000"/>
                </a:schemeClr>
              </a:solidFill>
              <a:round/>
            </a:ln>
            <a:effectLst/>
          </c:spPr>
          <c:marker>
            <c:symbol val="none"/>
          </c:marker>
          <c:cat>
            <c:numRef>
              <c:f>'23　感染症統計'!$Q$7:$AB$7</c:f>
              <c:numCache>
                <c:formatCode>#,##0_ </c:formatCode>
                <c:ptCount val="12"/>
                <c:pt idx="0" formatCode="General">
                  <c:v>0</c:v>
                </c:pt>
                <c:pt idx="1">
                  <c:v>5</c:v>
                </c:pt>
                <c:pt idx="2">
                  <c:v>4</c:v>
                </c:pt>
                <c:pt idx="3">
                  <c:v>1</c:v>
                </c:pt>
                <c:pt idx="4">
                  <c:v>1</c:v>
                </c:pt>
                <c:pt idx="5">
                  <c:v>1</c:v>
                </c:pt>
              </c:numCache>
            </c:numRef>
          </c:cat>
          <c:val>
            <c:numRef>
              <c:f>'23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'23　感染症統計'!$P$10</c:f>
              <c:strCache>
                <c:ptCount val="1"/>
                <c:pt idx="0">
                  <c:v>2019年</c:v>
                </c:pt>
              </c:strCache>
            </c:strRef>
          </c:tx>
          <c:spPr>
            <a:ln w="19050" cap="rnd">
              <a:solidFill>
                <a:schemeClr val="accent1"/>
              </a:solidFill>
              <a:round/>
            </a:ln>
            <a:effectLst/>
          </c:spPr>
          <c:marker>
            <c:symbol val="none"/>
          </c:marker>
          <c:cat>
            <c:numRef>
              <c:f>'23　感染症統計'!$Q$7:$AB$7</c:f>
              <c:numCache>
                <c:formatCode>#,##0_ </c:formatCode>
                <c:ptCount val="12"/>
                <c:pt idx="0" formatCode="General">
                  <c:v>0</c:v>
                </c:pt>
                <c:pt idx="1">
                  <c:v>5</c:v>
                </c:pt>
                <c:pt idx="2">
                  <c:v>4</c:v>
                </c:pt>
                <c:pt idx="3">
                  <c:v>1</c:v>
                </c:pt>
                <c:pt idx="4">
                  <c:v>1</c:v>
                </c:pt>
                <c:pt idx="5">
                  <c:v>1</c:v>
                </c:pt>
              </c:numCache>
            </c:numRef>
          </c:cat>
          <c:val>
            <c:numRef>
              <c:f>'23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'23　感染症統計'!$P$11</c:f>
              <c:strCache>
                <c:ptCount val="1"/>
                <c:pt idx="0">
                  <c:v>2018年</c:v>
                </c:pt>
              </c:strCache>
            </c:strRef>
          </c:tx>
          <c:spPr>
            <a:ln w="12700" cap="rnd">
              <a:solidFill>
                <a:schemeClr val="accent2"/>
              </a:solidFill>
              <a:round/>
            </a:ln>
            <a:effectLst/>
          </c:spPr>
          <c:marker>
            <c:symbol val="none"/>
          </c:marker>
          <c:cat>
            <c:numRef>
              <c:f>'23　感染症統計'!$Q$7:$AB$7</c:f>
              <c:numCache>
                <c:formatCode>#,##0_ </c:formatCode>
                <c:ptCount val="12"/>
                <c:pt idx="0" formatCode="General">
                  <c:v>0</c:v>
                </c:pt>
                <c:pt idx="1">
                  <c:v>5</c:v>
                </c:pt>
                <c:pt idx="2">
                  <c:v>4</c:v>
                </c:pt>
                <c:pt idx="3">
                  <c:v>1</c:v>
                </c:pt>
                <c:pt idx="4">
                  <c:v>1</c:v>
                </c:pt>
                <c:pt idx="5">
                  <c:v>1</c:v>
                </c:pt>
              </c:numCache>
            </c:numRef>
          </c:cat>
          <c:val>
            <c:numRef>
              <c:f>'23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'23　感染症統計'!$P$12</c:f>
              <c:strCache>
                <c:ptCount val="1"/>
                <c:pt idx="0">
                  <c:v>2017年</c:v>
                </c:pt>
              </c:strCache>
            </c:strRef>
          </c:tx>
          <c:spPr>
            <a:ln w="12700" cap="rnd">
              <a:solidFill>
                <a:schemeClr val="accent3"/>
              </a:solidFill>
              <a:round/>
            </a:ln>
            <a:effectLst/>
          </c:spPr>
          <c:marker>
            <c:symbol val="none"/>
          </c:marker>
          <c:cat>
            <c:numRef>
              <c:f>'23　感染症統計'!$Q$7:$AB$7</c:f>
              <c:numCache>
                <c:formatCode>#,##0_ </c:formatCode>
                <c:ptCount val="12"/>
                <c:pt idx="0" formatCode="General">
                  <c:v>0</c:v>
                </c:pt>
                <c:pt idx="1">
                  <c:v>5</c:v>
                </c:pt>
                <c:pt idx="2">
                  <c:v>4</c:v>
                </c:pt>
                <c:pt idx="3">
                  <c:v>1</c:v>
                </c:pt>
                <c:pt idx="4">
                  <c:v>1</c:v>
                </c:pt>
                <c:pt idx="5">
                  <c:v>1</c:v>
                </c:pt>
              </c:numCache>
            </c:numRef>
          </c:cat>
          <c:val>
            <c:numRef>
              <c:f>'23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'23　感染症統計'!$P$13</c:f>
              <c:strCache>
                <c:ptCount val="1"/>
                <c:pt idx="0">
                  <c:v>2016年</c:v>
                </c:pt>
              </c:strCache>
            </c:strRef>
          </c:tx>
          <c:spPr>
            <a:ln w="12700" cap="rnd">
              <a:solidFill>
                <a:schemeClr val="accent4"/>
              </a:solidFill>
              <a:round/>
            </a:ln>
            <a:effectLst/>
          </c:spPr>
          <c:marker>
            <c:symbol val="none"/>
          </c:marker>
          <c:cat>
            <c:numRef>
              <c:f>'23　感染症統計'!$Q$7:$AB$7</c:f>
              <c:numCache>
                <c:formatCode>#,##0_ </c:formatCode>
                <c:ptCount val="12"/>
                <c:pt idx="0" formatCode="General">
                  <c:v>0</c:v>
                </c:pt>
                <c:pt idx="1">
                  <c:v>5</c:v>
                </c:pt>
                <c:pt idx="2">
                  <c:v>4</c:v>
                </c:pt>
                <c:pt idx="3">
                  <c:v>1</c:v>
                </c:pt>
                <c:pt idx="4">
                  <c:v>1</c:v>
                </c:pt>
                <c:pt idx="5">
                  <c:v>1</c:v>
                </c:pt>
              </c:numCache>
            </c:numRef>
          </c:cat>
          <c:val>
            <c:numRef>
              <c:f>'23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'23　感染症統計'!$P$14</c:f>
              <c:strCache>
                <c:ptCount val="1"/>
                <c:pt idx="0">
                  <c:v>2015年</c:v>
                </c:pt>
              </c:strCache>
            </c:strRef>
          </c:tx>
          <c:spPr>
            <a:ln w="12700" cap="rnd">
              <a:solidFill>
                <a:schemeClr val="accent5"/>
              </a:solidFill>
              <a:round/>
            </a:ln>
            <a:effectLst/>
          </c:spPr>
          <c:marker>
            <c:symbol val="none"/>
          </c:marker>
          <c:cat>
            <c:numRef>
              <c:f>'23　感染症統計'!$Q$7:$AB$7</c:f>
              <c:numCache>
                <c:formatCode>#,##0_ </c:formatCode>
                <c:ptCount val="12"/>
                <c:pt idx="0" formatCode="General">
                  <c:v>0</c:v>
                </c:pt>
                <c:pt idx="1">
                  <c:v>5</c:v>
                </c:pt>
                <c:pt idx="2">
                  <c:v>4</c:v>
                </c:pt>
                <c:pt idx="3">
                  <c:v>1</c:v>
                </c:pt>
                <c:pt idx="4">
                  <c:v>1</c:v>
                </c:pt>
                <c:pt idx="5">
                  <c:v>1</c:v>
                </c:pt>
              </c:numCache>
            </c:numRef>
          </c:cat>
          <c:val>
            <c:numRef>
              <c:f>'23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sv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sv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twoCellAnchor>
    <xdr:from>
      <xdr:col>1</xdr:col>
      <xdr:colOff>0</xdr:colOff>
      <xdr:row>14</xdr:row>
      <xdr:rowOff>83820</xdr:rowOff>
    </xdr:from>
    <xdr:to>
      <xdr:col>7</xdr:col>
      <xdr:colOff>365760</xdr:colOff>
      <xdr:row>15</xdr:row>
      <xdr:rowOff>152400</xdr:rowOff>
    </xdr:to>
    <xdr:sp macro="" textlink="">
      <xdr:nvSpPr>
        <xdr:cNvPr id="2" name="テキスト ボックス 1">
          <a:extLst>
            <a:ext uri="{FF2B5EF4-FFF2-40B4-BE49-F238E27FC236}">
              <a16:creationId xmlns:a16="http://schemas.microsoft.com/office/drawing/2014/main" id="{A8F71E7E-F653-4F1E-2E3A-B946C0E57F4E}"/>
            </a:ext>
          </a:extLst>
        </xdr:cNvPr>
        <xdr:cNvSpPr txBox="1"/>
      </xdr:nvSpPr>
      <xdr:spPr>
        <a:xfrm>
          <a:off x="114300" y="4678680"/>
          <a:ext cx="4373880" cy="373380"/>
        </a:xfrm>
        <a:prstGeom prst="rect">
          <a:avLst/>
        </a:prstGeom>
        <a:solidFill>
          <a:srgbClr val="0033CC"/>
        </a:solidFill>
        <a:ln w="9525" cmpd="sng">
          <a:noFill/>
        </a:ln>
        <a:effectLst>
          <a:outerShdw blurRad="50800" dist="50800" dir="5400000" algn="ctr" rotWithShape="0">
            <a:schemeClr val="accent5">
              <a:lumMod val="60000"/>
              <a:lumOff val="40000"/>
            </a:schemeClr>
          </a:outerShdw>
        </a:effectLst>
        <a:scene3d>
          <a:camera prst="perspectiveRelaxedModerately"/>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2"/>
              </a:solidFill>
            </a:rPr>
            <a:t>JFSM</a:t>
          </a:r>
          <a:r>
            <a:rPr kumimoji="1" lang="ja-JP" altLang="en-US" sz="1800" b="1">
              <a:solidFill>
                <a:schemeClr val="bg2"/>
              </a:solidFill>
            </a:rPr>
            <a:t>コンサル</a:t>
          </a:r>
          <a:r>
            <a:rPr kumimoji="1" lang="en-US" altLang="ja-JP" sz="1800" b="1">
              <a:solidFill>
                <a:schemeClr val="bg2"/>
              </a:solidFill>
            </a:rPr>
            <a:t>5</a:t>
          </a:r>
          <a:r>
            <a:rPr kumimoji="1" lang="ja-JP" altLang="en-US" sz="1800" b="1">
              <a:solidFill>
                <a:schemeClr val="bg2"/>
              </a:solidFill>
            </a:rPr>
            <a:t>か所　</a:t>
          </a:r>
          <a:r>
            <a:rPr kumimoji="1" lang="en-US" altLang="ja-JP" sz="1800" b="1">
              <a:solidFill>
                <a:schemeClr val="bg2"/>
              </a:solidFill>
            </a:rPr>
            <a:t>ISO</a:t>
          </a:r>
          <a:r>
            <a:rPr kumimoji="1" lang="ja-JP" altLang="en-US" sz="1800" b="1">
              <a:solidFill>
                <a:schemeClr val="bg2"/>
              </a:solidFill>
            </a:rPr>
            <a:t>支援</a:t>
          </a:r>
          <a:r>
            <a:rPr kumimoji="1" lang="en-US" altLang="ja-JP" sz="1800" b="1">
              <a:solidFill>
                <a:schemeClr val="bg2"/>
              </a:solidFill>
            </a:rPr>
            <a:t>2</a:t>
          </a:r>
          <a:r>
            <a:rPr kumimoji="1" lang="ja-JP" altLang="en-US" sz="1800" b="1">
              <a:solidFill>
                <a:schemeClr val="bg2"/>
              </a:solidFill>
            </a:rPr>
            <a:t>か所支援中</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121920</xdr:colOff>
      <xdr:row>17</xdr:row>
      <xdr:rowOff>487680</xdr:rowOff>
    </xdr:to>
    <xdr:pic>
      <xdr:nvPicPr>
        <xdr:cNvPr id="15" name="図 14" descr="感染性胃腸炎患者報告数　直近5シーズン">
          <a:extLst>
            <a:ext uri="{FF2B5EF4-FFF2-40B4-BE49-F238E27FC236}">
              <a16:creationId xmlns:a16="http://schemas.microsoft.com/office/drawing/2014/main" id="{096B06D8-3945-D96D-0244-C9E4A863F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178040"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5.42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96785"/>
            <a:gd name="adj6" fmla="val 3330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442684</xdr:colOff>
      <xdr:row>13</xdr:row>
      <xdr:rowOff>69707</xdr:rowOff>
    </xdr:from>
    <xdr:to>
      <xdr:col>11</xdr:col>
      <xdr:colOff>765502</xdr:colOff>
      <xdr:row>15</xdr:row>
      <xdr:rowOff>33826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723844" y="262240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0</xdr:colOff>
      <xdr:row>2</xdr:row>
      <xdr:rowOff>0</xdr:rowOff>
    </xdr:from>
    <xdr:to>
      <xdr:col>3</xdr:col>
      <xdr:colOff>81958</xdr:colOff>
      <xdr:row>16</xdr:row>
      <xdr:rowOff>0</xdr:rowOff>
    </xdr:to>
    <xdr:pic>
      <xdr:nvPicPr>
        <xdr:cNvPr id="13" name="図 12">
          <a:extLst>
            <a:ext uri="{FF2B5EF4-FFF2-40B4-BE49-F238E27FC236}">
              <a16:creationId xmlns:a16="http://schemas.microsoft.com/office/drawing/2014/main" id="{0F68D6D1-60EF-5A13-A1C5-7BA0988DF8D5}"/>
            </a:ext>
          </a:extLst>
        </xdr:cNvPr>
        <xdr:cNvPicPr>
          <a:picLocks noChangeAspect="1"/>
        </xdr:cNvPicPr>
      </xdr:nvPicPr>
      <xdr:blipFill>
        <a:blip xmlns:r="http://schemas.openxmlformats.org/officeDocument/2006/relationships" r:embed="rId3"/>
        <a:stretch>
          <a:fillRect/>
        </a:stretch>
      </xdr:blipFill>
      <xdr:spPr>
        <a:xfrm>
          <a:off x="0" y="548640"/>
          <a:ext cx="1567858" cy="2506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D9E9A1A-2719-4812-85B0-97774F5E4113}"/>
            </a:ext>
          </a:extLst>
        </xdr:cNvPr>
        <xdr:cNvSpPr>
          <a:spLocks noChangeAspect="1" noChangeArrowheads="1"/>
        </xdr:cNvSpPr>
      </xdr:nvSpPr>
      <xdr:spPr bwMode="auto">
        <a:xfrm>
          <a:off x="5097780" y="3406140"/>
          <a:ext cx="304800" cy="304299"/>
        </a:xfrm>
        <a:prstGeom prst="rect">
          <a:avLst/>
        </a:prstGeom>
        <a:noFill/>
        <a:ln w="9525">
          <a:noFill/>
          <a:miter lim="800000"/>
          <a:headEnd/>
          <a:tailEnd/>
        </a:ln>
      </xdr:spPr>
    </xdr:sp>
    <xdr:clientData/>
  </xdr:oneCellAnchor>
  <xdr:twoCellAnchor>
    <xdr:from>
      <xdr:col>5</xdr:col>
      <xdr:colOff>295275</xdr:colOff>
      <xdr:row>7</xdr:row>
      <xdr:rowOff>38100</xdr:rowOff>
    </xdr:from>
    <xdr:to>
      <xdr:col>6</xdr:col>
      <xdr:colOff>523875</xdr:colOff>
      <xdr:row>10</xdr:row>
      <xdr:rowOff>114300</xdr:rowOff>
    </xdr:to>
    <xdr:sp macro="" textlink="">
      <xdr:nvSpPr>
        <xdr:cNvPr id="3" name="右矢印 2">
          <a:extLst>
            <a:ext uri="{FF2B5EF4-FFF2-40B4-BE49-F238E27FC236}">
              <a16:creationId xmlns:a16="http://schemas.microsoft.com/office/drawing/2014/main" id="{9034F7B6-3F45-47F5-B763-A7514814F0E6}"/>
            </a:ext>
          </a:extLst>
        </xdr:cNvPr>
        <xdr:cNvSpPr/>
      </xdr:nvSpPr>
      <xdr:spPr>
        <a:xfrm>
          <a:off x="3099435" y="1676400"/>
          <a:ext cx="845820" cy="708660"/>
        </a:xfrm>
        <a:prstGeom prst="rightArrow">
          <a:avLst/>
        </a:prstGeom>
        <a:solidFill>
          <a:schemeClr val="accent1">
            <a:lumMod val="60000"/>
            <a:lumOff val="40000"/>
          </a:schemeClr>
        </a:solidFill>
        <a:ln>
          <a:solidFill>
            <a:schemeClr val="bg1">
              <a:lumMod val="75000"/>
            </a:schemeClr>
          </a:solidFill>
        </a:ln>
        <a:effectLst>
          <a:outerShdw blurRad="50800" dist="50800" dir="5400000" algn="ctr" rotWithShape="0">
            <a:schemeClr val="bg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291766</xdr:colOff>
      <xdr:row>5</xdr:row>
      <xdr:rowOff>0</xdr:rowOff>
    </xdr:from>
    <xdr:ext cx="2702593" cy="2015289"/>
    <xdr:pic>
      <xdr:nvPicPr>
        <xdr:cNvPr id="4" name="図 1">
          <a:extLst>
            <a:ext uri="{FF2B5EF4-FFF2-40B4-BE49-F238E27FC236}">
              <a16:creationId xmlns:a16="http://schemas.microsoft.com/office/drawing/2014/main" id="{7A3FB782-DDE8-4F4C-B969-8AEED76E7916}"/>
            </a:ext>
          </a:extLst>
        </xdr:cNvPr>
        <xdr:cNvPicPr>
          <a:picLocks noChangeAspect="1"/>
        </xdr:cNvPicPr>
      </xdr:nvPicPr>
      <xdr:blipFill>
        <a:blip xmlns:r="http://schemas.openxmlformats.org/officeDocument/2006/relationships" r:embed="rId2" cstate="print"/>
        <a:srcRect/>
        <a:stretch>
          <a:fillRect/>
        </a:stretch>
      </xdr:blipFill>
      <xdr:spPr bwMode="auto">
        <a:xfrm>
          <a:off x="291766" y="1211580"/>
          <a:ext cx="2702593" cy="201528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60961</xdr:colOff>
      <xdr:row>32</xdr:row>
      <xdr:rowOff>81280</xdr:rowOff>
    </xdr:from>
    <xdr:to>
      <xdr:col>10</xdr:col>
      <xdr:colOff>30481</xdr:colOff>
      <xdr:row>41</xdr:row>
      <xdr:rowOff>60667</xdr:rowOff>
    </xdr:to>
    <xdr:pic>
      <xdr:nvPicPr>
        <xdr:cNvPr id="13" name="図 12">
          <a:extLst>
            <a:ext uri="{FF2B5EF4-FFF2-40B4-BE49-F238E27FC236}">
              <a16:creationId xmlns:a16="http://schemas.microsoft.com/office/drawing/2014/main" id="{A757DAFB-1811-7BD1-DFBF-94798BA5C6D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34721" y="14335760"/>
          <a:ext cx="10718800" cy="2448267"/>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1.18% :0.01</a:t>
          </a:r>
          <a:r>
            <a:rPr kumimoji="1" lang="ja-JP" altLang="en-US" sz="1400" b="1">
              <a:solidFill>
                <a:srgbClr val="FFFF00"/>
              </a:solidFill>
            </a:rPr>
            <a:t>％</a:t>
          </a:r>
          <a:r>
            <a:rPr kumimoji="1" lang="ja-JP" altLang="en-US" sz="1050" b="1">
              <a:solidFill>
                <a:schemeClr val="bg1"/>
              </a:solidFill>
            </a:rPr>
            <a:t>減少</a:t>
          </a: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48</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2895600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324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陽性率は検査数のうち、陽性者が見つかった人の割合を示す。検査数の減少によって感染者数が減るケースがあるため、感染動向を見るには陽性率にも注目する必要がある。</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日本の陽性率は、</a:t>
          </a:r>
          <a:r>
            <a:rPr lang="en-US" altLang="ja-JP" sz="2000" b="0" i="0">
              <a:solidFill>
                <a:schemeClr val="dk1"/>
              </a:solidFill>
              <a:effectLst/>
              <a:latin typeface="+mn-lt"/>
              <a:ea typeface="+mn-ea"/>
              <a:cs typeface="+mn-cs"/>
            </a:rPr>
            <a:t>3</a:t>
          </a:r>
          <a:r>
            <a:rPr lang="ja-JP" altLang="en-US" sz="2000" b="0" i="0">
              <a:solidFill>
                <a:schemeClr val="dk1"/>
              </a:solidFill>
              <a:effectLst/>
              <a:latin typeface="+mn-lt"/>
              <a:ea typeface="+mn-ea"/>
              <a:cs typeface="+mn-cs"/>
            </a:rPr>
            <a:t>月以降確実に低下してきているが、直近のイスラエル、フランスりの</a:t>
          </a:r>
          <a:r>
            <a:rPr lang="en-US" altLang="ja-JP" sz="2000" b="0" i="0">
              <a:solidFill>
                <a:schemeClr val="dk1"/>
              </a:solidFill>
              <a:effectLst/>
              <a:latin typeface="+mn-lt"/>
              <a:ea typeface="+mn-ea"/>
              <a:cs typeface="+mn-cs"/>
            </a:rPr>
            <a:t>6</a:t>
          </a:r>
          <a:r>
            <a:rPr lang="ja-JP" altLang="en-US" sz="2000" b="0" i="0">
              <a:solidFill>
                <a:schemeClr val="dk1"/>
              </a:solidFill>
              <a:effectLst/>
              <a:latin typeface="+mn-lt"/>
              <a:ea typeface="+mn-ea"/>
              <a:cs typeface="+mn-cs"/>
            </a:rPr>
            <a:t>月に入ってからのリバウンドが心配。新型変異でなければよいが</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イスラエル</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フランス</a:t>
          </a:r>
          <a:endParaRPr lang="ja-JP" altLang="en-US" sz="2000" b="1" i="0">
            <a:solidFill>
              <a:schemeClr val="dk1"/>
            </a:solidFill>
            <a:effectLst/>
            <a:latin typeface="+mn-lt"/>
            <a:ea typeface="+mn-ea"/>
            <a:cs typeface="+mn-cs"/>
          </a:endParaRPr>
        </a:p>
      </xdr:txBody>
    </xdr:sp>
    <xdr:clientData/>
  </xdr:twoCellAnchor>
  <xdr:twoCellAnchor>
    <xdr:from>
      <xdr:col>1</xdr:col>
      <xdr:colOff>1178560</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052320" y="15152087"/>
          <a:ext cx="9103360"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8</xdr:col>
      <xdr:colOff>0</xdr:colOff>
      <xdr:row>33</xdr:row>
      <xdr:rowOff>254000</xdr:rowOff>
    </xdr:from>
    <xdr:to>
      <xdr:col>9</xdr:col>
      <xdr:colOff>711200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601200" y="14599920"/>
          <a:ext cx="1645920" cy="20116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1290320</xdr:colOff>
      <xdr:row>1</xdr:row>
      <xdr:rowOff>65054</xdr:rowOff>
    </xdr:from>
    <xdr:to>
      <xdr:col>5</xdr:col>
      <xdr:colOff>485269</xdr:colOff>
      <xdr:row>2</xdr:row>
      <xdr:rowOff>3291840</xdr:rowOff>
    </xdr:to>
    <xdr:pic>
      <xdr:nvPicPr>
        <xdr:cNvPr id="4" name="図 3">
          <a:extLst>
            <a:ext uri="{FF2B5EF4-FFF2-40B4-BE49-F238E27FC236}">
              <a16:creationId xmlns:a16="http://schemas.microsoft.com/office/drawing/2014/main" id="{641F2A47-9760-0574-1926-9F52EF3EC0CA}"/>
            </a:ext>
          </a:extLst>
        </xdr:cNvPr>
        <xdr:cNvPicPr>
          <a:picLocks noChangeAspect="1"/>
        </xdr:cNvPicPr>
      </xdr:nvPicPr>
      <xdr:blipFill>
        <a:blip xmlns:r="http://schemas.openxmlformats.org/officeDocument/2006/relationships" r:embed="rId7"/>
        <a:stretch>
          <a:fillRect/>
        </a:stretch>
      </xdr:blipFill>
      <xdr:spPr>
        <a:xfrm>
          <a:off x="2164080" y="461294"/>
          <a:ext cx="4447669" cy="3623026"/>
        </a:xfrm>
        <a:prstGeom prst="rect">
          <a:avLst/>
        </a:prstGeom>
      </xdr:spPr>
    </xdr:pic>
    <xdr:clientData/>
  </xdr:twoCellAnchor>
  <xdr:twoCellAnchor editAs="oneCell">
    <xdr:from>
      <xdr:col>4</xdr:col>
      <xdr:colOff>314960</xdr:colOff>
      <xdr:row>2</xdr:row>
      <xdr:rowOff>50800</xdr:rowOff>
    </xdr:from>
    <xdr:to>
      <xdr:col>5</xdr:col>
      <xdr:colOff>479634</xdr:colOff>
      <xdr:row>2</xdr:row>
      <xdr:rowOff>412801</xdr:rowOff>
    </xdr:to>
    <xdr:pic>
      <xdr:nvPicPr>
        <xdr:cNvPr id="9" name="図 8">
          <a:extLst>
            <a:ext uri="{FF2B5EF4-FFF2-40B4-BE49-F238E27FC236}">
              <a16:creationId xmlns:a16="http://schemas.microsoft.com/office/drawing/2014/main" id="{03574C5E-7F82-D653-053F-A49518C182CA}"/>
            </a:ext>
          </a:extLst>
        </xdr:cNvPr>
        <xdr:cNvPicPr>
          <a:picLocks noChangeAspect="1"/>
        </xdr:cNvPicPr>
      </xdr:nvPicPr>
      <xdr:blipFill>
        <a:blip xmlns:r="http://schemas.openxmlformats.org/officeDocument/2006/relationships" r:embed="rId8"/>
        <a:stretch>
          <a:fillRect/>
        </a:stretch>
      </xdr:blipFill>
      <xdr:spPr>
        <a:xfrm>
          <a:off x="5110480" y="843280"/>
          <a:ext cx="1495634" cy="362001"/>
        </a:xfrm>
        <a:prstGeom prst="rect">
          <a:avLst/>
        </a:prstGeom>
      </xdr:spPr>
    </xdr:pic>
    <xdr:clientData/>
  </xdr:twoCellAnchor>
  <xdr:twoCellAnchor>
    <xdr:from>
      <xdr:col>5</xdr:col>
      <xdr:colOff>294640</xdr:colOff>
      <xdr:row>2</xdr:row>
      <xdr:rowOff>1524000</xdr:rowOff>
    </xdr:from>
    <xdr:to>
      <xdr:col>7</xdr:col>
      <xdr:colOff>121920</xdr:colOff>
      <xdr:row>2</xdr:row>
      <xdr:rowOff>1584960</xdr:rowOff>
    </xdr:to>
    <xdr:cxnSp macro="">
      <xdr:nvCxnSpPr>
        <xdr:cNvPr id="19" name="直線矢印コネクタ 18">
          <a:extLst>
            <a:ext uri="{FF2B5EF4-FFF2-40B4-BE49-F238E27FC236}">
              <a16:creationId xmlns:a16="http://schemas.microsoft.com/office/drawing/2014/main" id="{CF1735C9-40C8-3917-4763-26D9AA480E82}"/>
            </a:ext>
          </a:extLst>
        </xdr:cNvPr>
        <xdr:cNvCxnSpPr/>
      </xdr:nvCxnSpPr>
      <xdr:spPr>
        <a:xfrm flipH="1" flipV="1">
          <a:off x="6421120" y="2316480"/>
          <a:ext cx="1686560" cy="60960"/>
        </a:xfrm>
        <a:prstGeom prst="straightConnector1">
          <a:avLst/>
        </a:prstGeom>
        <a:ln>
          <a:solidFill>
            <a:schemeClr val="accent4">
              <a:lumMod val="75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182880</xdr:colOff>
      <xdr:row>2</xdr:row>
      <xdr:rowOff>1869440</xdr:rowOff>
    </xdr:from>
    <xdr:to>
      <xdr:col>6</xdr:col>
      <xdr:colOff>955040</xdr:colOff>
      <xdr:row>2</xdr:row>
      <xdr:rowOff>1920240</xdr:rowOff>
    </xdr:to>
    <xdr:cxnSp macro="">
      <xdr:nvCxnSpPr>
        <xdr:cNvPr id="30" name="直線矢印コネクタ 29">
          <a:extLst>
            <a:ext uri="{FF2B5EF4-FFF2-40B4-BE49-F238E27FC236}">
              <a16:creationId xmlns:a16="http://schemas.microsoft.com/office/drawing/2014/main" id="{803346BF-6572-BBAC-8E42-A70D757BE99E}"/>
            </a:ext>
          </a:extLst>
        </xdr:cNvPr>
        <xdr:cNvCxnSpPr/>
      </xdr:nvCxnSpPr>
      <xdr:spPr>
        <a:xfrm flipH="1">
          <a:off x="6309360" y="2661920"/>
          <a:ext cx="1615440" cy="50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20</xdr:col>
      <xdr:colOff>81064</xdr:colOff>
      <xdr:row>44</xdr:row>
      <xdr:rowOff>97277</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002516" cy="3818107"/>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5</xdr:col>
      <xdr:colOff>429638</xdr:colOff>
      <xdr:row>43</xdr:row>
      <xdr:rowOff>154021</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820772" cy="3562755"/>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researchain.net/papers/10z99z21608w99wejchemz99z2021z99z72087z99z3591" TargetMode="External"/><Relationship Id="rId2" Type="http://schemas.openxmlformats.org/officeDocument/2006/relationships/hyperlink" Target="https://www.yamagata.nmai.org/sanchi/attestation/index.html" TargetMode="External"/><Relationship Id="rId1" Type="http://schemas.openxmlformats.org/officeDocument/2006/relationships/hyperlink" Target="https://jp.rti.org.tw/news/view/id/95411"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news.yahoo.co.jp/articles/035727095a315c476c4d2da9084be05f7a519b5c" TargetMode="External"/><Relationship Id="rId7" Type="http://schemas.openxmlformats.org/officeDocument/2006/relationships/hyperlink" Target="https://www.pref.fukuoka.lg.jp/press-release/syokuchudoku20220613.html" TargetMode="External"/><Relationship Id="rId2" Type="http://schemas.openxmlformats.org/officeDocument/2006/relationships/hyperlink" Target="https://www.jomo-news.co.jp/articles/-/131703" TargetMode="External"/><Relationship Id="rId1" Type="http://schemas.openxmlformats.org/officeDocument/2006/relationships/hyperlink" Target="https://www.pref.miyagi.jp/documents/40525/teisei20220617syokutyudokupresu.pdf" TargetMode="External"/><Relationship Id="rId6" Type="http://schemas.openxmlformats.org/officeDocument/2006/relationships/hyperlink" Target="https://nordot.app/909630772519059456?c=39546741839462401" TargetMode="External"/><Relationship Id="rId5" Type="http://schemas.openxmlformats.org/officeDocument/2006/relationships/hyperlink" Target="https://www.kobe-np.co.jp/news/jiken/202206/0015389288.shtml" TargetMode="External"/><Relationship Id="rId4" Type="http://schemas.openxmlformats.org/officeDocument/2006/relationships/hyperlink" Target="https://news.biglobe.ne.jp/domestic/0617/ym_220617_6505417020.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yahoo.co.jp/articles/0ef93733d8be3dd270924f25e7d0ddfdb9ce0529" TargetMode="External"/><Relationship Id="rId3" Type="http://schemas.openxmlformats.org/officeDocument/2006/relationships/hyperlink" Target="https://www.nna.jp/news/show/2350573" TargetMode="External"/><Relationship Id="rId7" Type="http://schemas.openxmlformats.org/officeDocument/2006/relationships/hyperlink" Target="https://www.jetro.go.jp/biznews/2022/06/26f7d2426c621c3c.html" TargetMode="External"/><Relationship Id="rId2" Type="http://schemas.openxmlformats.org/officeDocument/2006/relationships/hyperlink" Target="https://www.nna.jp/news/show/2351245" TargetMode="External"/><Relationship Id="rId1" Type="http://schemas.openxmlformats.org/officeDocument/2006/relationships/hyperlink" Target="https://jp.reuters.com/article/britain-inflation-idJPKBN2NX0HO" TargetMode="External"/><Relationship Id="rId6" Type="http://schemas.openxmlformats.org/officeDocument/2006/relationships/hyperlink" Target="https://www.excite.co.jp/news/article/Recordchina_895822/" TargetMode="External"/><Relationship Id="rId11" Type="http://schemas.openxmlformats.org/officeDocument/2006/relationships/printerSettings" Target="../printerSettings/printerSettings7.bin"/><Relationship Id="rId5" Type="http://schemas.openxmlformats.org/officeDocument/2006/relationships/hyperlink" Target="https://news.yahoo.co.jp/articles/bb08a8029170541842ab042bd58cd14ab1c72ca4" TargetMode="External"/><Relationship Id="rId10" Type="http://schemas.openxmlformats.org/officeDocument/2006/relationships/hyperlink" Target="https://www.nna.jp/news/show/2348237" TargetMode="External"/><Relationship Id="rId4" Type="http://schemas.openxmlformats.org/officeDocument/2006/relationships/hyperlink" Target="https://mainichi.jp/articles/20220615/k00/00m/020/182000c" TargetMode="External"/><Relationship Id="rId9" Type="http://schemas.openxmlformats.org/officeDocument/2006/relationships/hyperlink" Target="https://www.nna.jp/news/show/2348997"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E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7" t="s">
        <v>482</v>
      </c>
      <c r="B1" s="238"/>
      <c r="C1" s="238"/>
      <c r="D1" s="238"/>
      <c r="E1" s="238"/>
      <c r="F1" s="238"/>
      <c r="G1" s="238"/>
      <c r="H1" s="238"/>
      <c r="I1" s="130"/>
    </row>
    <row r="2" spans="1:10">
      <c r="A2" s="239" t="s">
        <v>122</v>
      </c>
      <c r="B2" s="240"/>
      <c r="C2" s="240"/>
      <c r="D2" s="240"/>
      <c r="E2" s="240"/>
      <c r="F2" s="240"/>
      <c r="G2" s="240"/>
      <c r="H2" s="240"/>
      <c r="I2" s="130"/>
    </row>
    <row r="3" spans="1:10" ht="15.75" customHeight="1">
      <c r="A3" s="629" t="s">
        <v>29</v>
      </c>
      <c r="B3" s="630"/>
      <c r="C3" s="630"/>
      <c r="D3" s="630"/>
      <c r="E3" s="630"/>
      <c r="F3" s="630"/>
      <c r="G3" s="630"/>
      <c r="H3" s="631"/>
      <c r="I3" s="130"/>
    </row>
    <row r="4" spans="1:10">
      <c r="A4" s="239" t="s">
        <v>195</v>
      </c>
      <c r="B4" s="240"/>
      <c r="C4" s="240"/>
      <c r="D4" s="240"/>
      <c r="E4" s="240"/>
      <c r="F4" s="240"/>
      <c r="G4" s="240"/>
      <c r="H4" s="240"/>
      <c r="I4" s="130"/>
    </row>
    <row r="5" spans="1:10">
      <c r="A5" s="239" t="s">
        <v>123</v>
      </c>
      <c r="B5" s="240"/>
      <c r="C5" s="240"/>
      <c r="D5" s="240"/>
      <c r="E5" s="240"/>
      <c r="F5" s="240"/>
      <c r="G5" s="240"/>
      <c r="H5" s="240"/>
      <c r="I5" s="130"/>
    </row>
    <row r="6" spans="1:10">
      <c r="A6" s="241" t="s">
        <v>122</v>
      </c>
      <c r="B6" s="242"/>
      <c r="C6" s="242"/>
      <c r="D6" s="242"/>
      <c r="E6" s="242"/>
      <c r="F6" s="242"/>
      <c r="G6" s="242"/>
      <c r="H6" s="242"/>
      <c r="I6" s="130"/>
    </row>
    <row r="7" spans="1:10">
      <c r="A7" s="241" t="s">
        <v>124</v>
      </c>
      <c r="B7" s="242"/>
      <c r="C7" s="242"/>
      <c r="D7" s="242"/>
      <c r="E7" s="242"/>
      <c r="F7" s="242"/>
      <c r="G7" s="242"/>
      <c r="H7" s="242"/>
      <c r="I7" s="130"/>
    </row>
    <row r="8" spans="1:10">
      <c r="A8" s="243" t="s">
        <v>125</v>
      </c>
      <c r="B8" s="244"/>
      <c r="C8" s="244"/>
      <c r="D8" s="244"/>
      <c r="E8" s="244"/>
      <c r="F8" s="244"/>
      <c r="G8" s="244"/>
      <c r="H8" s="244"/>
      <c r="I8" s="130"/>
    </row>
    <row r="9" spans="1:10" ht="15" customHeight="1">
      <c r="A9" s="314" t="s">
        <v>126</v>
      </c>
      <c r="B9" s="315" t="str">
        <f>+'23　食中毒記事等 '!A5</f>
        <v>高崎の焼鳥店で男性２人が食中毒(カンピロバクター属菌)</v>
      </c>
      <c r="C9" s="316"/>
      <c r="D9" s="316"/>
      <c r="E9" s="316"/>
      <c r="F9" s="316"/>
      <c r="G9" s="316"/>
      <c r="H9" s="316"/>
      <c r="I9" s="130"/>
    </row>
    <row r="10" spans="1:10" ht="15" customHeight="1">
      <c r="A10" s="314" t="s">
        <v>127</v>
      </c>
      <c r="B10" s="409" t="str">
        <f>+'23　ノロウイルス関連情報 '!H72</f>
        <v>管理レベル「2」　</v>
      </c>
      <c r="C10" s="409" t="s">
        <v>233</v>
      </c>
      <c r="D10" s="317">
        <f>+'23　ノロウイルス関連情報 '!G73</f>
        <v>5.42</v>
      </c>
      <c r="E10" s="409" t="s">
        <v>234</v>
      </c>
      <c r="F10" s="318">
        <f>+'23　ノロウイルス関連情報 '!I73</f>
        <v>8.9999999999999858E-2</v>
      </c>
      <c r="G10" s="316" t="s">
        <v>138</v>
      </c>
      <c r="H10" s="316"/>
      <c r="I10" s="130"/>
    </row>
    <row r="11" spans="1:10" s="149" customFormat="1" ht="15" customHeight="1">
      <c r="A11" s="319" t="s">
        <v>128</v>
      </c>
      <c r="B11" s="635" t="str">
        <f>+'23　 残留農薬　等 '!A2</f>
        <v>中国産ヤマブシタケ、半年で残留農薬13回</v>
      </c>
      <c r="C11" s="635"/>
      <c r="D11" s="635"/>
      <c r="E11" s="635"/>
      <c r="F11" s="635"/>
      <c r="G11" s="635"/>
      <c r="H11" s="320"/>
      <c r="I11" s="148"/>
      <c r="J11" s="149" t="s">
        <v>129</v>
      </c>
    </row>
    <row r="12" spans="1:10" ht="15" customHeight="1">
      <c r="A12" s="314" t="s">
        <v>130</v>
      </c>
      <c r="B12" s="315" t="str">
        <f>+'23　食品表示'!A2</f>
        <v>ECサイト上の食品、どう表示？　消費者庁が事業者向けガイドブック</v>
      </c>
      <c r="C12" s="316"/>
      <c r="D12" s="316"/>
      <c r="E12" s="316"/>
      <c r="F12" s="316"/>
      <c r="G12" s="316"/>
      <c r="H12" s="316"/>
      <c r="I12" s="130"/>
    </row>
    <row r="13" spans="1:10" ht="15" customHeight="1">
      <c r="A13" s="314" t="s">
        <v>131</v>
      </c>
      <c r="B13" s="321" t="str">
        <f>+'23　海外情報'!B3</f>
        <v>英国</v>
      </c>
      <c r="C13" s="316" t="str">
        <f>+'23　海外情報'!A2</f>
        <v>英国の食品インフレ、最大15％に達する可能性＝研究所 ｜ ロイター</v>
      </c>
      <c r="D13" s="316"/>
      <c r="E13" s="316"/>
      <c r="F13" s="316"/>
      <c r="G13" s="316"/>
      <c r="H13" s="316"/>
      <c r="I13" s="130"/>
    </row>
    <row r="14" spans="1:10" ht="15" customHeight="1">
      <c r="A14" s="321" t="s">
        <v>132</v>
      </c>
      <c r="B14" s="322" t="str">
        <f>+'23　海外情報'!B5</f>
        <v>アラブ首長国連邦</v>
      </c>
      <c r="C14" s="632" t="str">
        <f>+'23　海外情報'!A5</f>
        <v>ＵＡＥ、インド産小麦の再輸出停止 - NNA ASIA・インド・食品・飲料</v>
      </c>
      <c r="D14" s="632"/>
      <c r="E14" s="632"/>
      <c r="F14" s="632"/>
      <c r="G14" s="632"/>
      <c r="H14" s="633"/>
      <c r="I14" s="130"/>
    </row>
    <row r="15" spans="1:10" ht="15" customHeight="1">
      <c r="A15" s="314" t="s">
        <v>133</v>
      </c>
      <c r="B15" s="315" t="str">
        <f>+'23　感染症統計'!A20</f>
        <v>※2022年 第23週（6/6～6/12） 現在</v>
      </c>
      <c r="C15" s="316"/>
      <c r="D15" s="315" t="s">
        <v>175</v>
      </c>
      <c r="E15" s="316"/>
      <c r="F15" s="316"/>
      <c r="G15" s="316"/>
      <c r="H15" s="316"/>
      <c r="I15" s="130"/>
    </row>
    <row r="16" spans="1:10" ht="15" customHeight="1">
      <c r="A16" s="314" t="s">
        <v>134</v>
      </c>
      <c r="B16" s="634" t="str">
        <f>+'23　感染症情報'!B2</f>
        <v>2022年第22週（5月30日〜6月5日）</v>
      </c>
      <c r="C16" s="634"/>
      <c r="D16" s="634"/>
      <c r="E16" s="634"/>
      <c r="F16" s="634"/>
      <c r="G16" s="634"/>
      <c r="H16" s="316"/>
      <c r="I16" s="130"/>
    </row>
    <row r="17" spans="1:14" ht="15" customHeight="1">
      <c r="A17" s="314" t="s">
        <v>237</v>
      </c>
      <c r="B17" s="534" t="str">
        <f>+'23  衛生訓話'!A2</f>
        <v>　今週のお題　(点検表は正確に記録しましょう)</v>
      </c>
      <c r="C17" s="316"/>
      <c r="D17" s="316"/>
      <c r="E17" s="316"/>
      <c r="F17" s="323"/>
      <c r="G17" s="316"/>
      <c r="H17" s="316"/>
      <c r="I17" s="130"/>
    </row>
    <row r="18" spans="1:14" ht="15" customHeight="1">
      <c r="A18" s="314" t="s">
        <v>139</v>
      </c>
      <c r="B18" s="316" t="str">
        <f>+'23　新型コロナウイルス情報'!C4</f>
        <v>今週の新型コロナ 新規感染者数　世界で362万人(対前週の増加に対して52万人増加)</v>
      </c>
      <c r="C18" s="316"/>
      <c r="D18" s="316"/>
      <c r="E18" s="316"/>
      <c r="F18" s="316" t="s">
        <v>21</v>
      </c>
      <c r="G18" s="316"/>
      <c r="H18" s="316"/>
      <c r="I18" s="130"/>
    </row>
    <row r="19" spans="1:14" s="186" customFormat="1" ht="15" customHeight="1">
      <c r="A19" s="314" t="s">
        <v>198</v>
      </c>
      <c r="B19" s="316" t="s">
        <v>264</v>
      </c>
      <c r="C19" s="316"/>
      <c r="D19" s="316"/>
      <c r="E19" s="316"/>
      <c r="F19" s="316"/>
      <c r="G19" s="316"/>
      <c r="H19" s="316"/>
      <c r="I19" s="130"/>
    </row>
    <row r="20" spans="1:14">
      <c r="A20" s="243" t="s">
        <v>125</v>
      </c>
      <c r="B20" s="244"/>
      <c r="C20" s="244"/>
      <c r="D20" s="244"/>
      <c r="E20" s="244"/>
      <c r="F20" s="244"/>
      <c r="G20" s="244"/>
      <c r="H20" s="244"/>
      <c r="I20" s="130"/>
    </row>
    <row r="21" spans="1:14">
      <c r="A21" s="241" t="s">
        <v>21</v>
      </c>
      <c r="B21" s="242"/>
      <c r="C21" s="242"/>
      <c r="D21" s="242"/>
      <c r="E21" s="242"/>
      <c r="F21" s="242"/>
      <c r="G21" s="242"/>
      <c r="H21" s="242"/>
      <c r="I21" s="130"/>
    </row>
    <row r="22" spans="1:14">
      <c r="A22" s="131" t="s">
        <v>135</v>
      </c>
      <c r="I22" s="130"/>
    </row>
    <row r="23" spans="1:14">
      <c r="A23" s="130"/>
      <c r="I23" s="130"/>
    </row>
    <row r="24" spans="1:14">
      <c r="A24" s="130"/>
      <c r="I24" s="130"/>
    </row>
    <row r="25" spans="1:14">
      <c r="A25" s="130"/>
      <c r="I25" s="130"/>
      <c r="N25" t="s">
        <v>175</v>
      </c>
    </row>
    <row r="26" spans="1:14">
      <c r="A26" s="130"/>
      <c r="I26" s="130"/>
    </row>
    <row r="27" spans="1:14">
      <c r="A27" s="130"/>
      <c r="I27" s="130"/>
    </row>
    <row r="28" spans="1:14">
      <c r="A28" s="130"/>
      <c r="I28" s="130"/>
    </row>
    <row r="29" spans="1:14">
      <c r="A29" s="130"/>
      <c r="I29" s="130"/>
    </row>
    <row r="30" spans="1:14">
      <c r="A30" s="130"/>
      <c r="I30" s="130"/>
    </row>
    <row r="31" spans="1:14">
      <c r="A31" s="130"/>
      <c r="I31" s="130"/>
    </row>
    <row r="32" spans="1:14">
      <c r="A32" s="130"/>
      <c r="I32" s="130"/>
    </row>
    <row r="33" spans="1:9" ht="13.8" thickBot="1">
      <c r="A33" s="132"/>
      <c r="B33" s="133"/>
      <c r="C33" s="133"/>
      <c r="D33" s="133"/>
      <c r="E33" s="133"/>
      <c r="F33" s="133"/>
      <c r="G33" s="133"/>
      <c r="H33" s="133"/>
      <c r="I33" s="130"/>
    </row>
    <row r="34" spans="1:9" ht="13.8" thickTop="1"/>
    <row r="37" spans="1:9" ht="24.6">
      <c r="A37" s="162" t="s">
        <v>160</v>
      </c>
    </row>
    <row r="38" spans="1:9" ht="40.5" customHeight="1">
      <c r="A38" s="636" t="s">
        <v>161</v>
      </c>
      <c r="B38" s="636"/>
      <c r="C38" s="636"/>
      <c r="D38" s="636"/>
      <c r="E38" s="636"/>
      <c r="F38" s="636"/>
      <c r="G38" s="636"/>
    </row>
    <row r="39" spans="1:9" ht="30.75" customHeight="1">
      <c r="A39" s="628" t="s">
        <v>162</v>
      </c>
      <c r="B39" s="628"/>
      <c r="C39" s="628"/>
      <c r="D39" s="628"/>
      <c r="E39" s="628"/>
      <c r="F39" s="628"/>
      <c r="G39" s="628"/>
    </row>
    <row r="40" spans="1:9" ht="15">
      <c r="A40" s="163"/>
    </row>
    <row r="41" spans="1:9" ht="69.75" customHeight="1">
      <c r="A41" s="623" t="s">
        <v>170</v>
      </c>
      <c r="B41" s="623"/>
      <c r="C41" s="623"/>
      <c r="D41" s="623"/>
      <c r="E41" s="623"/>
      <c r="F41" s="623"/>
      <c r="G41" s="623"/>
    </row>
    <row r="42" spans="1:9" ht="35.25" customHeight="1">
      <c r="A42" s="628" t="s">
        <v>163</v>
      </c>
      <c r="B42" s="628"/>
      <c r="C42" s="628"/>
      <c r="D42" s="628"/>
      <c r="E42" s="628"/>
      <c r="F42" s="628"/>
      <c r="G42" s="628"/>
    </row>
    <row r="43" spans="1:9" ht="59.25" customHeight="1">
      <c r="A43" s="623" t="s">
        <v>164</v>
      </c>
      <c r="B43" s="623"/>
      <c r="C43" s="623"/>
      <c r="D43" s="623"/>
      <c r="E43" s="623"/>
      <c r="F43" s="623"/>
      <c r="G43" s="623"/>
    </row>
    <row r="44" spans="1:9" ht="15">
      <c r="A44" s="164"/>
    </row>
    <row r="45" spans="1:9" ht="27.75" customHeight="1">
      <c r="A45" s="625" t="s">
        <v>165</v>
      </c>
      <c r="B45" s="625"/>
      <c r="C45" s="625"/>
      <c r="D45" s="625"/>
      <c r="E45" s="625"/>
      <c r="F45" s="625"/>
      <c r="G45" s="625"/>
    </row>
    <row r="46" spans="1:9" ht="53.25" customHeight="1">
      <c r="A46" s="624" t="s">
        <v>171</v>
      </c>
      <c r="B46" s="623"/>
      <c r="C46" s="623"/>
      <c r="D46" s="623"/>
      <c r="E46" s="623"/>
      <c r="F46" s="623"/>
      <c r="G46" s="623"/>
    </row>
    <row r="47" spans="1:9" ht="15">
      <c r="A47" s="164"/>
    </row>
    <row r="48" spans="1:9" ht="32.25" customHeight="1">
      <c r="A48" s="625" t="s">
        <v>166</v>
      </c>
      <c r="B48" s="625"/>
      <c r="C48" s="625"/>
      <c r="D48" s="625"/>
      <c r="E48" s="625"/>
      <c r="F48" s="625"/>
      <c r="G48" s="625"/>
    </row>
    <row r="49" spans="1:7" ht="15">
      <c r="A49" s="163"/>
    </row>
    <row r="50" spans="1:7" ht="87" customHeight="1">
      <c r="A50" s="624" t="s">
        <v>172</v>
      </c>
      <c r="B50" s="623"/>
      <c r="C50" s="623"/>
      <c r="D50" s="623"/>
      <c r="E50" s="623"/>
      <c r="F50" s="623"/>
      <c r="G50" s="623"/>
    </row>
    <row r="51" spans="1:7" ht="15">
      <c r="A51" s="164"/>
    </row>
    <row r="52" spans="1:7" ht="32.25" customHeight="1">
      <c r="A52" s="625" t="s">
        <v>167</v>
      </c>
      <c r="B52" s="625"/>
      <c r="C52" s="625"/>
      <c r="D52" s="625"/>
      <c r="E52" s="625"/>
      <c r="F52" s="625"/>
      <c r="G52" s="625"/>
    </row>
    <row r="53" spans="1:7" ht="29.25" customHeight="1">
      <c r="A53" s="623" t="s">
        <v>168</v>
      </c>
      <c r="B53" s="623"/>
      <c r="C53" s="623"/>
      <c r="D53" s="623"/>
      <c r="E53" s="623"/>
      <c r="F53" s="623"/>
      <c r="G53" s="623"/>
    </row>
    <row r="54" spans="1:7" ht="15">
      <c r="A54" s="164"/>
    </row>
    <row r="55" spans="1:7" s="149" customFormat="1" ht="110.25" customHeight="1">
      <c r="A55" s="626" t="s">
        <v>173</v>
      </c>
      <c r="B55" s="627"/>
      <c r="C55" s="627"/>
      <c r="D55" s="627"/>
      <c r="E55" s="627"/>
      <c r="F55" s="627"/>
      <c r="G55" s="627"/>
    </row>
    <row r="56" spans="1:7" ht="34.5" customHeight="1">
      <c r="A56" s="628" t="s">
        <v>169</v>
      </c>
      <c r="B56" s="628"/>
      <c r="C56" s="628"/>
      <c r="D56" s="628"/>
      <c r="E56" s="628"/>
      <c r="F56" s="628"/>
      <c r="G56" s="628"/>
    </row>
    <row r="57" spans="1:7" ht="114" customHeight="1">
      <c r="A57" s="624" t="s">
        <v>174</v>
      </c>
      <c r="B57" s="623"/>
      <c r="C57" s="623"/>
      <c r="D57" s="623"/>
      <c r="E57" s="623"/>
      <c r="F57" s="623"/>
      <c r="G57" s="623"/>
    </row>
    <row r="58" spans="1:7" ht="109.5" customHeight="1">
      <c r="A58" s="623"/>
      <c r="B58" s="623"/>
      <c r="C58" s="623"/>
      <c r="D58" s="623"/>
      <c r="E58" s="623"/>
      <c r="F58" s="623"/>
      <c r="G58" s="623"/>
    </row>
    <row r="59" spans="1:7" ht="15">
      <c r="A59" s="164"/>
    </row>
    <row r="60" spans="1:7" s="161" customFormat="1" ht="57.75" customHeight="1">
      <c r="A60" s="623"/>
      <c r="B60" s="623"/>
      <c r="C60" s="623"/>
      <c r="D60" s="623"/>
      <c r="E60" s="623"/>
      <c r="F60" s="623"/>
      <c r="G60" s="623"/>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9"/>
  <sheetViews>
    <sheetView view="pageBreakPreview" zoomScaleNormal="100" zoomScaleSheetLayoutView="100" workbookViewId="0">
      <selection activeCell="C42" activeCellId="3" sqref="C24:C25 C33 C39:C40 C42"/>
    </sheetView>
  </sheetViews>
  <sheetFormatPr defaultColWidth="9" defaultRowHeight="13.2"/>
  <cols>
    <col min="1" max="1" width="21.33203125" style="48" customWidth="1"/>
    <col min="2" max="2" width="19.77734375" style="48" customWidth="1"/>
    <col min="3" max="3" width="80.21875" style="442"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66" t="s">
        <v>276</v>
      </c>
      <c r="B1" s="467" t="s">
        <v>227</v>
      </c>
      <c r="C1" s="468" t="s">
        <v>246</v>
      </c>
      <c r="D1" s="469" t="s">
        <v>25</v>
      </c>
      <c r="E1" s="470" t="s">
        <v>26</v>
      </c>
    </row>
    <row r="2" spans="1:5" s="182" customFormat="1" ht="22.95" customHeight="1">
      <c r="A2" s="563" t="s">
        <v>334</v>
      </c>
      <c r="B2" s="471" t="s">
        <v>335</v>
      </c>
      <c r="C2" s="620" t="s">
        <v>402</v>
      </c>
      <c r="D2" s="472">
        <v>44729</v>
      </c>
      <c r="E2" s="472">
        <v>44729</v>
      </c>
    </row>
    <row r="3" spans="1:5" s="182" customFormat="1" ht="22.95" customHeight="1">
      <c r="A3" s="471" t="s">
        <v>334</v>
      </c>
      <c r="B3" s="471" t="s">
        <v>336</v>
      </c>
      <c r="C3" s="620" t="s">
        <v>403</v>
      </c>
      <c r="D3" s="472">
        <v>44729</v>
      </c>
      <c r="E3" s="472">
        <v>44729</v>
      </c>
    </row>
    <row r="4" spans="1:5" s="182" customFormat="1" ht="22.95" customHeight="1">
      <c r="A4" s="471" t="s">
        <v>334</v>
      </c>
      <c r="B4" s="471" t="s">
        <v>337</v>
      </c>
      <c r="C4" s="620" t="s">
        <v>404</v>
      </c>
      <c r="D4" s="472">
        <v>44729</v>
      </c>
      <c r="E4" s="472">
        <v>44729</v>
      </c>
    </row>
    <row r="5" spans="1:5" s="182" customFormat="1" ht="22.95" customHeight="1">
      <c r="A5" s="471" t="s">
        <v>334</v>
      </c>
      <c r="B5" s="471" t="s">
        <v>338</v>
      </c>
      <c r="C5" s="611" t="s">
        <v>405</v>
      </c>
      <c r="D5" s="472">
        <v>44728</v>
      </c>
      <c r="E5" s="472">
        <v>44729</v>
      </c>
    </row>
    <row r="6" spans="1:5" s="182" customFormat="1" ht="22.95" customHeight="1">
      <c r="A6" s="471" t="s">
        <v>339</v>
      </c>
      <c r="B6" s="471" t="s">
        <v>340</v>
      </c>
      <c r="C6" s="618" t="s">
        <v>406</v>
      </c>
      <c r="D6" s="472">
        <v>44728</v>
      </c>
      <c r="E6" s="472">
        <v>44729</v>
      </c>
    </row>
    <row r="7" spans="1:5" s="182" customFormat="1" ht="22.95" customHeight="1">
      <c r="A7" s="471" t="s">
        <v>339</v>
      </c>
      <c r="B7" s="547" t="s">
        <v>336</v>
      </c>
      <c r="C7" s="620" t="s">
        <v>407</v>
      </c>
      <c r="D7" s="472">
        <v>44728</v>
      </c>
      <c r="E7" s="472">
        <v>44729</v>
      </c>
    </row>
    <row r="8" spans="1:5" s="182" customFormat="1" ht="22.95" customHeight="1">
      <c r="A8" s="606" t="s">
        <v>334</v>
      </c>
      <c r="B8" s="607" t="s">
        <v>341</v>
      </c>
      <c r="C8" s="617" t="s">
        <v>408</v>
      </c>
      <c r="D8" s="608">
        <v>44728</v>
      </c>
      <c r="E8" s="608">
        <v>44728</v>
      </c>
    </row>
    <row r="9" spans="1:5" s="182" customFormat="1" ht="22.95" customHeight="1">
      <c r="A9" s="606" t="s">
        <v>334</v>
      </c>
      <c r="B9" s="607" t="s">
        <v>342</v>
      </c>
      <c r="C9" s="621" t="s">
        <v>409</v>
      </c>
      <c r="D9" s="608">
        <v>44728</v>
      </c>
      <c r="E9" s="608">
        <v>44728</v>
      </c>
    </row>
    <row r="10" spans="1:5" s="182" customFormat="1" ht="22.95" customHeight="1">
      <c r="A10" s="606" t="s">
        <v>334</v>
      </c>
      <c r="B10" s="607" t="s">
        <v>337</v>
      </c>
      <c r="C10" s="616" t="s">
        <v>410</v>
      </c>
      <c r="D10" s="608">
        <v>44727</v>
      </c>
      <c r="E10" s="608">
        <v>44728</v>
      </c>
    </row>
    <row r="11" spans="1:5" s="182" customFormat="1" ht="22.95" customHeight="1">
      <c r="A11" s="606" t="s">
        <v>334</v>
      </c>
      <c r="B11" s="607" t="s">
        <v>343</v>
      </c>
      <c r="C11" s="621" t="s">
        <v>411</v>
      </c>
      <c r="D11" s="608">
        <v>44727</v>
      </c>
      <c r="E11" s="608">
        <v>44728</v>
      </c>
    </row>
    <row r="12" spans="1:5" s="182" customFormat="1" ht="22.95" customHeight="1">
      <c r="A12" s="606" t="s">
        <v>334</v>
      </c>
      <c r="B12" s="607" t="s">
        <v>344</v>
      </c>
      <c r="C12" s="606" t="s">
        <v>412</v>
      </c>
      <c r="D12" s="608">
        <v>44727</v>
      </c>
      <c r="E12" s="608">
        <v>44728</v>
      </c>
    </row>
    <row r="13" spans="1:5" s="182" customFormat="1" ht="22.95" customHeight="1">
      <c r="A13" s="606" t="s">
        <v>334</v>
      </c>
      <c r="B13" s="607" t="s">
        <v>345</v>
      </c>
      <c r="C13" s="609" t="s">
        <v>413</v>
      </c>
      <c r="D13" s="608">
        <v>44727</v>
      </c>
      <c r="E13" s="608">
        <v>44728</v>
      </c>
    </row>
    <row r="14" spans="1:5" s="182" customFormat="1" ht="22.95" customHeight="1">
      <c r="A14" s="606" t="s">
        <v>334</v>
      </c>
      <c r="B14" s="607" t="s">
        <v>346</v>
      </c>
      <c r="C14" s="612" t="s">
        <v>347</v>
      </c>
      <c r="D14" s="608">
        <v>44727</v>
      </c>
      <c r="E14" s="608">
        <v>44727</v>
      </c>
    </row>
    <row r="15" spans="1:5" s="182" customFormat="1" ht="22.95" customHeight="1">
      <c r="A15" s="606" t="s">
        <v>339</v>
      </c>
      <c r="B15" s="607" t="s">
        <v>336</v>
      </c>
      <c r="C15" s="621" t="s">
        <v>348</v>
      </c>
      <c r="D15" s="608">
        <v>44727</v>
      </c>
      <c r="E15" s="608">
        <v>44727</v>
      </c>
    </row>
    <row r="16" spans="1:5" s="182" customFormat="1" ht="22.95" customHeight="1">
      <c r="A16" s="606" t="s">
        <v>339</v>
      </c>
      <c r="B16" s="607" t="s">
        <v>349</v>
      </c>
      <c r="C16" s="617" t="s">
        <v>350</v>
      </c>
      <c r="D16" s="608">
        <v>44727</v>
      </c>
      <c r="E16" s="608">
        <v>44727</v>
      </c>
    </row>
    <row r="17" spans="1:5" s="182" customFormat="1" ht="22.95" customHeight="1">
      <c r="A17" s="606" t="s">
        <v>334</v>
      </c>
      <c r="B17" s="607" t="s">
        <v>351</v>
      </c>
      <c r="C17" s="612" t="s">
        <v>352</v>
      </c>
      <c r="D17" s="608">
        <v>44726</v>
      </c>
      <c r="E17" s="608">
        <v>44727</v>
      </c>
    </row>
    <row r="18" spans="1:5" s="182" customFormat="1" ht="22.95" customHeight="1">
      <c r="A18" s="606" t="s">
        <v>353</v>
      </c>
      <c r="B18" s="607" t="s">
        <v>354</v>
      </c>
      <c r="C18" s="609" t="s">
        <v>355</v>
      </c>
      <c r="D18" s="608">
        <v>44726</v>
      </c>
      <c r="E18" s="608">
        <v>44727</v>
      </c>
    </row>
    <row r="19" spans="1:5" s="182" customFormat="1" ht="22.95" customHeight="1">
      <c r="A19" s="606" t="s">
        <v>356</v>
      </c>
      <c r="B19" s="607" t="s">
        <v>357</v>
      </c>
      <c r="C19" s="614" t="s">
        <v>358</v>
      </c>
      <c r="D19" s="608">
        <v>44726</v>
      </c>
      <c r="E19" s="608">
        <v>44727</v>
      </c>
    </row>
    <row r="20" spans="1:5" s="182" customFormat="1" ht="22.95" customHeight="1">
      <c r="A20" s="606" t="s">
        <v>334</v>
      </c>
      <c r="B20" s="607" t="s">
        <v>359</v>
      </c>
      <c r="C20" s="609" t="s">
        <v>360</v>
      </c>
      <c r="D20" s="608">
        <v>44726</v>
      </c>
      <c r="E20" s="608">
        <v>44727</v>
      </c>
    </row>
    <row r="21" spans="1:5" s="182" customFormat="1" ht="22.95" customHeight="1">
      <c r="A21" s="606" t="s">
        <v>334</v>
      </c>
      <c r="B21" s="607" t="s">
        <v>361</v>
      </c>
      <c r="C21" s="609" t="s">
        <v>362</v>
      </c>
      <c r="D21" s="608">
        <v>44726</v>
      </c>
      <c r="E21" s="608">
        <v>44727</v>
      </c>
    </row>
    <row r="22" spans="1:5" s="182" customFormat="1" ht="22.95" customHeight="1">
      <c r="A22" s="606" t="s">
        <v>334</v>
      </c>
      <c r="B22" s="607" t="s">
        <v>363</v>
      </c>
      <c r="C22" s="619" t="s">
        <v>364</v>
      </c>
      <c r="D22" s="608">
        <v>44726</v>
      </c>
      <c r="E22" s="608">
        <v>44727</v>
      </c>
    </row>
    <row r="23" spans="1:5" s="182" customFormat="1" ht="22.95" customHeight="1">
      <c r="A23" s="606" t="s">
        <v>334</v>
      </c>
      <c r="B23" s="607" t="s">
        <v>365</v>
      </c>
      <c r="C23" s="612" t="s">
        <v>366</v>
      </c>
      <c r="D23" s="608">
        <v>44726</v>
      </c>
      <c r="E23" s="608">
        <v>44727</v>
      </c>
    </row>
    <row r="24" spans="1:5" s="182" customFormat="1" ht="22.95" customHeight="1">
      <c r="A24" s="606" t="s">
        <v>334</v>
      </c>
      <c r="B24" s="607" t="s">
        <v>367</v>
      </c>
      <c r="C24" s="621" t="s">
        <v>368</v>
      </c>
      <c r="D24" s="608">
        <v>44726</v>
      </c>
      <c r="E24" s="608">
        <v>44727</v>
      </c>
    </row>
    <row r="25" spans="1:5" s="182" customFormat="1" ht="22.95" customHeight="1">
      <c r="A25" s="606" t="s">
        <v>356</v>
      </c>
      <c r="B25" s="607" t="s">
        <v>336</v>
      </c>
      <c r="C25" s="621" t="s">
        <v>369</v>
      </c>
      <c r="D25" s="608">
        <v>44726</v>
      </c>
      <c r="E25" s="608">
        <v>44727</v>
      </c>
    </row>
    <row r="26" spans="1:5" s="182" customFormat="1" ht="22.95" customHeight="1">
      <c r="A26" s="471" t="s">
        <v>356</v>
      </c>
      <c r="B26" s="547" t="s">
        <v>370</v>
      </c>
      <c r="C26" s="613" t="s">
        <v>371</v>
      </c>
      <c r="D26" s="472">
        <v>44726</v>
      </c>
      <c r="E26" s="472">
        <v>44726</v>
      </c>
    </row>
    <row r="27" spans="1:5" s="182" customFormat="1" ht="22.95" customHeight="1">
      <c r="A27" s="471" t="s">
        <v>339</v>
      </c>
      <c r="B27" s="547" t="s">
        <v>336</v>
      </c>
      <c r="C27" s="611" t="s">
        <v>372</v>
      </c>
      <c r="D27" s="472">
        <v>44726</v>
      </c>
      <c r="E27" s="472">
        <v>44726</v>
      </c>
    </row>
    <row r="28" spans="1:5" s="182" customFormat="1" ht="22.95" customHeight="1">
      <c r="A28" s="471" t="s">
        <v>334</v>
      </c>
      <c r="B28" s="547" t="s">
        <v>373</v>
      </c>
      <c r="C28" s="611" t="s">
        <v>374</v>
      </c>
      <c r="D28" s="472">
        <v>44725</v>
      </c>
      <c r="E28" s="472">
        <v>44726</v>
      </c>
    </row>
    <row r="29" spans="1:5" s="182" customFormat="1" ht="22.95" customHeight="1">
      <c r="A29" s="471" t="s">
        <v>334</v>
      </c>
      <c r="B29" s="547" t="s">
        <v>375</v>
      </c>
      <c r="C29" s="615" t="s">
        <v>376</v>
      </c>
      <c r="D29" s="472">
        <v>44725</v>
      </c>
      <c r="E29" s="472">
        <v>44726</v>
      </c>
    </row>
    <row r="30" spans="1:5" s="182" customFormat="1" ht="22.95" customHeight="1">
      <c r="A30" s="471" t="s">
        <v>356</v>
      </c>
      <c r="B30" s="547" t="s">
        <v>377</v>
      </c>
      <c r="C30" s="471" t="s">
        <v>378</v>
      </c>
      <c r="D30" s="472">
        <v>44725</v>
      </c>
      <c r="E30" s="472">
        <v>44726</v>
      </c>
    </row>
    <row r="31" spans="1:5" s="182" customFormat="1" ht="22.95" customHeight="1">
      <c r="A31" s="471" t="s">
        <v>356</v>
      </c>
      <c r="B31" s="547" t="s">
        <v>379</v>
      </c>
      <c r="C31" s="471" t="s">
        <v>380</v>
      </c>
      <c r="D31" s="472">
        <v>44725</v>
      </c>
      <c r="E31" s="472">
        <v>44726</v>
      </c>
    </row>
    <row r="32" spans="1:5" s="182" customFormat="1" ht="22.95" customHeight="1">
      <c r="A32" s="471" t="s">
        <v>334</v>
      </c>
      <c r="B32" s="547" t="s">
        <v>381</v>
      </c>
      <c r="C32" s="611" t="s">
        <v>382</v>
      </c>
      <c r="D32" s="472">
        <v>44725</v>
      </c>
      <c r="E32" s="472">
        <v>44725</v>
      </c>
    </row>
    <row r="33" spans="1:5" s="182" customFormat="1" ht="22.95" customHeight="1">
      <c r="A33" s="471" t="s">
        <v>334</v>
      </c>
      <c r="B33" s="547" t="s">
        <v>383</v>
      </c>
      <c r="C33" s="620" t="s">
        <v>384</v>
      </c>
      <c r="D33" s="472">
        <v>44725</v>
      </c>
      <c r="E33" s="472">
        <v>44725</v>
      </c>
    </row>
    <row r="34" spans="1:5" s="182" customFormat="1" ht="22.95" customHeight="1">
      <c r="A34" s="471" t="s">
        <v>339</v>
      </c>
      <c r="B34" s="547" t="s">
        <v>385</v>
      </c>
      <c r="C34" s="610" t="s">
        <v>386</v>
      </c>
      <c r="D34" s="472">
        <v>44725</v>
      </c>
      <c r="E34" s="472">
        <v>44725</v>
      </c>
    </row>
    <row r="35" spans="1:5" s="182" customFormat="1" ht="22.95" customHeight="1">
      <c r="A35" s="471" t="s">
        <v>339</v>
      </c>
      <c r="B35" s="547" t="s">
        <v>387</v>
      </c>
      <c r="C35" s="610" t="s">
        <v>388</v>
      </c>
      <c r="D35" s="472">
        <v>44722</v>
      </c>
      <c r="E35" s="472">
        <v>44725</v>
      </c>
    </row>
    <row r="36" spans="1:5" s="182" customFormat="1" ht="22.95" customHeight="1">
      <c r="A36" s="471" t="s">
        <v>334</v>
      </c>
      <c r="B36" s="547" t="s">
        <v>389</v>
      </c>
      <c r="C36" s="471" t="s">
        <v>390</v>
      </c>
      <c r="D36" s="472">
        <v>44722</v>
      </c>
      <c r="E36" s="472">
        <v>44725</v>
      </c>
    </row>
    <row r="37" spans="1:5" s="182" customFormat="1" ht="22.95" customHeight="1">
      <c r="A37" s="471" t="s">
        <v>334</v>
      </c>
      <c r="B37" s="547" t="s">
        <v>391</v>
      </c>
      <c r="C37" s="611" t="s">
        <v>392</v>
      </c>
      <c r="D37" s="472">
        <v>44722</v>
      </c>
      <c r="E37" s="472">
        <v>44725</v>
      </c>
    </row>
    <row r="38" spans="1:5" s="182" customFormat="1" ht="22.95" customHeight="1">
      <c r="A38" s="471" t="s">
        <v>339</v>
      </c>
      <c r="B38" s="547" t="s">
        <v>393</v>
      </c>
      <c r="C38" s="611" t="s">
        <v>394</v>
      </c>
      <c r="D38" s="472">
        <v>44722</v>
      </c>
      <c r="E38" s="472">
        <v>44725</v>
      </c>
    </row>
    <row r="39" spans="1:5" s="182" customFormat="1" ht="22.95" customHeight="1">
      <c r="A39" s="471" t="s">
        <v>339</v>
      </c>
      <c r="B39" s="547" t="s">
        <v>395</v>
      </c>
      <c r="C39" s="620" t="s">
        <v>396</v>
      </c>
      <c r="D39" s="472">
        <v>44722</v>
      </c>
      <c r="E39" s="472">
        <v>44725</v>
      </c>
    </row>
    <row r="40" spans="1:5" s="182" customFormat="1" ht="22.95" customHeight="1">
      <c r="A40" s="471" t="s">
        <v>356</v>
      </c>
      <c r="B40" s="547" t="s">
        <v>397</v>
      </c>
      <c r="C40" s="620" t="s">
        <v>398</v>
      </c>
      <c r="D40" s="472">
        <v>44722</v>
      </c>
      <c r="E40" s="472">
        <v>44725</v>
      </c>
    </row>
    <row r="41" spans="1:5" s="182" customFormat="1" ht="22.95" customHeight="1">
      <c r="A41" s="471" t="s">
        <v>334</v>
      </c>
      <c r="B41" s="547" t="s">
        <v>399</v>
      </c>
      <c r="C41" s="613" t="s">
        <v>400</v>
      </c>
      <c r="D41" s="472">
        <v>44722</v>
      </c>
      <c r="E41" s="472">
        <v>44725</v>
      </c>
    </row>
    <row r="42" spans="1:5" s="182" customFormat="1" ht="22.95" customHeight="1">
      <c r="A42" s="471" t="s">
        <v>334</v>
      </c>
      <c r="B42" s="547" t="s">
        <v>335</v>
      </c>
      <c r="C42" s="620" t="s">
        <v>401</v>
      </c>
      <c r="D42" s="472">
        <v>44722</v>
      </c>
      <c r="E42" s="472">
        <v>44725</v>
      </c>
    </row>
    <row r="43" spans="1:5" s="182" customFormat="1" ht="22.95" customHeight="1">
      <c r="A43" s="471"/>
      <c r="B43" s="547"/>
      <c r="C43" s="471"/>
      <c r="D43" s="472"/>
      <c r="E43" s="472"/>
    </row>
    <row r="44" spans="1:5" s="182" customFormat="1" ht="22.2" customHeight="1">
      <c r="A44" s="274"/>
      <c r="B44" s="275"/>
      <c r="C44" s="276"/>
      <c r="D44" s="275"/>
      <c r="E44" s="275"/>
    </row>
    <row r="45" spans="1:5" s="182" customFormat="1" ht="18" customHeight="1">
      <c r="A45" s="270"/>
      <c r="B45" s="271"/>
      <c r="C45" s="439" t="s">
        <v>226</v>
      </c>
      <c r="D45" s="272"/>
      <c r="E45" s="272"/>
    </row>
    <row r="46" spans="1:5" ht="18.75" customHeight="1">
      <c r="A46" s="43"/>
      <c r="B46" s="43"/>
      <c r="C46" s="182"/>
      <c r="D46" s="43"/>
      <c r="E46" s="43"/>
    </row>
    <row r="47" spans="1:5" ht="9" customHeight="1">
      <c r="A47" s="44"/>
      <c r="B47" s="45"/>
      <c r="C47" s="440"/>
      <c r="D47" s="46"/>
      <c r="E47" s="46"/>
    </row>
    <row r="48" spans="1:5" s="47" customFormat="1" ht="20.25" customHeight="1">
      <c r="A48" s="184" t="s">
        <v>176</v>
      </c>
      <c r="B48" s="184"/>
      <c r="C48" s="441"/>
      <c r="D48" s="60"/>
      <c r="E48" s="60"/>
    </row>
    <row r="49" spans="1:11" s="47" customFormat="1" ht="20.25" customHeight="1">
      <c r="A49" s="868" t="s">
        <v>27</v>
      </c>
      <c r="B49" s="868"/>
      <c r="C49" s="868"/>
      <c r="D49" s="61"/>
      <c r="E49" s="61"/>
      <c r="J49" s="183"/>
      <c r="K49" s="183"/>
    </row>
  </sheetData>
  <mergeCells count="1">
    <mergeCell ref="A49:C49"/>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6"/>
  <sheetViews>
    <sheetView zoomScale="91" zoomScaleNormal="91" zoomScaleSheetLayoutView="100" workbookViewId="0">
      <selection activeCell="C14" sqref="C14"/>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72" t="s">
        <v>277</v>
      </c>
      <c r="B1" s="873"/>
      <c r="C1" s="873"/>
      <c r="D1" s="873"/>
      <c r="E1" s="873"/>
      <c r="F1" s="873"/>
      <c r="G1" s="873"/>
      <c r="H1" s="873"/>
      <c r="I1" s="873"/>
      <c r="J1" s="873"/>
      <c r="K1" s="873"/>
      <c r="L1" s="873"/>
      <c r="M1" s="873"/>
      <c r="N1" s="874"/>
    </row>
    <row r="2" spans="1:16" s="302" customFormat="1" ht="47.4" customHeight="1">
      <c r="A2" s="875" t="s">
        <v>465</v>
      </c>
      <c r="B2" s="876"/>
      <c r="C2" s="876"/>
      <c r="D2" s="876"/>
      <c r="E2" s="876"/>
      <c r="F2" s="876"/>
      <c r="G2" s="876"/>
      <c r="H2" s="876"/>
      <c r="I2" s="876"/>
      <c r="J2" s="876"/>
      <c r="K2" s="876"/>
      <c r="L2" s="876"/>
      <c r="M2" s="876"/>
      <c r="N2" s="877"/>
      <c r="O2" s="13"/>
    </row>
    <row r="3" spans="1:16" s="302" customFormat="1" ht="130.80000000000001" customHeight="1" thickBot="1">
      <c r="A3" s="878" t="s">
        <v>466</v>
      </c>
      <c r="B3" s="879"/>
      <c r="C3" s="879"/>
      <c r="D3" s="879"/>
      <c r="E3" s="879"/>
      <c r="F3" s="879"/>
      <c r="G3" s="879"/>
      <c r="H3" s="879"/>
      <c r="I3" s="879"/>
      <c r="J3" s="879"/>
      <c r="K3" s="879"/>
      <c r="L3" s="879"/>
      <c r="M3" s="879"/>
      <c r="N3" s="880"/>
      <c r="O3" s="13"/>
    </row>
    <row r="4" spans="1:16" s="478" customFormat="1" ht="45" customHeight="1">
      <c r="A4" s="869" t="s">
        <v>467</v>
      </c>
      <c r="B4" s="870"/>
      <c r="C4" s="870"/>
      <c r="D4" s="870"/>
      <c r="E4" s="870"/>
      <c r="F4" s="870"/>
      <c r="G4" s="870"/>
      <c r="H4" s="870"/>
      <c r="I4" s="870"/>
      <c r="J4" s="870"/>
      <c r="K4" s="870"/>
      <c r="L4" s="870"/>
      <c r="M4" s="870"/>
      <c r="N4" s="871"/>
      <c r="O4" s="13"/>
    </row>
    <row r="5" spans="1:16" ht="155.4" customHeight="1" thickBot="1">
      <c r="A5" s="881" t="s">
        <v>468</v>
      </c>
      <c r="B5" s="882"/>
      <c r="C5" s="882"/>
      <c r="D5" s="882"/>
      <c r="E5" s="882"/>
      <c r="F5" s="882"/>
      <c r="G5" s="882"/>
      <c r="H5" s="882"/>
      <c r="I5" s="882"/>
      <c r="J5" s="882"/>
      <c r="K5" s="882"/>
      <c r="L5" s="882"/>
      <c r="M5" s="882"/>
      <c r="N5" s="883"/>
      <c r="O5" s="56"/>
    </row>
    <row r="6" spans="1:16" ht="48" customHeight="1" thickBot="1">
      <c r="A6" s="884" t="s">
        <v>463</v>
      </c>
      <c r="B6" s="885"/>
      <c r="C6" s="885"/>
      <c r="D6" s="885"/>
      <c r="E6" s="885"/>
      <c r="F6" s="885"/>
      <c r="G6" s="885"/>
      <c r="H6" s="885"/>
      <c r="I6" s="885"/>
      <c r="J6" s="885"/>
      <c r="K6" s="885"/>
      <c r="L6" s="885"/>
      <c r="M6" s="885"/>
      <c r="N6" s="886"/>
    </row>
    <row r="7" spans="1:16" ht="128.4" customHeight="1" thickBot="1">
      <c r="A7" s="887" t="s">
        <v>464</v>
      </c>
      <c r="B7" s="888"/>
      <c r="C7" s="888"/>
      <c r="D7" s="888"/>
      <c r="E7" s="888"/>
      <c r="F7" s="888"/>
      <c r="G7" s="888"/>
      <c r="H7" s="888"/>
      <c r="I7" s="888"/>
      <c r="J7" s="888"/>
      <c r="K7" s="888"/>
      <c r="L7" s="888"/>
      <c r="M7" s="888"/>
      <c r="N7" s="889"/>
      <c r="O7" s="50"/>
    </row>
    <row r="8" spans="1:16" ht="40.799999999999997" customHeight="1">
      <c r="A8" s="869" t="s">
        <v>469</v>
      </c>
      <c r="B8" s="870"/>
      <c r="C8" s="870"/>
      <c r="D8" s="870"/>
      <c r="E8" s="870"/>
      <c r="F8" s="870"/>
      <c r="G8" s="870"/>
      <c r="H8" s="870"/>
      <c r="I8" s="870"/>
      <c r="J8" s="870"/>
      <c r="K8" s="870"/>
      <c r="L8" s="870"/>
      <c r="M8" s="870"/>
      <c r="N8" s="871"/>
    </row>
    <row r="9" spans="1:16" ht="118.8" customHeight="1" thickBot="1">
      <c r="A9" s="881" t="s">
        <v>470</v>
      </c>
      <c r="B9" s="882"/>
      <c r="C9" s="882"/>
      <c r="D9" s="882"/>
      <c r="E9" s="882"/>
      <c r="F9" s="882"/>
      <c r="G9" s="882"/>
      <c r="H9" s="882"/>
      <c r="I9" s="882"/>
      <c r="J9" s="882"/>
      <c r="K9" s="882"/>
      <c r="L9" s="882"/>
      <c r="M9" s="882"/>
      <c r="N9" s="883"/>
      <c r="O9" s="56"/>
    </row>
    <row r="10" spans="1:16" s="185" customFormat="1" ht="40.799999999999997" customHeight="1" thickBot="1">
      <c r="A10" s="884" t="s">
        <v>471</v>
      </c>
      <c r="B10" s="885"/>
      <c r="C10" s="885"/>
      <c r="D10" s="885"/>
      <c r="E10" s="885"/>
      <c r="F10" s="885"/>
      <c r="G10" s="885"/>
      <c r="H10" s="885"/>
      <c r="I10" s="885"/>
      <c r="J10" s="885"/>
      <c r="K10" s="885"/>
      <c r="L10" s="885"/>
      <c r="M10" s="885"/>
      <c r="N10" s="886"/>
      <c r="O10" s="56"/>
    </row>
    <row r="11" spans="1:16" s="185" customFormat="1" ht="104.4" customHeight="1">
      <c r="A11" s="887" t="s">
        <v>472</v>
      </c>
      <c r="B11" s="888"/>
      <c r="C11" s="888"/>
      <c r="D11" s="888"/>
      <c r="E11" s="888"/>
      <c r="F11" s="888"/>
      <c r="G11" s="888"/>
      <c r="H11" s="888"/>
      <c r="I11" s="888"/>
      <c r="J11" s="888"/>
      <c r="K11" s="888"/>
      <c r="L11" s="888"/>
      <c r="M11" s="888"/>
      <c r="N11" s="889"/>
      <c r="O11" s="56"/>
    </row>
    <row r="12" spans="1:16" s="139" customFormat="1" ht="27" hidden="1" customHeight="1">
      <c r="A12" s="895"/>
      <c r="B12" s="896"/>
      <c r="C12" s="896"/>
      <c r="D12" s="896"/>
      <c r="E12" s="896"/>
      <c r="F12" s="896"/>
      <c r="G12" s="896"/>
      <c r="H12" s="896"/>
      <c r="I12" s="896"/>
      <c r="J12" s="896"/>
      <c r="K12" s="896"/>
      <c r="L12" s="896"/>
      <c r="M12" s="896"/>
      <c r="N12" s="897"/>
      <c r="O12" s="493"/>
    </row>
    <row r="13" spans="1:16" s="139" customFormat="1" ht="31.8" hidden="1" customHeight="1" thickBot="1">
      <c r="A13" s="898"/>
      <c r="B13" s="899"/>
      <c r="C13" s="899"/>
      <c r="D13" s="899"/>
      <c r="E13" s="899"/>
      <c r="F13" s="899"/>
      <c r="G13" s="899"/>
      <c r="H13" s="899"/>
      <c r="I13" s="899"/>
      <c r="J13" s="899"/>
      <c r="K13" s="899"/>
      <c r="L13" s="899"/>
      <c r="M13" s="899"/>
      <c r="N13" s="900"/>
      <c r="O13" s="493"/>
    </row>
    <row r="14" spans="1:16" s="139" customFormat="1" ht="25.8" customHeight="1">
      <c r="A14" s="135"/>
      <c r="B14" s="136"/>
      <c r="C14" s="136"/>
      <c r="D14" s="136"/>
      <c r="E14" s="136"/>
      <c r="F14" s="136"/>
      <c r="G14" s="136"/>
      <c r="H14" s="136"/>
      <c r="I14" s="136"/>
      <c r="J14" s="136"/>
      <c r="K14" s="136"/>
      <c r="L14" s="136"/>
      <c r="M14" s="136"/>
      <c r="N14" s="137"/>
      <c r="O14" s="138"/>
    </row>
    <row r="15" spans="1:16" s="139" customFormat="1" ht="25.8" customHeight="1" thickBot="1">
      <c r="A15" s="135"/>
      <c r="B15" s="136"/>
      <c r="C15" s="136"/>
      <c r="D15" s="136"/>
      <c r="E15" s="136"/>
      <c r="F15" s="136"/>
      <c r="G15" s="136"/>
      <c r="H15" s="136"/>
      <c r="I15" s="136"/>
      <c r="J15" s="136"/>
      <c r="K15" s="136"/>
      <c r="L15" s="136"/>
      <c r="M15" s="136"/>
      <c r="N15" s="137"/>
      <c r="O15" s="138"/>
    </row>
    <row r="16" spans="1:16" ht="49.2" customHeight="1">
      <c r="A16" s="893" t="s">
        <v>462</v>
      </c>
      <c r="B16" s="893"/>
      <c r="C16" s="893"/>
      <c r="D16" s="893"/>
      <c r="E16" s="893"/>
      <c r="F16" s="893"/>
      <c r="G16" s="893"/>
      <c r="H16" s="893"/>
      <c r="I16" s="893"/>
      <c r="J16" s="893"/>
      <c r="K16" s="893"/>
      <c r="L16" s="893"/>
      <c r="M16" s="893"/>
      <c r="N16" s="894"/>
      <c r="P16" s="51"/>
    </row>
    <row r="17" spans="1:16" ht="21.6" customHeight="1">
      <c r="A17" s="890" t="s">
        <v>244</v>
      </c>
      <c r="B17" s="891"/>
      <c r="C17" s="891"/>
      <c r="D17" s="891"/>
      <c r="E17" s="891"/>
      <c r="F17" s="891"/>
      <c r="G17" s="891"/>
      <c r="H17" s="891"/>
      <c r="I17" s="891"/>
      <c r="J17" s="891"/>
      <c r="K17" s="891"/>
      <c r="L17" s="891"/>
      <c r="M17" s="891"/>
      <c r="N17" s="892"/>
      <c r="O17" s="62" t="s">
        <v>216</v>
      </c>
      <c r="P17" s="51"/>
    </row>
    <row r="18" spans="1:16" ht="30" customHeight="1" thickBot="1">
      <c r="A18" s="57"/>
      <c r="B18" s="58"/>
      <c r="C18" s="58"/>
      <c r="D18" s="58"/>
      <c r="E18" s="58"/>
      <c r="F18" s="58"/>
      <c r="G18" s="58"/>
      <c r="H18" s="58"/>
      <c r="I18" s="58"/>
      <c r="J18" s="58"/>
      <c r="K18" s="58"/>
      <c r="L18" s="58"/>
      <c r="M18" s="58"/>
      <c r="N18" s="59"/>
      <c r="P18" s="51"/>
    </row>
    <row r="19" spans="1:16" ht="22.8" customHeight="1">
      <c r="A19" s="831" t="s">
        <v>29</v>
      </c>
      <c r="B19" s="832"/>
      <c r="C19" s="832"/>
      <c r="D19" s="832"/>
      <c r="E19" s="832"/>
      <c r="F19" s="832"/>
      <c r="G19" s="832"/>
      <c r="H19" s="832"/>
      <c r="I19" s="832"/>
      <c r="J19" s="832"/>
      <c r="K19" s="832"/>
      <c r="L19" s="832"/>
      <c r="M19" s="832"/>
      <c r="N19" s="832"/>
      <c r="O19" s="52"/>
      <c r="P19" s="47"/>
    </row>
    <row r="20" spans="1:16" ht="40.200000000000003" customHeight="1">
      <c r="A20" s="833" t="s">
        <v>27</v>
      </c>
      <c r="B20" s="834"/>
      <c r="C20" s="834"/>
      <c r="D20" s="834"/>
      <c r="E20" s="834"/>
      <c r="F20" s="834"/>
      <c r="G20" s="834"/>
      <c r="H20" s="834"/>
      <c r="I20" s="834"/>
      <c r="J20" s="834"/>
      <c r="K20" s="834"/>
      <c r="L20" s="834"/>
      <c r="M20" s="834"/>
      <c r="N20" s="834"/>
      <c r="O20" s="52"/>
      <c r="P20" s="47"/>
    </row>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sheetData>
  <mergeCells count="17">
    <mergeCell ref="A9:N9"/>
    <mergeCell ref="A20:N20"/>
    <mergeCell ref="A19:N19"/>
    <mergeCell ref="A17:N17"/>
    <mergeCell ref="A10:N10"/>
    <mergeCell ref="A11:N11"/>
    <mergeCell ref="A16:N16"/>
    <mergeCell ref="A12:N12"/>
    <mergeCell ref="A13:N13"/>
    <mergeCell ref="A8:N8"/>
    <mergeCell ref="A1:N1"/>
    <mergeCell ref="A2:N2"/>
    <mergeCell ref="A3:N3"/>
    <mergeCell ref="A5:N5"/>
    <mergeCell ref="A4:N4"/>
    <mergeCell ref="A6:N6"/>
    <mergeCell ref="A7:N7"/>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6" sqref="A6:A8"/>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2" t="s">
        <v>278</v>
      </c>
      <c r="B1" s="53" t="s">
        <v>0</v>
      </c>
      <c r="C1" s="54" t="s">
        <v>2</v>
      </c>
    </row>
    <row r="2" spans="1:14" s="51" customFormat="1" ht="53.25" customHeight="1">
      <c r="A2" s="491" t="s">
        <v>474</v>
      </c>
      <c r="B2" s="2"/>
      <c r="C2" s="901"/>
    </row>
    <row r="3" spans="1:14" s="51" customFormat="1" ht="146.4" customHeight="1">
      <c r="A3" s="464" t="s">
        <v>473</v>
      </c>
      <c r="B3" s="63"/>
      <c r="C3" s="902"/>
    </row>
    <row r="4" spans="1:14" s="51" customFormat="1" ht="31.8" customHeight="1" thickBot="1">
      <c r="A4" s="173" t="s">
        <v>475</v>
      </c>
    </row>
    <row r="5" spans="1:14" s="51" customFormat="1" ht="41.4" customHeight="1">
      <c r="A5" s="480" t="s">
        <v>476</v>
      </c>
      <c r="B5" s="2"/>
      <c r="C5" s="901"/>
    </row>
    <row r="6" spans="1:14" s="51" customFormat="1" ht="185.4" customHeight="1">
      <c r="A6" s="465" t="s">
        <v>477</v>
      </c>
      <c r="B6" s="63"/>
      <c r="C6" s="902"/>
      <c r="D6" t="s">
        <v>216</v>
      </c>
    </row>
    <row r="7" spans="1:14" s="51" customFormat="1" ht="31.2" customHeight="1" thickBot="1">
      <c r="A7" s="173" t="s">
        <v>479</v>
      </c>
    </row>
    <row r="8" spans="1:14" s="51" customFormat="1" ht="43.2" customHeight="1">
      <c r="A8" s="481" t="s">
        <v>478</v>
      </c>
      <c r="B8" s="255"/>
      <c r="C8" s="901"/>
    </row>
    <row r="9" spans="1:14" s="51" customFormat="1" ht="207" customHeight="1">
      <c r="A9" s="463" t="s">
        <v>480</v>
      </c>
      <c r="B9" s="256"/>
      <c r="C9" s="902"/>
    </row>
    <row r="10" spans="1:14" s="51" customFormat="1" ht="28.8" customHeight="1" thickBot="1">
      <c r="A10" s="257" t="s">
        <v>481</v>
      </c>
    </row>
    <row r="11" spans="1:14" s="51" customFormat="1" ht="53.25" hidden="1" customHeight="1">
      <c r="A11" s="287"/>
      <c r="B11" s="285"/>
      <c r="C11" s="285"/>
      <c r="D11" s="285"/>
      <c r="E11" s="285"/>
      <c r="F11" s="285"/>
      <c r="G11" s="285"/>
      <c r="H11" s="285"/>
      <c r="I11" s="285"/>
      <c r="J11" s="285"/>
      <c r="K11" s="285"/>
      <c r="L11" s="285"/>
      <c r="M11" s="285"/>
      <c r="N11" s="286"/>
    </row>
    <row r="12" spans="1:14" s="51" customFormat="1" ht="249.6" hidden="1" customHeight="1" thickBot="1">
      <c r="A12" s="293"/>
      <c r="B12" s="294"/>
      <c r="C12" s="294"/>
      <c r="D12" s="294"/>
      <c r="E12" s="294"/>
      <c r="F12" s="294"/>
      <c r="G12" s="294"/>
      <c r="H12" s="294"/>
      <c r="I12" s="294"/>
      <c r="J12" s="294"/>
      <c r="K12" s="294"/>
      <c r="L12" s="294"/>
      <c r="M12" s="294"/>
      <c r="N12" s="295"/>
    </row>
    <row r="13" spans="1:14" s="51" customFormat="1" ht="42.6" hidden="1" customHeight="1" thickBot="1">
      <c r="A13" s="173"/>
    </row>
    <row r="14" spans="1:14" s="51" customFormat="1" ht="42.6" hidden="1" customHeight="1">
      <c r="A14" s="273"/>
    </row>
    <row r="15" spans="1:14" s="51" customFormat="1" ht="39" customHeight="1">
      <c r="A15" s="51" t="s">
        <v>223</v>
      </c>
    </row>
    <row r="16" spans="1:14" s="51" customFormat="1" ht="32.25" customHeight="1">
      <c r="A16" s="51" t="s">
        <v>224</v>
      </c>
    </row>
    <row r="17" spans="1:3" s="51" customFormat="1" ht="36.75" customHeight="1">
      <c r="A17" s="5"/>
      <c r="B17" s="3"/>
      <c r="C17" s="4"/>
    </row>
    <row r="18" spans="1:3" s="51" customFormat="1" ht="33" customHeight="1">
      <c r="A18" s="5"/>
      <c r="B18" s="3"/>
      <c r="C18" s="4"/>
    </row>
    <row r="19" spans="1:3" s="51" customFormat="1" ht="36.75" customHeight="1">
      <c r="A19" s="5"/>
      <c r="B19" s="3"/>
      <c r="C19" s="4"/>
    </row>
    <row r="20" spans="1:3" s="51" customFormat="1" ht="36.75" customHeight="1">
      <c r="A20" s="5"/>
      <c r="B20" s="3"/>
      <c r="C20" s="4"/>
    </row>
    <row r="21" spans="1:3" s="51" customFormat="1" ht="25.5" customHeight="1">
      <c r="A21" s="5"/>
      <c r="B21" s="3"/>
      <c r="C21" s="4"/>
    </row>
    <row r="22" spans="1:3" s="51" customFormat="1" ht="32.25" customHeight="1">
      <c r="A22" s="5"/>
      <c r="B22" s="3"/>
      <c r="C22" s="4"/>
    </row>
    <row r="23" spans="1:3" s="51" customFormat="1" ht="30.75" customHeight="1">
      <c r="A23" s="5"/>
      <c r="B23" s="3"/>
      <c r="C23" s="4"/>
    </row>
    <row r="24" spans="1:3" s="51" customFormat="1" ht="42.75" customHeight="1">
      <c r="A24" s="5"/>
      <c r="B24" s="3"/>
      <c r="C24" s="4"/>
    </row>
    <row r="25" spans="1:3" s="51" customFormat="1" ht="43.5" customHeight="1">
      <c r="A25" s="5"/>
      <c r="B25" s="3"/>
      <c r="C25" s="4"/>
    </row>
    <row r="26" spans="1:3" s="51" customFormat="1" ht="27.75" customHeight="1">
      <c r="A26" s="5"/>
      <c r="B26" s="3"/>
      <c r="C26" s="4"/>
    </row>
    <row r="27" spans="1:3" s="51" customFormat="1" ht="30.75" customHeight="1">
      <c r="A27" s="5"/>
      <c r="B27" s="3"/>
      <c r="C27" s="4"/>
    </row>
    <row r="28" spans="1:3" s="7" customFormat="1" ht="29.25" customHeight="1">
      <c r="A28" s="5"/>
      <c r="B28" s="3"/>
      <c r="C28" s="4"/>
    </row>
    <row r="29" spans="1:3" ht="27" customHeight="1"/>
    <row r="30" spans="1:3" ht="27" customHeight="1"/>
    <row r="31" spans="1:3" s="51" customFormat="1" ht="27" customHeight="1">
      <c r="A31" s="5"/>
      <c r="B31" s="3"/>
      <c r="C31" s="4"/>
    </row>
    <row r="32" spans="1:3" s="51" customFormat="1" ht="27" customHeight="1">
      <c r="A32" s="5"/>
      <c r="B32" s="3"/>
      <c r="C32" s="4"/>
    </row>
    <row r="33" spans="1:3" s="51" customFormat="1" ht="27" customHeight="1">
      <c r="A33" s="5"/>
      <c r="B33" s="3"/>
      <c r="C33" s="4"/>
    </row>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sheetData>
  <mergeCells count="3">
    <mergeCell ref="C2:C3"/>
    <mergeCell ref="C5:C6"/>
    <mergeCell ref="C8:C9"/>
  </mergeCells>
  <phoneticPr fontId="16"/>
  <hyperlinks>
    <hyperlink ref="A4" r:id="rId1" xr:uid="{63400576-E140-41EA-9B0C-9F0500CD1504}"/>
    <hyperlink ref="A7" r:id="rId2" xr:uid="{7B7921A9-AD39-40D0-92F2-C5CC03E879AA}"/>
    <hyperlink ref="A10" r:id="rId3" xr:uid="{50278904-84F1-4FE8-9E18-993C50AB2F94}"/>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P12" sqref="P12"/>
    </sheetView>
  </sheetViews>
  <sheetFormatPr defaultColWidth="8.88671875" defaultRowHeight="13.2"/>
  <cols>
    <col min="1" max="1" width="1.6640625" style="186" customWidth="1"/>
    <col min="2" max="2" width="2.6640625" style="186" hidden="1" customWidth="1"/>
    <col min="3" max="4" width="14.77734375" style="186" customWidth="1"/>
    <col min="5" max="5" width="14.77734375" style="313" customWidth="1"/>
    <col min="6" max="6" width="8.88671875" style="313"/>
    <col min="7" max="7" width="5.21875" style="313" customWidth="1"/>
    <col min="8" max="8" width="12.5546875" style="186" customWidth="1"/>
    <col min="9" max="9" width="8.88671875" style="186"/>
    <col min="10" max="10" width="6.33203125" style="186" customWidth="1"/>
    <col min="11" max="12" width="8.88671875" style="186"/>
    <col min="13" max="13" width="6.109375" style="186" customWidth="1"/>
    <col min="14" max="16384" width="8.88671875" style="186"/>
  </cols>
  <sheetData>
    <row r="1" spans="1:14" ht="11.4" customHeight="1">
      <c r="A1" s="576" t="s">
        <v>208</v>
      </c>
      <c r="B1" s="576"/>
      <c r="C1" s="576"/>
      <c r="D1" s="576"/>
      <c r="E1" s="576"/>
      <c r="F1" s="576"/>
      <c r="G1" s="576"/>
      <c r="H1" s="576"/>
      <c r="I1" s="576"/>
      <c r="J1" s="576"/>
      <c r="K1" s="576"/>
      <c r="L1" s="576"/>
      <c r="M1" s="576"/>
      <c r="N1" s="576"/>
    </row>
    <row r="2" spans="1:14" ht="39.6" customHeight="1">
      <c r="A2" s="576"/>
      <c r="B2" s="576"/>
      <c r="C2" s="576"/>
      <c r="D2" s="576"/>
      <c r="E2" s="576"/>
      <c r="F2" s="576"/>
      <c r="G2" s="576"/>
      <c r="H2" s="576"/>
      <c r="I2" s="576"/>
      <c r="J2" s="576"/>
      <c r="K2" s="576"/>
      <c r="L2" s="576"/>
      <c r="M2" s="576"/>
      <c r="N2" s="576"/>
    </row>
    <row r="3" spans="1:14" ht="37.200000000000003" customHeight="1">
      <c r="A3" s="576"/>
      <c r="B3" s="576"/>
      <c r="C3" s="576"/>
      <c r="D3" s="576"/>
      <c r="E3" s="576"/>
      <c r="F3" s="576"/>
      <c r="G3" s="576"/>
      <c r="H3" s="576"/>
      <c r="I3" s="576"/>
      <c r="J3" s="576"/>
      <c r="K3" s="576"/>
      <c r="L3" s="576"/>
      <c r="M3" s="576"/>
      <c r="N3" s="576"/>
    </row>
    <row r="4" spans="1:14" ht="32.4" customHeight="1">
      <c r="A4" s="576"/>
      <c r="B4" s="576"/>
      <c r="C4" s="576"/>
      <c r="D4" s="576"/>
      <c r="E4" s="576"/>
      <c r="F4" s="576"/>
      <c r="G4" s="576"/>
      <c r="H4" s="576"/>
      <c r="I4" s="576"/>
      <c r="J4" s="576"/>
      <c r="K4" s="576"/>
      <c r="L4" s="576"/>
      <c r="M4" s="576"/>
      <c r="N4" s="576"/>
    </row>
    <row r="5" spans="1:14" ht="11.4" customHeight="1">
      <c r="A5" s="576"/>
      <c r="B5" s="576"/>
      <c r="C5" s="576"/>
      <c r="D5" s="576"/>
      <c r="E5" s="576"/>
      <c r="F5" s="576"/>
      <c r="G5" s="576"/>
      <c r="H5" s="576"/>
      <c r="I5" s="576"/>
      <c r="J5" s="576"/>
      <c r="K5" s="576"/>
      <c r="L5" s="576"/>
      <c r="M5" s="576"/>
      <c r="N5" s="576"/>
    </row>
    <row r="6" spans="1:14" ht="23.4" customHeight="1">
      <c r="A6" s="576"/>
      <c r="B6" s="576"/>
      <c r="C6" s="576"/>
      <c r="D6" s="576"/>
      <c r="E6" s="576"/>
      <c r="F6" s="576"/>
      <c r="G6" s="576"/>
      <c r="H6" s="576"/>
      <c r="I6" s="576"/>
      <c r="J6" s="576"/>
      <c r="K6" s="576"/>
      <c r="L6" s="576"/>
      <c r="M6" s="576"/>
      <c r="N6" s="576"/>
    </row>
    <row r="7" spans="1:14" ht="16.2" customHeight="1">
      <c r="A7" s="576"/>
      <c r="B7" s="576"/>
      <c r="C7" s="576"/>
      <c r="D7" s="576"/>
      <c r="E7" s="576"/>
      <c r="F7" s="576"/>
      <c r="G7" s="576"/>
      <c r="H7" s="576"/>
      <c r="I7" s="576"/>
      <c r="J7" s="576"/>
      <c r="K7" s="576"/>
      <c r="L7" s="576"/>
      <c r="M7" s="576"/>
      <c r="N7" s="576"/>
    </row>
    <row r="8" spans="1:14" ht="11.4" customHeight="1">
      <c r="A8" s="576"/>
      <c r="B8" s="576"/>
      <c r="C8" s="576"/>
      <c r="D8" s="576"/>
      <c r="E8" s="576"/>
      <c r="F8" s="576"/>
      <c r="G8" s="576"/>
      <c r="H8" s="576"/>
      <c r="I8" s="576"/>
      <c r="J8" s="576"/>
      <c r="K8" s="576"/>
      <c r="L8" s="576"/>
      <c r="M8" s="576"/>
      <c r="N8" s="576"/>
    </row>
    <row r="9" spans="1:14" ht="16.2" customHeight="1">
      <c r="A9" s="576"/>
      <c r="B9" s="576"/>
      <c r="C9" s="576"/>
      <c r="D9" s="576"/>
      <c r="E9" s="576"/>
      <c r="F9" s="576"/>
      <c r="G9" s="576"/>
      <c r="H9" s="576"/>
      <c r="I9" s="576"/>
      <c r="J9" s="576"/>
      <c r="K9" s="576"/>
      <c r="L9" s="576"/>
      <c r="M9" s="576"/>
      <c r="N9" s="576"/>
    </row>
    <row r="10" spans="1:14" ht="16.2" customHeight="1">
      <c r="A10" s="576"/>
      <c r="B10" s="576"/>
      <c r="C10" s="576"/>
      <c r="D10" s="576"/>
      <c r="E10" s="576"/>
      <c r="F10" s="576"/>
      <c r="G10" s="576"/>
      <c r="H10" s="576"/>
      <c r="I10" s="576"/>
      <c r="J10" s="576"/>
      <c r="K10" s="576"/>
      <c r="L10" s="576"/>
      <c r="M10" s="576"/>
      <c r="N10" s="576"/>
    </row>
    <row r="11" spans="1:14" ht="11.4" customHeight="1">
      <c r="A11" s="576"/>
      <c r="B11" s="576"/>
      <c r="C11" s="576"/>
      <c r="D11" s="576"/>
      <c r="E11" s="576"/>
      <c r="F11" s="576"/>
      <c r="G11" s="576"/>
      <c r="H11" s="576"/>
      <c r="I11" s="576"/>
      <c r="J11" s="576"/>
      <c r="K11" s="576"/>
      <c r="L11" s="576"/>
      <c r="M11" s="576"/>
      <c r="N11" s="576"/>
    </row>
    <row r="12" spans="1:14" ht="107.4" customHeight="1">
      <c r="A12" s="576"/>
      <c r="B12" s="576"/>
      <c r="C12" s="576"/>
      <c r="D12" s="576"/>
      <c r="E12" s="576"/>
      <c r="F12" s="576"/>
      <c r="G12" s="576"/>
      <c r="H12" s="576"/>
      <c r="I12" s="576"/>
      <c r="J12" s="576"/>
      <c r="K12" s="576"/>
      <c r="L12" s="576"/>
      <c r="M12" s="576"/>
      <c r="N12" s="576"/>
    </row>
    <row r="13" spans="1:14" ht="16.2" customHeight="1">
      <c r="A13" s="576"/>
      <c r="B13" s="576"/>
      <c r="C13" s="576"/>
      <c r="D13" s="576"/>
      <c r="E13" s="576"/>
      <c r="F13" s="576"/>
      <c r="G13" s="576"/>
      <c r="H13" s="576"/>
      <c r="I13" s="576"/>
      <c r="J13" s="576"/>
      <c r="K13" s="576"/>
      <c r="L13" s="576"/>
      <c r="M13" s="576"/>
      <c r="N13" s="576"/>
    </row>
    <row r="14" spans="1:14" ht="11.4" customHeight="1">
      <c r="A14" s="576"/>
      <c r="B14" s="576"/>
      <c r="C14" s="576"/>
      <c r="D14" s="576"/>
      <c r="E14" s="576"/>
      <c r="F14" s="576"/>
      <c r="G14" s="576"/>
      <c r="H14" s="576"/>
      <c r="I14" s="576"/>
      <c r="J14" s="576"/>
      <c r="K14" s="576"/>
      <c r="L14" s="576"/>
      <c r="M14" s="576"/>
      <c r="N14" s="576"/>
    </row>
    <row r="15" spans="1:14" ht="24" customHeight="1">
      <c r="A15" s="576"/>
      <c r="B15" s="576"/>
      <c r="C15" s="576"/>
      <c r="D15" s="576"/>
      <c r="E15" s="576"/>
      <c r="F15" s="576"/>
      <c r="G15" s="576"/>
      <c r="H15" s="576"/>
      <c r="I15" s="576"/>
      <c r="J15" s="576"/>
      <c r="K15" s="576"/>
      <c r="L15" s="576"/>
      <c r="M15" s="576"/>
      <c r="N15" s="576"/>
    </row>
    <row r="16" spans="1:14" ht="16.2" customHeight="1">
      <c r="A16" s="576"/>
      <c r="B16" s="576"/>
      <c r="C16" s="576"/>
      <c r="D16" s="576"/>
      <c r="E16" s="576"/>
      <c r="F16" s="576"/>
      <c r="G16" s="576"/>
      <c r="H16" s="576"/>
      <c r="I16" s="576"/>
      <c r="J16" s="576"/>
      <c r="K16" s="576"/>
      <c r="L16" s="576"/>
      <c r="M16" s="576"/>
      <c r="N16" s="576"/>
    </row>
    <row r="17" spans="1:14" ht="16.2" hidden="1" customHeight="1">
      <c r="A17" s="576"/>
      <c r="B17" s="576"/>
      <c r="C17" s="576"/>
      <c r="D17" s="576"/>
      <c r="E17" s="576"/>
      <c r="F17" s="576"/>
      <c r="G17" s="576"/>
      <c r="H17" s="576"/>
      <c r="I17" s="576"/>
      <c r="J17" s="576"/>
      <c r="K17" s="576"/>
      <c r="L17" s="576"/>
      <c r="M17" s="576"/>
      <c r="N17" s="576"/>
    </row>
    <row r="18" spans="1:14" ht="48.6" hidden="1" customHeight="1">
      <c r="A18" s="576"/>
      <c r="B18" s="576"/>
      <c r="C18" s="576"/>
      <c r="D18" s="576"/>
      <c r="E18" s="576"/>
      <c r="F18" s="576"/>
      <c r="G18" s="576"/>
      <c r="H18" s="576"/>
      <c r="I18" s="576"/>
      <c r="J18" s="576"/>
      <c r="K18" s="576"/>
      <c r="L18" s="576"/>
      <c r="M18" s="576"/>
      <c r="N18" s="576"/>
    </row>
    <row r="19" spans="1:14" ht="9.6" customHeight="1">
      <c r="A19" s="576"/>
      <c r="B19" s="576"/>
      <c r="C19" s="576"/>
      <c r="D19" s="576"/>
      <c r="E19" s="576"/>
      <c r="F19" s="576"/>
      <c r="G19" s="576"/>
      <c r="H19" s="576"/>
      <c r="I19" s="576"/>
      <c r="J19" s="576"/>
      <c r="K19" s="576"/>
      <c r="L19" s="576"/>
      <c r="M19" s="576"/>
      <c r="N19" s="576"/>
    </row>
    <row r="20" spans="1:14" ht="16.2" customHeight="1">
      <c r="A20" s="305"/>
      <c r="B20" s="305"/>
      <c r="C20" s="305"/>
      <c r="D20" s="305"/>
      <c r="E20" s="305"/>
      <c r="F20" s="426"/>
      <c r="G20" s="426"/>
      <c r="H20" s="426"/>
      <c r="I20" s="426"/>
      <c r="J20" s="427"/>
      <c r="K20" s="427"/>
      <c r="L20" s="427"/>
      <c r="M20" s="427"/>
    </row>
    <row r="21" spans="1:14" ht="16.2" customHeight="1">
      <c r="A21" s="305"/>
      <c r="B21" s="305"/>
      <c r="C21" s="305"/>
      <c r="D21" s="305"/>
      <c r="E21" s="305"/>
      <c r="F21" s="426"/>
      <c r="G21" s="426"/>
      <c r="H21" s="426"/>
      <c r="I21" s="426"/>
      <c r="J21" s="637"/>
      <c r="K21" s="637"/>
      <c r="L21" s="637"/>
      <c r="M21" s="637"/>
    </row>
    <row r="22" spans="1:14" ht="13.2" customHeight="1">
      <c r="A22" s="308"/>
      <c r="B22" s="308"/>
      <c r="C22" s="308"/>
      <c r="D22" s="308"/>
      <c r="E22" s="309"/>
      <c r="F22" s="428"/>
      <c r="G22" s="428"/>
      <c r="H22" s="428"/>
      <c r="I22" s="428"/>
      <c r="J22" s="637"/>
      <c r="K22" s="637"/>
      <c r="L22" s="637"/>
      <c r="M22" s="637"/>
    </row>
    <row r="23" spans="1:14" ht="13.2" customHeight="1">
      <c r="A23" s="308"/>
      <c r="B23" s="308"/>
      <c r="C23" s="308"/>
      <c r="D23" s="308"/>
      <c r="E23" s="309"/>
      <c r="F23" s="428"/>
      <c r="G23" s="428"/>
      <c r="H23" s="428"/>
      <c r="I23" s="428"/>
      <c r="J23" s="637"/>
      <c r="K23" s="637"/>
      <c r="L23" s="637"/>
      <c r="M23" s="637"/>
    </row>
    <row r="24" spans="1:14" ht="13.2" customHeight="1">
      <c r="A24" s="308"/>
      <c r="B24" s="308"/>
      <c r="C24" s="308"/>
      <c r="D24" s="308"/>
      <c r="E24" s="309"/>
      <c r="F24" s="309"/>
      <c r="G24" s="309"/>
      <c r="H24" s="309"/>
      <c r="I24" s="309"/>
      <c r="J24" s="307"/>
      <c r="K24" s="307"/>
      <c r="L24" s="307"/>
      <c r="M24" s="307"/>
    </row>
    <row r="25" spans="1:14" ht="13.2" customHeight="1">
      <c r="A25" s="308"/>
      <c r="B25" s="308"/>
      <c r="C25" s="308"/>
      <c r="D25" s="308"/>
      <c r="E25" s="309"/>
      <c r="F25" s="309"/>
      <c r="G25" s="309"/>
      <c r="H25" s="309"/>
      <c r="I25" s="309"/>
      <c r="J25" s="307"/>
      <c r="K25" s="307"/>
      <c r="L25" s="307"/>
      <c r="M25" s="307"/>
    </row>
    <row r="26" spans="1:14">
      <c r="A26" s="308"/>
      <c r="B26" s="308"/>
      <c r="C26" s="308"/>
      <c r="D26" s="308"/>
      <c r="E26" s="309"/>
      <c r="F26" s="309"/>
      <c r="G26" s="309"/>
      <c r="H26" s="309"/>
      <c r="I26" s="309"/>
      <c r="J26" s="309"/>
      <c r="K26" s="309"/>
      <c r="L26" s="309"/>
      <c r="M26" s="309"/>
    </row>
    <row r="27" spans="1:14">
      <c r="A27" s="308"/>
      <c r="B27" s="308"/>
      <c r="C27" s="308"/>
      <c r="D27" s="308"/>
      <c r="E27" s="309"/>
      <c r="F27" s="309"/>
      <c r="G27" s="309"/>
      <c r="H27" s="306"/>
      <c r="I27" s="306"/>
      <c r="J27" s="306"/>
      <c r="K27" s="306"/>
      <c r="L27" s="306"/>
      <c r="M27" s="306"/>
    </row>
    <row r="28" spans="1:14">
      <c r="A28" s="306"/>
      <c r="B28" s="306"/>
      <c r="C28" s="306"/>
      <c r="D28" s="306"/>
      <c r="E28" s="309"/>
      <c r="F28" s="309"/>
      <c r="G28" s="309"/>
      <c r="H28" s="306"/>
      <c r="I28" s="306"/>
      <c r="J28" s="306"/>
      <c r="K28" s="306"/>
      <c r="L28" s="306"/>
      <c r="M28" s="306"/>
    </row>
    <row r="29" spans="1:14" ht="156.6" customHeight="1">
      <c r="A29" s="306"/>
      <c r="B29" s="306"/>
      <c r="C29" s="306"/>
      <c r="D29" s="306"/>
      <c r="E29" s="310"/>
      <c r="F29" s="311"/>
      <c r="G29" s="311"/>
      <c r="H29" s="311"/>
      <c r="I29" s="311"/>
      <c r="J29" s="311"/>
      <c r="K29" s="311"/>
      <c r="L29" s="311"/>
      <c r="M29" s="311"/>
    </row>
    <row r="30" spans="1:14">
      <c r="A30" s="306"/>
      <c r="B30" s="306"/>
      <c r="C30" s="306"/>
      <c r="D30" s="306"/>
      <c r="E30" s="306"/>
      <c r="F30" s="309"/>
      <c r="G30" s="309"/>
      <c r="H30" s="306"/>
      <c r="I30" s="306"/>
      <c r="J30" s="306"/>
      <c r="K30" s="306"/>
      <c r="L30" s="306"/>
      <c r="M30" s="306"/>
    </row>
    <row r="31" spans="1:14">
      <c r="A31" s="306"/>
      <c r="B31" s="306"/>
      <c r="C31" s="306"/>
      <c r="D31" s="306"/>
      <c r="E31" s="306"/>
      <c r="F31" s="309"/>
      <c r="G31" s="309"/>
      <c r="H31" s="306"/>
      <c r="I31" s="306"/>
      <c r="J31" s="306"/>
      <c r="K31" s="306"/>
      <c r="L31" s="306"/>
      <c r="M31" s="306"/>
    </row>
    <row r="32" spans="1:14">
      <c r="A32" s="306"/>
      <c r="B32" s="306"/>
      <c r="C32" s="306"/>
      <c r="D32" s="306"/>
      <c r="E32" s="306"/>
      <c r="F32" s="309"/>
      <c r="G32" s="309"/>
      <c r="H32" s="306"/>
      <c r="I32" s="306"/>
      <c r="J32" s="306"/>
      <c r="K32" s="306"/>
      <c r="L32" s="306"/>
      <c r="M32" s="306"/>
    </row>
    <row r="33" spans="1:13">
      <c r="A33" s="306"/>
      <c r="B33" s="306"/>
      <c r="C33" s="306"/>
      <c r="D33" s="306"/>
      <c r="E33" s="306"/>
      <c r="F33" s="309"/>
      <c r="G33" s="309"/>
      <c r="H33" s="306"/>
      <c r="I33" s="306"/>
      <c r="J33" s="306"/>
      <c r="K33" s="306"/>
      <c r="L33" s="306"/>
      <c r="M33" s="306"/>
    </row>
    <row r="34" spans="1:13">
      <c r="A34" s="306"/>
      <c r="B34" s="306"/>
      <c r="C34" s="306"/>
      <c r="D34" s="306"/>
      <c r="E34" s="306"/>
      <c r="F34" s="309"/>
      <c r="G34" s="309"/>
      <c r="H34" s="306"/>
      <c r="I34" s="306"/>
      <c r="J34" s="306"/>
      <c r="K34" s="306"/>
      <c r="L34" s="306"/>
      <c r="M34" s="306"/>
    </row>
    <row r="35" spans="1:13">
      <c r="A35" s="306"/>
      <c r="B35" s="306"/>
      <c r="C35" s="306"/>
      <c r="D35" s="306"/>
      <c r="E35" s="306"/>
      <c r="F35" s="306"/>
      <c r="G35" s="306"/>
      <c r="H35" s="306"/>
      <c r="I35" s="306"/>
      <c r="J35" s="306"/>
      <c r="K35" s="306"/>
      <c r="L35" s="306"/>
      <c r="M35" s="306"/>
    </row>
    <row r="36" spans="1:13">
      <c r="A36" s="306"/>
      <c r="B36" s="306"/>
      <c r="C36" s="306"/>
      <c r="D36" s="306"/>
      <c r="E36" s="306"/>
      <c r="F36" s="306"/>
      <c r="G36" s="306"/>
      <c r="H36" s="306"/>
      <c r="I36" s="306"/>
      <c r="J36" s="306"/>
      <c r="K36" s="306"/>
      <c r="L36" s="306"/>
      <c r="M36" s="306"/>
    </row>
    <row r="37" spans="1:13">
      <c r="A37" s="306"/>
      <c r="B37" s="306"/>
      <c r="C37" s="306"/>
      <c r="D37" s="306"/>
      <c r="E37" s="306"/>
      <c r="F37" s="306"/>
      <c r="G37" s="306"/>
      <c r="H37" s="306"/>
      <c r="I37" s="306"/>
      <c r="J37" s="306"/>
      <c r="K37" s="306"/>
      <c r="L37" s="306"/>
      <c r="M37" s="306"/>
    </row>
    <row r="38" spans="1:13">
      <c r="A38" s="306"/>
      <c r="B38" s="306"/>
      <c r="C38" s="306"/>
      <c r="D38" s="306"/>
      <c r="E38" s="306"/>
      <c r="F38" s="306"/>
      <c r="G38" s="306"/>
      <c r="H38" s="306"/>
      <c r="I38" s="306"/>
      <c r="J38" s="306"/>
      <c r="K38" s="306"/>
      <c r="L38" s="306"/>
      <c r="M38" s="306"/>
    </row>
    <row r="39" spans="1:13">
      <c r="A39" s="306"/>
      <c r="B39" s="306"/>
      <c r="C39" s="306"/>
      <c r="D39" s="306"/>
      <c r="E39" s="306"/>
      <c r="F39" s="306"/>
      <c r="G39" s="306"/>
      <c r="H39" s="306"/>
      <c r="I39" s="306"/>
      <c r="J39" s="306"/>
      <c r="K39" s="306"/>
      <c r="L39" s="306"/>
      <c r="M39" s="306"/>
    </row>
    <row r="40" spans="1:13">
      <c r="A40" s="306"/>
      <c r="B40" s="306"/>
      <c r="C40" s="306"/>
      <c r="D40" s="306"/>
      <c r="E40" s="312"/>
      <c r="F40" s="309"/>
      <c r="G40" s="309"/>
      <c r="H40" s="306"/>
      <c r="I40" s="306"/>
      <c r="J40" s="306"/>
      <c r="K40" s="306"/>
      <c r="L40" s="306"/>
      <c r="M40" s="306"/>
    </row>
    <row r="41" spans="1:13">
      <c r="A41" s="306"/>
      <c r="B41" s="306"/>
      <c r="C41" s="306"/>
      <c r="D41" s="306"/>
      <c r="E41" s="309"/>
      <c r="F41" s="309"/>
      <c r="G41" s="309"/>
      <c r="H41" s="306"/>
      <c r="I41" s="306"/>
      <c r="J41" s="306"/>
      <c r="K41" s="306"/>
      <c r="L41" s="306"/>
      <c r="M41" s="306"/>
    </row>
    <row r="42" spans="1:13">
      <c r="A42" s="306"/>
      <c r="B42" s="306"/>
      <c r="C42" s="306"/>
      <c r="D42" s="306"/>
      <c r="E42" s="309"/>
      <c r="F42" s="309"/>
      <c r="G42" s="309"/>
      <c r="H42" s="306"/>
      <c r="I42" s="306"/>
      <c r="J42" s="306"/>
      <c r="K42" s="306"/>
      <c r="L42" s="306"/>
      <c r="M42" s="306"/>
    </row>
    <row r="43" spans="1:13">
      <c r="A43" s="306"/>
      <c r="B43" s="306"/>
      <c r="C43" s="306"/>
      <c r="D43" s="306"/>
      <c r="E43" s="309"/>
      <c r="F43" s="309"/>
      <c r="G43" s="309"/>
      <c r="H43" s="306"/>
      <c r="I43" s="306"/>
      <c r="J43" s="306"/>
      <c r="K43" s="306"/>
      <c r="L43" s="306"/>
      <c r="M43" s="306"/>
    </row>
    <row r="44" spans="1:13">
      <c r="A44" s="306"/>
      <c r="B44" s="306"/>
      <c r="C44" s="306"/>
      <c r="D44" s="306"/>
      <c r="E44" s="309"/>
      <c r="F44" s="309"/>
      <c r="G44" s="309"/>
      <c r="H44" s="306"/>
      <c r="I44" s="306"/>
      <c r="J44" s="306"/>
      <c r="K44" s="306"/>
      <c r="L44" s="306"/>
      <c r="M44" s="306"/>
    </row>
    <row r="45" spans="1:13">
      <c r="A45" s="306"/>
      <c r="B45" s="306"/>
      <c r="C45" s="306"/>
      <c r="D45" s="306"/>
      <c r="E45" s="309"/>
      <c r="F45" s="309"/>
      <c r="G45" s="309"/>
      <c r="H45" s="306"/>
      <c r="I45" s="306"/>
      <c r="J45" s="306"/>
      <c r="K45" s="306"/>
      <c r="L45" s="306"/>
      <c r="M45" s="306"/>
    </row>
    <row r="46" spans="1:13">
      <c r="A46" s="306"/>
      <c r="B46" s="306"/>
      <c r="C46" s="306"/>
      <c r="D46" s="306"/>
      <c r="E46" s="309"/>
      <c r="F46" s="309"/>
      <c r="G46" s="309"/>
      <c r="H46" s="306"/>
      <c r="I46" s="306"/>
      <c r="J46" s="306"/>
      <c r="K46" s="306"/>
      <c r="L46" s="306"/>
      <c r="M46" s="306"/>
    </row>
    <row r="47" spans="1:13">
      <c r="A47" s="306"/>
      <c r="B47" s="306"/>
      <c r="C47" s="306"/>
      <c r="D47" s="306"/>
      <c r="E47" s="309"/>
      <c r="F47" s="309"/>
      <c r="G47" s="309"/>
      <c r="H47" s="306"/>
      <c r="I47" s="306"/>
      <c r="J47" s="306"/>
      <c r="K47" s="306"/>
      <c r="L47" s="306"/>
      <c r="M47" s="306"/>
    </row>
    <row r="48" spans="1:13">
      <c r="A48" s="306"/>
      <c r="B48" s="306"/>
      <c r="C48" s="306"/>
      <c r="D48" s="306"/>
      <c r="E48" s="309"/>
      <c r="F48" s="309"/>
      <c r="G48" s="309"/>
      <c r="H48" s="306"/>
      <c r="I48" s="306"/>
      <c r="J48" s="306"/>
      <c r="K48" s="306"/>
      <c r="L48" s="306"/>
      <c r="M48" s="306"/>
    </row>
    <row r="49" spans="1:13">
      <c r="A49" s="306"/>
      <c r="B49" s="306"/>
      <c r="C49" s="306"/>
      <c r="D49" s="306"/>
      <c r="E49" s="309"/>
      <c r="F49" s="309"/>
      <c r="G49" s="309"/>
      <c r="H49" s="306"/>
      <c r="I49" s="306"/>
      <c r="J49" s="306"/>
      <c r="K49" s="306"/>
      <c r="L49" s="306"/>
      <c r="M49" s="306"/>
    </row>
    <row r="50" spans="1:13">
      <c r="A50" s="306"/>
      <c r="B50" s="306"/>
      <c r="C50" s="306"/>
      <c r="D50" s="306"/>
      <c r="E50" s="309"/>
      <c r="F50" s="309"/>
      <c r="G50" s="309"/>
      <c r="H50" s="306"/>
      <c r="I50" s="306"/>
      <c r="J50" s="306"/>
      <c r="K50" s="306"/>
      <c r="L50" s="306"/>
      <c r="M50" s="306"/>
    </row>
    <row r="51" spans="1:13">
      <c r="A51" s="306"/>
      <c r="B51" s="306"/>
      <c r="C51" s="306"/>
      <c r="D51" s="306"/>
      <c r="E51" s="309"/>
      <c r="F51" s="309"/>
      <c r="G51" s="309"/>
      <c r="H51" s="306"/>
      <c r="I51" s="306"/>
      <c r="J51" s="306"/>
      <c r="K51" s="306"/>
      <c r="L51" s="306"/>
      <c r="M51" s="306"/>
    </row>
    <row r="52" spans="1:13">
      <c r="A52" s="306"/>
      <c r="B52" s="306"/>
      <c r="C52" s="306"/>
      <c r="D52" s="306"/>
      <c r="E52" s="309"/>
      <c r="F52" s="309"/>
      <c r="G52" s="309"/>
      <c r="H52" s="306"/>
      <c r="I52" s="306"/>
      <c r="J52" s="306"/>
      <c r="K52" s="306"/>
      <c r="L52" s="306"/>
      <c r="M52" s="306"/>
    </row>
    <row r="53" spans="1:13">
      <c r="A53" s="306"/>
      <c r="B53" s="306"/>
      <c r="C53" s="306"/>
      <c r="D53" s="306"/>
      <c r="E53" s="309"/>
      <c r="F53" s="309"/>
      <c r="G53" s="309"/>
      <c r="H53" s="306"/>
      <c r="I53" s="306"/>
      <c r="J53" s="306"/>
      <c r="K53" s="306"/>
      <c r="L53" s="306"/>
      <c r="M53" s="306"/>
    </row>
    <row r="54" spans="1:13">
      <c r="A54" s="306"/>
      <c r="B54" s="306"/>
      <c r="C54" s="306"/>
      <c r="D54" s="306"/>
      <c r="E54" s="309"/>
      <c r="F54" s="309"/>
      <c r="G54" s="309"/>
      <c r="H54" s="306"/>
      <c r="I54" s="306"/>
      <c r="J54" s="306"/>
      <c r="K54" s="306"/>
      <c r="L54" s="306"/>
      <c r="M54" s="306"/>
    </row>
    <row r="55" spans="1:13">
      <c r="A55" s="306"/>
      <c r="B55" s="306"/>
      <c r="C55" s="306"/>
      <c r="D55" s="306"/>
      <c r="E55" s="309"/>
      <c r="F55" s="309"/>
      <c r="G55" s="309"/>
      <c r="H55" s="306"/>
      <c r="I55" s="306"/>
      <c r="J55" s="306"/>
      <c r="K55" s="306"/>
      <c r="L55" s="306"/>
      <c r="M55" s="306"/>
    </row>
    <row r="56" spans="1:13">
      <c r="A56" s="306"/>
      <c r="B56" s="306"/>
      <c r="C56" s="306"/>
      <c r="D56" s="306"/>
      <c r="E56" s="309"/>
      <c r="F56" s="309"/>
      <c r="G56" s="309"/>
      <c r="H56" s="306"/>
      <c r="I56" s="306"/>
      <c r="J56" s="306"/>
      <c r="K56" s="306"/>
      <c r="L56" s="306"/>
      <c r="M56" s="306"/>
    </row>
    <row r="57" spans="1:13">
      <c r="A57" s="306"/>
      <c r="B57" s="306"/>
      <c r="C57" s="306"/>
      <c r="D57" s="306"/>
      <c r="E57" s="309"/>
      <c r="F57" s="309"/>
      <c r="G57" s="309"/>
      <c r="H57" s="306"/>
      <c r="I57" s="306"/>
      <c r="J57" s="306"/>
      <c r="K57" s="306"/>
      <c r="L57" s="306"/>
      <c r="M57" s="306"/>
    </row>
    <row r="58" spans="1:13">
      <c r="A58" s="306"/>
      <c r="B58" s="306"/>
      <c r="C58" s="306"/>
      <c r="D58" s="306"/>
      <c r="E58" s="309"/>
      <c r="F58" s="309"/>
      <c r="G58" s="309"/>
      <c r="H58" s="306"/>
      <c r="I58" s="306"/>
      <c r="J58" s="306"/>
      <c r="K58" s="306"/>
      <c r="L58" s="306"/>
      <c r="M58" s="306"/>
    </row>
    <row r="59" spans="1:13">
      <c r="A59" s="306"/>
      <c r="B59" s="306"/>
      <c r="C59" s="306"/>
      <c r="D59" s="306"/>
      <c r="E59" s="306"/>
      <c r="F59" s="306"/>
      <c r="G59" s="306"/>
      <c r="H59" s="306"/>
      <c r="I59" s="306"/>
      <c r="J59" s="306"/>
      <c r="K59" s="306"/>
      <c r="L59" s="306"/>
      <c r="M59" s="306"/>
    </row>
    <row r="60" spans="1:13">
      <c r="A60" s="306"/>
      <c r="B60" s="306"/>
      <c r="C60" s="306"/>
      <c r="D60" s="306"/>
      <c r="E60" s="306"/>
      <c r="F60" s="306"/>
      <c r="G60" s="306"/>
      <c r="H60" s="306"/>
      <c r="I60" s="306"/>
      <c r="J60" s="306"/>
      <c r="K60" s="306"/>
      <c r="L60" s="306"/>
      <c r="M60" s="306"/>
    </row>
    <row r="61" spans="1:13">
      <c r="A61" s="306"/>
      <c r="B61" s="306"/>
      <c r="C61" s="306"/>
      <c r="D61" s="306"/>
      <c r="E61" s="306"/>
      <c r="F61" s="306"/>
      <c r="G61" s="306"/>
      <c r="H61" s="306"/>
      <c r="I61" s="306"/>
      <c r="J61" s="306"/>
      <c r="K61" s="306"/>
      <c r="L61" s="306"/>
      <c r="M61" s="306"/>
    </row>
    <row r="62" spans="1:13">
      <c r="A62" s="306"/>
      <c r="B62" s="306"/>
      <c r="C62" s="306"/>
      <c r="D62" s="306"/>
      <c r="E62" s="306"/>
      <c r="F62" s="306"/>
      <c r="G62" s="306"/>
      <c r="H62" s="306"/>
      <c r="I62" s="306"/>
      <c r="J62" s="306"/>
      <c r="K62" s="306"/>
      <c r="L62" s="306"/>
      <c r="M62" s="306"/>
    </row>
    <row r="63" spans="1:13">
      <c r="A63" s="306"/>
      <c r="B63" s="306"/>
      <c r="C63" s="306"/>
      <c r="D63" s="306"/>
      <c r="E63" s="306"/>
      <c r="F63" s="306"/>
      <c r="G63" s="306"/>
      <c r="H63" s="306"/>
      <c r="I63" s="306"/>
      <c r="J63" s="306"/>
      <c r="K63" s="306"/>
      <c r="L63" s="306"/>
      <c r="M63" s="306"/>
    </row>
    <row r="64" spans="1:13">
      <c r="A64" s="306"/>
      <c r="B64" s="306"/>
      <c r="C64" s="306"/>
      <c r="D64" s="306"/>
      <c r="E64" s="306"/>
      <c r="F64" s="306"/>
      <c r="G64" s="306"/>
      <c r="H64" s="306"/>
      <c r="I64" s="306"/>
      <c r="J64" s="306"/>
      <c r="K64" s="306"/>
      <c r="L64" s="306"/>
      <c r="M64" s="306"/>
    </row>
    <row r="65" spans="1:13">
      <c r="A65" s="306"/>
      <c r="B65" s="306"/>
      <c r="C65" s="306"/>
      <c r="D65" s="306"/>
      <c r="E65" s="306"/>
      <c r="F65" s="306"/>
      <c r="G65" s="306"/>
      <c r="H65" s="306"/>
      <c r="I65" s="306"/>
      <c r="J65" s="306"/>
      <c r="K65" s="306"/>
      <c r="L65" s="306"/>
      <c r="M65" s="306"/>
    </row>
    <row r="66" spans="1:13">
      <c r="A66" s="306"/>
      <c r="B66" s="306"/>
      <c r="C66" s="306"/>
      <c r="D66" s="306"/>
      <c r="E66" s="306"/>
      <c r="F66" s="306"/>
      <c r="G66" s="306"/>
      <c r="H66" s="306"/>
      <c r="I66" s="306"/>
      <c r="J66" s="306"/>
      <c r="K66" s="306"/>
      <c r="L66" s="306"/>
      <c r="M66" s="306"/>
    </row>
    <row r="67" spans="1:13">
      <c r="A67" s="306"/>
      <c r="B67" s="306"/>
      <c r="C67" s="306"/>
      <c r="D67" s="306"/>
      <c r="E67" s="306"/>
      <c r="F67" s="306"/>
      <c r="G67" s="306"/>
      <c r="H67" s="306"/>
      <c r="I67" s="306"/>
      <c r="J67" s="306"/>
      <c r="K67" s="306"/>
      <c r="L67" s="306"/>
      <c r="M67" s="306"/>
    </row>
    <row r="68" spans="1:13">
      <c r="A68" s="306"/>
      <c r="B68" s="306"/>
      <c r="C68" s="306"/>
      <c r="D68" s="306"/>
      <c r="E68" s="306"/>
      <c r="F68" s="306"/>
      <c r="G68" s="306"/>
      <c r="H68" s="306"/>
      <c r="I68" s="306"/>
      <c r="J68" s="306"/>
      <c r="K68" s="306"/>
      <c r="L68" s="306"/>
      <c r="M68" s="306"/>
    </row>
    <row r="69" spans="1:13">
      <c r="A69" s="306"/>
      <c r="B69" s="306"/>
      <c r="C69" s="306"/>
      <c r="D69" s="306"/>
      <c r="E69" s="306"/>
      <c r="F69" s="306"/>
      <c r="G69" s="306"/>
      <c r="H69" s="306"/>
      <c r="I69" s="306"/>
      <c r="J69" s="306"/>
      <c r="K69" s="306"/>
      <c r="L69" s="306"/>
      <c r="M69" s="306"/>
    </row>
    <row r="70" spans="1:13">
      <c r="A70" s="306"/>
      <c r="B70" s="306"/>
      <c r="C70" s="306"/>
      <c r="D70" s="306"/>
      <c r="E70" s="306"/>
      <c r="F70" s="306"/>
      <c r="G70" s="306"/>
      <c r="H70" s="306"/>
      <c r="I70" s="306"/>
      <c r="J70" s="306"/>
      <c r="K70" s="306"/>
      <c r="L70" s="306"/>
      <c r="M70" s="306"/>
    </row>
    <row r="71" spans="1:13">
      <c r="A71" s="306"/>
      <c r="B71" s="306"/>
      <c r="C71" s="306"/>
      <c r="D71" s="306"/>
      <c r="E71" s="306"/>
      <c r="F71" s="306"/>
      <c r="G71" s="306"/>
      <c r="H71" s="306"/>
      <c r="I71" s="306"/>
      <c r="J71" s="306"/>
      <c r="K71" s="306"/>
      <c r="L71" s="306"/>
      <c r="M71" s="306"/>
    </row>
    <row r="72" spans="1:13">
      <c r="A72" s="306"/>
      <c r="B72" s="306"/>
      <c r="C72" s="306"/>
      <c r="D72" s="306"/>
      <c r="E72" s="306"/>
      <c r="F72" s="306"/>
      <c r="G72" s="306"/>
      <c r="H72" s="306"/>
      <c r="I72" s="306"/>
      <c r="J72" s="306"/>
      <c r="K72" s="306"/>
      <c r="L72" s="306"/>
      <c r="M72" s="306"/>
    </row>
    <row r="73" spans="1:13">
      <c r="A73" s="306"/>
      <c r="B73" s="306"/>
      <c r="C73" s="306"/>
      <c r="D73" s="306"/>
      <c r="E73" s="306"/>
      <c r="F73" s="306"/>
      <c r="G73" s="306"/>
      <c r="H73" s="306"/>
      <c r="I73" s="306"/>
      <c r="J73" s="306"/>
      <c r="K73" s="306"/>
      <c r="L73" s="306"/>
      <c r="M73" s="306"/>
    </row>
    <row r="74" spans="1:13">
      <c r="A74" s="306"/>
      <c r="B74" s="306"/>
      <c r="C74" s="306"/>
      <c r="D74" s="306"/>
      <c r="E74" s="306"/>
      <c r="F74" s="306"/>
      <c r="G74" s="306"/>
      <c r="H74" s="306"/>
      <c r="I74" s="306"/>
      <c r="J74" s="306"/>
      <c r="K74" s="306"/>
      <c r="L74" s="306"/>
      <c r="M74" s="306"/>
    </row>
    <row r="75" spans="1:13">
      <c r="A75" s="306"/>
      <c r="B75" s="306"/>
      <c r="C75" s="306"/>
      <c r="D75" s="306"/>
      <c r="E75" s="306"/>
      <c r="F75" s="306"/>
      <c r="G75" s="306"/>
      <c r="H75" s="306"/>
      <c r="I75" s="306"/>
      <c r="J75" s="306"/>
      <c r="K75" s="306"/>
      <c r="L75" s="306"/>
      <c r="M75" s="306"/>
    </row>
    <row r="76" spans="1:13">
      <c r="A76" s="306"/>
      <c r="B76" s="306"/>
      <c r="C76" s="306"/>
      <c r="D76" s="306"/>
      <c r="E76" s="306"/>
      <c r="F76" s="306"/>
      <c r="G76" s="306"/>
      <c r="H76" s="306"/>
      <c r="I76" s="306"/>
      <c r="J76" s="306"/>
      <c r="K76" s="306"/>
      <c r="L76" s="306"/>
      <c r="M76" s="306"/>
    </row>
    <row r="77" spans="1:13">
      <c r="A77" s="306"/>
      <c r="B77" s="306"/>
      <c r="C77" s="306"/>
      <c r="D77" s="306"/>
      <c r="E77" s="306"/>
      <c r="F77" s="306"/>
      <c r="G77" s="306"/>
      <c r="H77" s="306"/>
      <c r="I77" s="306"/>
      <c r="J77" s="306"/>
      <c r="K77" s="306"/>
      <c r="L77" s="306"/>
      <c r="M77" s="306"/>
    </row>
    <row r="78" spans="1:13">
      <c r="A78" s="306"/>
      <c r="B78" s="306"/>
      <c r="C78" s="306"/>
      <c r="D78" s="306"/>
      <c r="E78" s="306"/>
      <c r="F78" s="306"/>
      <c r="G78" s="306"/>
      <c r="H78" s="306"/>
      <c r="I78" s="306"/>
      <c r="J78" s="306"/>
      <c r="K78" s="306"/>
      <c r="L78" s="306"/>
      <c r="M78" s="306"/>
    </row>
    <row r="79" spans="1:13">
      <c r="A79" s="306"/>
      <c r="B79" s="306"/>
      <c r="C79" s="306"/>
      <c r="D79" s="306"/>
      <c r="E79" s="306"/>
      <c r="F79" s="306"/>
      <c r="G79" s="306"/>
      <c r="H79" s="306"/>
      <c r="I79" s="306"/>
      <c r="J79" s="306"/>
      <c r="K79" s="306"/>
      <c r="L79" s="306"/>
      <c r="M79" s="306"/>
    </row>
    <row r="80" spans="1:13">
      <c r="A80" s="306"/>
      <c r="B80" s="306"/>
      <c r="C80" s="306"/>
      <c r="D80" s="306"/>
      <c r="E80" s="306"/>
      <c r="F80" s="306"/>
      <c r="G80" s="306"/>
      <c r="H80" s="306"/>
      <c r="I80" s="306"/>
      <c r="J80" s="306"/>
      <c r="K80" s="306"/>
      <c r="L80" s="306"/>
      <c r="M80" s="306"/>
    </row>
    <row r="81" spans="1:13">
      <c r="A81" s="306"/>
      <c r="B81" s="306"/>
      <c r="C81" s="306"/>
      <c r="D81" s="306"/>
      <c r="E81" s="306"/>
      <c r="F81" s="306"/>
      <c r="G81" s="306"/>
      <c r="H81" s="306"/>
      <c r="I81" s="306"/>
      <c r="J81" s="306"/>
      <c r="K81" s="306"/>
      <c r="L81" s="306"/>
      <c r="M81" s="306"/>
    </row>
    <row r="82" spans="1:13">
      <c r="A82" s="306"/>
      <c r="B82" s="306"/>
      <c r="C82" s="306"/>
      <c r="D82" s="306"/>
      <c r="E82" s="306"/>
      <c r="F82" s="306"/>
      <c r="G82" s="306"/>
      <c r="H82" s="306"/>
      <c r="I82" s="306"/>
      <c r="J82" s="306"/>
      <c r="K82" s="306"/>
      <c r="L82" s="306"/>
      <c r="M82" s="306"/>
    </row>
    <row r="83" spans="1:13">
      <c r="A83" s="306"/>
      <c r="B83" s="306"/>
      <c r="C83" s="306"/>
      <c r="D83" s="306"/>
      <c r="E83" s="306"/>
      <c r="F83" s="306"/>
      <c r="G83" s="306"/>
      <c r="H83" s="306"/>
      <c r="I83" s="306"/>
      <c r="J83" s="306"/>
      <c r="K83" s="306"/>
      <c r="L83" s="306"/>
      <c r="M83" s="306"/>
    </row>
    <row r="84" spans="1:13">
      <c r="A84" s="306"/>
      <c r="B84" s="306"/>
      <c r="C84" s="306"/>
      <c r="D84" s="306"/>
      <c r="E84" s="306"/>
      <c r="F84" s="306"/>
      <c r="G84" s="306"/>
      <c r="H84" s="306"/>
      <c r="I84" s="306"/>
      <c r="J84" s="306"/>
      <c r="K84" s="306"/>
      <c r="L84" s="306"/>
      <c r="M84" s="306"/>
    </row>
    <row r="85" spans="1:13">
      <c r="A85" s="306"/>
      <c r="B85" s="306"/>
      <c r="C85" s="306"/>
      <c r="D85" s="306"/>
      <c r="E85" s="306"/>
      <c r="F85" s="306"/>
      <c r="G85" s="306"/>
      <c r="H85" s="306"/>
      <c r="I85" s="306"/>
      <c r="J85" s="306"/>
      <c r="K85" s="306"/>
      <c r="L85" s="306"/>
      <c r="M85" s="306"/>
    </row>
    <row r="86" spans="1:13">
      <c r="A86" s="306"/>
      <c r="B86" s="306"/>
      <c r="C86" s="306"/>
      <c r="D86" s="306"/>
      <c r="E86" s="306"/>
      <c r="F86" s="306"/>
      <c r="G86" s="306"/>
      <c r="H86" s="306"/>
      <c r="I86" s="306"/>
      <c r="J86" s="306"/>
      <c r="K86" s="306"/>
      <c r="L86" s="306"/>
      <c r="M86" s="306"/>
    </row>
    <row r="87" spans="1:13">
      <c r="A87" s="306"/>
      <c r="B87" s="306"/>
      <c r="C87" s="306"/>
      <c r="D87" s="306"/>
      <c r="E87" s="306"/>
      <c r="F87" s="306"/>
      <c r="G87" s="306"/>
      <c r="H87" s="306"/>
      <c r="I87" s="306"/>
      <c r="J87" s="306"/>
      <c r="K87" s="306"/>
      <c r="L87" s="306"/>
      <c r="M87" s="306"/>
    </row>
    <row r="88" spans="1:13">
      <c r="A88" s="306"/>
      <c r="B88" s="306"/>
      <c r="C88" s="306"/>
      <c r="D88" s="306"/>
      <c r="E88" s="306"/>
      <c r="F88" s="306"/>
      <c r="G88" s="306"/>
      <c r="H88" s="306"/>
      <c r="I88" s="306"/>
      <c r="J88" s="306"/>
      <c r="K88" s="306"/>
      <c r="L88" s="306"/>
      <c r="M88" s="306"/>
    </row>
    <row r="89" spans="1:13">
      <c r="A89" s="306"/>
      <c r="B89" s="306"/>
      <c r="C89" s="306"/>
      <c r="D89" s="306"/>
      <c r="E89" s="306"/>
      <c r="F89" s="306"/>
      <c r="G89" s="306"/>
      <c r="H89" s="306"/>
      <c r="I89" s="306"/>
      <c r="J89" s="306"/>
      <c r="K89" s="306"/>
      <c r="L89" s="306"/>
      <c r="M89" s="306"/>
    </row>
    <row r="90" spans="1:13">
      <c r="A90" s="306"/>
      <c r="B90" s="306"/>
      <c r="C90" s="306"/>
      <c r="D90" s="306"/>
      <c r="E90" s="306"/>
      <c r="F90" s="306"/>
      <c r="G90" s="306"/>
      <c r="H90" s="306"/>
      <c r="I90" s="306"/>
      <c r="J90" s="306"/>
      <c r="K90" s="306"/>
      <c r="L90" s="306"/>
      <c r="M90" s="306"/>
    </row>
    <row r="91" spans="1:13">
      <c r="A91" s="306"/>
      <c r="B91" s="306"/>
      <c r="C91" s="306"/>
      <c r="D91" s="306"/>
      <c r="E91" s="306"/>
      <c r="F91" s="306"/>
      <c r="G91" s="306"/>
      <c r="H91" s="306"/>
      <c r="I91" s="306"/>
      <c r="J91" s="306"/>
      <c r="K91" s="306"/>
      <c r="L91" s="306"/>
      <c r="M91" s="306"/>
    </row>
    <row r="92" spans="1:13">
      <c r="A92" s="306"/>
      <c r="B92" s="306"/>
      <c r="C92" s="306"/>
      <c r="D92" s="306"/>
      <c r="E92" s="306"/>
      <c r="F92" s="306"/>
      <c r="G92" s="306"/>
      <c r="H92" s="306"/>
      <c r="I92" s="306"/>
      <c r="J92" s="306"/>
      <c r="K92" s="306"/>
      <c r="L92" s="306"/>
      <c r="M92" s="306"/>
    </row>
    <row r="93" spans="1:13">
      <c r="A93" s="306"/>
      <c r="B93" s="306"/>
      <c r="C93" s="306"/>
      <c r="D93" s="306"/>
      <c r="E93" s="306"/>
      <c r="F93" s="306"/>
      <c r="G93" s="306"/>
      <c r="H93" s="306"/>
      <c r="I93" s="306"/>
      <c r="J93" s="306"/>
      <c r="K93" s="306"/>
      <c r="L93" s="306"/>
      <c r="M93" s="306"/>
    </row>
    <row r="94" spans="1:13">
      <c r="A94" s="306"/>
      <c r="B94" s="306"/>
      <c r="C94" s="306"/>
      <c r="D94" s="306"/>
      <c r="E94" s="306"/>
      <c r="F94" s="306"/>
      <c r="G94" s="306"/>
      <c r="H94" s="306"/>
      <c r="I94" s="306"/>
      <c r="J94" s="306"/>
      <c r="K94" s="306"/>
      <c r="L94" s="306"/>
      <c r="M94" s="306"/>
    </row>
    <row r="95" spans="1:13">
      <c r="A95" s="306"/>
      <c r="B95" s="306"/>
      <c r="C95" s="306"/>
      <c r="D95" s="306"/>
      <c r="E95" s="306"/>
      <c r="F95" s="306"/>
      <c r="G95" s="306"/>
      <c r="H95" s="306"/>
      <c r="I95" s="306"/>
      <c r="J95" s="306"/>
      <c r="K95" s="306"/>
      <c r="L95" s="306"/>
      <c r="M95" s="306"/>
    </row>
    <row r="96" spans="1:13">
      <c r="A96" s="306"/>
      <c r="B96" s="306"/>
      <c r="C96" s="306"/>
      <c r="D96" s="306"/>
      <c r="E96" s="306"/>
      <c r="F96" s="306"/>
      <c r="G96" s="306"/>
      <c r="H96" s="306"/>
      <c r="I96" s="306"/>
      <c r="J96" s="306"/>
      <c r="K96" s="306"/>
      <c r="L96" s="306"/>
      <c r="M96" s="306"/>
    </row>
    <row r="97" spans="1:13">
      <c r="A97" s="306"/>
      <c r="B97" s="306"/>
      <c r="C97" s="306"/>
      <c r="D97" s="306"/>
      <c r="E97" s="306"/>
      <c r="F97" s="306"/>
      <c r="G97" s="306"/>
      <c r="H97" s="306"/>
      <c r="I97" s="306"/>
      <c r="J97" s="306"/>
      <c r="K97" s="306"/>
      <c r="L97" s="306"/>
      <c r="M97" s="306"/>
    </row>
    <row r="98" spans="1:13">
      <c r="A98" s="306"/>
      <c r="B98" s="306"/>
      <c r="C98" s="306"/>
      <c r="D98" s="306"/>
      <c r="E98" s="306"/>
      <c r="F98" s="306"/>
      <c r="G98" s="306"/>
      <c r="H98" s="306"/>
      <c r="I98" s="306"/>
      <c r="J98" s="306"/>
      <c r="K98" s="306"/>
      <c r="L98" s="306"/>
      <c r="M98" s="306"/>
    </row>
    <row r="99" spans="1:13">
      <c r="A99" s="306"/>
      <c r="B99" s="306"/>
      <c r="C99" s="306"/>
      <c r="D99" s="306"/>
      <c r="E99" s="306"/>
      <c r="F99" s="306"/>
      <c r="G99" s="306"/>
      <c r="H99" s="306"/>
      <c r="I99" s="306"/>
      <c r="J99" s="306"/>
      <c r="K99" s="306"/>
      <c r="L99" s="306"/>
      <c r="M99" s="306"/>
    </row>
    <row r="100" spans="1:13">
      <c r="A100" s="306"/>
      <c r="B100" s="306"/>
      <c r="C100" s="306"/>
      <c r="D100" s="306"/>
      <c r="E100" s="306"/>
      <c r="F100" s="306"/>
      <c r="G100" s="306"/>
      <c r="H100" s="306"/>
      <c r="I100" s="306"/>
      <c r="J100" s="306"/>
      <c r="K100" s="306"/>
      <c r="L100" s="306"/>
      <c r="M100" s="306"/>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7" sqref="N7"/>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6" customWidth="1"/>
    <col min="7" max="7" width="11.33203125" style="72" customWidth="1"/>
    <col min="8" max="8" width="26.6640625" style="89" customWidth="1"/>
    <col min="9" max="9" width="13" style="80" customWidth="1"/>
    <col min="10" max="10" width="16.109375" style="80" customWidth="1"/>
    <col min="11" max="11" width="13.44140625" style="116" customWidth="1"/>
    <col min="12" max="12" width="20.44140625" style="116" customWidth="1"/>
    <col min="13" max="13" width="13.44140625" style="87" customWidth="1"/>
    <col min="14" max="14" width="22.44140625" style="72" customWidth="1"/>
    <col min="15" max="15" width="9" style="73"/>
    <col min="16" max="16384" width="9" style="72"/>
  </cols>
  <sheetData>
    <row r="1" spans="1:16" ht="26.25" customHeight="1" thickTop="1">
      <c r="A1" s="64" t="s">
        <v>247</v>
      </c>
      <c r="B1" s="65"/>
      <c r="C1" s="65"/>
      <c r="D1" s="66"/>
      <c r="E1" s="66"/>
      <c r="F1" s="67"/>
      <c r="G1" s="68"/>
      <c r="H1" s="69"/>
      <c r="I1" s="330" t="s">
        <v>38</v>
      </c>
      <c r="J1" s="89"/>
      <c r="K1" s="70"/>
      <c r="L1" s="331"/>
      <c r="M1" s="71"/>
    </row>
    <row r="2" spans="1:16" ht="17.399999999999999">
      <c r="A2" s="74"/>
      <c r="B2" s="332"/>
      <c r="C2" s="332"/>
      <c r="D2" s="332"/>
      <c r="E2" s="332"/>
      <c r="F2" s="332"/>
      <c r="G2" s="75"/>
      <c r="H2" s="76"/>
      <c r="I2" s="333" t="s">
        <v>39</v>
      </c>
      <c r="J2" s="77"/>
      <c r="K2" s="334" t="s">
        <v>21</v>
      </c>
      <c r="L2" s="78"/>
      <c r="M2" s="71"/>
      <c r="N2" s="258"/>
      <c r="P2" s="177"/>
    </row>
    <row r="3" spans="1:16" ht="17.399999999999999">
      <c r="A3" s="335" t="s">
        <v>29</v>
      </c>
      <c r="B3" s="336"/>
      <c r="D3" s="337"/>
      <c r="E3" s="337"/>
      <c r="F3" s="337"/>
      <c r="G3" s="79"/>
      <c r="H3" s="186"/>
      <c r="J3" s="338"/>
      <c r="L3" s="70"/>
      <c r="M3" s="81"/>
    </row>
    <row r="4" spans="1:16" ht="17.399999999999999">
      <c r="A4" s="82"/>
      <c r="B4" s="336"/>
      <c r="C4" s="116"/>
      <c r="D4" s="337"/>
      <c r="E4" s="337"/>
      <c r="F4" s="339"/>
      <c r="G4" s="83"/>
      <c r="H4" s="84"/>
      <c r="I4" s="84"/>
      <c r="J4" s="89"/>
      <c r="L4" s="70"/>
      <c r="M4" s="81"/>
      <c r="N4" s="415"/>
    </row>
    <row r="5" spans="1:16">
      <c r="A5" s="340"/>
      <c r="D5" s="337"/>
      <c r="E5" s="85"/>
      <c r="F5" s="341"/>
      <c r="G5" s="86"/>
      <c r="H5"/>
      <c r="I5" s="342"/>
      <c r="J5" s="89"/>
      <c r="M5" s="81"/>
    </row>
    <row r="6" spans="1:16" ht="17.399999999999999">
      <c r="A6" s="340"/>
      <c r="D6" s="337"/>
      <c r="E6" s="341"/>
      <c r="F6" s="341"/>
      <c r="G6" s="86"/>
      <c r="H6" s="76"/>
      <c r="I6" s="343"/>
      <c r="J6" s="89"/>
      <c r="M6" s="81"/>
    </row>
    <row r="7" spans="1:16">
      <c r="A7" s="340"/>
      <c r="D7" s="337"/>
      <c r="E7" s="341"/>
      <c r="F7" s="341"/>
      <c r="G7" s="86"/>
      <c r="H7" s="344"/>
      <c r="I7" s="342"/>
      <c r="J7" s="89"/>
      <c r="M7" s="81"/>
    </row>
    <row r="8" spans="1:16">
      <c r="A8" s="340"/>
      <c r="D8" s="337"/>
      <c r="E8" s="341"/>
      <c r="F8" s="341"/>
      <c r="G8" s="86"/>
      <c r="H8" s="77"/>
      <c r="I8" s="345"/>
      <c r="J8" s="345"/>
      <c r="K8" s="345"/>
    </row>
    <row r="9" spans="1:16">
      <c r="A9" s="340"/>
      <c r="D9" s="337"/>
      <c r="E9" s="341"/>
      <c r="F9" s="341"/>
      <c r="G9" s="86"/>
      <c r="H9" s="345"/>
      <c r="I9" s="345"/>
      <c r="J9" s="345"/>
      <c r="K9" s="345"/>
      <c r="N9" s="88"/>
    </row>
    <row r="10" spans="1:16">
      <c r="A10" s="340"/>
      <c r="D10" s="337"/>
      <c r="E10" s="341"/>
      <c r="F10" s="341"/>
      <c r="G10" s="86"/>
      <c r="H10" s="345"/>
      <c r="I10" s="345"/>
      <c r="J10" s="345"/>
      <c r="K10" s="345"/>
      <c r="N10" s="88" t="s">
        <v>40</v>
      </c>
    </row>
    <row r="11" spans="1:16">
      <c r="A11" s="340"/>
      <c r="D11" s="337"/>
      <c r="E11" s="341"/>
      <c r="F11" s="341"/>
      <c r="G11" s="86"/>
      <c r="H11" s="345"/>
      <c r="I11" s="345"/>
      <c r="J11" s="345"/>
      <c r="K11" s="345"/>
    </row>
    <row r="12" spans="1:16">
      <c r="A12" s="340"/>
      <c r="D12" s="337"/>
      <c r="E12" s="341"/>
      <c r="F12" s="341"/>
      <c r="G12" s="86"/>
      <c r="H12" s="345"/>
      <c r="I12" s="345"/>
      <c r="J12" s="345"/>
      <c r="K12" s="345"/>
      <c r="N12" s="88" t="s">
        <v>41</v>
      </c>
      <c r="O12" s="533"/>
    </row>
    <row r="13" spans="1:16">
      <c r="A13" s="340"/>
      <c r="D13" s="337"/>
      <c r="E13" s="341"/>
      <c r="F13" s="341"/>
      <c r="G13" s="86"/>
      <c r="H13" s="345"/>
      <c r="I13" s="345"/>
      <c r="J13" s="345"/>
      <c r="K13" s="345"/>
    </row>
    <row r="14" spans="1:16">
      <c r="A14" s="340"/>
      <c r="D14" s="337"/>
      <c r="E14" s="341"/>
      <c r="F14" s="341"/>
      <c r="G14" s="86"/>
      <c r="H14" s="345"/>
      <c r="I14" s="345"/>
      <c r="J14" s="345"/>
      <c r="K14" s="345"/>
      <c r="N14" s="346" t="s">
        <v>42</v>
      </c>
    </row>
    <row r="15" spans="1:16">
      <c r="A15" s="340"/>
      <c r="D15" s="337"/>
      <c r="E15" s="337" t="s">
        <v>21</v>
      </c>
      <c r="F15" s="339"/>
      <c r="G15" s="79"/>
      <c r="H15" s="344"/>
      <c r="I15" s="342"/>
      <c r="J15" s="77"/>
    </row>
    <row r="16" spans="1:16">
      <c r="A16" s="340"/>
      <c r="D16" s="337"/>
      <c r="E16" s="337"/>
      <c r="F16" s="339"/>
      <c r="G16" s="79"/>
      <c r="I16" s="342"/>
      <c r="J16" s="89"/>
      <c r="N16" s="417" t="s">
        <v>236</v>
      </c>
    </row>
    <row r="17" spans="1:19" ht="20.25" customHeight="1" thickBot="1">
      <c r="A17" s="644" t="s">
        <v>271</v>
      </c>
      <c r="B17" s="645"/>
      <c r="C17" s="645"/>
      <c r="D17" s="348"/>
      <c r="E17" s="349"/>
      <c r="F17" s="645" t="s">
        <v>272</v>
      </c>
      <c r="G17" s="646"/>
      <c r="H17" s="344"/>
      <c r="I17" s="342"/>
      <c r="J17" s="77"/>
      <c r="L17" s="78"/>
      <c r="M17" s="81"/>
      <c r="N17" s="347" t="s">
        <v>136</v>
      </c>
    </row>
    <row r="18" spans="1:19" ht="39" customHeight="1" thickTop="1">
      <c r="A18" s="647" t="s">
        <v>43</v>
      </c>
      <c r="B18" s="648"/>
      <c r="C18" s="649"/>
      <c r="D18" s="350" t="s">
        <v>44</v>
      </c>
      <c r="E18" s="351"/>
      <c r="F18" s="650" t="s">
        <v>45</v>
      </c>
      <c r="G18" s="651"/>
      <c r="I18" s="342"/>
      <c r="J18" s="89"/>
      <c r="M18" s="81"/>
      <c r="Q18" s="72" t="s">
        <v>29</v>
      </c>
      <c r="S18" s="72" t="s">
        <v>21</v>
      </c>
    </row>
    <row r="19" spans="1:19" ht="30" customHeight="1">
      <c r="A19" s="652" t="s">
        <v>241</v>
      </c>
      <c r="B19" s="652"/>
      <c r="C19" s="652"/>
      <c r="D19" s="652"/>
      <c r="E19" s="652"/>
      <c r="F19" s="652"/>
      <c r="G19" s="652"/>
      <c r="H19" s="352"/>
      <c r="I19" s="90" t="s">
        <v>46</v>
      </c>
      <c r="J19" s="90"/>
      <c r="K19" s="90"/>
      <c r="L19" s="78"/>
      <c r="M19" s="81"/>
    </row>
    <row r="20" spans="1:19" ht="17.399999999999999">
      <c r="E20" s="353" t="s">
        <v>47</v>
      </c>
      <c r="F20" s="354" t="s">
        <v>48</v>
      </c>
      <c r="H20" s="548" t="s">
        <v>217</v>
      </c>
      <c r="I20" s="342"/>
      <c r="J20" s="89" t="s">
        <v>21</v>
      </c>
      <c r="K20" s="355" t="s">
        <v>21</v>
      </c>
      <c r="M20" s="81"/>
    </row>
    <row r="21" spans="1:19" ht="16.8" thickBot="1">
      <c r="A21" s="356"/>
      <c r="B21" s="653">
        <v>44731</v>
      </c>
      <c r="C21" s="654"/>
      <c r="D21" s="357" t="s">
        <v>49</v>
      </c>
      <c r="E21" s="655" t="s">
        <v>50</v>
      </c>
      <c r="F21" s="656"/>
      <c r="G21" s="80" t="s">
        <v>51</v>
      </c>
      <c r="H21" s="657" t="s">
        <v>273</v>
      </c>
      <c r="I21" s="658"/>
      <c r="J21" s="658"/>
      <c r="K21" s="658"/>
      <c r="L21" s="658"/>
      <c r="M21" s="91" t="s">
        <v>217</v>
      </c>
      <c r="N21" s="92"/>
    </row>
    <row r="22" spans="1:19" ht="36" customHeight="1" thickTop="1" thickBot="1">
      <c r="A22" s="358" t="s">
        <v>52</v>
      </c>
      <c r="B22" s="659" t="s">
        <v>53</v>
      </c>
      <c r="C22" s="660"/>
      <c r="D22" s="661"/>
      <c r="E22" s="93" t="s">
        <v>265</v>
      </c>
      <c r="F22" s="93" t="s">
        <v>289</v>
      </c>
      <c r="G22" s="359" t="s">
        <v>54</v>
      </c>
      <c r="H22" s="662" t="s">
        <v>55</v>
      </c>
      <c r="I22" s="663"/>
      <c r="J22" s="663"/>
      <c r="K22" s="663"/>
      <c r="L22" s="664"/>
      <c r="M22" s="360" t="s">
        <v>56</v>
      </c>
      <c r="N22" s="361" t="s">
        <v>57</v>
      </c>
      <c r="R22" s="72" t="s">
        <v>29</v>
      </c>
    </row>
    <row r="23" spans="1:19" ht="81.599999999999994" customHeight="1" thickBot="1">
      <c r="A23" s="362" t="s">
        <v>58</v>
      </c>
      <c r="B23" s="638" t="str">
        <f>IF(G23&gt;5,"☆☆☆☆",IF(AND(G23&gt;=2.39,G23&lt;5),"☆☆☆",IF(AND(G23&gt;=1.39,G23&lt;2.4),"☆☆",IF(AND(G23&gt;0,G23&lt;1.4),"☆",IF(AND(G23&gt;=-1.39,G23&lt;0),"★",IF(AND(G23&gt;=-2.39,G23&lt;-1.4),"★★",IF(AND(G23&gt;=-3.39,G23&lt;-2.4),"★★★")))))))</f>
        <v>★</v>
      </c>
      <c r="C23" s="639"/>
      <c r="D23" s="640"/>
      <c r="E23" s="179">
        <v>3.84</v>
      </c>
      <c r="F23" s="179">
        <v>4.1500000000000004</v>
      </c>
      <c r="G23" s="234">
        <f>+E23-F23</f>
        <v>-0.3100000000000005</v>
      </c>
      <c r="H23" s="665" t="s">
        <v>298</v>
      </c>
      <c r="I23" s="666"/>
      <c r="J23" s="666"/>
      <c r="K23" s="666"/>
      <c r="L23" s="667"/>
      <c r="M23" s="604" t="s">
        <v>297</v>
      </c>
      <c r="N23" s="605">
        <v>44726</v>
      </c>
      <c r="O23" s="443" t="s">
        <v>235</v>
      </c>
    </row>
    <row r="24" spans="1:19" ht="66" customHeight="1" thickBot="1">
      <c r="A24" s="363" t="s">
        <v>59</v>
      </c>
      <c r="B24" s="638" t="str">
        <f t="shared" ref="B24" si="0">IF(G24&gt;5,"☆☆☆☆",IF(AND(G24&gt;=2.39,G24&lt;5),"☆☆☆",IF(AND(G24&gt;=1.39,G24&lt;2.4),"☆☆",IF(AND(G24&gt;0,G24&lt;1.4),"☆",IF(AND(G24&gt;=-1.39,G24&lt;0),"★",IF(AND(G24&gt;=-2.39,G24&lt;-1.4),"★★",IF(AND(G24&gt;=-3.39,G24&lt;-2.4),"★★★")))))))</f>
        <v>★★</v>
      </c>
      <c r="C24" s="639"/>
      <c r="D24" s="640"/>
      <c r="E24" s="179">
        <v>5.0999999999999996</v>
      </c>
      <c r="F24" s="474">
        <v>2.9</v>
      </c>
      <c r="G24" s="324">
        <f t="shared" ref="G24:G70" si="1">+F24-E24</f>
        <v>-2.1999999999999997</v>
      </c>
      <c r="H24" s="668"/>
      <c r="I24" s="669"/>
      <c r="J24" s="669"/>
      <c r="K24" s="669"/>
      <c r="L24" s="670"/>
      <c r="M24" s="249"/>
      <c r="N24" s="250"/>
      <c r="O24" s="443" t="s">
        <v>59</v>
      </c>
      <c r="Q24" s="72" t="s">
        <v>29</v>
      </c>
    </row>
    <row r="25" spans="1:19" ht="81" customHeight="1" thickBot="1">
      <c r="A25" s="452" t="s">
        <v>60</v>
      </c>
      <c r="B25" s="638" t="str">
        <f t="shared" ref="B25:B70" si="2">IF(G25&gt;5,"☆☆☆☆",IF(AND(G25&gt;=2.39,G25&lt;5),"☆☆☆",IF(AND(G25&gt;=1.39,G25&lt;2.4),"☆☆",IF(AND(G25&gt;0,G25&lt;1.4),"☆",IF(AND(G25&gt;=-1.39,G25&lt;0),"★",IF(AND(G25&gt;=-2.39,G25&lt;-1.4),"★★",IF(AND(G25&gt;=-3.39,G25&lt;-2.4),"★★★")))))))</f>
        <v>★</v>
      </c>
      <c r="C25" s="639"/>
      <c r="D25" s="640"/>
      <c r="E25" s="473">
        <v>6</v>
      </c>
      <c r="F25" s="179">
        <v>5.98</v>
      </c>
      <c r="G25" s="222">
        <f t="shared" si="1"/>
        <v>-1.9999999999999574E-2</v>
      </c>
      <c r="H25" s="641"/>
      <c r="I25" s="642"/>
      <c r="J25" s="642"/>
      <c r="K25" s="642"/>
      <c r="L25" s="643"/>
      <c r="M25" s="569"/>
      <c r="N25" s="250"/>
      <c r="O25" s="443" t="s">
        <v>60</v>
      </c>
    </row>
    <row r="26" spans="1:19" ht="83.25" customHeight="1" thickBot="1">
      <c r="A26" s="452" t="s">
        <v>61</v>
      </c>
      <c r="B26" s="638" t="str">
        <f t="shared" si="2"/>
        <v>★</v>
      </c>
      <c r="C26" s="639"/>
      <c r="D26" s="640"/>
      <c r="E26" s="473">
        <v>6.67</v>
      </c>
      <c r="F26" s="473">
        <v>6.56</v>
      </c>
      <c r="G26" s="94">
        <f t="shared" si="1"/>
        <v>-0.11000000000000032</v>
      </c>
      <c r="H26" s="641"/>
      <c r="I26" s="642"/>
      <c r="J26" s="642"/>
      <c r="K26" s="642"/>
      <c r="L26" s="643"/>
      <c r="M26" s="249"/>
      <c r="N26" s="250"/>
      <c r="O26" s="443" t="s">
        <v>61</v>
      </c>
    </row>
    <row r="27" spans="1:19" ht="78.599999999999994" customHeight="1" thickBot="1">
      <c r="A27" s="452" t="s">
        <v>62</v>
      </c>
      <c r="B27" s="638" t="str">
        <f t="shared" si="2"/>
        <v>★</v>
      </c>
      <c r="C27" s="639"/>
      <c r="D27" s="640"/>
      <c r="E27" s="474">
        <v>2.74</v>
      </c>
      <c r="F27" s="474">
        <v>2.5299999999999998</v>
      </c>
      <c r="G27" s="94">
        <f t="shared" si="1"/>
        <v>-0.21000000000000041</v>
      </c>
      <c r="H27" s="641"/>
      <c r="I27" s="642"/>
      <c r="J27" s="642"/>
      <c r="K27" s="642"/>
      <c r="L27" s="643"/>
      <c r="M27" s="249"/>
      <c r="N27" s="250"/>
      <c r="O27" s="443" t="s">
        <v>62</v>
      </c>
    </row>
    <row r="28" spans="1:19" ht="87" customHeight="1" thickBot="1">
      <c r="A28" s="452" t="s">
        <v>63</v>
      </c>
      <c r="B28" s="638" t="str">
        <f t="shared" si="2"/>
        <v>★</v>
      </c>
      <c r="C28" s="639"/>
      <c r="D28" s="640"/>
      <c r="E28" s="473">
        <v>7.62</v>
      </c>
      <c r="F28" s="473">
        <v>6.31</v>
      </c>
      <c r="G28" s="94">
        <f t="shared" si="1"/>
        <v>-1.3100000000000005</v>
      </c>
      <c r="H28" s="641"/>
      <c r="I28" s="642"/>
      <c r="J28" s="642"/>
      <c r="K28" s="642"/>
      <c r="L28" s="643"/>
      <c r="M28" s="249"/>
      <c r="N28" s="250"/>
      <c r="O28" s="443" t="s">
        <v>63</v>
      </c>
    </row>
    <row r="29" spans="1:19" ht="71.25" customHeight="1" thickBot="1">
      <c r="A29" s="452" t="s">
        <v>64</v>
      </c>
      <c r="B29" s="638" t="str">
        <f t="shared" si="2"/>
        <v>☆</v>
      </c>
      <c r="C29" s="639"/>
      <c r="D29" s="640"/>
      <c r="E29" s="179">
        <v>3.66</v>
      </c>
      <c r="F29" s="179">
        <v>3.92</v>
      </c>
      <c r="G29" s="94">
        <f t="shared" si="1"/>
        <v>0.25999999999999979</v>
      </c>
      <c r="H29" s="641"/>
      <c r="I29" s="642"/>
      <c r="J29" s="642"/>
      <c r="K29" s="642"/>
      <c r="L29" s="643"/>
      <c r="M29" s="249"/>
      <c r="N29" s="250"/>
      <c r="O29" s="443" t="s">
        <v>64</v>
      </c>
    </row>
    <row r="30" spans="1:19" ht="73.5" customHeight="1" thickBot="1">
      <c r="A30" s="452" t="s">
        <v>65</v>
      </c>
      <c r="B30" s="638" t="str">
        <f t="shared" si="2"/>
        <v>★</v>
      </c>
      <c r="C30" s="639"/>
      <c r="D30" s="640"/>
      <c r="E30" s="179">
        <v>3.92</v>
      </c>
      <c r="F30" s="179">
        <v>3.31</v>
      </c>
      <c r="G30" s="94">
        <f t="shared" si="1"/>
        <v>-0.60999999999999988</v>
      </c>
      <c r="H30" s="641"/>
      <c r="I30" s="642"/>
      <c r="J30" s="642"/>
      <c r="K30" s="642"/>
      <c r="L30" s="643"/>
      <c r="M30" s="249"/>
      <c r="N30" s="250"/>
      <c r="O30" s="443" t="s">
        <v>65</v>
      </c>
    </row>
    <row r="31" spans="1:19" ht="75.75" customHeight="1" thickBot="1">
      <c r="A31" s="452" t="s">
        <v>66</v>
      </c>
      <c r="B31" s="638" t="str">
        <f t="shared" si="2"/>
        <v>★</v>
      </c>
      <c r="C31" s="639"/>
      <c r="D31" s="640"/>
      <c r="E31" s="474">
        <v>2.52</v>
      </c>
      <c r="F31" s="474">
        <v>2.38</v>
      </c>
      <c r="G31" s="94">
        <f t="shared" si="1"/>
        <v>-0.14000000000000012</v>
      </c>
      <c r="H31" s="641"/>
      <c r="I31" s="642"/>
      <c r="J31" s="642"/>
      <c r="K31" s="642"/>
      <c r="L31" s="643"/>
      <c r="M31" s="249"/>
      <c r="N31" s="250"/>
      <c r="O31" s="443" t="s">
        <v>66</v>
      </c>
    </row>
    <row r="32" spans="1:19" ht="78.599999999999994" customHeight="1" thickBot="1">
      <c r="A32" s="453" t="s">
        <v>67</v>
      </c>
      <c r="B32" s="638" t="str">
        <f t="shared" si="2"/>
        <v>☆</v>
      </c>
      <c r="C32" s="639"/>
      <c r="D32" s="640"/>
      <c r="E32" s="179">
        <v>4.3</v>
      </c>
      <c r="F32" s="179">
        <v>4.6500000000000004</v>
      </c>
      <c r="G32" s="94">
        <f t="shared" si="1"/>
        <v>0.35000000000000053</v>
      </c>
      <c r="H32" s="665" t="s">
        <v>293</v>
      </c>
      <c r="I32" s="666"/>
      <c r="J32" s="666"/>
      <c r="K32" s="666"/>
      <c r="L32" s="667"/>
      <c r="M32" s="602" t="s">
        <v>294</v>
      </c>
      <c r="N32" s="603">
        <v>44729</v>
      </c>
      <c r="O32" s="443" t="s">
        <v>67</v>
      </c>
    </row>
    <row r="33" spans="1:16" ht="94.95" customHeight="1" thickBot="1">
      <c r="A33" s="454" t="s">
        <v>68</v>
      </c>
      <c r="B33" s="638" t="s">
        <v>290</v>
      </c>
      <c r="C33" s="639"/>
      <c r="D33" s="640"/>
      <c r="E33" s="473">
        <v>6.63</v>
      </c>
      <c r="F33" s="473">
        <v>6.63</v>
      </c>
      <c r="G33" s="94">
        <f t="shared" si="1"/>
        <v>0</v>
      </c>
      <c r="H33" s="641"/>
      <c r="I33" s="642"/>
      <c r="J33" s="642"/>
      <c r="K33" s="642"/>
      <c r="L33" s="643"/>
      <c r="M33" s="249"/>
      <c r="N33" s="250"/>
      <c r="O33" s="443" t="s">
        <v>68</v>
      </c>
    </row>
    <row r="34" spans="1:16" ht="81" customHeight="1" thickBot="1">
      <c r="A34" s="363" t="s">
        <v>69</v>
      </c>
      <c r="B34" s="638" t="str">
        <f t="shared" si="2"/>
        <v>☆</v>
      </c>
      <c r="C34" s="639"/>
      <c r="D34" s="640"/>
      <c r="E34" s="179">
        <v>5.36</v>
      </c>
      <c r="F34" s="179">
        <v>5.37</v>
      </c>
      <c r="G34" s="94">
        <f t="shared" si="1"/>
        <v>9.9999999999997868E-3</v>
      </c>
      <c r="H34" s="641"/>
      <c r="I34" s="642"/>
      <c r="J34" s="642"/>
      <c r="K34" s="642"/>
      <c r="L34" s="643"/>
      <c r="M34" s="504"/>
      <c r="N34" s="505"/>
      <c r="O34" s="443" t="s">
        <v>69</v>
      </c>
    </row>
    <row r="35" spans="1:16" ht="94.5" customHeight="1" thickBot="1">
      <c r="A35" s="453" t="s">
        <v>70</v>
      </c>
      <c r="B35" s="638" t="str">
        <f t="shared" si="2"/>
        <v>☆</v>
      </c>
      <c r="C35" s="639"/>
      <c r="D35" s="640"/>
      <c r="E35" s="473">
        <v>6.27</v>
      </c>
      <c r="F35" s="473">
        <v>6.92</v>
      </c>
      <c r="G35" s="94">
        <f t="shared" si="1"/>
        <v>0.65000000000000036</v>
      </c>
      <c r="H35" s="671"/>
      <c r="I35" s="672"/>
      <c r="J35" s="672"/>
      <c r="K35" s="672"/>
      <c r="L35" s="673"/>
      <c r="M35" s="506"/>
      <c r="N35" s="507"/>
      <c r="O35" s="443" t="s">
        <v>70</v>
      </c>
    </row>
    <row r="36" spans="1:16" ht="92.4" customHeight="1" thickBot="1">
      <c r="A36" s="455" t="s">
        <v>71</v>
      </c>
      <c r="B36" s="638" t="str">
        <f t="shared" si="2"/>
        <v>☆</v>
      </c>
      <c r="C36" s="639"/>
      <c r="D36" s="640"/>
      <c r="E36" s="179">
        <v>5.67</v>
      </c>
      <c r="F36" s="473">
        <v>6.21</v>
      </c>
      <c r="G36" s="94">
        <f t="shared" si="1"/>
        <v>0.54</v>
      </c>
      <c r="H36" s="641"/>
      <c r="I36" s="642"/>
      <c r="J36" s="642"/>
      <c r="K36" s="642"/>
      <c r="L36" s="643"/>
      <c r="M36" s="508"/>
      <c r="N36" s="509"/>
      <c r="O36" s="443" t="s">
        <v>71</v>
      </c>
    </row>
    <row r="37" spans="1:16" ht="87.75" customHeight="1" thickBot="1">
      <c r="A37" s="452" t="s">
        <v>72</v>
      </c>
      <c r="B37" s="638" t="str">
        <f t="shared" si="2"/>
        <v>☆</v>
      </c>
      <c r="C37" s="639"/>
      <c r="D37" s="640"/>
      <c r="E37" s="179">
        <v>4.91</v>
      </c>
      <c r="F37" s="179">
        <v>5.89</v>
      </c>
      <c r="G37" s="94">
        <f t="shared" si="1"/>
        <v>0.97999999999999954</v>
      </c>
      <c r="H37" s="641"/>
      <c r="I37" s="642"/>
      <c r="J37" s="642"/>
      <c r="K37" s="642"/>
      <c r="L37" s="643"/>
      <c r="M37" s="249"/>
      <c r="N37" s="250"/>
      <c r="O37" s="443" t="s">
        <v>72</v>
      </c>
    </row>
    <row r="38" spans="1:16" ht="75.75" customHeight="1" thickBot="1">
      <c r="A38" s="452" t="s">
        <v>73</v>
      </c>
      <c r="B38" s="638" t="str">
        <f t="shared" si="2"/>
        <v>☆</v>
      </c>
      <c r="C38" s="639"/>
      <c r="D38" s="640"/>
      <c r="E38" s="179">
        <v>5.93</v>
      </c>
      <c r="F38" s="473">
        <v>6.31</v>
      </c>
      <c r="G38" s="94">
        <f t="shared" si="1"/>
        <v>0.37999999999999989</v>
      </c>
      <c r="H38" s="641"/>
      <c r="I38" s="642"/>
      <c r="J38" s="642"/>
      <c r="K38" s="642"/>
      <c r="L38" s="643"/>
      <c r="M38" s="510"/>
      <c r="N38" s="511"/>
      <c r="O38" s="443" t="s">
        <v>73</v>
      </c>
    </row>
    <row r="39" spans="1:16" ht="70.2" customHeight="1" thickBot="1">
      <c r="A39" s="452" t="s">
        <v>74</v>
      </c>
      <c r="B39" s="638" t="str">
        <f t="shared" si="2"/>
        <v>★</v>
      </c>
      <c r="C39" s="639"/>
      <c r="D39" s="640"/>
      <c r="E39" s="473">
        <v>6.45</v>
      </c>
      <c r="F39" s="179">
        <v>5.0999999999999996</v>
      </c>
      <c r="G39" s="94">
        <f t="shared" si="1"/>
        <v>-1.3500000000000005</v>
      </c>
      <c r="H39" s="641"/>
      <c r="I39" s="642"/>
      <c r="J39" s="642"/>
      <c r="K39" s="642"/>
      <c r="L39" s="643"/>
      <c r="M39" s="508"/>
      <c r="N39" s="509"/>
      <c r="O39" s="443" t="s">
        <v>74</v>
      </c>
    </row>
    <row r="40" spans="1:16" ht="78.75" customHeight="1" thickBot="1">
      <c r="A40" s="452" t="s">
        <v>75</v>
      </c>
      <c r="B40" s="638" t="str">
        <f t="shared" si="2"/>
        <v>★</v>
      </c>
      <c r="C40" s="639"/>
      <c r="D40" s="640"/>
      <c r="E40" s="179">
        <v>5.91</v>
      </c>
      <c r="F40" s="179">
        <v>5.83</v>
      </c>
      <c r="G40" s="94">
        <f t="shared" si="1"/>
        <v>-8.0000000000000071E-2</v>
      </c>
      <c r="H40" s="641"/>
      <c r="I40" s="642"/>
      <c r="J40" s="642"/>
      <c r="K40" s="642"/>
      <c r="L40" s="643"/>
      <c r="M40" s="510"/>
      <c r="N40" s="511"/>
      <c r="O40" s="443" t="s">
        <v>75</v>
      </c>
    </row>
    <row r="41" spans="1:16" ht="66" customHeight="1" thickBot="1">
      <c r="A41" s="452" t="s">
        <v>76</v>
      </c>
      <c r="B41" s="638" t="str">
        <f t="shared" si="2"/>
        <v>★</v>
      </c>
      <c r="C41" s="639"/>
      <c r="D41" s="640"/>
      <c r="E41" s="179">
        <v>4.33</v>
      </c>
      <c r="F41" s="179">
        <v>4.25</v>
      </c>
      <c r="G41" s="94">
        <f t="shared" si="1"/>
        <v>-8.0000000000000071E-2</v>
      </c>
      <c r="H41" s="641"/>
      <c r="I41" s="642"/>
      <c r="J41" s="642"/>
      <c r="K41" s="642"/>
      <c r="L41" s="643"/>
      <c r="M41" s="249"/>
      <c r="N41" s="250"/>
      <c r="O41" s="443" t="s">
        <v>76</v>
      </c>
    </row>
    <row r="42" spans="1:16" ht="77.25" customHeight="1" thickBot="1">
      <c r="A42" s="452" t="s">
        <v>77</v>
      </c>
      <c r="B42" s="638" t="str">
        <f t="shared" si="2"/>
        <v>★</v>
      </c>
      <c r="C42" s="639"/>
      <c r="D42" s="640"/>
      <c r="E42" s="473">
        <v>6.63</v>
      </c>
      <c r="F42" s="473">
        <v>6.58</v>
      </c>
      <c r="G42" s="94">
        <f t="shared" si="1"/>
        <v>-4.9999999999999822E-2</v>
      </c>
      <c r="H42" s="641"/>
      <c r="I42" s="642"/>
      <c r="J42" s="642"/>
      <c r="K42" s="642"/>
      <c r="L42" s="643"/>
      <c r="M42" s="508"/>
      <c r="N42" s="250"/>
      <c r="O42" s="443" t="s">
        <v>77</v>
      </c>
      <c r="P42" s="72" t="s">
        <v>217</v>
      </c>
    </row>
    <row r="43" spans="1:16" ht="69.75" customHeight="1" thickBot="1">
      <c r="A43" s="452" t="s">
        <v>78</v>
      </c>
      <c r="B43" s="638" t="str">
        <f t="shared" si="2"/>
        <v>★</v>
      </c>
      <c r="C43" s="639"/>
      <c r="D43" s="640"/>
      <c r="E43" s="179">
        <v>4.74</v>
      </c>
      <c r="F43" s="179">
        <v>3.6</v>
      </c>
      <c r="G43" s="94">
        <f t="shared" si="1"/>
        <v>-1.1400000000000001</v>
      </c>
      <c r="H43" s="641"/>
      <c r="I43" s="642"/>
      <c r="J43" s="642"/>
      <c r="K43" s="642"/>
      <c r="L43" s="643"/>
      <c r="M43" s="249"/>
      <c r="N43" s="250"/>
      <c r="O43" s="443" t="s">
        <v>78</v>
      </c>
    </row>
    <row r="44" spans="1:16" ht="77.25" customHeight="1" thickBot="1">
      <c r="A44" s="456" t="s">
        <v>79</v>
      </c>
      <c r="B44" s="638" t="str">
        <f t="shared" si="2"/>
        <v>★</v>
      </c>
      <c r="C44" s="639"/>
      <c r="D44" s="640"/>
      <c r="E44" s="179">
        <v>4.29</v>
      </c>
      <c r="F44" s="179">
        <v>4.2699999999999996</v>
      </c>
      <c r="G44" s="94">
        <f t="shared" si="1"/>
        <v>-2.0000000000000462E-2</v>
      </c>
      <c r="H44" s="641"/>
      <c r="I44" s="642"/>
      <c r="J44" s="642"/>
      <c r="K44" s="642"/>
      <c r="L44" s="643"/>
      <c r="M44" s="249"/>
      <c r="N44" s="250"/>
      <c r="O44" s="443" t="s">
        <v>79</v>
      </c>
    </row>
    <row r="45" spans="1:16" ht="81.75" customHeight="1" thickBot="1">
      <c r="A45" s="452" t="s">
        <v>80</v>
      </c>
      <c r="B45" s="638" t="str">
        <f t="shared" si="2"/>
        <v>★</v>
      </c>
      <c r="C45" s="639"/>
      <c r="D45" s="640"/>
      <c r="E45" s="179">
        <v>5.09</v>
      </c>
      <c r="F45" s="179">
        <v>4.9000000000000004</v>
      </c>
      <c r="G45" s="94">
        <f t="shared" si="1"/>
        <v>-0.1899999999999995</v>
      </c>
      <c r="H45" s="641"/>
      <c r="I45" s="642"/>
      <c r="J45" s="642"/>
      <c r="K45" s="642"/>
      <c r="L45" s="643"/>
      <c r="M45" s="249"/>
      <c r="N45" s="518"/>
      <c r="O45" s="443" t="s">
        <v>80</v>
      </c>
    </row>
    <row r="46" spans="1:16" ht="72.75" customHeight="1" thickBot="1">
      <c r="A46" s="452" t="s">
        <v>81</v>
      </c>
      <c r="B46" s="638" t="str">
        <f t="shared" si="2"/>
        <v>☆☆</v>
      </c>
      <c r="C46" s="639"/>
      <c r="D46" s="640"/>
      <c r="E46" s="179">
        <v>4.32</v>
      </c>
      <c r="F46" s="179">
        <v>5.84</v>
      </c>
      <c r="G46" s="94">
        <f t="shared" si="1"/>
        <v>1.5199999999999996</v>
      </c>
      <c r="H46" s="641"/>
      <c r="I46" s="642"/>
      <c r="J46" s="642"/>
      <c r="K46" s="642"/>
      <c r="L46" s="643"/>
      <c r="M46" s="249"/>
      <c r="N46" s="250"/>
      <c r="O46" s="443" t="s">
        <v>81</v>
      </c>
    </row>
    <row r="47" spans="1:16" ht="81.75" customHeight="1" thickBot="1">
      <c r="A47" s="452" t="s">
        <v>82</v>
      </c>
      <c r="B47" s="638" t="str">
        <f t="shared" si="2"/>
        <v>★</v>
      </c>
      <c r="C47" s="639"/>
      <c r="D47" s="640"/>
      <c r="E47" s="179">
        <v>5.47</v>
      </c>
      <c r="F47" s="179">
        <v>4.6500000000000004</v>
      </c>
      <c r="G47" s="94">
        <f t="shared" si="1"/>
        <v>-0.8199999999999994</v>
      </c>
      <c r="H47" s="641"/>
      <c r="I47" s="642"/>
      <c r="J47" s="642"/>
      <c r="K47" s="642"/>
      <c r="L47" s="643"/>
      <c r="M47" s="519"/>
      <c r="N47" s="250"/>
      <c r="O47" s="443" t="s">
        <v>82</v>
      </c>
    </row>
    <row r="48" spans="1:16" ht="78.75" customHeight="1" thickBot="1">
      <c r="A48" s="452" t="s">
        <v>83</v>
      </c>
      <c r="B48" s="638" t="str">
        <f t="shared" si="2"/>
        <v>☆</v>
      </c>
      <c r="C48" s="639"/>
      <c r="D48" s="640"/>
      <c r="E48" s="179">
        <v>3.47</v>
      </c>
      <c r="F48" s="179">
        <v>3.93</v>
      </c>
      <c r="G48" s="94">
        <f t="shared" si="1"/>
        <v>0.45999999999999996</v>
      </c>
      <c r="H48" s="677" t="s">
        <v>295</v>
      </c>
      <c r="I48" s="678"/>
      <c r="J48" s="678"/>
      <c r="K48" s="678"/>
      <c r="L48" s="679"/>
      <c r="M48" s="602" t="s">
        <v>296</v>
      </c>
      <c r="N48" s="603">
        <v>44726</v>
      </c>
      <c r="O48" s="443" t="s">
        <v>83</v>
      </c>
    </row>
    <row r="49" spans="1:15" ht="74.25" customHeight="1" thickBot="1">
      <c r="A49" s="452" t="s">
        <v>84</v>
      </c>
      <c r="B49" s="638" t="str">
        <f t="shared" si="2"/>
        <v>☆</v>
      </c>
      <c r="C49" s="639"/>
      <c r="D49" s="640"/>
      <c r="E49" s="179">
        <v>5.28</v>
      </c>
      <c r="F49" s="473">
        <v>6.14</v>
      </c>
      <c r="G49" s="94">
        <f t="shared" si="1"/>
        <v>0.85999999999999943</v>
      </c>
      <c r="H49" s="641"/>
      <c r="I49" s="642"/>
      <c r="J49" s="642"/>
      <c r="K49" s="642"/>
      <c r="L49" s="643"/>
      <c r="M49" s="520"/>
      <c r="N49" s="250"/>
      <c r="O49" s="443" t="s">
        <v>84</v>
      </c>
    </row>
    <row r="50" spans="1:15" ht="73.2" customHeight="1" thickBot="1">
      <c r="A50" s="452" t="s">
        <v>85</v>
      </c>
      <c r="B50" s="638" t="str">
        <f t="shared" si="2"/>
        <v>☆</v>
      </c>
      <c r="C50" s="639"/>
      <c r="D50" s="640"/>
      <c r="E50" s="179">
        <v>5.83</v>
      </c>
      <c r="F50" s="473">
        <v>6.89</v>
      </c>
      <c r="G50" s="94">
        <f t="shared" si="1"/>
        <v>1.0599999999999996</v>
      </c>
      <c r="H50" s="674"/>
      <c r="I50" s="675"/>
      <c r="J50" s="675"/>
      <c r="K50" s="675"/>
      <c r="L50" s="676"/>
      <c r="M50" s="249"/>
      <c r="N50" s="250"/>
      <c r="O50" s="443" t="s">
        <v>85</v>
      </c>
    </row>
    <row r="51" spans="1:15" ht="73.5" customHeight="1" thickBot="1">
      <c r="A51" s="452" t="s">
        <v>86</v>
      </c>
      <c r="B51" s="638" t="str">
        <f t="shared" si="2"/>
        <v>★</v>
      </c>
      <c r="C51" s="639"/>
      <c r="D51" s="640"/>
      <c r="E51" s="473">
        <v>6.21</v>
      </c>
      <c r="F51" s="179">
        <v>5.32</v>
      </c>
      <c r="G51" s="94">
        <f t="shared" si="1"/>
        <v>-0.88999999999999968</v>
      </c>
      <c r="H51" s="641"/>
      <c r="I51" s="642"/>
      <c r="J51" s="642"/>
      <c r="K51" s="642"/>
      <c r="L51" s="643"/>
      <c r="M51" s="510"/>
      <c r="N51" s="511"/>
      <c r="O51" s="443" t="s">
        <v>86</v>
      </c>
    </row>
    <row r="52" spans="1:15" ht="91.95" customHeight="1" thickBot="1">
      <c r="A52" s="452" t="s">
        <v>87</v>
      </c>
      <c r="B52" s="638" t="str">
        <f t="shared" si="2"/>
        <v>★</v>
      </c>
      <c r="C52" s="639"/>
      <c r="D52" s="640"/>
      <c r="E52" s="179">
        <v>3.53</v>
      </c>
      <c r="F52" s="474">
        <v>2.87</v>
      </c>
      <c r="G52" s="94">
        <f t="shared" si="1"/>
        <v>-0.6599999999999997</v>
      </c>
      <c r="H52" s="641"/>
      <c r="I52" s="642"/>
      <c r="J52" s="642"/>
      <c r="K52" s="642"/>
      <c r="L52" s="643"/>
      <c r="M52" s="249"/>
      <c r="N52" s="250"/>
      <c r="O52" s="443" t="s">
        <v>87</v>
      </c>
    </row>
    <row r="53" spans="1:15" ht="77.25" customHeight="1" thickBot="1">
      <c r="A53" s="452" t="s">
        <v>88</v>
      </c>
      <c r="B53" s="638" t="str">
        <f t="shared" si="2"/>
        <v>☆</v>
      </c>
      <c r="C53" s="639"/>
      <c r="D53" s="640"/>
      <c r="E53" s="179">
        <v>5.16</v>
      </c>
      <c r="F53" s="179">
        <v>5.37</v>
      </c>
      <c r="G53" s="94">
        <f t="shared" si="1"/>
        <v>0.20999999999999996</v>
      </c>
      <c r="H53" s="641"/>
      <c r="I53" s="642"/>
      <c r="J53" s="642"/>
      <c r="K53" s="642"/>
      <c r="L53" s="643"/>
      <c r="M53" s="249"/>
      <c r="N53" s="250"/>
      <c r="O53" s="443" t="s">
        <v>88</v>
      </c>
    </row>
    <row r="54" spans="1:15" ht="63.75" customHeight="1" thickBot="1">
      <c r="A54" s="452" t="s">
        <v>89</v>
      </c>
      <c r="B54" s="638" t="str">
        <f t="shared" si="2"/>
        <v>☆☆</v>
      </c>
      <c r="C54" s="639"/>
      <c r="D54" s="640"/>
      <c r="E54" s="179">
        <v>5.39</v>
      </c>
      <c r="F54" s="473">
        <v>7.35</v>
      </c>
      <c r="G54" s="94">
        <f t="shared" si="1"/>
        <v>1.96</v>
      </c>
      <c r="H54" s="641"/>
      <c r="I54" s="642"/>
      <c r="J54" s="642"/>
      <c r="K54" s="642"/>
      <c r="L54" s="643"/>
      <c r="M54" s="249"/>
      <c r="N54" s="250"/>
      <c r="O54" s="443" t="s">
        <v>89</v>
      </c>
    </row>
    <row r="55" spans="1:15" ht="75" customHeight="1" thickBot="1">
      <c r="A55" s="452" t="s">
        <v>90</v>
      </c>
      <c r="B55" s="638" t="str">
        <f t="shared" si="2"/>
        <v>★</v>
      </c>
      <c r="C55" s="639"/>
      <c r="D55" s="640"/>
      <c r="E55" s="179">
        <v>5.09</v>
      </c>
      <c r="F55" s="179">
        <v>4.41</v>
      </c>
      <c r="G55" s="94">
        <f t="shared" si="1"/>
        <v>-0.67999999999999972</v>
      </c>
      <c r="H55" s="641"/>
      <c r="I55" s="642"/>
      <c r="J55" s="642"/>
      <c r="K55" s="642"/>
      <c r="L55" s="643"/>
      <c r="M55" s="249"/>
      <c r="N55" s="250"/>
      <c r="O55" s="443" t="s">
        <v>90</v>
      </c>
    </row>
    <row r="56" spans="1:15" ht="80.25" customHeight="1" thickBot="1">
      <c r="A56" s="452" t="s">
        <v>91</v>
      </c>
      <c r="B56" s="638" t="str">
        <f t="shared" si="2"/>
        <v>☆</v>
      </c>
      <c r="C56" s="639"/>
      <c r="D56" s="640"/>
      <c r="E56" s="179">
        <v>5.32</v>
      </c>
      <c r="F56" s="179">
        <v>5.99</v>
      </c>
      <c r="G56" s="94">
        <f t="shared" si="1"/>
        <v>0.66999999999999993</v>
      </c>
      <c r="H56" s="641"/>
      <c r="I56" s="642"/>
      <c r="J56" s="642"/>
      <c r="K56" s="642"/>
      <c r="L56" s="643"/>
      <c r="M56" s="249"/>
      <c r="N56" s="250"/>
      <c r="O56" s="443" t="s">
        <v>91</v>
      </c>
    </row>
    <row r="57" spans="1:15" ht="63.75" customHeight="1" thickBot="1">
      <c r="A57" s="452" t="s">
        <v>92</v>
      </c>
      <c r="B57" s="638" t="str">
        <f t="shared" si="2"/>
        <v>☆</v>
      </c>
      <c r="C57" s="639"/>
      <c r="D57" s="640"/>
      <c r="E57" s="179">
        <v>4.2699999999999996</v>
      </c>
      <c r="F57" s="179">
        <v>4.5599999999999996</v>
      </c>
      <c r="G57" s="94">
        <f t="shared" si="1"/>
        <v>0.29000000000000004</v>
      </c>
      <c r="H57" s="674"/>
      <c r="I57" s="675"/>
      <c r="J57" s="675"/>
      <c r="K57" s="675"/>
      <c r="L57" s="676"/>
      <c r="M57" s="249"/>
      <c r="N57" s="250"/>
      <c r="O57" s="443" t="s">
        <v>92</v>
      </c>
    </row>
    <row r="58" spans="1:15" ht="69.75" customHeight="1" thickBot="1">
      <c r="A58" s="452" t="s">
        <v>93</v>
      </c>
      <c r="B58" s="638" t="str">
        <f t="shared" si="2"/>
        <v>★</v>
      </c>
      <c r="C58" s="639"/>
      <c r="D58" s="640"/>
      <c r="E58" s="179">
        <v>4.87</v>
      </c>
      <c r="F58" s="179">
        <v>4.09</v>
      </c>
      <c r="G58" s="94">
        <f t="shared" si="1"/>
        <v>-0.78000000000000025</v>
      </c>
      <c r="H58" s="641"/>
      <c r="I58" s="642"/>
      <c r="J58" s="642"/>
      <c r="K58" s="642"/>
      <c r="L58" s="643"/>
      <c r="M58" s="249"/>
      <c r="N58" s="250"/>
      <c r="O58" s="443" t="s">
        <v>93</v>
      </c>
    </row>
    <row r="59" spans="1:15" ht="76.2" customHeight="1" thickBot="1">
      <c r="A59" s="452" t="s">
        <v>94</v>
      </c>
      <c r="B59" s="638" t="str">
        <f t="shared" si="2"/>
        <v>☆</v>
      </c>
      <c r="C59" s="639"/>
      <c r="D59" s="640"/>
      <c r="E59" s="179">
        <v>5.54</v>
      </c>
      <c r="F59" s="179">
        <v>5.64</v>
      </c>
      <c r="G59" s="94">
        <f t="shared" si="1"/>
        <v>9.9999999999999645E-2</v>
      </c>
      <c r="H59" s="641"/>
      <c r="I59" s="642"/>
      <c r="J59" s="642"/>
      <c r="K59" s="642"/>
      <c r="L59" s="643"/>
      <c r="M59" s="510"/>
      <c r="N59" s="511"/>
      <c r="O59" s="443" t="s">
        <v>94</v>
      </c>
    </row>
    <row r="60" spans="1:15" ht="91.95" customHeight="1" thickBot="1">
      <c r="A60" s="452" t="s">
        <v>95</v>
      </c>
      <c r="B60" s="638" t="s">
        <v>290</v>
      </c>
      <c r="C60" s="639"/>
      <c r="D60" s="640"/>
      <c r="E60" s="473">
        <v>6.7</v>
      </c>
      <c r="F60" s="473">
        <v>6.7</v>
      </c>
      <c r="G60" s="94">
        <f t="shared" si="1"/>
        <v>0</v>
      </c>
      <c r="H60" s="641"/>
      <c r="I60" s="642"/>
      <c r="J60" s="642"/>
      <c r="K60" s="642"/>
      <c r="L60" s="643"/>
      <c r="M60" s="249"/>
      <c r="N60" s="250"/>
      <c r="O60" s="443" t="s">
        <v>95</v>
      </c>
    </row>
    <row r="61" spans="1:15" ht="81" customHeight="1" thickBot="1">
      <c r="A61" s="452" t="s">
        <v>96</v>
      </c>
      <c r="B61" s="638" t="str">
        <f t="shared" si="2"/>
        <v>☆</v>
      </c>
      <c r="C61" s="639"/>
      <c r="D61" s="640"/>
      <c r="E61" s="474">
        <v>1.82</v>
      </c>
      <c r="F61" s="474">
        <v>2.54</v>
      </c>
      <c r="G61" s="94">
        <f t="shared" si="1"/>
        <v>0.72</v>
      </c>
      <c r="H61" s="641"/>
      <c r="I61" s="642"/>
      <c r="J61" s="642"/>
      <c r="K61" s="642"/>
      <c r="L61" s="643"/>
      <c r="M61" s="249"/>
      <c r="N61" s="250"/>
      <c r="O61" s="443" t="s">
        <v>96</v>
      </c>
    </row>
    <row r="62" spans="1:15" ht="75.599999999999994" customHeight="1" thickBot="1">
      <c r="A62" s="452" t="s">
        <v>97</v>
      </c>
      <c r="B62" s="638" t="str">
        <f t="shared" si="2"/>
        <v>★</v>
      </c>
      <c r="C62" s="639"/>
      <c r="D62" s="640"/>
      <c r="E62" s="473">
        <v>7.35</v>
      </c>
      <c r="F62" s="473">
        <v>6.9</v>
      </c>
      <c r="G62" s="94">
        <f t="shared" si="1"/>
        <v>-0.44999999999999929</v>
      </c>
      <c r="H62" s="641"/>
      <c r="I62" s="642"/>
      <c r="J62" s="642"/>
      <c r="K62" s="642"/>
      <c r="L62" s="643"/>
      <c r="M62" s="249"/>
      <c r="N62" s="250"/>
      <c r="O62" s="443" t="s">
        <v>97</v>
      </c>
    </row>
    <row r="63" spans="1:15" ht="87" customHeight="1" thickBot="1">
      <c r="A63" s="452" t="s">
        <v>98</v>
      </c>
      <c r="B63" s="638" t="str">
        <f t="shared" si="2"/>
        <v>★</v>
      </c>
      <c r="C63" s="639"/>
      <c r="D63" s="640"/>
      <c r="E63" s="179">
        <v>3.09</v>
      </c>
      <c r="F63" s="474">
        <v>2.91</v>
      </c>
      <c r="G63" s="94">
        <f t="shared" si="1"/>
        <v>-0.17999999999999972</v>
      </c>
      <c r="H63" s="641"/>
      <c r="I63" s="642"/>
      <c r="J63" s="642"/>
      <c r="K63" s="642"/>
      <c r="L63" s="643"/>
      <c r="M63" s="535"/>
      <c r="N63" s="250"/>
      <c r="O63" s="443" t="s">
        <v>98</v>
      </c>
    </row>
    <row r="64" spans="1:15" ht="73.2" customHeight="1" thickBot="1">
      <c r="A64" s="452" t="s">
        <v>99</v>
      </c>
      <c r="B64" s="638" t="str">
        <f t="shared" si="2"/>
        <v>★</v>
      </c>
      <c r="C64" s="639"/>
      <c r="D64" s="640"/>
      <c r="E64" s="474">
        <v>2.68</v>
      </c>
      <c r="F64" s="474">
        <v>2.2799999999999998</v>
      </c>
      <c r="G64" s="94">
        <f t="shared" si="1"/>
        <v>-0.40000000000000036</v>
      </c>
      <c r="H64" s="722"/>
      <c r="I64" s="723"/>
      <c r="J64" s="723"/>
      <c r="K64" s="723"/>
      <c r="L64" s="724"/>
      <c r="M64" s="249"/>
      <c r="N64" s="250"/>
      <c r="O64" s="443" t="s">
        <v>99</v>
      </c>
    </row>
    <row r="65" spans="1:18" ht="80.25" customHeight="1" thickBot="1">
      <c r="A65" s="452" t="s">
        <v>100</v>
      </c>
      <c r="B65" s="638" t="s">
        <v>290</v>
      </c>
      <c r="C65" s="639"/>
      <c r="D65" s="640"/>
      <c r="E65" s="473">
        <v>7</v>
      </c>
      <c r="F65" s="473">
        <v>7</v>
      </c>
      <c r="G65" s="94">
        <f t="shared" si="1"/>
        <v>0</v>
      </c>
      <c r="H65" s="725"/>
      <c r="I65" s="726"/>
      <c r="J65" s="726"/>
      <c r="K65" s="726"/>
      <c r="L65" s="727"/>
      <c r="M65" s="536"/>
      <c r="N65" s="250"/>
      <c r="O65" s="443" t="s">
        <v>100</v>
      </c>
    </row>
    <row r="66" spans="1:18" ht="88.5" customHeight="1" thickBot="1">
      <c r="A66" s="452" t="s">
        <v>101</v>
      </c>
      <c r="B66" s="638" t="str">
        <f t="shared" si="2"/>
        <v>★</v>
      </c>
      <c r="C66" s="639"/>
      <c r="D66" s="640"/>
      <c r="E66" s="473">
        <v>8.14</v>
      </c>
      <c r="F66" s="473">
        <v>7.47</v>
      </c>
      <c r="G66" s="94">
        <f t="shared" si="1"/>
        <v>-0.67000000000000082</v>
      </c>
      <c r="H66" s="674"/>
      <c r="I66" s="675"/>
      <c r="J66" s="675"/>
      <c r="K66" s="675"/>
      <c r="L66" s="676"/>
      <c r="M66" s="249"/>
      <c r="N66" s="250"/>
      <c r="O66" s="443" t="s">
        <v>101</v>
      </c>
    </row>
    <row r="67" spans="1:18" ht="78.75" customHeight="1" thickBot="1">
      <c r="A67" s="452" t="s">
        <v>102</v>
      </c>
      <c r="B67" s="638" t="str">
        <f t="shared" si="2"/>
        <v>★</v>
      </c>
      <c r="C67" s="639"/>
      <c r="D67" s="640"/>
      <c r="E67" s="179">
        <v>5.14</v>
      </c>
      <c r="F67" s="179">
        <v>4.75</v>
      </c>
      <c r="G67" s="94">
        <f t="shared" si="1"/>
        <v>-0.38999999999999968</v>
      </c>
      <c r="H67" s="641"/>
      <c r="I67" s="642"/>
      <c r="J67" s="642"/>
      <c r="K67" s="642"/>
      <c r="L67" s="643"/>
      <c r="M67" s="249"/>
      <c r="N67" s="250"/>
      <c r="O67" s="443" t="s">
        <v>102</v>
      </c>
    </row>
    <row r="68" spans="1:18" ht="63" customHeight="1" thickBot="1">
      <c r="A68" s="455" t="s">
        <v>103</v>
      </c>
      <c r="B68" s="638" t="str">
        <f t="shared" si="2"/>
        <v>★★</v>
      </c>
      <c r="C68" s="639"/>
      <c r="D68" s="640"/>
      <c r="E68" s="473">
        <v>8.7899999999999991</v>
      </c>
      <c r="F68" s="473">
        <v>7.09</v>
      </c>
      <c r="G68" s="94">
        <f t="shared" si="1"/>
        <v>-1.6999999999999993</v>
      </c>
      <c r="H68" s="719"/>
      <c r="I68" s="720"/>
      <c r="J68" s="720"/>
      <c r="K68" s="720"/>
      <c r="L68" s="721"/>
      <c r="M68" s="496"/>
      <c r="N68" s="495"/>
      <c r="O68" s="443" t="s">
        <v>103</v>
      </c>
    </row>
    <row r="69" spans="1:18" ht="72.75" customHeight="1" thickBot="1">
      <c r="A69" s="453" t="s">
        <v>104</v>
      </c>
      <c r="B69" s="638" t="str">
        <f t="shared" si="2"/>
        <v>★</v>
      </c>
      <c r="C69" s="639"/>
      <c r="D69" s="640"/>
      <c r="E69" s="475">
        <v>2.12</v>
      </c>
      <c r="F69" s="475">
        <v>1.91</v>
      </c>
      <c r="G69" s="94">
        <f t="shared" si="1"/>
        <v>-0.21000000000000019</v>
      </c>
      <c r="H69" s="674"/>
      <c r="I69" s="675"/>
      <c r="J69" s="675"/>
      <c r="K69" s="675"/>
      <c r="L69" s="676"/>
      <c r="M69" s="249"/>
      <c r="N69" s="250"/>
      <c r="O69" s="443" t="s">
        <v>104</v>
      </c>
    </row>
    <row r="70" spans="1:18" ht="58.5" customHeight="1" thickBot="1">
      <c r="A70" s="364" t="s">
        <v>105</v>
      </c>
      <c r="B70" s="638" t="str">
        <f t="shared" si="2"/>
        <v>☆</v>
      </c>
      <c r="C70" s="639"/>
      <c r="D70" s="640"/>
      <c r="E70" s="179">
        <v>5.33</v>
      </c>
      <c r="F70" s="179">
        <v>5.42</v>
      </c>
      <c r="G70" s="245">
        <f t="shared" si="1"/>
        <v>8.9999999999999858E-2</v>
      </c>
      <c r="H70" s="641"/>
      <c r="I70" s="642"/>
      <c r="J70" s="642"/>
      <c r="K70" s="642"/>
      <c r="L70" s="643"/>
      <c r="M70" s="365"/>
      <c r="N70" s="250"/>
      <c r="O70" s="443"/>
    </row>
    <row r="71" spans="1:18" ht="42.75" customHeight="1" thickBot="1">
      <c r="A71" s="366"/>
      <c r="B71" s="366"/>
      <c r="C71" s="366"/>
      <c r="D71" s="366"/>
      <c r="E71" s="710"/>
      <c r="F71" s="710"/>
      <c r="G71" s="710"/>
      <c r="H71" s="710"/>
      <c r="I71" s="710"/>
      <c r="J71" s="710"/>
      <c r="K71" s="710"/>
      <c r="L71" s="710"/>
      <c r="M71" s="73">
        <f>COUNTIF(E23:E69,"&gt;=10")</f>
        <v>0</v>
      </c>
      <c r="N71" s="73">
        <f>COUNTIF(F23:F69,"&gt;=10")</f>
        <v>0</v>
      </c>
      <c r="O71" s="73" t="s">
        <v>29</v>
      </c>
    </row>
    <row r="72" spans="1:18" ht="36.75" customHeight="1" thickBot="1">
      <c r="A72" s="95" t="s">
        <v>21</v>
      </c>
      <c r="B72" s="96"/>
      <c r="C72" s="160"/>
      <c r="D72" s="160"/>
      <c r="E72" s="711" t="s">
        <v>20</v>
      </c>
      <c r="F72" s="711"/>
      <c r="G72" s="711"/>
      <c r="H72" s="712" t="s">
        <v>245</v>
      </c>
      <c r="I72" s="713"/>
      <c r="J72" s="96"/>
      <c r="K72" s="97"/>
      <c r="L72" s="97"/>
      <c r="M72" s="98"/>
      <c r="N72" s="99"/>
    </row>
    <row r="73" spans="1:18" ht="36.75" customHeight="1" thickBot="1">
      <c r="A73" s="100"/>
      <c r="B73" s="367"/>
      <c r="C73" s="714" t="s">
        <v>106</v>
      </c>
      <c r="D73" s="715"/>
      <c r="E73" s="715"/>
      <c r="F73" s="716"/>
      <c r="G73" s="101">
        <f>+F70</f>
        <v>5.42</v>
      </c>
      <c r="H73" s="102" t="s">
        <v>107</v>
      </c>
      <c r="I73" s="717">
        <f>+G70</f>
        <v>8.9999999999999858E-2</v>
      </c>
      <c r="J73" s="718"/>
      <c r="K73" s="368"/>
      <c r="L73" s="368"/>
      <c r="M73" s="369"/>
      <c r="N73" s="103"/>
    </row>
    <row r="74" spans="1:18" ht="36.75" customHeight="1" thickBot="1">
      <c r="A74" s="100"/>
      <c r="B74" s="367"/>
      <c r="C74" s="680" t="s">
        <v>108</v>
      </c>
      <c r="D74" s="681"/>
      <c r="E74" s="681"/>
      <c r="F74" s="682"/>
      <c r="G74" s="104">
        <f>+F35</f>
        <v>6.92</v>
      </c>
      <c r="H74" s="105" t="s">
        <v>107</v>
      </c>
      <c r="I74" s="683">
        <f>+G35</f>
        <v>0.65000000000000036</v>
      </c>
      <c r="J74" s="684"/>
      <c r="K74" s="368"/>
      <c r="L74" s="368"/>
      <c r="M74" s="369"/>
      <c r="N74" s="103"/>
      <c r="R74" s="412" t="s">
        <v>21</v>
      </c>
    </row>
    <row r="75" spans="1:18" ht="36.75" customHeight="1" thickBot="1">
      <c r="A75" s="100"/>
      <c r="B75" s="367"/>
      <c r="C75" s="685" t="s">
        <v>109</v>
      </c>
      <c r="D75" s="686"/>
      <c r="E75" s="686"/>
      <c r="F75" s="106" t="str">
        <f>VLOOKUP(G75,F:P,10,0)</f>
        <v>大分県</v>
      </c>
      <c r="G75" s="107">
        <f>MAX(F23:F70)</f>
        <v>7.47</v>
      </c>
      <c r="H75" s="687" t="s">
        <v>110</v>
      </c>
      <c r="I75" s="688"/>
      <c r="J75" s="688"/>
      <c r="K75" s="108">
        <f>+N71</f>
        <v>0</v>
      </c>
      <c r="L75" s="109" t="s">
        <v>111</v>
      </c>
      <c r="M75" s="110">
        <f>N71-M71</f>
        <v>0</v>
      </c>
      <c r="N75" s="103"/>
      <c r="R75" s="413"/>
    </row>
    <row r="76" spans="1:18" ht="36.75" customHeight="1" thickBot="1">
      <c r="A76" s="111"/>
      <c r="B76" s="112"/>
      <c r="C76" s="112"/>
      <c r="D76" s="112"/>
      <c r="E76" s="112"/>
      <c r="F76" s="112"/>
      <c r="G76" s="112"/>
      <c r="H76" s="112"/>
      <c r="I76" s="112"/>
      <c r="J76" s="112"/>
      <c r="K76" s="113"/>
      <c r="L76" s="113"/>
      <c r="M76" s="114"/>
      <c r="N76" s="115"/>
      <c r="R76" s="413"/>
    </row>
    <row r="77" spans="1:18" ht="30.75" customHeight="1">
      <c r="A77" s="144"/>
      <c r="B77" s="144"/>
      <c r="C77" s="144"/>
      <c r="D77" s="144"/>
      <c r="E77" s="144"/>
      <c r="F77" s="144"/>
      <c r="G77" s="144"/>
      <c r="H77" s="144"/>
      <c r="I77" s="144"/>
      <c r="J77" s="144"/>
      <c r="K77" s="370"/>
      <c r="L77" s="370"/>
      <c r="M77" s="371"/>
      <c r="N77" s="372"/>
      <c r="R77" s="414"/>
    </row>
    <row r="78" spans="1:18" ht="30.75" customHeight="1" thickBot="1">
      <c r="A78" s="373"/>
      <c r="B78" s="373"/>
      <c r="C78" s="373"/>
      <c r="D78" s="373"/>
      <c r="E78" s="373"/>
      <c r="F78" s="373"/>
      <c r="G78" s="373"/>
      <c r="H78" s="373"/>
      <c r="I78" s="373"/>
      <c r="J78" s="373"/>
      <c r="K78" s="374"/>
      <c r="L78" s="374"/>
      <c r="M78" s="375"/>
      <c r="N78" s="373"/>
    </row>
    <row r="79" spans="1:18" ht="24.75" customHeight="1" thickTop="1">
      <c r="A79" s="689">
        <v>2</v>
      </c>
      <c r="B79" s="692" t="s">
        <v>242</v>
      </c>
      <c r="C79" s="693"/>
      <c r="D79" s="693"/>
      <c r="E79" s="693"/>
      <c r="F79" s="694"/>
      <c r="G79" s="701" t="s">
        <v>243</v>
      </c>
      <c r="H79" s="702"/>
      <c r="I79" s="702"/>
      <c r="J79" s="702"/>
      <c r="K79" s="702"/>
      <c r="L79" s="702"/>
      <c r="M79" s="702"/>
      <c r="N79" s="703"/>
    </row>
    <row r="80" spans="1:18" ht="24.75" customHeight="1">
      <c r="A80" s="690"/>
      <c r="B80" s="695"/>
      <c r="C80" s="696"/>
      <c r="D80" s="696"/>
      <c r="E80" s="696"/>
      <c r="F80" s="697"/>
      <c r="G80" s="704"/>
      <c r="H80" s="705"/>
      <c r="I80" s="705"/>
      <c r="J80" s="705"/>
      <c r="K80" s="705"/>
      <c r="L80" s="705"/>
      <c r="M80" s="705"/>
      <c r="N80" s="706"/>
      <c r="O80" s="376" t="s">
        <v>29</v>
      </c>
      <c r="P80" s="376"/>
    </row>
    <row r="81" spans="1:16" ht="24.75" customHeight="1">
      <c r="A81" s="690"/>
      <c r="B81" s="695"/>
      <c r="C81" s="696"/>
      <c r="D81" s="696"/>
      <c r="E81" s="696"/>
      <c r="F81" s="697"/>
      <c r="G81" s="704"/>
      <c r="H81" s="705"/>
      <c r="I81" s="705"/>
      <c r="J81" s="705"/>
      <c r="K81" s="705"/>
      <c r="L81" s="705"/>
      <c r="M81" s="705"/>
      <c r="N81" s="706"/>
      <c r="O81" s="376" t="s">
        <v>21</v>
      </c>
      <c r="P81" s="376" t="s">
        <v>112</v>
      </c>
    </row>
    <row r="82" spans="1:16" ht="24.75" customHeight="1">
      <c r="A82" s="690"/>
      <c r="B82" s="695"/>
      <c r="C82" s="696"/>
      <c r="D82" s="696"/>
      <c r="E82" s="696"/>
      <c r="F82" s="697"/>
      <c r="G82" s="704"/>
      <c r="H82" s="705"/>
      <c r="I82" s="705"/>
      <c r="J82" s="705"/>
      <c r="K82" s="705"/>
      <c r="L82" s="705"/>
      <c r="M82" s="705"/>
      <c r="N82" s="706"/>
      <c r="O82" s="377"/>
      <c r="P82" s="376"/>
    </row>
    <row r="83" spans="1:16" ht="46.2" customHeight="1" thickBot="1">
      <c r="A83" s="691"/>
      <c r="B83" s="698"/>
      <c r="C83" s="699"/>
      <c r="D83" s="699"/>
      <c r="E83" s="699"/>
      <c r="F83" s="700"/>
      <c r="G83" s="707"/>
      <c r="H83" s="708"/>
      <c r="I83" s="708"/>
      <c r="J83" s="708"/>
      <c r="K83" s="708"/>
      <c r="L83" s="708"/>
      <c r="M83" s="708"/>
      <c r="N83" s="70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9253-A528-4B4B-A706-F58E44E85798}">
  <sheetPr>
    <pageSetUpPr fitToPage="1"/>
  </sheetPr>
  <dimension ref="A1:O29"/>
  <sheetViews>
    <sheetView view="pageBreakPreview" zoomScale="95" zoomScaleNormal="75" zoomScaleSheetLayoutView="95" workbookViewId="0">
      <selection activeCell="T18" sqref="T18"/>
    </sheetView>
  </sheetViews>
  <sheetFormatPr defaultColWidth="9" defaultRowHeight="13.2"/>
  <cols>
    <col min="1" max="1" width="4.88671875" style="582" customWidth="1"/>
    <col min="2" max="7" width="9" style="582"/>
    <col min="8" max="12" width="15.44140625" style="582" customWidth="1"/>
    <col min="13" max="13" width="4.21875" style="582" customWidth="1"/>
    <col min="14" max="16384" width="9" style="582"/>
  </cols>
  <sheetData>
    <row r="1" spans="1:15" ht="23.4">
      <c r="A1" s="746" t="s">
        <v>269</v>
      </c>
      <c r="B1" s="746"/>
      <c r="C1" s="746"/>
      <c r="D1" s="746"/>
      <c r="E1" s="746"/>
      <c r="F1" s="746"/>
      <c r="G1" s="746"/>
      <c r="H1" s="746"/>
      <c r="I1" s="746"/>
      <c r="J1" s="747"/>
      <c r="K1" s="747"/>
      <c r="L1" s="747"/>
      <c r="M1" s="747"/>
    </row>
    <row r="2" spans="1:15" ht="19.2">
      <c r="A2" s="748" t="s">
        <v>279</v>
      </c>
      <c r="B2" s="748"/>
      <c r="C2" s="748"/>
      <c r="D2" s="748"/>
      <c r="E2" s="748"/>
      <c r="F2" s="748"/>
      <c r="G2" s="748"/>
      <c r="H2" s="748"/>
      <c r="I2" s="748"/>
      <c r="J2" s="749"/>
      <c r="K2" s="749"/>
      <c r="L2" s="749"/>
      <c r="M2" s="749"/>
      <c r="O2" s="592"/>
    </row>
    <row r="3" spans="1:15" ht="19.2">
      <c r="A3" s="748" t="s">
        <v>280</v>
      </c>
      <c r="B3" s="748"/>
      <c r="C3" s="748"/>
      <c r="D3" s="748"/>
      <c r="E3" s="748"/>
      <c r="F3" s="748"/>
      <c r="G3" s="748"/>
      <c r="H3" s="748"/>
      <c r="I3" s="748"/>
      <c r="J3" s="749"/>
      <c r="K3" s="749"/>
      <c r="L3" s="749"/>
      <c r="M3" s="749"/>
      <c r="O3" s="593"/>
    </row>
    <row r="4" spans="1:15" ht="17.399999999999999">
      <c r="A4" s="750" t="s">
        <v>270</v>
      </c>
      <c r="B4" s="750"/>
      <c r="C4" s="750"/>
      <c r="D4" s="750"/>
      <c r="E4" s="750"/>
      <c r="F4" s="750"/>
      <c r="G4" s="750"/>
      <c r="H4" s="750"/>
      <c r="I4" s="750"/>
      <c r="J4" s="751"/>
      <c r="K4" s="751"/>
      <c r="L4" s="751"/>
      <c r="M4" s="751"/>
      <c r="O4" s="592"/>
    </row>
    <row r="5" spans="1:15" ht="16.2">
      <c r="A5" s="583"/>
      <c r="B5" s="584"/>
      <c r="C5" s="584"/>
      <c r="D5" s="584"/>
      <c r="E5" s="584"/>
      <c r="F5" s="584"/>
      <c r="G5" s="584"/>
      <c r="H5" s="584"/>
      <c r="I5" s="584"/>
      <c r="J5" s="584"/>
      <c r="K5" s="584"/>
      <c r="L5" s="584"/>
      <c r="M5" s="584"/>
    </row>
    <row r="6" spans="1:15" ht="17.399999999999999">
      <c r="A6" s="584"/>
      <c r="B6" s="752" t="s">
        <v>29</v>
      </c>
      <c r="C6" s="753"/>
      <c r="D6" s="753"/>
      <c r="E6" s="753"/>
      <c r="F6" s="584"/>
      <c r="G6" s="584"/>
      <c r="H6" s="756" t="s">
        <v>281</v>
      </c>
      <c r="I6" s="757"/>
      <c r="J6" s="757"/>
      <c r="K6" s="757"/>
      <c r="L6" s="757"/>
      <c r="M6" s="584"/>
      <c r="N6" s="585"/>
      <c r="O6" s="592"/>
    </row>
    <row r="7" spans="1:15" ht="16.2">
      <c r="A7" s="584"/>
      <c r="B7" s="754"/>
      <c r="C7" s="754"/>
      <c r="D7" s="754"/>
      <c r="E7" s="754"/>
      <c r="F7" s="584"/>
      <c r="G7" s="584"/>
      <c r="H7" s="757"/>
      <c r="I7" s="757"/>
      <c r="J7" s="757"/>
      <c r="K7" s="757"/>
      <c r="L7" s="757"/>
      <c r="M7" s="584"/>
      <c r="N7" s="582" t="s">
        <v>21</v>
      </c>
      <c r="O7" s="593"/>
    </row>
    <row r="8" spans="1:15" ht="17.399999999999999">
      <c r="A8" s="584"/>
      <c r="B8" s="754"/>
      <c r="C8" s="754"/>
      <c r="D8" s="754"/>
      <c r="E8" s="754"/>
      <c r="F8" s="584"/>
      <c r="G8" s="584"/>
      <c r="H8" s="757"/>
      <c r="I8" s="757"/>
      <c r="J8" s="757"/>
      <c r="K8" s="757"/>
      <c r="L8" s="757"/>
      <c r="M8" s="584"/>
      <c r="O8" s="592"/>
    </row>
    <row r="9" spans="1:15" ht="16.2">
      <c r="A9" s="584"/>
      <c r="B9" s="754"/>
      <c r="C9" s="754"/>
      <c r="D9" s="754"/>
      <c r="E9" s="754"/>
      <c r="F9" s="584"/>
      <c r="G9" s="584"/>
      <c r="H9" s="757"/>
      <c r="I9" s="757"/>
      <c r="J9" s="757"/>
      <c r="K9" s="757"/>
      <c r="L9" s="757"/>
      <c r="M9" s="584"/>
    </row>
    <row r="10" spans="1:15" ht="16.2">
      <c r="A10" s="584"/>
      <c r="B10" s="754"/>
      <c r="C10" s="754"/>
      <c r="D10" s="754"/>
      <c r="E10" s="754"/>
      <c r="F10" s="584"/>
      <c r="G10" s="584"/>
      <c r="H10" s="757"/>
      <c r="I10" s="757"/>
      <c r="J10" s="757"/>
      <c r="K10" s="757"/>
      <c r="L10" s="757"/>
      <c r="M10" s="584"/>
    </row>
    <row r="11" spans="1:15" ht="16.2">
      <c r="A11" s="584"/>
      <c r="B11" s="754"/>
      <c r="C11" s="754"/>
      <c r="D11" s="754"/>
      <c r="E11" s="754"/>
      <c r="F11" s="586"/>
      <c r="G11" s="586"/>
      <c r="H11" s="757"/>
      <c r="I11" s="757"/>
      <c r="J11" s="757"/>
      <c r="K11" s="757"/>
      <c r="L11" s="757"/>
      <c r="M11" s="584"/>
    </row>
    <row r="12" spans="1:15" ht="16.2">
      <c r="A12" s="584"/>
      <c r="B12" s="754"/>
      <c r="C12" s="754"/>
      <c r="D12" s="754"/>
      <c r="E12" s="754"/>
      <c r="F12" s="587"/>
      <c r="G12" s="587"/>
      <c r="H12" s="757"/>
      <c r="I12" s="757"/>
      <c r="J12" s="757"/>
      <c r="K12" s="757"/>
      <c r="L12" s="757"/>
      <c r="M12" s="584"/>
    </row>
    <row r="13" spans="1:15" ht="17.399999999999999">
      <c r="A13" s="584"/>
      <c r="B13" s="755"/>
      <c r="C13" s="755"/>
      <c r="D13" s="755"/>
      <c r="E13" s="755"/>
      <c r="F13" s="587"/>
      <c r="G13" s="587"/>
      <c r="H13" s="757"/>
      <c r="I13" s="757"/>
      <c r="J13" s="757"/>
      <c r="K13" s="757"/>
      <c r="L13" s="757"/>
      <c r="M13" s="584"/>
      <c r="O13" s="585"/>
    </row>
    <row r="14" spans="1:15" ht="16.2">
      <c r="A14" s="584"/>
      <c r="B14" s="755"/>
      <c r="C14" s="755"/>
      <c r="D14" s="755"/>
      <c r="E14" s="755"/>
      <c r="F14" s="586"/>
      <c r="G14" s="586"/>
      <c r="H14" s="757"/>
      <c r="I14" s="757"/>
      <c r="J14" s="757"/>
      <c r="K14" s="757"/>
      <c r="L14" s="757"/>
      <c r="M14" s="584"/>
      <c r="O14" s="588" t="s">
        <v>21</v>
      </c>
    </row>
    <row r="15" spans="1:15" ht="16.2">
      <c r="A15" s="584"/>
      <c r="B15" s="584"/>
      <c r="C15" s="584"/>
      <c r="D15" s="584"/>
      <c r="E15" s="584"/>
      <c r="F15" s="584"/>
      <c r="G15" s="584"/>
      <c r="H15" s="584" t="s">
        <v>21</v>
      </c>
      <c r="I15" s="584"/>
      <c r="J15" s="584"/>
      <c r="K15" s="584"/>
      <c r="L15" s="584"/>
      <c r="M15" s="584"/>
    </row>
    <row r="16" spans="1:15" ht="7.2" customHeight="1" thickBot="1">
      <c r="A16" s="589"/>
      <c r="B16" s="590"/>
      <c r="C16" s="590"/>
      <c r="D16" s="590"/>
      <c r="E16" s="590"/>
      <c r="F16" s="590"/>
      <c r="G16" s="590"/>
      <c r="H16" s="590"/>
      <c r="I16" s="590"/>
      <c r="J16" s="590"/>
      <c r="K16" s="590"/>
      <c r="L16" s="590"/>
      <c r="M16" s="590"/>
    </row>
    <row r="17" spans="1:13" ht="13.8" thickTop="1">
      <c r="A17" s="590"/>
      <c r="B17" s="728" t="s">
        <v>282</v>
      </c>
      <c r="C17" s="729"/>
      <c r="D17" s="729"/>
      <c r="E17" s="729"/>
      <c r="F17" s="729"/>
      <c r="G17" s="729"/>
      <c r="H17" s="729"/>
      <c r="I17" s="729"/>
      <c r="J17" s="729"/>
      <c r="K17" s="729"/>
      <c r="L17" s="730"/>
      <c r="M17" s="590"/>
    </row>
    <row r="18" spans="1:13">
      <c r="A18" s="590"/>
      <c r="B18" s="731"/>
      <c r="C18" s="732"/>
      <c r="D18" s="732"/>
      <c r="E18" s="732"/>
      <c r="F18" s="732"/>
      <c r="G18" s="732"/>
      <c r="H18" s="732"/>
      <c r="I18" s="732"/>
      <c r="J18" s="732"/>
      <c r="K18" s="732"/>
      <c r="L18" s="733"/>
      <c r="M18" s="590"/>
    </row>
    <row r="19" spans="1:13">
      <c r="A19" s="590"/>
      <c r="B19" s="731"/>
      <c r="C19" s="732"/>
      <c r="D19" s="732"/>
      <c r="E19" s="732"/>
      <c r="F19" s="732"/>
      <c r="G19" s="732"/>
      <c r="H19" s="732"/>
      <c r="I19" s="732"/>
      <c r="J19" s="732"/>
      <c r="K19" s="732"/>
      <c r="L19" s="733"/>
      <c r="M19" s="590"/>
    </row>
    <row r="20" spans="1:13">
      <c r="A20" s="590"/>
      <c r="B20" s="731"/>
      <c r="C20" s="732"/>
      <c r="D20" s="732"/>
      <c r="E20" s="732"/>
      <c r="F20" s="732"/>
      <c r="G20" s="732"/>
      <c r="H20" s="732"/>
      <c r="I20" s="732"/>
      <c r="J20" s="732"/>
      <c r="K20" s="732"/>
      <c r="L20" s="733"/>
      <c r="M20" s="590"/>
    </row>
    <row r="21" spans="1:13">
      <c r="A21" s="590"/>
      <c r="B21" s="731"/>
      <c r="C21" s="732"/>
      <c r="D21" s="732"/>
      <c r="E21" s="732"/>
      <c r="F21" s="732"/>
      <c r="G21" s="732"/>
      <c r="H21" s="732"/>
      <c r="I21" s="732"/>
      <c r="J21" s="732"/>
      <c r="K21" s="732"/>
      <c r="L21" s="733"/>
      <c r="M21" s="590"/>
    </row>
    <row r="22" spans="1:13">
      <c r="A22" s="590"/>
      <c r="B22" s="731"/>
      <c r="C22" s="732"/>
      <c r="D22" s="732"/>
      <c r="E22" s="732"/>
      <c r="F22" s="732"/>
      <c r="G22" s="732"/>
      <c r="H22" s="732"/>
      <c r="I22" s="732"/>
      <c r="J22" s="732"/>
      <c r="K22" s="732"/>
      <c r="L22" s="733"/>
      <c r="M22" s="590"/>
    </row>
    <row r="23" spans="1:13" ht="13.8" thickBot="1">
      <c r="A23" s="590"/>
      <c r="B23" s="734"/>
      <c r="C23" s="735"/>
      <c r="D23" s="735"/>
      <c r="E23" s="735"/>
      <c r="F23" s="735"/>
      <c r="G23" s="735"/>
      <c r="H23" s="735"/>
      <c r="I23" s="735"/>
      <c r="J23" s="735"/>
      <c r="K23" s="735"/>
      <c r="L23" s="736"/>
      <c r="M23" s="590"/>
    </row>
    <row r="24" spans="1:13" ht="7.2" customHeight="1" thickTop="1" thickBot="1">
      <c r="A24" s="590"/>
      <c r="B24" s="590"/>
      <c r="C24" s="590"/>
      <c r="D24" s="590"/>
      <c r="E24" s="590"/>
      <c r="F24" s="590"/>
      <c r="G24" s="590"/>
      <c r="H24" s="590"/>
      <c r="I24" s="590"/>
      <c r="J24" s="590"/>
      <c r="K24" s="590"/>
      <c r="L24" s="590"/>
      <c r="M24" s="590"/>
    </row>
    <row r="25" spans="1:13" ht="13.2" customHeight="1">
      <c r="A25" s="594"/>
      <c r="B25" s="737" t="s">
        <v>283</v>
      </c>
      <c r="C25" s="738"/>
      <c r="D25" s="738"/>
      <c r="E25" s="738"/>
      <c r="F25" s="738"/>
      <c r="G25" s="738"/>
      <c r="H25" s="738"/>
      <c r="I25" s="738"/>
      <c r="J25" s="738"/>
      <c r="K25" s="738"/>
      <c r="L25" s="739"/>
      <c r="M25" s="595"/>
    </row>
    <row r="26" spans="1:13" ht="28.5" customHeight="1">
      <c r="A26" s="595"/>
      <c r="B26" s="740"/>
      <c r="C26" s="741"/>
      <c r="D26" s="741"/>
      <c r="E26" s="741"/>
      <c r="F26" s="741"/>
      <c r="G26" s="741"/>
      <c r="H26" s="741"/>
      <c r="I26" s="741"/>
      <c r="J26" s="741"/>
      <c r="K26" s="741"/>
      <c r="L26" s="742"/>
      <c r="M26" s="595"/>
    </row>
    <row r="27" spans="1:13" ht="28.5" customHeight="1">
      <c r="A27" s="595"/>
      <c r="B27" s="740"/>
      <c r="C27" s="741"/>
      <c r="D27" s="741"/>
      <c r="E27" s="741"/>
      <c r="F27" s="741"/>
      <c r="G27" s="741"/>
      <c r="H27" s="741"/>
      <c r="I27" s="741"/>
      <c r="J27" s="741"/>
      <c r="K27" s="741"/>
      <c r="L27" s="742"/>
      <c r="M27" s="595"/>
    </row>
    <row r="28" spans="1:13" ht="28.5" customHeight="1" thickBot="1">
      <c r="A28" s="595"/>
      <c r="B28" s="743"/>
      <c r="C28" s="744"/>
      <c r="D28" s="744"/>
      <c r="E28" s="744"/>
      <c r="F28" s="744"/>
      <c r="G28" s="744"/>
      <c r="H28" s="744"/>
      <c r="I28" s="744"/>
      <c r="J28" s="744"/>
      <c r="K28" s="744"/>
      <c r="L28" s="745"/>
      <c r="M28" s="595"/>
    </row>
    <row r="29" spans="1:13" ht="6.6" customHeight="1">
      <c r="A29" s="595"/>
      <c r="B29" s="595"/>
      <c r="C29" s="595"/>
      <c r="D29" s="595"/>
      <c r="E29" s="595"/>
      <c r="F29" s="595"/>
      <c r="G29" s="595"/>
      <c r="H29" s="595"/>
      <c r="I29" s="595"/>
      <c r="J29" s="595"/>
      <c r="K29" s="595"/>
      <c r="L29" s="595"/>
      <c r="M29" s="595"/>
    </row>
  </sheetData>
  <mergeCells count="8">
    <mergeCell ref="B17:L23"/>
    <mergeCell ref="B25:L28"/>
    <mergeCell ref="A1:M1"/>
    <mergeCell ref="A2:M2"/>
    <mergeCell ref="A3:M3"/>
    <mergeCell ref="A4:M4"/>
    <mergeCell ref="B6:E14"/>
    <mergeCell ref="H6:L14"/>
  </mergeCells>
  <phoneticPr fontId="106"/>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B4" zoomScale="75" zoomScaleNormal="75" workbookViewId="0">
      <selection activeCell="B5" sqref="B5:N5"/>
    </sheetView>
  </sheetViews>
  <sheetFormatPr defaultColWidth="8.88671875" defaultRowHeight="14.4"/>
  <cols>
    <col min="1" max="1" width="12.77734375" style="140" customWidth="1"/>
    <col min="2" max="2" width="25" style="186" customWidth="1"/>
    <col min="3" max="3" width="9.109375" style="186" customWidth="1"/>
    <col min="4" max="4" width="23" style="186" customWidth="1"/>
    <col min="5" max="5" width="19.44140625" style="186" customWidth="1"/>
    <col min="6" max="6" width="12.21875" style="186" customWidth="1"/>
    <col min="7" max="7" width="14.77734375" style="186" customWidth="1"/>
    <col min="8" max="8" width="20.88671875" style="186" customWidth="1"/>
    <col min="9" max="9" width="19" style="186" customWidth="1"/>
    <col min="10" max="10" width="13.21875" style="186" customWidth="1"/>
    <col min="11" max="11" width="10.88671875" style="186" customWidth="1"/>
    <col min="12" max="12" width="13" style="186" customWidth="1"/>
    <col min="13" max="13" width="16.109375" style="186" customWidth="1"/>
    <col min="14" max="14" width="28.77734375" style="186" customWidth="1"/>
    <col min="15" max="15" width="7.88671875" style="186" customWidth="1"/>
    <col min="16" max="16" width="40.44140625" style="261" customWidth="1"/>
    <col min="17" max="17" width="40.44140625" style="186" customWidth="1"/>
    <col min="18" max="16384" width="8.88671875" style="186"/>
  </cols>
  <sheetData>
    <row r="1" spans="2:19" ht="31.2" customHeight="1">
      <c r="B1" s="146"/>
      <c r="C1" s="416" t="s">
        <v>284</v>
      </c>
      <c r="D1" s="200"/>
      <c r="E1" s="200"/>
      <c r="F1" s="200"/>
      <c r="G1" s="200" t="s">
        <v>263</v>
      </c>
      <c r="H1" s="200"/>
      <c r="I1" s="200"/>
      <c r="J1" s="200"/>
      <c r="K1" s="200"/>
      <c r="L1" s="200"/>
      <c r="M1" s="200"/>
      <c r="N1" s="200"/>
      <c r="O1" s="140"/>
      <c r="P1" s="260"/>
    </row>
    <row r="2" spans="2:19" ht="31.2" customHeight="1">
      <c r="B2" s="146"/>
      <c r="C2" s="200"/>
      <c r="D2" s="200"/>
      <c r="E2" s="200"/>
      <c r="F2" s="200"/>
      <c r="G2" s="200"/>
      <c r="H2" s="200"/>
      <c r="I2" s="200"/>
      <c r="J2" s="200"/>
      <c r="K2" s="200"/>
      <c r="L2" s="200"/>
      <c r="M2" s="200"/>
      <c r="N2" s="200"/>
      <c r="O2" s="140"/>
      <c r="P2" s="260"/>
    </row>
    <row r="3" spans="2:19" ht="266.39999999999998" customHeight="1">
      <c r="B3" s="782"/>
      <c r="C3" s="782"/>
      <c r="D3" s="782"/>
      <c r="E3" s="782"/>
      <c r="F3" s="782"/>
      <c r="G3" s="782"/>
      <c r="H3" s="782"/>
      <c r="I3" s="782"/>
      <c r="J3" s="782"/>
      <c r="K3" s="782"/>
      <c r="L3" s="782"/>
      <c r="M3" s="782"/>
      <c r="N3" s="782"/>
      <c r="O3" s="140" t="s">
        <v>208</v>
      </c>
      <c r="P3" s="260"/>
    </row>
    <row r="4" spans="2:19" ht="29.25" customHeight="1">
      <c r="B4" s="224"/>
      <c r="C4" s="225" t="s">
        <v>286</v>
      </c>
      <c r="D4" s="226"/>
      <c r="E4" s="226"/>
      <c r="F4" s="226"/>
      <c r="G4" s="227"/>
      <c r="H4" s="226"/>
      <c r="I4" s="226"/>
      <c r="J4" s="228"/>
      <c r="K4" s="228"/>
      <c r="L4" s="228"/>
      <c r="M4" s="228"/>
      <c r="N4" s="229"/>
      <c r="O4" s="140"/>
      <c r="P4" s="251"/>
    </row>
    <row r="5" spans="2:19" ht="267" customHeight="1">
      <c r="B5" s="787" t="s">
        <v>285</v>
      </c>
      <c r="C5" s="788"/>
      <c r="D5" s="788"/>
      <c r="E5" s="788"/>
      <c r="F5" s="788"/>
      <c r="G5" s="788"/>
      <c r="H5" s="788"/>
      <c r="I5" s="788"/>
      <c r="J5" s="788"/>
      <c r="K5" s="788"/>
      <c r="L5" s="788"/>
      <c r="M5" s="788"/>
      <c r="N5" s="788"/>
      <c r="O5" s="140"/>
      <c r="P5" s="512" t="s">
        <v>208</v>
      </c>
    </row>
    <row r="6" spans="2:19" ht="32.4" customHeight="1">
      <c r="B6" s="791" t="s">
        <v>228</v>
      </c>
      <c r="C6" s="792"/>
      <c r="D6" s="792"/>
      <c r="E6" s="792"/>
      <c r="F6" s="792"/>
      <c r="G6" s="792"/>
      <c r="H6" s="792"/>
      <c r="I6" s="792"/>
      <c r="J6" s="792"/>
      <c r="K6" s="792"/>
      <c r="L6" s="792"/>
      <c r="M6" s="792"/>
      <c r="N6" s="792"/>
      <c r="O6" s="140"/>
      <c r="P6" s="248"/>
    </row>
    <row r="7" spans="2:19" ht="11.4" customHeight="1">
      <c r="B7" s="789"/>
      <c r="C7" s="790"/>
      <c r="D7" s="790"/>
      <c r="E7" s="790"/>
      <c r="F7" s="790"/>
      <c r="G7" s="790"/>
      <c r="H7" s="790"/>
      <c r="I7" s="790"/>
      <c r="J7" s="790"/>
      <c r="K7" s="790"/>
      <c r="L7" s="790"/>
      <c r="M7" s="790"/>
      <c r="N7" s="790"/>
      <c r="O7" s="140"/>
      <c r="P7" s="248"/>
      <c r="R7" s="186" t="s">
        <v>225</v>
      </c>
    </row>
    <row r="8" spans="2:19" ht="21.6" customHeight="1">
      <c r="B8" s="233"/>
      <c r="C8" s="783" t="s">
        <v>287</v>
      </c>
      <c r="D8" s="783"/>
      <c r="E8" s="783"/>
      <c r="F8" s="783"/>
      <c r="G8" s="783"/>
      <c r="H8" s="783"/>
      <c r="I8" s="783"/>
      <c r="J8" s="783"/>
      <c r="K8" s="783"/>
      <c r="L8" s="783"/>
      <c r="M8" s="147" t="s">
        <v>208</v>
      </c>
      <c r="N8" s="147"/>
      <c r="O8" s="140"/>
      <c r="P8" s="283"/>
      <c r="Q8" s="562">
        <f>+H13-G13</f>
        <v>3620971</v>
      </c>
    </row>
    <row r="9" spans="2:19" ht="21.6" customHeight="1">
      <c r="B9" s="233"/>
      <c r="C9" s="784" t="s">
        <v>178</v>
      </c>
      <c r="D9" s="784"/>
      <c r="E9" s="784"/>
      <c r="F9" s="784"/>
      <c r="G9" s="784"/>
      <c r="H9" s="784"/>
      <c r="I9" s="784"/>
      <c r="J9" s="784"/>
      <c r="K9" s="784"/>
      <c r="L9" s="784"/>
      <c r="M9" s="147"/>
      <c r="N9" s="172"/>
      <c r="O9" s="140"/>
      <c r="P9" s="284"/>
    </row>
    <row r="10" spans="2:19" ht="21.6" customHeight="1">
      <c r="B10" s="147"/>
      <c r="C10" s="147"/>
      <c r="D10" s="172"/>
      <c r="E10" s="172"/>
      <c r="F10" s="172"/>
      <c r="G10" s="192"/>
      <c r="H10" s="172"/>
      <c r="I10" s="172"/>
      <c r="J10" s="172"/>
      <c r="K10" s="172"/>
      <c r="L10" s="172"/>
      <c r="M10" s="172"/>
      <c r="N10" s="172"/>
      <c r="O10" s="140"/>
      <c r="P10" s="289"/>
    </row>
    <row r="11" spans="2:19" ht="15" customHeight="1">
      <c r="B11" s="140"/>
      <c r="C11" s="140"/>
      <c r="D11" s="193"/>
      <c r="E11" s="193"/>
      <c r="F11" s="193"/>
      <c r="G11" s="194"/>
      <c r="H11" s="193"/>
      <c r="I11" s="193"/>
      <c r="J11" s="193"/>
      <c r="K11" s="193"/>
      <c r="L11" s="193"/>
      <c r="M11" s="193"/>
      <c r="N11" s="193"/>
      <c r="O11" s="140"/>
      <c r="P11" s="550">
        <f>+H13-G13</f>
        <v>3620971</v>
      </c>
      <c r="Q11" s="521"/>
      <c r="R11" s="521"/>
      <c r="S11" s="521"/>
    </row>
    <row r="12" spans="2:19" ht="13.5" customHeight="1">
      <c r="B12" s="140"/>
      <c r="C12" s="140"/>
      <c r="D12" s="785" t="s">
        <v>179</v>
      </c>
      <c r="E12" s="785"/>
      <c r="F12" s="195"/>
      <c r="G12" s="196" t="s">
        <v>180</v>
      </c>
      <c r="H12" s="197" t="s">
        <v>181</v>
      </c>
      <c r="I12" s="198" t="s">
        <v>182</v>
      </c>
      <c r="J12" s="197" t="s">
        <v>183</v>
      </c>
      <c r="K12" s="197" t="s">
        <v>184</v>
      </c>
      <c r="L12" s="199" t="s">
        <v>197</v>
      </c>
      <c r="M12" s="193"/>
      <c r="N12" s="193"/>
      <c r="O12" s="140"/>
      <c r="P12" s="289"/>
      <c r="Q12" s="521"/>
      <c r="R12" s="521"/>
      <c r="S12" s="521"/>
    </row>
    <row r="13" spans="2:19" ht="18" customHeight="1">
      <c r="B13" s="140"/>
      <c r="C13" s="140"/>
      <c r="D13" s="785"/>
      <c r="E13" s="785"/>
      <c r="F13" s="236" t="s">
        <v>185</v>
      </c>
      <c r="G13" s="269">
        <v>535019736</v>
      </c>
      <c r="H13" s="269">
        <v>538640707</v>
      </c>
      <c r="I13" s="232">
        <f t="shared" ref="I13:I22" si="0">+H13/$H$13</f>
        <v>1</v>
      </c>
      <c r="J13" s="549">
        <v>6317953</v>
      </c>
      <c r="K13" s="422">
        <f>+J13/G13</f>
        <v>1.1808822319780742E-2</v>
      </c>
      <c r="L13" s="232">
        <f t="shared" ref="L13:L30" si="1">+H13/G13</f>
        <v>1.006767920426771</v>
      </c>
      <c r="M13" s="786" t="s">
        <v>186</v>
      </c>
      <c r="N13" s="786"/>
      <c r="O13" s="551"/>
      <c r="P13" s="289"/>
      <c r="Q13" s="521"/>
      <c r="R13" s="521"/>
      <c r="S13" s="521"/>
    </row>
    <row r="14" spans="2:19" ht="17.25" customHeight="1">
      <c r="B14" s="140"/>
      <c r="C14" s="140"/>
      <c r="D14" s="785"/>
      <c r="E14" s="785"/>
      <c r="F14" s="537" t="s">
        <v>250</v>
      </c>
      <c r="G14" s="291">
        <v>85500976</v>
      </c>
      <c r="H14" s="291">
        <v>86230982</v>
      </c>
      <c r="I14" s="232">
        <f t="shared" si="0"/>
        <v>0.16008998369297031</v>
      </c>
      <c r="J14" s="444">
        <v>1013377</v>
      </c>
      <c r="K14" s="438">
        <f>+J14/H14</f>
        <v>1.1751889825399413E-2</v>
      </c>
      <c r="L14" s="263">
        <f t="shared" si="1"/>
        <v>1.0085379844085054</v>
      </c>
      <c r="M14" s="780" t="s">
        <v>217</v>
      </c>
      <c r="N14" s="552">
        <f>+H13-G13</f>
        <v>3620971</v>
      </c>
      <c r="O14" s="551"/>
      <c r="P14" s="492"/>
      <c r="Q14" s="521"/>
      <c r="R14" s="521"/>
      <c r="S14" s="521"/>
    </row>
    <row r="15" spans="2:19" ht="17.25" customHeight="1">
      <c r="B15" s="140"/>
      <c r="C15" s="140"/>
      <c r="D15" s="785"/>
      <c r="E15" s="785"/>
      <c r="F15" s="538" t="s">
        <v>248</v>
      </c>
      <c r="G15" s="291">
        <v>3913534</v>
      </c>
      <c r="H15" s="291">
        <v>3925888</v>
      </c>
      <c r="I15" s="232">
        <f t="shared" si="0"/>
        <v>7.2885096669828928E-3</v>
      </c>
      <c r="J15" s="524">
        <v>41758</v>
      </c>
      <c r="K15" s="438">
        <f>+J15/G15</f>
        <v>1.0670151326141538E-2</v>
      </c>
      <c r="L15" s="263">
        <f t="shared" si="1"/>
        <v>1.0031567376187354</v>
      </c>
      <c r="M15" s="780"/>
      <c r="N15" s="570" t="s">
        <v>208</v>
      </c>
      <c r="O15" s="551"/>
      <c r="P15" s="492"/>
      <c r="Q15" s="288"/>
      <c r="R15" s="521"/>
      <c r="S15" s="521"/>
    </row>
    <row r="16" spans="2:19" ht="17.25" customHeight="1">
      <c r="B16" s="140"/>
      <c r="C16" s="140"/>
      <c r="D16" s="785"/>
      <c r="E16" s="785"/>
      <c r="F16" s="539" t="s">
        <v>251</v>
      </c>
      <c r="G16" s="290">
        <v>5814866</v>
      </c>
      <c r="H16" s="290">
        <v>5852596</v>
      </c>
      <c r="I16" s="232">
        <f t="shared" si="0"/>
        <v>1.0865491456441298E-2</v>
      </c>
      <c r="J16" s="235">
        <v>325340</v>
      </c>
      <c r="K16" s="425">
        <f t="shared" ref="K16:K22" si="2">+J16/H16</f>
        <v>5.5589006997920236E-2</v>
      </c>
      <c r="L16" s="263">
        <f t="shared" si="1"/>
        <v>1.0064885416104172</v>
      </c>
      <c r="M16" s="553"/>
      <c r="N16" s="553"/>
      <c r="O16" s="551"/>
      <c r="P16" s="492"/>
      <c r="Q16" s="289"/>
      <c r="R16" s="521"/>
      <c r="S16" s="521"/>
    </row>
    <row r="17" spans="2:19" ht="17.25" customHeight="1">
      <c r="B17" s="140"/>
      <c r="C17" s="140"/>
      <c r="D17" s="785"/>
      <c r="E17" s="785"/>
      <c r="F17" s="540" t="s">
        <v>252</v>
      </c>
      <c r="G17" s="290">
        <v>31445137</v>
      </c>
      <c r="H17" s="290">
        <v>31611769</v>
      </c>
      <c r="I17" s="232">
        <f t="shared" si="0"/>
        <v>5.8688043048332028E-2</v>
      </c>
      <c r="J17" s="264">
        <v>668693</v>
      </c>
      <c r="K17" s="424">
        <f t="shared" si="2"/>
        <v>2.1153292623389726E-2</v>
      </c>
      <c r="L17" s="263">
        <f t="shared" si="1"/>
        <v>1.0052991341713664</v>
      </c>
      <c r="M17" s="553"/>
      <c r="N17" s="553"/>
      <c r="O17" s="551"/>
      <c r="P17" s="492"/>
      <c r="Q17" s="523"/>
      <c r="R17" s="521"/>
      <c r="S17" s="521"/>
    </row>
    <row r="18" spans="2:19" ht="17.25" customHeight="1">
      <c r="B18" s="140"/>
      <c r="C18" s="140"/>
      <c r="D18" s="785"/>
      <c r="E18" s="785"/>
      <c r="F18" s="538" t="s">
        <v>187</v>
      </c>
      <c r="G18" s="290">
        <v>9276618</v>
      </c>
      <c r="H18" s="290">
        <v>9313453</v>
      </c>
      <c r="I18" s="232">
        <f t="shared" si="0"/>
        <v>1.7290659393108216E-2</v>
      </c>
      <c r="J18" s="235">
        <v>128994</v>
      </c>
      <c r="K18" s="262">
        <f t="shared" si="2"/>
        <v>1.3850287320932419E-2</v>
      </c>
      <c r="L18" s="263">
        <f t="shared" si="1"/>
        <v>1.0039707358867207</v>
      </c>
      <c r="M18" s="553"/>
      <c r="N18" s="553"/>
      <c r="O18" s="551"/>
      <c r="P18" s="492"/>
      <c r="Q18" s="288"/>
      <c r="R18" s="521"/>
      <c r="S18" s="521"/>
    </row>
    <row r="19" spans="2:19" ht="17.25" customHeight="1">
      <c r="B19" s="140"/>
      <c r="C19" s="140"/>
      <c r="D19" s="785"/>
      <c r="E19" s="785"/>
      <c r="F19" s="577" t="s">
        <v>253</v>
      </c>
      <c r="G19" s="578">
        <v>3808970</v>
      </c>
      <c r="H19" s="578">
        <v>3882425</v>
      </c>
      <c r="I19" s="418">
        <f t="shared" si="0"/>
        <v>7.207819515950546E-3</v>
      </c>
      <c r="J19" s="579">
        <v>58226</v>
      </c>
      <c r="K19" s="580">
        <f t="shared" si="2"/>
        <v>1.4997327701114638E-2</v>
      </c>
      <c r="L19" s="410">
        <f t="shared" si="1"/>
        <v>1.0192847410192256</v>
      </c>
      <c r="M19" s="553"/>
      <c r="N19" s="553"/>
      <c r="O19" s="551"/>
      <c r="P19" s="492"/>
      <c r="Q19" s="289"/>
      <c r="R19" s="521"/>
      <c r="S19" s="521"/>
    </row>
    <row r="20" spans="2:19" ht="17.25" customHeight="1">
      <c r="B20" s="140"/>
      <c r="C20" s="140"/>
      <c r="D20" s="785"/>
      <c r="E20" s="785"/>
      <c r="F20" s="561" t="s">
        <v>254</v>
      </c>
      <c r="G20" s="290">
        <v>3977628</v>
      </c>
      <c r="H20" s="290">
        <v>3984646</v>
      </c>
      <c r="I20" s="232">
        <f t="shared" si="0"/>
        <v>7.3975953696347723E-3</v>
      </c>
      <c r="J20" s="235">
        <v>101589</v>
      </c>
      <c r="K20" s="560">
        <f t="shared" si="2"/>
        <v>2.5495112991216786E-2</v>
      </c>
      <c r="L20" s="525">
        <f t="shared" si="1"/>
        <v>1.0017643681108439</v>
      </c>
      <c r="M20" s="553"/>
      <c r="N20" s="553"/>
      <c r="O20" s="551"/>
      <c r="P20" s="492"/>
      <c r="Q20" s="523"/>
      <c r="R20" s="521"/>
      <c r="S20" s="521"/>
    </row>
    <row r="21" spans="2:19" ht="17.25" customHeight="1">
      <c r="B21" s="140"/>
      <c r="C21" s="140"/>
      <c r="D21" s="785"/>
      <c r="E21" s="785"/>
      <c r="F21" s="537" t="s">
        <v>255</v>
      </c>
      <c r="G21" s="291">
        <v>15072747</v>
      </c>
      <c r="H21" s="291">
        <v>15085742</v>
      </c>
      <c r="I21" s="232">
        <f t="shared" si="0"/>
        <v>2.8007058887214775E-2</v>
      </c>
      <c r="J21" s="419">
        <v>98996</v>
      </c>
      <c r="K21" s="262">
        <f t="shared" si="2"/>
        <v>6.5622227928861573E-3</v>
      </c>
      <c r="L21" s="263">
        <f t="shared" si="1"/>
        <v>1.0008621520682328</v>
      </c>
      <c r="M21" s="553"/>
      <c r="N21" s="553"/>
      <c r="O21" s="551"/>
      <c r="P21" s="492"/>
      <c r="Q21" s="288"/>
      <c r="R21" s="521"/>
      <c r="S21" s="521"/>
    </row>
    <row r="22" spans="2:19" ht="17.25" customHeight="1">
      <c r="B22" s="140"/>
      <c r="C22" s="140"/>
      <c r="D22" s="785"/>
      <c r="E22" s="785"/>
      <c r="F22" s="539" t="s">
        <v>256</v>
      </c>
      <c r="G22" s="303">
        <v>7233528</v>
      </c>
      <c r="H22" s="303">
        <v>7234597</v>
      </c>
      <c r="I22" s="232">
        <f t="shared" si="0"/>
        <v>1.3431211020595961E-2</v>
      </c>
      <c r="J22" s="235">
        <v>141363</v>
      </c>
      <c r="K22" s="476">
        <f t="shared" si="2"/>
        <v>1.9539858267157106E-2</v>
      </c>
      <c r="L22" s="263">
        <f t="shared" si="1"/>
        <v>1.0001477840412036</v>
      </c>
      <c r="M22" s="553"/>
      <c r="N22" s="553"/>
      <c r="O22" s="551"/>
      <c r="P22" s="492"/>
      <c r="Q22" s="289"/>
      <c r="R22" s="521"/>
      <c r="S22" s="521"/>
    </row>
    <row r="23" spans="2:19" ht="17.25" customHeight="1">
      <c r="B23" s="140"/>
      <c r="C23" s="140"/>
      <c r="D23" s="785"/>
      <c r="E23" s="785"/>
      <c r="F23" s="537" t="s">
        <v>257</v>
      </c>
      <c r="G23" s="291">
        <v>43213435</v>
      </c>
      <c r="H23" s="291">
        <v>43283793</v>
      </c>
      <c r="I23" s="232">
        <f>+H23/$H$13</f>
        <v>8.0357448736231518E-2</v>
      </c>
      <c r="J23" s="292">
        <v>524840</v>
      </c>
      <c r="K23" s="262">
        <f>+J23/H23</f>
        <v>1.2125554708202214E-2</v>
      </c>
      <c r="L23" s="263">
        <f>+H23/G23</f>
        <v>1.0016281510599654</v>
      </c>
      <c r="M23" s="553"/>
      <c r="N23" s="553"/>
      <c r="O23" s="551"/>
      <c r="P23" s="492"/>
      <c r="Q23" s="523"/>
      <c r="R23" s="521"/>
      <c r="S23" s="521"/>
    </row>
    <row r="24" spans="2:19" ht="17.25" customHeight="1">
      <c r="B24" s="140"/>
      <c r="C24" s="140"/>
      <c r="D24" s="785"/>
      <c r="E24" s="785"/>
      <c r="F24" s="541" t="s">
        <v>258</v>
      </c>
      <c r="G24" s="549">
        <v>1531112</v>
      </c>
      <c r="H24" s="549">
        <v>1531830</v>
      </c>
      <c r="I24" s="232">
        <f>+G24/$H$13</f>
        <v>2.8425478804371168E-3</v>
      </c>
      <c r="J24" s="549">
        <v>30383</v>
      </c>
      <c r="K24" s="476">
        <f>+J24/G24</f>
        <v>1.9843747550799679E-2</v>
      </c>
      <c r="L24" s="263">
        <f t="shared" si="1"/>
        <v>1.0004689402212248</v>
      </c>
      <c r="M24" s="553"/>
      <c r="N24" s="553"/>
      <c r="O24" s="551"/>
      <c r="P24" s="492"/>
      <c r="Q24" s="288"/>
      <c r="R24" s="521"/>
      <c r="S24" s="521"/>
    </row>
    <row r="25" spans="2:19" ht="17.25" customHeight="1">
      <c r="B25" s="140"/>
      <c r="C25" s="140"/>
      <c r="D25" s="785"/>
      <c r="E25" s="785"/>
      <c r="F25" s="542" t="s">
        <v>259</v>
      </c>
      <c r="G25" s="423">
        <v>18104944</v>
      </c>
      <c r="H25" s="423">
        <v>18126576</v>
      </c>
      <c r="I25" s="232">
        <f>+H25/$H$13</f>
        <v>3.3652443575899284E-2</v>
      </c>
      <c r="J25" s="235">
        <v>372707</v>
      </c>
      <c r="K25" s="476">
        <f>+J25/H25</f>
        <v>2.0561356982145992E-2</v>
      </c>
      <c r="L25" s="263">
        <f>+H25/G25</f>
        <v>1.0011948117597049</v>
      </c>
      <c r="M25" s="553"/>
      <c r="N25" s="553"/>
      <c r="O25" s="551"/>
      <c r="P25" s="492"/>
      <c r="Q25" s="289"/>
      <c r="R25" s="521"/>
      <c r="S25" s="521"/>
    </row>
    <row r="26" spans="2:19" ht="17.25" customHeight="1">
      <c r="B26" s="140"/>
      <c r="C26" s="140"/>
      <c r="D26" s="785"/>
      <c r="E26" s="785"/>
      <c r="F26" s="558" t="s">
        <v>260</v>
      </c>
      <c r="G26" s="423">
        <v>12478994</v>
      </c>
      <c r="H26" s="423">
        <v>12563399</v>
      </c>
      <c r="I26" s="232">
        <f t="shared" ref="I26:I30" si="3">+H26/$H$13</f>
        <v>2.3324265761443835E-2</v>
      </c>
      <c r="J26" s="235">
        <v>107482</v>
      </c>
      <c r="K26" s="559">
        <f>+J26/H26</f>
        <v>8.5551688679154428E-3</v>
      </c>
      <c r="L26" s="263">
        <f t="shared" si="1"/>
        <v>1.0067637663741165</v>
      </c>
      <c r="M26" s="553"/>
      <c r="N26" s="553"/>
      <c r="O26" s="551"/>
      <c r="P26" s="492"/>
      <c r="Q26" s="523"/>
      <c r="R26" s="521"/>
      <c r="S26" s="521"/>
    </row>
    <row r="27" spans="2:19" ht="17.25" customHeight="1">
      <c r="B27" s="140"/>
      <c r="C27" s="140"/>
      <c r="D27" s="785"/>
      <c r="E27" s="785"/>
      <c r="F27" s="543" t="s">
        <v>249</v>
      </c>
      <c r="G27" s="423">
        <v>29946697</v>
      </c>
      <c r="H27" s="423">
        <v>30279240</v>
      </c>
      <c r="I27" s="232">
        <f t="shared" si="3"/>
        <v>5.6214169494620096E-2</v>
      </c>
      <c r="J27" s="235">
        <v>150078</v>
      </c>
      <c r="K27" s="262">
        <f>+J27/H27</f>
        <v>4.9564652217162653E-3</v>
      </c>
      <c r="L27" s="263">
        <f>+H27/G27</f>
        <v>1.0111044967663712</v>
      </c>
      <c r="M27" s="553"/>
      <c r="N27" s="553"/>
      <c r="O27" s="551"/>
      <c r="P27" s="492"/>
      <c r="Q27" s="288"/>
      <c r="R27" s="521"/>
      <c r="S27" s="521"/>
    </row>
    <row r="28" spans="2:19" ht="22.2" customHeight="1">
      <c r="B28" s="140"/>
      <c r="C28" s="140"/>
      <c r="D28" s="785"/>
      <c r="E28" s="785"/>
      <c r="F28" s="557" t="s">
        <v>196</v>
      </c>
      <c r="G28" s="290">
        <v>26803867</v>
      </c>
      <c r="H28" s="290">
        <v>27204953</v>
      </c>
      <c r="I28" s="232">
        <f t="shared" si="3"/>
        <v>5.0506678471294968E-2</v>
      </c>
      <c r="J28" s="556">
        <v>140176</v>
      </c>
      <c r="K28" s="262">
        <f t="shared" ref="K28:K30" si="4">+J28/H28</f>
        <v>5.1525911476487385E-3</v>
      </c>
      <c r="L28" s="263">
        <f t="shared" si="1"/>
        <v>1.0149637363892308</v>
      </c>
      <c r="M28" s="781" t="s">
        <v>266</v>
      </c>
      <c r="N28" s="780"/>
      <c r="O28" s="551"/>
      <c r="P28" s="492"/>
      <c r="Q28" s="289"/>
      <c r="R28" s="521"/>
      <c r="S28" s="521"/>
    </row>
    <row r="29" spans="2:19" ht="22.2" customHeight="1">
      <c r="B29" s="140"/>
      <c r="C29" s="140"/>
      <c r="D29" s="779"/>
      <c r="E29" s="779"/>
      <c r="F29" s="557" t="s">
        <v>206</v>
      </c>
      <c r="G29" s="549">
        <v>9026281</v>
      </c>
      <c r="H29" s="549">
        <v>9124454</v>
      </c>
      <c r="I29" s="232">
        <f t="shared" si="3"/>
        <v>1.6939778003076177E-2</v>
      </c>
      <c r="J29" s="596">
        <v>31019</v>
      </c>
      <c r="K29" s="262">
        <f t="shared" si="4"/>
        <v>3.3995458796767454E-3</v>
      </c>
      <c r="L29" s="263">
        <f t="shared" si="1"/>
        <v>1.0108763509578309</v>
      </c>
      <c r="M29" s="780"/>
      <c r="N29" s="780"/>
      <c r="O29" s="551"/>
      <c r="P29" s="492"/>
      <c r="Q29" s="523"/>
      <c r="R29" s="521"/>
      <c r="S29" s="521"/>
    </row>
    <row r="30" spans="2:19" ht="22.2" customHeight="1">
      <c r="B30" s="145"/>
      <c r="C30" s="140"/>
      <c r="D30" s="259"/>
      <c r="E30" s="259"/>
      <c r="F30" s="599" t="s">
        <v>288</v>
      </c>
      <c r="G30" s="597">
        <v>2104207</v>
      </c>
      <c r="H30" s="597">
        <v>2112656</v>
      </c>
      <c r="I30" s="232">
        <f t="shared" si="3"/>
        <v>3.9221989213674485E-3</v>
      </c>
      <c r="J30" s="598">
        <v>14619</v>
      </c>
      <c r="K30" s="559">
        <f t="shared" si="4"/>
        <v>6.9197256912625627E-3</v>
      </c>
      <c r="L30" s="232">
        <f t="shared" si="1"/>
        <v>1.0040152893702949</v>
      </c>
      <c r="M30" s="780"/>
      <c r="N30" s="780"/>
      <c r="O30" s="551"/>
      <c r="P30" s="492"/>
      <c r="Q30" s="288"/>
      <c r="R30" s="521"/>
      <c r="S30" s="521"/>
    </row>
    <row r="31" spans="2:19" ht="17.399999999999999" customHeight="1">
      <c r="B31" s="140"/>
      <c r="C31" s="140"/>
      <c r="D31" s="140"/>
      <c r="E31" s="140"/>
      <c r="F31" s="140"/>
      <c r="G31" s="140"/>
      <c r="H31" s="140"/>
      <c r="I31" s="140"/>
      <c r="J31" s="140"/>
      <c r="K31" s="140"/>
      <c r="L31" s="140"/>
      <c r="M31" s="551"/>
      <c r="N31" s="551"/>
      <c r="O31" s="551"/>
      <c r="P31" s="492"/>
      <c r="Q31" s="289"/>
      <c r="R31" s="521"/>
      <c r="S31" s="521"/>
    </row>
    <row r="32" spans="2:19" ht="21.6" customHeight="1">
      <c r="B32" s="180"/>
      <c r="C32" s="180"/>
      <c r="D32" s="180"/>
      <c r="E32" s="180"/>
      <c r="F32" s="180"/>
      <c r="G32" s="180"/>
      <c r="H32" s="180"/>
      <c r="I32" s="180"/>
      <c r="J32" s="180"/>
      <c r="K32" s="140"/>
      <c r="L32" s="758" t="s">
        <v>262</v>
      </c>
      <c r="M32" s="758"/>
      <c r="N32" s="758"/>
      <c r="O32" s="551"/>
      <c r="P32" s="492"/>
      <c r="Q32" s="523"/>
      <c r="R32" s="521"/>
      <c r="S32" s="521"/>
    </row>
    <row r="33" spans="2:19" ht="21.6" customHeight="1">
      <c r="B33" s="180"/>
      <c r="C33" s="180"/>
      <c r="D33" s="180"/>
      <c r="E33" s="180"/>
      <c r="F33" s="180"/>
      <c r="G33" s="180"/>
      <c r="H33" s="180"/>
      <c r="I33" s="180"/>
      <c r="J33" s="180"/>
      <c r="K33" s="140"/>
      <c r="L33" s="758"/>
      <c r="M33" s="758"/>
      <c r="N33" s="758"/>
      <c r="O33" s="551" t="s">
        <v>208</v>
      </c>
      <c r="P33" s="492"/>
      <c r="Q33" s="288"/>
      <c r="R33" s="521"/>
      <c r="S33" s="521"/>
    </row>
    <row r="34" spans="2:19" ht="21.6" customHeight="1">
      <c r="B34" s="180"/>
      <c r="C34" s="180"/>
      <c r="D34" s="180"/>
      <c r="E34" s="180"/>
      <c r="F34" s="180"/>
      <c r="G34" s="180"/>
      <c r="H34" s="180"/>
      <c r="I34" s="180"/>
      <c r="J34" s="180"/>
      <c r="K34" s="140"/>
      <c r="L34" s="758"/>
      <c r="M34" s="758"/>
      <c r="N34" s="758"/>
      <c r="O34" s="555"/>
      <c r="P34" s="492"/>
      <c r="Q34" s="289"/>
      <c r="R34" s="521"/>
      <c r="S34" s="521"/>
    </row>
    <row r="35" spans="2:19" ht="21.6" customHeight="1">
      <c r="B35" s="180"/>
      <c r="C35" s="180"/>
      <c r="D35" s="180"/>
      <c r="E35" s="180"/>
      <c r="F35" s="180"/>
      <c r="G35" s="180"/>
      <c r="H35" s="180"/>
      <c r="I35" s="180"/>
      <c r="J35" s="180"/>
      <c r="K35" s="140"/>
      <c r="L35" s="758"/>
      <c r="M35" s="758"/>
      <c r="N35" s="758"/>
      <c r="O35" s="555"/>
      <c r="P35" s="492"/>
      <c r="Q35" s="523"/>
      <c r="R35" s="521"/>
      <c r="S35" s="521"/>
    </row>
    <row r="36" spans="2:19" ht="21.6" customHeight="1">
      <c r="B36" s="180"/>
      <c r="C36" s="180"/>
      <c r="D36" s="180"/>
      <c r="E36" s="180"/>
      <c r="F36" s="180"/>
      <c r="G36" s="180"/>
      <c r="H36" s="180"/>
      <c r="I36" s="180"/>
      <c r="J36" s="180"/>
      <c r="K36" s="140"/>
      <c r="L36" s="758"/>
      <c r="M36" s="758"/>
      <c r="N36" s="758"/>
      <c r="O36" s="555"/>
      <c r="P36" s="492"/>
      <c r="Q36" s="288"/>
      <c r="R36" s="521"/>
      <c r="S36" s="521"/>
    </row>
    <row r="37" spans="2:19" ht="21.6" customHeight="1">
      <c r="B37" s="494"/>
      <c r="C37" s="180"/>
      <c r="D37" s="180"/>
      <c r="E37" s="180"/>
      <c r="F37" s="180"/>
      <c r="G37" s="180"/>
      <c r="H37" s="180"/>
      <c r="I37" s="180"/>
      <c r="J37" s="180"/>
      <c r="K37" s="140"/>
      <c r="L37" s="758"/>
      <c r="M37" s="758"/>
      <c r="N37" s="758"/>
      <c r="O37" s="555"/>
      <c r="P37" s="492"/>
      <c r="Q37" s="289"/>
      <c r="R37" s="521"/>
      <c r="S37" s="521"/>
    </row>
    <row r="38" spans="2:19" ht="21.6" customHeight="1">
      <c r="B38" s="180"/>
      <c r="C38" s="180"/>
      <c r="D38" s="180"/>
      <c r="E38" s="180"/>
      <c r="F38" s="180"/>
      <c r="G38" s="180"/>
      <c r="H38" s="180"/>
      <c r="I38" s="180"/>
      <c r="J38" s="180"/>
      <c r="K38" s="140"/>
      <c r="L38" s="758"/>
      <c r="M38" s="758"/>
      <c r="N38" s="758"/>
      <c r="O38" s="555"/>
      <c r="P38" s="492"/>
      <c r="Q38" s="523"/>
      <c r="R38" s="521"/>
      <c r="S38" s="521"/>
    </row>
    <row r="39" spans="2:19" ht="21.6" customHeight="1">
      <c r="B39" s="180"/>
      <c r="C39" s="180"/>
      <c r="D39" s="180"/>
      <c r="E39" s="180"/>
      <c r="F39" s="180"/>
      <c r="G39" s="180"/>
      <c r="H39" s="180"/>
      <c r="I39" s="180"/>
      <c r="J39" s="180"/>
      <c r="K39" s="140"/>
      <c r="L39" s="758"/>
      <c r="M39" s="758"/>
      <c r="N39" s="758"/>
      <c r="O39" s="555"/>
      <c r="P39" s="492"/>
      <c r="Q39" s="288"/>
      <c r="R39" s="521"/>
      <c r="S39" s="521"/>
    </row>
    <row r="40" spans="2:19" ht="21.6" customHeight="1">
      <c r="B40" s="180"/>
      <c r="C40" s="180"/>
      <c r="D40" s="180"/>
      <c r="E40" s="180"/>
      <c r="F40" s="180"/>
      <c r="G40" s="180"/>
      <c r="H40" s="180"/>
      <c r="I40" s="180"/>
      <c r="J40" s="180"/>
      <c r="K40" s="140"/>
      <c r="L40" s="758"/>
      <c r="M40" s="758"/>
      <c r="N40" s="758"/>
      <c r="O40" s="555"/>
      <c r="P40" s="492"/>
      <c r="Q40" s="289"/>
      <c r="R40" s="521"/>
      <c r="S40" s="521"/>
    </row>
    <row r="41" spans="2:19" ht="21.6" customHeight="1">
      <c r="B41" s="180"/>
      <c r="C41" s="180"/>
      <c r="D41" s="180"/>
      <c r="E41" s="180"/>
      <c r="F41" s="180"/>
      <c r="G41" s="180"/>
      <c r="H41" s="180"/>
      <c r="I41" s="180"/>
      <c r="J41" s="180"/>
      <c r="K41" s="140"/>
      <c r="L41" s="758"/>
      <c r="M41" s="758"/>
      <c r="N41" s="758"/>
      <c r="O41" s="555"/>
      <c r="P41" s="492"/>
      <c r="Q41" s="523"/>
      <c r="R41" s="521"/>
      <c r="S41" s="521"/>
    </row>
    <row r="42" spans="2:19" ht="21.6" customHeight="1">
      <c r="B42" s="180"/>
      <c r="C42" s="180"/>
      <c r="D42" s="180"/>
      <c r="E42" s="180"/>
      <c r="F42" s="180"/>
      <c r="G42" s="180"/>
      <c r="H42" s="180"/>
      <c r="I42" s="180"/>
      <c r="J42" s="180"/>
      <c r="K42" s="140"/>
      <c r="L42" s="758"/>
      <c r="M42" s="758"/>
      <c r="N42" s="758"/>
      <c r="O42" s="555"/>
      <c r="P42" s="492"/>
      <c r="Q42" s="288"/>
      <c r="R42" s="521"/>
      <c r="S42" s="521"/>
    </row>
    <row r="43" spans="2:19" ht="21.6" customHeight="1">
      <c r="B43" s="140"/>
      <c r="C43" s="140"/>
      <c r="D43" s="140"/>
      <c r="E43" s="140"/>
      <c r="F43" s="140"/>
      <c r="G43" s="140"/>
      <c r="H43" s="140"/>
      <c r="I43" s="140"/>
      <c r="J43" s="140"/>
      <c r="K43" s="140"/>
      <c r="L43" s="497"/>
      <c r="M43" s="554"/>
      <c r="N43" s="554"/>
      <c r="O43" s="555"/>
      <c r="P43" s="492"/>
      <c r="Q43" s="289"/>
      <c r="R43" s="521"/>
      <c r="S43" s="521"/>
    </row>
    <row r="44" spans="2:19" ht="21.6" customHeight="1">
      <c r="B44" s="140"/>
      <c r="C44" s="140"/>
      <c r="D44" s="140"/>
      <c r="E44" s="140"/>
      <c r="F44" s="140"/>
      <c r="G44" s="140"/>
      <c r="H44" s="140"/>
      <c r="I44" s="140"/>
      <c r="J44" s="140"/>
      <c r="K44" s="140"/>
      <c r="L44" s="497"/>
      <c r="M44" s="554"/>
      <c r="N44" s="554"/>
      <c r="O44" s="555"/>
      <c r="P44" s="492"/>
      <c r="Q44" s="523"/>
      <c r="R44" s="521"/>
      <c r="S44" s="521"/>
    </row>
    <row r="45" spans="2:19" ht="32.4">
      <c r="B45" s="759" t="s">
        <v>188</v>
      </c>
      <c r="C45" s="759"/>
      <c r="D45" s="759"/>
      <c r="E45" s="759"/>
      <c r="F45" s="759"/>
      <c r="G45" s="759"/>
      <c r="H45" s="759"/>
      <c r="I45" s="151"/>
      <c r="J45" s="150"/>
      <c r="K45" s="140"/>
      <c r="L45" s="140"/>
      <c r="M45" s="140"/>
      <c r="N45" s="140"/>
      <c r="O45" s="140"/>
      <c r="Q45" s="289"/>
    </row>
    <row r="46" spans="2:19" ht="18">
      <c r="B46" s="181" t="s">
        <v>140</v>
      </c>
      <c r="C46" s="140"/>
      <c r="D46" s="140"/>
      <c r="E46" s="140"/>
      <c r="F46" s="140"/>
      <c r="G46" s="140"/>
      <c r="H46" s="140"/>
      <c r="I46" s="140"/>
      <c r="J46" s="140"/>
      <c r="K46" s="140"/>
      <c r="L46" s="140"/>
      <c r="M46" s="140"/>
      <c r="N46" s="140"/>
      <c r="O46" s="140"/>
      <c r="P46" s="288"/>
      <c r="Q46" s="523"/>
    </row>
    <row r="47" spans="2:19" ht="18">
      <c r="B47" s="760" t="s">
        <v>141</v>
      </c>
      <c r="C47" s="760"/>
      <c r="D47" s="760"/>
      <c r="E47" s="760"/>
      <c r="F47" s="760"/>
      <c r="G47" s="760"/>
      <c r="H47" s="760"/>
      <c r="I47" s="760"/>
      <c r="J47" s="760"/>
      <c r="K47" s="760"/>
      <c r="L47" s="760"/>
      <c r="M47" s="760"/>
      <c r="N47" s="140"/>
      <c r="O47" s="140"/>
      <c r="P47" s="289"/>
    </row>
    <row r="48" spans="2:19" ht="18">
      <c r="B48" s="761" t="s">
        <v>142</v>
      </c>
      <c r="C48" s="761"/>
      <c r="D48" s="761"/>
      <c r="E48" s="761"/>
      <c r="F48" s="761"/>
      <c r="G48" s="761"/>
      <c r="H48" s="761"/>
      <c r="I48" s="761"/>
      <c r="J48" s="761"/>
      <c r="K48" s="761"/>
      <c r="L48" s="761"/>
      <c r="M48" s="761"/>
      <c r="N48" s="140"/>
      <c r="O48" s="140"/>
      <c r="P48" s="289"/>
    </row>
    <row r="49" spans="2:16" ht="22.5" customHeight="1">
      <c r="B49" s="766" t="s">
        <v>203</v>
      </c>
      <c r="C49" s="767"/>
      <c r="D49" s="767"/>
      <c r="E49" s="767"/>
      <c r="F49" s="767"/>
      <c r="G49" s="767"/>
      <c r="H49" s="767"/>
      <c r="I49" s="767"/>
      <c r="J49" s="767"/>
      <c r="K49" s="767"/>
      <c r="L49" s="767"/>
      <c r="M49" s="768"/>
      <c r="N49" s="762" t="s">
        <v>189</v>
      </c>
      <c r="O49" s="140"/>
      <c r="P49" s="288"/>
    </row>
    <row r="50" spans="2:16" ht="22.5" customHeight="1">
      <c r="B50" s="216" t="s">
        <v>209</v>
      </c>
      <c r="C50" s="214"/>
      <c r="D50" s="214"/>
      <c r="E50" s="214"/>
      <c r="F50" s="214"/>
      <c r="G50" s="214"/>
      <c r="H50" s="214"/>
      <c r="I50" s="214"/>
      <c r="J50" s="214"/>
      <c r="K50" s="214"/>
      <c r="L50" s="214"/>
      <c r="M50" s="215"/>
      <c r="N50" s="762"/>
      <c r="O50" s="140"/>
      <c r="P50" s="289"/>
    </row>
    <row r="51" spans="2:16" ht="18">
      <c r="B51" s="760" t="s">
        <v>199</v>
      </c>
      <c r="C51" s="760"/>
      <c r="D51" s="760"/>
      <c r="E51" s="760"/>
      <c r="F51" s="760"/>
      <c r="G51" s="760"/>
      <c r="H51" s="760"/>
      <c r="I51" s="760"/>
      <c r="J51" s="760"/>
      <c r="K51" s="760"/>
      <c r="L51" s="760"/>
      <c r="M51" s="760"/>
      <c r="N51" s="762"/>
      <c r="O51" s="140"/>
      <c r="P51" s="289"/>
    </row>
    <row r="52" spans="2:16" ht="18">
      <c r="B52" s="761" t="s">
        <v>200</v>
      </c>
      <c r="C52" s="761"/>
      <c r="D52" s="761"/>
      <c r="E52" s="761"/>
      <c r="F52" s="761"/>
      <c r="G52" s="761"/>
      <c r="H52" s="761"/>
      <c r="I52" s="761"/>
      <c r="J52" s="761"/>
      <c r="K52" s="761"/>
      <c r="L52" s="761"/>
      <c r="M52" s="761"/>
      <c r="N52" s="762"/>
      <c r="O52" s="140"/>
      <c r="P52" s="288"/>
    </row>
    <row r="53" spans="2:16" ht="18">
      <c r="B53" s="760" t="s">
        <v>201</v>
      </c>
      <c r="C53" s="760"/>
      <c r="D53" s="760"/>
      <c r="E53" s="760"/>
      <c r="F53" s="760"/>
      <c r="G53" s="760"/>
      <c r="H53" s="760"/>
      <c r="I53" s="760"/>
      <c r="J53" s="760"/>
      <c r="K53" s="760"/>
      <c r="L53" s="760"/>
      <c r="M53" s="760"/>
      <c r="N53" s="762"/>
      <c r="O53" s="140"/>
      <c r="P53" s="289"/>
    </row>
    <row r="54" spans="2:16" ht="18">
      <c r="B54" s="760" t="s">
        <v>202</v>
      </c>
      <c r="C54" s="760"/>
      <c r="D54" s="760"/>
      <c r="E54" s="760"/>
      <c r="F54" s="760"/>
      <c r="G54" s="760"/>
      <c r="H54" s="760"/>
      <c r="I54" s="760"/>
      <c r="J54" s="760"/>
      <c r="K54" s="760"/>
      <c r="L54" s="760"/>
      <c r="M54" s="760"/>
      <c r="N54" s="762"/>
      <c r="O54" s="140"/>
      <c r="P54" s="289"/>
    </row>
    <row r="55" spans="2:16" ht="18">
      <c r="B55" s="153"/>
      <c r="M55" s="140"/>
      <c r="N55" s="762"/>
      <c r="O55" s="140"/>
      <c r="P55" s="288"/>
    </row>
    <row r="56" spans="2:16" ht="17.25" customHeight="1">
      <c r="B56" s="763" t="s">
        <v>143</v>
      </c>
      <c r="C56" s="764"/>
      <c r="D56" s="764"/>
      <c r="E56" s="764"/>
      <c r="F56" s="764"/>
      <c r="G56" s="764"/>
      <c r="H56" s="764"/>
      <c r="I56" s="764"/>
      <c r="J56" s="764"/>
      <c r="K56" s="764"/>
      <c r="L56" s="764"/>
      <c r="M56" s="765"/>
      <c r="N56" s="762"/>
      <c r="O56" s="140"/>
      <c r="P56" s="289"/>
    </row>
    <row r="57" spans="2:16" ht="17.25" customHeight="1">
      <c r="B57" s="763" t="s">
        <v>144</v>
      </c>
      <c r="C57" s="764"/>
      <c r="D57" s="764"/>
      <c r="E57" s="764"/>
      <c r="F57" s="764"/>
      <c r="G57" s="764"/>
      <c r="H57" s="764"/>
      <c r="I57" s="764"/>
      <c r="J57" s="764"/>
      <c r="K57" s="764"/>
      <c r="L57" s="764"/>
      <c r="M57" s="765"/>
      <c r="N57" s="762"/>
      <c r="O57" s="140"/>
      <c r="P57" s="289"/>
    </row>
    <row r="58" spans="2:16" ht="17.25" customHeight="1">
      <c r="B58" s="763" t="s">
        <v>145</v>
      </c>
      <c r="C58" s="764"/>
      <c r="D58" s="764"/>
      <c r="E58" s="764"/>
      <c r="F58" s="764"/>
      <c r="G58" s="764"/>
      <c r="H58" s="764"/>
      <c r="I58" s="764"/>
      <c r="J58" s="764"/>
      <c r="K58" s="764"/>
      <c r="L58" s="764"/>
      <c r="M58" s="765"/>
      <c r="N58" s="762"/>
      <c r="O58" s="140"/>
      <c r="P58" s="288"/>
    </row>
    <row r="59" spans="2:16" ht="18">
      <c r="B59" s="763" t="s">
        <v>146</v>
      </c>
      <c r="C59" s="764"/>
      <c r="D59" s="764"/>
      <c r="E59" s="764"/>
      <c r="F59" s="764"/>
      <c r="G59" s="764"/>
      <c r="H59" s="764"/>
      <c r="I59" s="764"/>
      <c r="J59" s="764"/>
      <c r="K59" s="764"/>
      <c r="L59" s="764"/>
      <c r="M59" s="765"/>
      <c r="N59" s="762"/>
      <c r="O59" s="140"/>
      <c r="P59" s="289"/>
    </row>
    <row r="60" spans="2:16" ht="18">
      <c r="B60" s="763" t="s">
        <v>147</v>
      </c>
      <c r="C60" s="764"/>
      <c r="D60" s="764"/>
      <c r="E60" s="764"/>
      <c r="F60" s="764"/>
      <c r="G60" s="764"/>
      <c r="H60" s="764"/>
      <c r="I60" s="764"/>
      <c r="J60" s="764"/>
      <c r="K60" s="764"/>
      <c r="L60" s="764"/>
      <c r="M60" s="765"/>
      <c r="N60" s="762"/>
      <c r="O60" s="140"/>
      <c r="P60" s="289"/>
    </row>
    <row r="61" spans="2:16" ht="18">
      <c r="B61" s="769" t="s">
        <v>148</v>
      </c>
      <c r="C61" s="770"/>
      <c r="D61" s="770"/>
      <c r="E61" s="770"/>
      <c r="F61" s="770"/>
      <c r="G61" s="770"/>
      <c r="H61" s="770"/>
      <c r="I61" s="770"/>
      <c r="J61" s="770"/>
      <c r="K61" s="770"/>
      <c r="L61" s="770"/>
      <c r="M61" s="771"/>
      <c r="N61" s="140"/>
      <c r="O61" s="140"/>
      <c r="P61" s="288"/>
    </row>
    <row r="62" spans="2:16" ht="18">
      <c r="B62" s="772" t="s">
        <v>149</v>
      </c>
      <c r="C62" s="773"/>
      <c r="D62" s="773"/>
      <c r="E62" s="773"/>
      <c r="F62" s="773"/>
      <c r="G62" s="773"/>
      <c r="H62" s="773"/>
      <c r="I62" s="773"/>
      <c r="J62" s="773"/>
      <c r="K62" s="773"/>
      <c r="L62" s="773"/>
      <c r="M62" s="774"/>
      <c r="N62" s="140"/>
      <c r="O62" s="140"/>
      <c r="P62" s="289"/>
    </row>
    <row r="63" spans="2:16" ht="18">
      <c r="B63" s="763" t="s">
        <v>207</v>
      </c>
      <c r="C63" s="764"/>
      <c r="D63" s="764"/>
      <c r="E63" s="764"/>
      <c r="F63" s="764"/>
      <c r="G63" s="764"/>
      <c r="H63" s="764"/>
      <c r="I63" s="764"/>
      <c r="J63" s="764"/>
      <c r="K63" s="764"/>
      <c r="L63" s="764"/>
      <c r="M63" s="765"/>
      <c r="N63" s="140"/>
      <c r="O63" s="140"/>
      <c r="P63" s="289"/>
    </row>
    <row r="64" spans="2:16" ht="18">
      <c r="B64" s="153"/>
      <c r="M64" s="140"/>
      <c r="N64" s="140"/>
      <c r="O64" s="140"/>
      <c r="P64" s="288"/>
    </row>
    <row r="65" spans="1:16" ht="18.600000000000001" thickBot="1">
      <c r="B65" s="153"/>
      <c r="M65" s="140"/>
      <c r="N65" s="140"/>
      <c r="O65" s="140"/>
      <c r="P65" s="289"/>
    </row>
    <row r="66" spans="1:16" ht="20.25" customHeight="1">
      <c r="B66" s="775" t="s">
        <v>150</v>
      </c>
      <c r="C66" s="775" t="s">
        <v>151</v>
      </c>
      <c r="D66" s="775" t="s">
        <v>152</v>
      </c>
      <c r="E66" s="775" t="s">
        <v>153</v>
      </c>
      <c r="F66" s="154" t="s">
        <v>154</v>
      </c>
      <c r="G66" s="174" t="s">
        <v>215</v>
      </c>
      <c r="H66" s="777" t="s">
        <v>214</v>
      </c>
      <c r="I66" s="777" t="s">
        <v>156</v>
      </c>
      <c r="J66" s="777" t="s">
        <v>157</v>
      </c>
      <c r="K66" s="777" t="s">
        <v>190</v>
      </c>
      <c r="L66" s="775" t="s">
        <v>158</v>
      </c>
      <c r="M66" s="775" t="s">
        <v>210</v>
      </c>
      <c r="N66" s="140"/>
      <c r="O66" s="140"/>
      <c r="P66" s="289"/>
    </row>
    <row r="67" spans="1:16" ht="18.600000000000001" thickBot="1">
      <c r="B67" s="776"/>
      <c r="C67" s="776"/>
      <c r="D67" s="776"/>
      <c r="E67" s="776"/>
      <c r="F67" s="155" t="s">
        <v>155</v>
      </c>
      <c r="G67" s="175"/>
      <c r="H67" s="778"/>
      <c r="I67" s="778"/>
      <c r="J67" s="778"/>
      <c r="K67" s="778"/>
      <c r="L67" s="776"/>
      <c r="M67" s="776"/>
      <c r="N67" s="140"/>
      <c r="O67" s="140"/>
      <c r="P67" s="289"/>
    </row>
    <row r="68" spans="1:16" ht="18.600000000000001" thickBot="1">
      <c r="B68" s="156">
        <v>1</v>
      </c>
      <c r="C68" s="157" t="s">
        <v>159</v>
      </c>
      <c r="D68" s="158"/>
      <c r="E68" s="158"/>
      <c r="F68" s="158"/>
      <c r="G68" s="176"/>
      <c r="H68" s="158"/>
      <c r="I68" s="158"/>
      <c r="J68" s="158"/>
      <c r="K68" s="159" t="s">
        <v>159</v>
      </c>
      <c r="L68" s="158"/>
      <c r="M68" s="158"/>
      <c r="N68" s="140"/>
      <c r="O68" s="140"/>
      <c r="P68" s="289"/>
    </row>
    <row r="69" spans="1:16" ht="18.600000000000001" thickBot="1">
      <c r="A69" s="168" t="s">
        <v>29</v>
      </c>
      <c r="B69" s="169">
        <v>2</v>
      </c>
      <c r="C69" s="170" t="s">
        <v>159</v>
      </c>
      <c r="D69" s="171" t="s">
        <v>159</v>
      </c>
      <c r="E69" s="171" t="s">
        <v>159</v>
      </c>
      <c r="F69" s="171" t="s">
        <v>191</v>
      </c>
      <c r="G69" s="176"/>
      <c r="H69" s="158"/>
      <c r="I69" s="158"/>
      <c r="J69" s="171" t="s">
        <v>192</v>
      </c>
      <c r="K69" s="171" t="s">
        <v>159</v>
      </c>
      <c r="L69" s="158"/>
      <c r="M69" s="158"/>
      <c r="N69" s="140" t="s">
        <v>193</v>
      </c>
      <c r="O69" s="140"/>
      <c r="P69" s="288"/>
    </row>
    <row r="70" spans="1:16" ht="18.600000000000001" thickBot="1">
      <c r="A70" s="168" t="s">
        <v>21</v>
      </c>
      <c r="B70" s="169">
        <v>3</v>
      </c>
      <c r="C70" s="170" t="s">
        <v>159</v>
      </c>
      <c r="D70" s="171" t="s">
        <v>159</v>
      </c>
      <c r="E70" s="171" t="s">
        <v>159</v>
      </c>
      <c r="F70" s="171" t="s">
        <v>159</v>
      </c>
      <c r="G70" s="176"/>
      <c r="H70" s="158"/>
      <c r="I70" s="158"/>
      <c r="J70" s="171" t="s">
        <v>159</v>
      </c>
      <c r="K70" s="171" t="s">
        <v>159</v>
      </c>
      <c r="L70" s="171" t="s">
        <v>159</v>
      </c>
      <c r="M70" s="158"/>
      <c r="N70" s="140"/>
      <c r="O70" s="140"/>
      <c r="P70" s="289"/>
    </row>
    <row r="71" spans="1:16" ht="18.600000000000001" thickBot="1">
      <c r="A71" s="168" t="s">
        <v>194</v>
      </c>
      <c r="B71" s="165">
        <v>4</v>
      </c>
      <c r="C71" s="166" t="s">
        <v>159</v>
      </c>
      <c r="D71" s="167" t="s">
        <v>159</v>
      </c>
      <c r="E71" s="167" t="s">
        <v>159</v>
      </c>
      <c r="F71" s="167" t="s">
        <v>159</v>
      </c>
      <c r="G71" s="167" t="s">
        <v>159</v>
      </c>
      <c r="H71" s="167" t="s">
        <v>159</v>
      </c>
      <c r="I71" s="158" t="s">
        <v>212</v>
      </c>
      <c r="J71" s="167" t="s">
        <v>159</v>
      </c>
      <c r="K71" s="167" t="s">
        <v>159</v>
      </c>
      <c r="L71" s="167" t="s">
        <v>159</v>
      </c>
      <c r="M71" s="167" t="s">
        <v>159</v>
      </c>
      <c r="N71" s="186" t="s">
        <v>211</v>
      </c>
      <c r="O71" s="140"/>
      <c r="P71" s="289"/>
    </row>
    <row r="72" spans="1:16" ht="18.600000000000001" thickBot="1">
      <c r="A72" s="168"/>
      <c r="B72" s="169">
        <v>5</v>
      </c>
      <c r="C72" s="170" t="s">
        <v>159</v>
      </c>
      <c r="D72" s="171" t="s">
        <v>159</v>
      </c>
      <c r="E72" s="171" t="s">
        <v>159</v>
      </c>
      <c r="F72" s="171" t="s">
        <v>159</v>
      </c>
      <c r="G72" s="171" t="s">
        <v>159</v>
      </c>
      <c r="H72" s="171" t="s">
        <v>159</v>
      </c>
      <c r="I72" s="171" t="s">
        <v>159</v>
      </c>
      <c r="J72" s="171" t="s">
        <v>159</v>
      </c>
      <c r="K72" s="171" t="s">
        <v>159</v>
      </c>
      <c r="L72" s="171" t="s">
        <v>159</v>
      </c>
      <c r="M72" s="171" t="s">
        <v>159</v>
      </c>
      <c r="N72" s="140"/>
      <c r="O72" s="140"/>
    </row>
    <row r="73" spans="1:16" ht="18.600000000000001" thickBot="1">
      <c r="B73" s="156">
        <v>6</v>
      </c>
      <c r="C73" s="157" t="s">
        <v>159</v>
      </c>
      <c r="D73" s="159" t="s">
        <v>159</v>
      </c>
      <c r="E73" s="159" t="s">
        <v>159</v>
      </c>
      <c r="F73" s="159" t="s">
        <v>159</v>
      </c>
      <c r="G73" s="159" t="s">
        <v>159</v>
      </c>
      <c r="H73" s="159" t="s">
        <v>159</v>
      </c>
      <c r="I73" s="159" t="s">
        <v>159</v>
      </c>
      <c r="J73" s="159" t="s">
        <v>159</v>
      </c>
      <c r="K73" s="159" t="s">
        <v>159</v>
      </c>
      <c r="L73" s="159" t="s">
        <v>159</v>
      </c>
      <c r="M73" s="159" t="s">
        <v>159</v>
      </c>
      <c r="N73" s="140"/>
      <c r="O73" s="140"/>
    </row>
    <row r="74" spans="1:16" ht="18.600000000000001" thickBot="1">
      <c r="B74" s="156">
        <v>7</v>
      </c>
      <c r="C74" s="157" t="s">
        <v>159</v>
      </c>
      <c r="D74" s="159" t="s">
        <v>159</v>
      </c>
      <c r="E74" s="159" t="s">
        <v>159</v>
      </c>
      <c r="F74" s="159" t="s">
        <v>159</v>
      </c>
      <c r="G74" s="159" t="s">
        <v>159</v>
      </c>
      <c r="H74" s="159" t="s">
        <v>159</v>
      </c>
      <c r="I74" s="159" t="s">
        <v>159</v>
      </c>
      <c r="J74" s="159" t="s">
        <v>159</v>
      </c>
      <c r="K74" s="159" t="s">
        <v>159</v>
      </c>
      <c r="L74" s="159" t="s">
        <v>159</v>
      </c>
      <c r="M74" s="159" t="s">
        <v>159</v>
      </c>
      <c r="N74" s="140"/>
      <c r="O74" s="140"/>
    </row>
    <row r="75" spans="1:16">
      <c r="N75" s="140"/>
      <c r="O75" s="140"/>
    </row>
    <row r="76" spans="1:16">
      <c r="I76" s="186" t="s">
        <v>213</v>
      </c>
      <c r="N76" s="140"/>
      <c r="O76" s="140"/>
    </row>
    <row r="77" spans="1:16">
      <c r="N77" s="140"/>
      <c r="O77" s="140"/>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L32:N42"/>
    <mergeCell ref="B45:H45"/>
    <mergeCell ref="B47:M47"/>
    <mergeCell ref="B48:M48"/>
    <mergeCell ref="B52:M5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A50" sqref="A50"/>
    </sheetView>
  </sheetViews>
  <sheetFormatPr defaultColWidth="9" defaultRowHeight="19.2"/>
  <cols>
    <col min="1" max="1" width="193.44140625" style="517" customWidth="1"/>
    <col min="2" max="2" width="11.21875" style="515" customWidth="1"/>
    <col min="3" max="3" width="27.44140625" style="515" customWidth="1"/>
    <col min="4" max="4" width="17.88671875" style="516" customWidth="1"/>
    <col min="5" max="16384" width="9" style="6"/>
  </cols>
  <sheetData>
    <row r="1" spans="1:4" s="55" customFormat="1" ht="44.25" customHeight="1" thickBot="1">
      <c r="A1" s="296" t="s">
        <v>274</v>
      </c>
      <c r="B1" s="297" t="s">
        <v>0</v>
      </c>
      <c r="C1" s="298" t="s">
        <v>1</v>
      </c>
      <c r="D1" s="513" t="s">
        <v>2</v>
      </c>
    </row>
    <row r="2" spans="1:4" s="187" customFormat="1" ht="44.25" customHeight="1">
      <c r="A2" s="277" t="s">
        <v>299</v>
      </c>
      <c r="B2" s="266"/>
      <c r="C2" s="798" t="s">
        <v>303</v>
      </c>
      <c r="D2" s="825">
        <v>44729</v>
      </c>
    </row>
    <row r="3" spans="1:4" s="187" customFormat="1" ht="133.80000000000001" customHeight="1">
      <c r="A3" s="498" t="s">
        <v>300</v>
      </c>
      <c r="B3" s="267" t="s">
        <v>302</v>
      </c>
      <c r="C3" s="799"/>
      <c r="D3" s="826"/>
    </row>
    <row r="4" spans="1:4" s="187" customFormat="1" ht="35.4" customHeight="1" thickBot="1">
      <c r="A4" s="278" t="s">
        <v>301</v>
      </c>
      <c r="B4" s="268"/>
      <c r="C4" s="800"/>
      <c r="D4" s="827"/>
    </row>
    <row r="5" spans="1:4" s="187" customFormat="1" ht="44.25" customHeight="1">
      <c r="A5" s="277" t="s">
        <v>306</v>
      </c>
      <c r="B5" s="266"/>
      <c r="C5" s="798" t="s">
        <v>304</v>
      </c>
      <c r="D5" s="825">
        <v>44730</v>
      </c>
    </row>
    <row r="6" spans="1:4" s="187" customFormat="1" ht="112.2" customHeight="1">
      <c r="A6" s="498" t="s">
        <v>305</v>
      </c>
      <c r="B6" s="267" t="s">
        <v>308</v>
      </c>
      <c r="C6" s="799"/>
      <c r="D6" s="826"/>
    </row>
    <row r="7" spans="1:4" s="187" customFormat="1" ht="35.4" customHeight="1" thickBot="1">
      <c r="A7" s="278" t="s">
        <v>307</v>
      </c>
      <c r="B7" s="268"/>
      <c r="C7" s="800"/>
      <c r="D7" s="827"/>
    </row>
    <row r="8" spans="1:4" s="187" customFormat="1" ht="44.25" customHeight="1" thickBot="1">
      <c r="A8" s="277" t="s">
        <v>312</v>
      </c>
      <c r="B8" s="266"/>
      <c r="C8" s="798" t="s">
        <v>310</v>
      </c>
      <c r="D8" s="793">
        <v>44728</v>
      </c>
    </row>
    <row r="9" spans="1:4" s="187" customFormat="1" ht="135.6" customHeight="1" thickBot="1">
      <c r="A9" s="498" t="s">
        <v>311</v>
      </c>
      <c r="B9" s="267" t="s">
        <v>309</v>
      </c>
      <c r="C9" s="799"/>
      <c r="D9" s="794"/>
    </row>
    <row r="10" spans="1:4" s="187" customFormat="1" ht="34.950000000000003" customHeight="1" thickBot="1">
      <c r="A10" s="278" t="s">
        <v>313</v>
      </c>
      <c r="B10" s="268"/>
      <c r="C10" s="800"/>
      <c r="D10" s="794"/>
    </row>
    <row r="11" spans="1:4" s="187" customFormat="1" ht="43.8" customHeight="1" thickTop="1" thickBot="1">
      <c r="A11" s="280" t="s">
        <v>314</v>
      </c>
      <c r="B11" s="803" t="s">
        <v>315</v>
      </c>
      <c r="C11" s="795" t="s">
        <v>318</v>
      </c>
      <c r="D11" s="793">
        <v>44729</v>
      </c>
    </row>
    <row r="12" spans="1:4" s="187" customFormat="1" ht="96.6" customHeight="1" thickBot="1">
      <c r="A12" s="499" t="s">
        <v>316</v>
      </c>
      <c r="B12" s="804"/>
      <c r="C12" s="796"/>
      <c r="D12" s="794"/>
    </row>
    <row r="13" spans="1:4" s="187" customFormat="1" ht="34.950000000000003" customHeight="1" thickBot="1">
      <c r="A13" s="281" t="s">
        <v>317</v>
      </c>
      <c r="B13" s="805"/>
      <c r="C13" s="797"/>
      <c r="D13" s="806"/>
    </row>
    <row r="14" spans="1:4" s="187" customFormat="1" ht="44.25" customHeight="1" thickTop="1" thickBot="1">
      <c r="A14" s="277" t="s">
        <v>319</v>
      </c>
      <c r="B14" s="266"/>
      <c r="C14" s="798" t="s">
        <v>323</v>
      </c>
      <c r="D14" s="793">
        <v>44727</v>
      </c>
    </row>
    <row r="15" spans="1:4" s="187" customFormat="1" ht="120" customHeight="1" thickBot="1">
      <c r="A15" s="498" t="s">
        <v>320</v>
      </c>
      <c r="B15" s="267" t="s">
        <v>321</v>
      </c>
      <c r="C15" s="799"/>
      <c r="D15" s="794"/>
    </row>
    <row r="16" spans="1:4" s="187" customFormat="1" ht="34.950000000000003" customHeight="1" thickBot="1">
      <c r="A16" s="278" t="s">
        <v>322</v>
      </c>
      <c r="B16" s="268"/>
      <c r="C16" s="800"/>
      <c r="D16" s="794"/>
    </row>
    <row r="17" spans="1:4" s="187" customFormat="1" ht="42" customHeight="1" thickTop="1" thickBot="1">
      <c r="A17" s="280" t="s">
        <v>324</v>
      </c>
      <c r="B17" s="803" t="s">
        <v>325</v>
      </c>
      <c r="C17" s="795" t="s">
        <v>327</v>
      </c>
      <c r="D17" s="793">
        <v>44727</v>
      </c>
    </row>
    <row r="18" spans="1:4" s="187" customFormat="1" ht="137.4" customHeight="1" thickBot="1">
      <c r="A18" s="499" t="s">
        <v>326</v>
      </c>
      <c r="B18" s="804"/>
      <c r="C18" s="796"/>
      <c r="D18" s="794"/>
    </row>
    <row r="19" spans="1:4" s="187" customFormat="1" ht="36.6" customHeight="1" thickBot="1">
      <c r="A19" s="281" t="s">
        <v>328</v>
      </c>
      <c r="B19" s="805"/>
      <c r="C19" s="797"/>
      <c r="D19" s="806"/>
    </row>
    <row r="20" spans="1:4" s="55" customFormat="1" ht="44.25" customHeight="1" thickTop="1" thickBot="1">
      <c r="A20" s="581" t="s">
        <v>329</v>
      </c>
      <c r="B20" s="821" t="s">
        <v>330</v>
      </c>
      <c r="C20" s="795" t="s">
        <v>332</v>
      </c>
      <c r="D20" s="793">
        <v>44725</v>
      </c>
    </row>
    <row r="21" spans="1:4" s="55" customFormat="1" ht="115.2" customHeight="1" thickBot="1">
      <c r="A21" s="500" t="s">
        <v>331</v>
      </c>
      <c r="B21" s="822"/>
      <c r="C21" s="796"/>
      <c r="D21" s="794"/>
    </row>
    <row r="22" spans="1:4" s="55" customFormat="1" ht="35.4" customHeight="1" thickBot="1">
      <c r="A22" s="325" t="s">
        <v>333</v>
      </c>
      <c r="B22" s="823"/>
      <c r="C22" s="824"/>
      <c r="D22" s="794"/>
    </row>
    <row r="23" spans="1:4" s="187" customFormat="1" ht="52.2" hidden="1" customHeight="1" thickTop="1" thickBot="1">
      <c r="A23" s="277"/>
      <c r="B23" s="266"/>
      <c r="C23" s="798"/>
      <c r="D23" s="793"/>
    </row>
    <row r="24" spans="1:4" s="187" customFormat="1" ht="126.6" hidden="1" customHeight="1" thickBot="1">
      <c r="A24" s="498"/>
      <c r="B24" s="267"/>
      <c r="C24" s="799"/>
      <c r="D24" s="794"/>
    </row>
    <row r="25" spans="1:4" s="187" customFormat="1" ht="45" hidden="1" customHeight="1" thickBot="1">
      <c r="A25" s="278"/>
      <c r="B25" s="268"/>
      <c r="C25" s="800"/>
      <c r="D25" s="794"/>
    </row>
    <row r="26" spans="1:4" s="187" customFormat="1" ht="48.6" hidden="1" customHeight="1" thickTop="1">
      <c r="A26" s="544"/>
      <c r="B26" s="479"/>
      <c r="C26" s="814"/>
      <c r="D26" s="818"/>
    </row>
    <row r="27" spans="1:4" s="187" customFormat="1" ht="114.6" hidden="1" customHeight="1">
      <c r="A27" s="282"/>
      <c r="B27" s="501"/>
      <c r="C27" s="815"/>
      <c r="D27" s="819"/>
    </row>
    <row r="28" spans="1:4" s="187" customFormat="1" ht="43.2" hidden="1" customHeight="1" thickBot="1">
      <c r="A28" s="526"/>
      <c r="B28" s="502"/>
      <c r="C28" s="816"/>
      <c r="D28" s="820"/>
    </row>
    <row r="29" spans="1:4" s="187" customFormat="1" ht="52.2" hidden="1" customHeight="1" thickTop="1" thickBot="1">
      <c r="A29" s="279"/>
      <c r="B29" s="821"/>
      <c r="C29" s="795"/>
      <c r="D29" s="793"/>
    </row>
    <row r="30" spans="1:4" s="187" customFormat="1" ht="100.2" hidden="1" customHeight="1" thickBot="1">
      <c r="A30" s="500"/>
      <c r="B30" s="822"/>
      <c r="C30" s="796"/>
      <c r="D30" s="794"/>
    </row>
    <row r="31" spans="1:4" s="187" customFormat="1" ht="43.2" hidden="1" customHeight="1" thickBot="1">
      <c r="A31" s="325"/>
      <c r="B31" s="823"/>
      <c r="C31" s="824"/>
      <c r="D31" s="794"/>
    </row>
    <row r="32" spans="1:4" s="187" customFormat="1" ht="48.6" hidden="1" customHeight="1" thickTop="1" thickBot="1">
      <c r="A32" s="280"/>
      <c r="B32" s="803"/>
      <c r="C32" s="795"/>
      <c r="D32" s="793"/>
    </row>
    <row r="33" spans="1:4" s="187" customFormat="1" ht="97.2" hidden="1" customHeight="1" thickBot="1">
      <c r="A33" s="801"/>
      <c r="B33" s="804"/>
      <c r="C33" s="796"/>
      <c r="D33" s="794"/>
    </row>
    <row r="34" spans="1:4" s="187" customFormat="1" ht="109.2" hidden="1" customHeight="1" thickBot="1">
      <c r="A34" s="802"/>
      <c r="B34" s="804"/>
      <c r="C34" s="796"/>
      <c r="D34" s="817"/>
    </row>
    <row r="35" spans="1:4" s="187" customFormat="1" ht="40.950000000000003" hidden="1" customHeight="1" thickBot="1">
      <c r="A35" s="591"/>
      <c r="B35" s="805"/>
      <c r="C35" s="797"/>
      <c r="D35" s="806"/>
    </row>
    <row r="36" spans="1:4" s="187" customFormat="1" ht="37.950000000000003" hidden="1" customHeight="1" thickTop="1">
      <c r="A36" s="201"/>
      <c r="B36" s="522"/>
      <c r="C36" s="809"/>
      <c r="D36" s="528"/>
    </row>
    <row r="37" spans="1:4" s="187" customFormat="1" ht="96" hidden="1" customHeight="1">
      <c r="A37" s="514"/>
      <c r="B37" s="807"/>
      <c r="C37" s="810"/>
      <c r="D37" s="529"/>
    </row>
    <row r="38" spans="1:4" s="187" customFormat="1" ht="37.950000000000003" hidden="1" customHeight="1" thickBot="1">
      <c r="A38" s="527"/>
      <c r="B38" s="812"/>
      <c r="C38" s="813"/>
      <c r="D38" s="530"/>
    </row>
    <row r="39" spans="1:4" s="187" customFormat="1" ht="37.950000000000003" hidden="1" customHeight="1">
      <c r="A39" s="201"/>
      <c r="B39" s="522"/>
      <c r="C39" s="809"/>
      <c r="D39" s="528"/>
    </row>
    <row r="40" spans="1:4" s="187" customFormat="1" ht="216" hidden="1" customHeight="1">
      <c r="A40" s="514"/>
      <c r="B40" s="807"/>
      <c r="C40" s="810"/>
      <c r="D40" s="529"/>
    </row>
    <row r="41" spans="1:4" s="187" customFormat="1" ht="37.950000000000003" hidden="1" customHeight="1" thickBot="1">
      <c r="A41" s="531"/>
      <c r="B41" s="808"/>
      <c r="C41" s="811"/>
      <c r="D41" s="532"/>
    </row>
    <row r="42" spans="1:4" ht="19.8" thickTop="1"/>
  </sheetData>
  <mergeCells count="32">
    <mergeCell ref="C2:C4"/>
    <mergeCell ref="D2:D4"/>
    <mergeCell ref="C8:C10"/>
    <mergeCell ref="D8:D10"/>
    <mergeCell ref="C5:C7"/>
    <mergeCell ref="D5:D7"/>
    <mergeCell ref="B40:B41"/>
    <mergeCell ref="C39:C41"/>
    <mergeCell ref="B37:B38"/>
    <mergeCell ref="C36:C38"/>
    <mergeCell ref="D17:D19"/>
    <mergeCell ref="C26:C28"/>
    <mergeCell ref="B32:B35"/>
    <mergeCell ref="D32:D35"/>
    <mergeCell ref="C32:C35"/>
    <mergeCell ref="D26:D28"/>
    <mergeCell ref="B20:B22"/>
    <mergeCell ref="C20:C22"/>
    <mergeCell ref="D20:D22"/>
    <mergeCell ref="B17:B19"/>
    <mergeCell ref="B29:B31"/>
    <mergeCell ref="C29:C31"/>
    <mergeCell ref="B11:B13"/>
    <mergeCell ref="C11:C13"/>
    <mergeCell ref="D11:D13"/>
    <mergeCell ref="C14:C16"/>
    <mergeCell ref="D14:D16"/>
    <mergeCell ref="D29:D31"/>
    <mergeCell ref="C17:C19"/>
    <mergeCell ref="C23:C25"/>
    <mergeCell ref="D23:D25"/>
    <mergeCell ref="A33:A34"/>
  </mergeCells>
  <phoneticPr fontId="16"/>
  <hyperlinks>
    <hyperlink ref="A4" r:id="rId1" xr:uid="{65ABFC65-B922-43E2-908E-1E1D5268437B}"/>
    <hyperlink ref="A7" r:id="rId2" xr:uid="{A9D75F7F-3640-464B-B3AA-01F8E48E239C}"/>
    <hyperlink ref="A10" r:id="rId3" xr:uid="{2EACA10F-CCC3-449B-95AC-C5C74517C5B5}"/>
    <hyperlink ref="A13" r:id="rId4" xr:uid="{5C30A9C9-DDB2-4CC7-BD15-5C051ECC629E}"/>
    <hyperlink ref="A16" r:id="rId5" xr:uid="{94B460F9-37E0-4D0F-ABE4-D57C44976910}"/>
    <hyperlink ref="A19" r:id="rId6" xr:uid="{17AA7DE7-E494-4D26-AA0D-52D51CAFC485}"/>
    <hyperlink ref="A22" r:id="rId7" xr:uid="{F7586CEF-DD14-472C-AE50-D90719080ACA}"/>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3"/>
  <sheetViews>
    <sheetView defaultGridColor="0" view="pageBreakPreview" colorId="56" zoomScale="83" zoomScaleNormal="66" zoomScaleSheetLayoutView="83" workbookViewId="0">
      <selection activeCell="D30" sqref="D30"/>
    </sheetView>
  </sheetViews>
  <sheetFormatPr defaultColWidth="9" defaultRowHeight="19.2"/>
  <cols>
    <col min="1" max="1" width="213.21875" style="568" customWidth="1"/>
    <col min="2" max="2" width="18" style="212" customWidth="1"/>
    <col min="3" max="3" width="20.109375" style="213" customWidth="1"/>
    <col min="4" max="16384" width="9" style="42"/>
  </cols>
  <sheetData>
    <row r="1" spans="1:3" ht="58.95" customHeight="1" thickBot="1">
      <c r="A1" s="41" t="s">
        <v>275</v>
      </c>
      <c r="B1" s="482" t="s">
        <v>24</v>
      </c>
      <c r="C1" s="483" t="s">
        <v>2</v>
      </c>
    </row>
    <row r="2" spans="1:3" ht="48" customHeight="1">
      <c r="A2" s="490" t="s">
        <v>448</v>
      </c>
      <c r="B2" s="266"/>
      <c r="C2" s="828">
        <v>44729</v>
      </c>
    </row>
    <row r="3" spans="1:3" ht="114" customHeight="1">
      <c r="A3" s="564" t="s">
        <v>433</v>
      </c>
      <c r="B3" s="267" t="s">
        <v>434</v>
      </c>
      <c r="C3" s="829"/>
    </row>
    <row r="4" spans="1:3" ht="37.200000000000003" customHeight="1" thickBot="1">
      <c r="A4" s="575" t="s">
        <v>423</v>
      </c>
      <c r="B4" s="267"/>
      <c r="C4" s="830"/>
    </row>
    <row r="5" spans="1:3" ht="48" customHeight="1">
      <c r="A5" s="490" t="s">
        <v>449</v>
      </c>
      <c r="B5" s="835" t="s">
        <v>436</v>
      </c>
      <c r="C5" s="828">
        <v>44729</v>
      </c>
    </row>
    <row r="6" spans="1:3" s="411" customFormat="1" ht="103.2" customHeight="1" thickBot="1">
      <c r="A6" s="622" t="s">
        <v>435</v>
      </c>
      <c r="B6" s="836"/>
      <c r="C6" s="830"/>
    </row>
    <row r="7" spans="1:3" s="411" customFormat="1" ht="38.4" customHeight="1" thickBot="1">
      <c r="A7" s="574" t="s">
        <v>424</v>
      </c>
      <c r="B7" s="546"/>
      <c r="C7" s="503"/>
    </row>
    <row r="8" spans="1:3" ht="48" customHeight="1">
      <c r="A8" s="490" t="s">
        <v>450</v>
      </c>
      <c r="B8" s="266"/>
      <c r="C8" s="484"/>
    </row>
    <row r="9" spans="1:3" ht="94.8" customHeight="1">
      <c r="A9" s="420" t="s">
        <v>437</v>
      </c>
      <c r="B9" s="485" t="s">
        <v>438</v>
      </c>
      <c r="C9" s="486">
        <v>44728</v>
      </c>
    </row>
    <row r="10" spans="1:3" ht="39.75" customHeight="1" thickBot="1">
      <c r="A10" s="223" t="s">
        <v>425</v>
      </c>
      <c r="B10" s="268"/>
      <c r="C10" s="487"/>
    </row>
    <row r="11" spans="1:3" ht="45.6" customHeight="1">
      <c r="A11" s="490" t="s">
        <v>451</v>
      </c>
      <c r="B11" s="266"/>
      <c r="C11" s="484"/>
    </row>
    <row r="12" spans="1:3" ht="195" customHeight="1">
      <c r="A12" s="564" t="s">
        <v>439</v>
      </c>
      <c r="B12" s="267" t="s">
        <v>440</v>
      </c>
      <c r="C12" s="488">
        <v>44727</v>
      </c>
    </row>
    <row r="13" spans="1:3" ht="37.799999999999997" customHeight="1" thickBot="1">
      <c r="A13" s="572" t="s">
        <v>426</v>
      </c>
      <c r="B13" s="268"/>
      <c r="C13" s="487"/>
    </row>
    <row r="14" spans="1:3" ht="40.950000000000003" customHeight="1">
      <c r="A14" s="490" t="s">
        <v>452</v>
      </c>
      <c r="B14" s="266"/>
      <c r="C14" s="484"/>
    </row>
    <row r="15" spans="1:3" ht="247.2" customHeight="1">
      <c r="A15" s="565" t="s">
        <v>441</v>
      </c>
      <c r="B15" s="267" t="s">
        <v>440</v>
      </c>
      <c r="C15" s="488">
        <v>44727</v>
      </c>
    </row>
    <row r="16" spans="1:3" ht="36" customHeight="1" thickBot="1">
      <c r="A16" s="573" t="s">
        <v>427</v>
      </c>
      <c r="B16" s="268"/>
      <c r="C16" s="487"/>
    </row>
    <row r="17" spans="1:3" ht="36" customHeight="1">
      <c r="A17" s="490" t="s">
        <v>453</v>
      </c>
      <c r="B17" s="266"/>
      <c r="C17" s="484"/>
    </row>
    <row r="18" spans="1:3" ht="289.8" customHeight="1" thickBot="1">
      <c r="A18" s="564" t="s">
        <v>442</v>
      </c>
      <c r="B18" s="489" t="s">
        <v>460</v>
      </c>
      <c r="C18" s="488">
        <v>44726</v>
      </c>
    </row>
    <row r="19" spans="1:3" ht="36" customHeight="1" thickBot="1">
      <c r="A19" s="572" t="s">
        <v>428</v>
      </c>
      <c r="B19" s="489"/>
      <c r="C19" s="487"/>
    </row>
    <row r="20" spans="1:3" ht="36" customHeight="1">
      <c r="A20" s="188" t="s">
        <v>454</v>
      </c>
      <c r="B20" s="203"/>
      <c r="C20" s="204"/>
    </row>
    <row r="21" spans="1:3" ht="267" customHeight="1">
      <c r="A21" s="564" t="s">
        <v>443</v>
      </c>
      <c r="B21" s="208" t="s">
        <v>461</v>
      </c>
      <c r="C21" s="205">
        <v>44726</v>
      </c>
    </row>
    <row r="22" spans="1:3" ht="36" customHeight="1" thickBot="1">
      <c r="A22" s="572" t="s">
        <v>429</v>
      </c>
      <c r="B22" s="206"/>
      <c r="C22" s="207"/>
    </row>
    <row r="23" spans="1:3" ht="34.200000000000003" customHeight="1">
      <c r="A23" s="545" t="s">
        <v>455</v>
      </c>
      <c r="B23" s="208"/>
      <c r="C23" s="205"/>
    </row>
    <row r="24" spans="1:3" ht="249" customHeight="1">
      <c r="A24" s="564" t="s">
        <v>445</v>
      </c>
      <c r="B24" s="208" t="s">
        <v>460</v>
      </c>
      <c r="C24" s="205">
        <v>44725</v>
      </c>
    </row>
    <row r="25" spans="1:3" ht="34.200000000000003" customHeight="1" thickBot="1">
      <c r="A25" s="571" t="s">
        <v>444</v>
      </c>
      <c r="B25" s="206"/>
      <c r="C25" s="207"/>
    </row>
    <row r="26" spans="1:3" ht="34.200000000000003" customHeight="1">
      <c r="A26" s="188" t="s">
        <v>456</v>
      </c>
      <c r="B26" s="203"/>
      <c r="C26" s="204"/>
    </row>
    <row r="27" spans="1:3" ht="114" customHeight="1">
      <c r="A27" s="564" t="s">
        <v>431</v>
      </c>
      <c r="B27" s="208" t="s">
        <v>432</v>
      </c>
      <c r="C27" s="205">
        <v>44725</v>
      </c>
    </row>
    <row r="28" spans="1:3" ht="34.200000000000003" customHeight="1" thickBot="1">
      <c r="A28" s="571" t="s">
        <v>430</v>
      </c>
      <c r="B28" s="206"/>
      <c r="C28" s="207"/>
    </row>
    <row r="29" spans="1:3" ht="34.200000000000003" customHeight="1">
      <c r="A29" s="188" t="s">
        <v>457</v>
      </c>
      <c r="B29" s="203"/>
      <c r="C29" s="204"/>
    </row>
    <row r="30" spans="1:3" ht="114" customHeight="1">
      <c r="A30" s="564" t="s">
        <v>447</v>
      </c>
      <c r="B30" s="208" t="s">
        <v>459</v>
      </c>
      <c r="C30" s="205">
        <v>44725</v>
      </c>
    </row>
    <row r="31" spans="1:3" ht="34.200000000000003" customHeight="1" thickBot="1">
      <c r="A31" s="571" t="s">
        <v>446</v>
      </c>
      <c r="B31" s="206"/>
      <c r="C31" s="207"/>
    </row>
    <row r="32" spans="1:3" ht="34.200000000000003" customHeight="1">
      <c r="A32" s="566"/>
      <c r="B32" s="209"/>
      <c r="C32" s="210"/>
    </row>
    <row r="33" spans="1:3" ht="34.200000000000003" customHeight="1" thickBot="1">
      <c r="A33" s="567"/>
      <c r="B33" s="211"/>
      <c r="C33" s="211"/>
    </row>
    <row r="34" spans="1:3" ht="28.5" customHeight="1">
      <c r="A34" s="831" t="s">
        <v>28</v>
      </c>
      <c r="B34" s="832"/>
      <c r="C34" s="832"/>
    </row>
    <row r="35" spans="1:3" ht="28.5" customHeight="1">
      <c r="A35" s="833" t="s">
        <v>27</v>
      </c>
      <c r="B35" s="834"/>
      <c r="C35" s="834"/>
    </row>
    <row r="36" spans="1:3" ht="248.25" customHeight="1">
      <c r="A36" s="568" t="s">
        <v>458</v>
      </c>
    </row>
    <row r="37" spans="1:3" ht="37.5" customHeight="1"/>
    <row r="38" spans="1:3" ht="24" customHeight="1"/>
    <row r="39" spans="1:3" ht="24" customHeight="1"/>
    <row r="40" spans="1:3" ht="26.25" customHeight="1"/>
    <row r="41" spans="1:3" ht="26.25" customHeight="1"/>
    <row r="42" spans="1:3" ht="199.5" customHeight="1"/>
    <row r="43" spans="1:3" ht="33.75" customHeight="1"/>
    <row r="44" spans="1:3" ht="48.75" customHeight="1"/>
    <row r="45" spans="1:3" ht="233.25" customHeight="1"/>
    <row r="46" spans="1:3" ht="33.75" customHeight="1"/>
    <row r="47" spans="1:3" ht="19.5" customHeight="1"/>
    <row r="48" spans="1:3" ht="19.5" customHeight="1"/>
    <row r="49" ht="28.5" customHeight="1"/>
    <row r="50" ht="35.25" customHeight="1"/>
    <row r="51" ht="218.25" customHeight="1"/>
    <row r="52" ht="218.25" customHeight="1"/>
    <row r="53" ht="218.25" customHeight="1"/>
  </sheetData>
  <mergeCells count="5">
    <mergeCell ref="C2:C4"/>
    <mergeCell ref="A34:C34"/>
    <mergeCell ref="A35:C35"/>
    <mergeCell ref="C5:C6"/>
    <mergeCell ref="B5:B6"/>
  </mergeCells>
  <phoneticPr fontId="16"/>
  <hyperlinks>
    <hyperlink ref="A4" r:id="rId1" xr:uid="{9AF19655-72A1-4C82-B88F-72D4DCF3C727}"/>
    <hyperlink ref="A7" r:id="rId2" xr:uid="{EE3E92A7-B5A3-4D04-9A45-F0FE8B45F5AC}"/>
    <hyperlink ref="A10" r:id="rId3" xr:uid="{5CD876E3-359B-470A-8675-178CBF9D630D}"/>
    <hyperlink ref="A13" r:id="rId4" xr:uid="{7EC3B90D-BA16-47B1-9BA6-05AF1DA5DD3D}"/>
    <hyperlink ref="A16" r:id="rId5" xr:uid="{854106FC-8B2F-4E5D-8174-C0F708A608EE}"/>
    <hyperlink ref="A19" r:id="rId6" xr:uid="{10AE850A-6FB3-4A4E-AAF7-D6F6F8E6227C}"/>
    <hyperlink ref="A22" r:id="rId7" xr:uid="{3342FAEB-7CF0-4868-8D00-584BB01CAD64}"/>
    <hyperlink ref="A25" r:id="rId8" xr:uid="{C8A6E6BE-D148-4264-A242-B4557A5C57A2}"/>
    <hyperlink ref="A28" r:id="rId9" xr:uid="{7BED92AF-212C-4F89-B3D8-4D804C1A64B5}"/>
    <hyperlink ref="A31" r:id="rId10" xr:uid="{A57DB010-023F-4573-A2E6-C38A965E4F32}"/>
  </hyperlinks>
  <pageMargins left="0.74803149606299213" right="0.74803149606299213" top="0.98425196850393704" bottom="0.98425196850393704" header="0.51181102362204722" footer="0.51181102362204722"/>
  <pageSetup paperSize="9" scale="19"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D19" sqref="D19"/>
    </sheetView>
  </sheetViews>
  <sheetFormatPr defaultColWidth="9" defaultRowHeight="13.2"/>
  <cols>
    <col min="1" max="1" width="2.109375" style="327" customWidth="1"/>
    <col min="2" max="2" width="25.77734375" style="117" customWidth="1"/>
    <col min="3" max="3" width="65.33203125" style="327" customWidth="1"/>
    <col min="4" max="4" width="92.5546875" style="327" customWidth="1"/>
    <col min="5" max="5" width="3.88671875" style="327" customWidth="1"/>
    <col min="6" max="16384" width="9" style="327"/>
  </cols>
  <sheetData>
    <row r="1" spans="2:7" ht="18.75" customHeight="1">
      <c r="B1" s="117" t="s">
        <v>113</v>
      </c>
    </row>
    <row r="2" spans="2:7" ht="17.25" customHeight="1" thickBot="1">
      <c r="B2" t="s">
        <v>414</v>
      </c>
      <c r="D2" s="839"/>
      <c r="E2" s="840"/>
    </row>
    <row r="3" spans="2:7" ht="16.5" customHeight="1" thickBot="1">
      <c r="B3" s="118" t="s">
        <v>114</v>
      </c>
      <c r="C3" s="326" t="s">
        <v>115</v>
      </c>
      <c r="D3" s="223" t="s">
        <v>221</v>
      </c>
    </row>
    <row r="4" spans="2:7" ht="17.25" customHeight="1" thickBot="1">
      <c r="B4" s="119" t="s">
        <v>116</v>
      </c>
      <c r="C4" s="152" t="s">
        <v>415</v>
      </c>
      <c r="D4" s="120"/>
    </row>
    <row r="5" spans="2:7" ht="17.25" customHeight="1">
      <c r="B5" s="841" t="s">
        <v>177</v>
      </c>
      <c r="C5" s="844" t="s">
        <v>218</v>
      </c>
      <c r="D5" s="845"/>
    </row>
    <row r="6" spans="2:7" ht="19.2" customHeight="1">
      <c r="B6" s="842"/>
      <c r="C6" s="846" t="s">
        <v>219</v>
      </c>
      <c r="D6" s="847"/>
      <c r="G6" s="252"/>
    </row>
    <row r="7" spans="2:7" ht="19.95" customHeight="1">
      <c r="B7" s="842"/>
      <c r="C7" s="328" t="s">
        <v>220</v>
      </c>
      <c r="D7" s="329"/>
      <c r="G7" s="252"/>
    </row>
    <row r="8" spans="2:7" ht="19.8" customHeight="1" thickBot="1">
      <c r="B8" s="843"/>
      <c r="C8" s="254" t="s">
        <v>222</v>
      </c>
      <c r="D8" s="253"/>
      <c r="G8" s="252"/>
    </row>
    <row r="9" spans="2:7" ht="34.200000000000003" customHeight="1" thickBot="1">
      <c r="B9" s="121" t="s">
        <v>117</v>
      </c>
      <c r="C9" s="848" t="s">
        <v>416</v>
      </c>
      <c r="D9" s="849"/>
    </row>
    <row r="10" spans="2:7" ht="76.8" customHeight="1" thickBot="1">
      <c r="B10" s="122" t="s">
        <v>118</v>
      </c>
      <c r="C10" s="850" t="s">
        <v>417</v>
      </c>
      <c r="D10" s="851"/>
    </row>
    <row r="11" spans="2:7" ht="65.400000000000006" customHeight="1" thickBot="1">
      <c r="B11" s="123"/>
      <c r="C11" s="124" t="s">
        <v>418</v>
      </c>
      <c r="D11" s="265" t="s">
        <v>419</v>
      </c>
      <c r="F11" s="327" t="s">
        <v>21</v>
      </c>
    </row>
    <row r="12" spans="2:7" ht="24.6" hidden="1" customHeight="1" thickBot="1">
      <c r="B12" s="121" t="s">
        <v>268</v>
      </c>
      <c r="C12" s="126" t="s">
        <v>267</v>
      </c>
      <c r="D12" s="125"/>
    </row>
    <row r="13" spans="2:7" ht="121.2" customHeight="1" thickBot="1">
      <c r="B13" s="127" t="s">
        <v>119</v>
      </c>
      <c r="C13" s="128" t="s">
        <v>420</v>
      </c>
      <c r="D13" s="217" t="s">
        <v>421</v>
      </c>
      <c r="F13" s="186" t="s">
        <v>29</v>
      </c>
    </row>
    <row r="14" spans="2:7" ht="79.2" customHeight="1" thickBot="1">
      <c r="B14" s="129" t="s">
        <v>120</v>
      </c>
      <c r="C14" s="837" t="s">
        <v>422</v>
      </c>
      <c r="D14" s="838"/>
    </row>
    <row r="15" spans="2:7" ht="17.25" customHeight="1"/>
    <row r="16" spans="2:7" ht="17.25" customHeight="1">
      <c r="C16" s="327" t="s">
        <v>121</v>
      </c>
    </row>
    <row r="17" spans="2:5">
      <c r="C17" s="327" t="s">
        <v>29</v>
      </c>
    </row>
    <row r="18" spans="2:5">
      <c r="E18" s="327" t="s">
        <v>21</v>
      </c>
    </row>
    <row r="21" spans="2:5">
      <c r="B21" s="117"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8"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E22" sqref="E22"/>
    </sheetView>
  </sheetViews>
  <sheetFormatPr defaultColWidth="9" defaultRowHeight="13.2"/>
  <cols>
    <col min="1" max="1" width="7.33203125" style="445" customWidth="1"/>
    <col min="2" max="13" width="6.77734375" style="445" customWidth="1"/>
    <col min="14" max="14" width="7.44140625" style="445" customWidth="1"/>
    <col min="15" max="15" width="5.88671875" style="445" customWidth="1"/>
    <col min="16" max="16" width="7.44140625" style="445" customWidth="1"/>
    <col min="17" max="29" width="6.77734375" style="445" customWidth="1"/>
    <col min="30" max="16384" width="9" style="445"/>
  </cols>
  <sheetData>
    <row r="1" spans="1:29" ht="15" customHeight="1">
      <c r="A1" s="854" t="s">
        <v>3</v>
      </c>
      <c r="B1" s="855"/>
      <c r="C1" s="855"/>
      <c r="D1" s="855"/>
      <c r="E1" s="855"/>
      <c r="F1" s="855"/>
      <c r="G1" s="855"/>
      <c r="H1" s="855"/>
      <c r="I1" s="855"/>
      <c r="J1" s="855"/>
      <c r="K1" s="855"/>
      <c r="L1" s="855"/>
      <c r="M1" s="855"/>
      <c r="N1" s="856"/>
      <c r="P1" s="857" t="s">
        <v>4</v>
      </c>
      <c r="Q1" s="858"/>
      <c r="R1" s="858"/>
      <c r="S1" s="858"/>
      <c r="T1" s="858"/>
      <c r="U1" s="858"/>
      <c r="V1" s="858"/>
      <c r="W1" s="858"/>
      <c r="X1" s="858"/>
      <c r="Y1" s="858"/>
      <c r="Z1" s="858"/>
      <c r="AA1" s="858"/>
      <c r="AB1" s="858"/>
      <c r="AC1" s="859"/>
    </row>
    <row r="2" spans="1:29" ht="18" customHeight="1" thickBot="1">
      <c r="A2" s="860" t="s">
        <v>5</v>
      </c>
      <c r="B2" s="861"/>
      <c r="C2" s="861"/>
      <c r="D2" s="861"/>
      <c r="E2" s="861"/>
      <c r="F2" s="861"/>
      <c r="G2" s="861"/>
      <c r="H2" s="861"/>
      <c r="I2" s="861"/>
      <c r="J2" s="861"/>
      <c r="K2" s="861"/>
      <c r="L2" s="861"/>
      <c r="M2" s="861"/>
      <c r="N2" s="862"/>
      <c r="P2" s="863" t="s">
        <v>6</v>
      </c>
      <c r="Q2" s="861"/>
      <c r="R2" s="861"/>
      <c r="S2" s="861"/>
      <c r="T2" s="861"/>
      <c r="U2" s="861"/>
      <c r="V2" s="861"/>
      <c r="W2" s="861"/>
      <c r="X2" s="861"/>
      <c r="Y2" s="861"/>
      <c r="Z2" s="861"/>
      <c r="AA2" s="861"/>
      <c r="AB2" s="861"/>
      <c r="AC2" s="864"/>
    </row>
    <row r="3" spans="1:29" ht="13.8" thickBot="1">
      <c r="A3" s="8"/>
      <c r="B3" s="231" t="s">
        <v>240</v>
      </c>
      <c r="C3" s="231" t="s">
        <v>7</v>
      </c>
      <c r="D3" s="231" t="s">
        <v>8</v>
      </c>
      <c r="E3" s="231" t="s">
        <v>9</v>
      </c>
      <c r="F3" s="231" t="s">
        <v>10</v>
      </c>
      <c r="G3" s="219" t="s">
        <v>11</v>
      </c>
      <c r="H3" s="231" t="s">
        <v>12</v>
      </c>
      <c r="I3" s="231" t="s">
        <v>13</v>
      </c>
      <c r="J3" s="231" t="s">
        <v>14</v>
      </c>
      <c r="K3" s="231" t="s">
        <v>15</v>
      </c>
      <c r="L3" s="231" t="s">
        <v>16</v>
      </c>
      <c r="M3" s="231" t="s">
        <v>17</v>
      </c>
      <c r="N3" s="9" t="s">
        <v>18</v>
      </c>
      <c r="P3" s="10"/>
      <c r="Q3" s="231" t="s">
        <v>240</v>
      </c>
      <c r="R3" s="231" t="s">
        <v>7</v>
      </c>
      <c r="S3" s="231" t="s">
        <v>8</v>
      </c>
      <c r="T3" s="231" t="s">
        <v>9</v>
      </c>
      <c r="U3" s="231" t="s">
        <v>10</v>
      </c>
      <c r="V3" s="219" t="s">
        <v>11</v>
      </c>
      <c r="W3" s="230" t="s">
        <v>12</v>
      </c>
      <c r="X3" s="230" t="s">
        <v>13</v>
      </c>
      <c r="Y3" s="231" t="s">
        <v>14</v>
      </c>
      <c r="Z3" s="231" t="s">
        <v>15</v>
      </c>
      <c r="AA3" s="231" t="s">
        <v>16</v>
      </c>
      <c r="AB3" s="231" t="s">
        <v>17</v>
      </c>
      <c r="AC3" s="11" t="s">
        <v>19</v>
      </c>
    </row>
    <row r="4" spans="1:29" ht="19.8" thickBot="1">
      <c r="A4" s="421" t="s">
        <v>238</v>
      </c>
      <c r="B4" s="378">
        <f>AVERAGE(B8:B17)</f>
        <v>65.400000000000006</v>
      </c>
      <c r="C4" s="378">
        <f t="shared" ref="C4:M4" si="0">AVERAGE(C7:C17)</f>
        <v>55.545454545454547</v>
      </c>
      <c r="D4" s="378">
        <f t="shared" si="0"/>
        <v>64.454545454545453</v>
      </c>
      <c r="E4" s="378">
        <f t="shared" si="0"/>
        <v>102.27272727272727</v>
      </c>
      <c r="F4" s="378">
        <f t="shared" si="0"/>
        <v>184.72727272727272</v>
      </c>
      <c r="G4" s="378">
        <f t="shared" si="0"/>
        <v>379.09090909090907</v>
      </c>
      <c r="H4" s="378">
        <f t="shared" si="0"/>
        <v>621</v>
      </c>
      <c r="I4" s="378">
        <f t="shared" si="0"/>
        <v>905.9</v>
      </c>
      <c r="J4" s="378">
        <f t="shared" si="0"/>
        <v>563.4</v>
      </c>
      <c r="K4" s="378">
        <f t="shared" si="0"/>
        <v>366.4</v>
      </c>
      <c r="L4" s="378">
        <f t="shared" si="0"/>
        <v>210.8</v>
      </c>
      <c r="M4" s="378">
        <f t="shared" si="0"/>
        <v>131.5</v>
      </c>
      <c r="N4" s="378">
        <f>SUM(B4:M4)</f>
        <v>3650.4909090909096</v>
      </c>
      <c r="O4" s="13"/>
      <c r="P4" s="12" t="str">
        <f>+A4</f>
        <v>12-21年月平均</v>
      </c>
      <c r="Q4" s="378">
        <f t="shared" ref="Q4:AB4" si="1">AVERAGE(Q8:Q17)</f>
        <v>9.6999999999999993</v>
      </c>
      <c r="R4" s="378">
        <f t="shared" si="1"/>
        <v>9.9</v>
      </c>
      <c r="S4" s="378">
        <f t="shared" si="1"/>
        <v>15</v>
      </c>
      <c r="T4" s="378">
        <f t="shared" si="1"/>
        <v>7.5</v>
      </c>
      <c r="U4" s="378">
        <f t="shared" si="1"/>
        <v>10.7</v>
      </c>
      <c r="V4" s="378">
        <f t="shared" si="1"/>
        <v>9.9</v>
      </c>
      <c r="W4" s="378">
        <f t="shared" si="1"/>
        <v>8.9</v>
      </c>
      <c r="X4" s="378">
        <f t="shared" si="1"/>
        <v>12.6</v>
      </c>
      <c r="Y4" s="378">
        <f t="shared" si="1"/>
        <v>10.9</v>
      </c>
      <c r="Z4" s="378">
        <f t="shared" si="1"/>
        <v>21.8</v>
      </c>
      <c r="AA4" s="378">
        <f t="shared" si="1"/>
        <v>12.8</v>
      </c>
      <c r="AB4" s="378">
        <f t="shared" si="1"/>
        <v>12.9</v>
      </c>
      <c r="AC4" s="378">
        <f>SUM(Q4:AB4)</f>
        <v>142.6</v>
      </c>
    </row>
    <row r="5" spans="1:29" ht="13.8" thickBot="1">
      <c r="A5" s="430"/>
      <c r="B5" s="430"/>
      <c r="C5" s="134"/>
      <c r="D5" s="134"/>
      <c r="E5" s="134"/>
      <c r="F5" s="134"/>
      <c r="G5" s="14" t="s">
        <v>20</v>
      </c>
      <c r="H5" s="380"/>
      <c r="I5" s="380"/>
      <c r="J5" s="380"/>
      <c r="K5" s="380"/>
      <c r="L5" s="380"/>
      <c r="M5" s="380"/>
      <c r="N5" s="380"/>
      <c r="O5" s="139"/>
      <c r="P5" s="221"/>
      <c r="Q5" s="221"/>
      <c r="R5" s="134"/>
      <c r="S5" s="134"/>
      <c r="T5" s="134"/>
      <c r="U5" s="134"/>
      <c r="V5" s="14" t="s">
        <v>20</v>
      </c>
      <c r="W5" s="380"/>
      <c r="X5" s="380"/>
      <c r="Y5" s="380"/>
      <c r="Z5" s="380"/>
      <c r="AA5" s="380"/>
      <c r="AB5" s="380"/>
      <c r="AC5" s="380"/>
    </row>
    <row r="6" spans="1:29" ht="13.8" thickBot="1">
      <c r="A6" s="218"/>
      <c r="B6" s="218"/>
      <c r="C6" s="477"/>
      <c r="D6" s="477"/>
      <c r="E6" s="477"/>
      <c r="F6" s="477"/>
      <c r="G6" s="304">
        <v>67</v>
      </c>
      <c r="H6" s="379"/>
      <c r="I6" s="379"/>
      <c r="J6" s="379"/>
      <c r="K6" s="379"/>
      <c r="L6" s="379"/>
      <c r="M6" s="379"/>
      <c r="N6" s="380"/>
      <c r="O6" s="13"/>
      <c r="P6" s="221"/>
      <c r="Q6" s="221"/>
      <c r="R6" s="477"/>
      <c r="S6" s="477"/>
      <c r="T6" s="477"/>
      <c r="U6" s="477"/>
      <c r="V6" s="304">
        <v>1</v>
      </c>
      <c r="W6" s="134"/>
      <c r="X6" s="134"/>
      <c r="Y6" s="134"/>
      <c r="Z6" s="134"/>
      <c r="AA6" s="134"/>
      <c r="AB6" s="134"/>
      <c r="AC6" s="380"/>
    </row>
    <row r="7" spans="1:29" ht="18" customHeight="1" thickBot="1">
      <c r="A7" s="431" t="s">
        <v>239</v>
      </c>
      <c r="B7" s="459">
        <v>81</v>
      </c>
      <c r="C7" s="460">
        <v>39</v>
      </c>
      <c r="D7" s="460">
        <v>72</v>
      </c>
      <c r="E7" s="600">
        <v>87</v>
      </c>
      <c r="F7" s="600">
        <v>257</v>
      </c>
      <c r="G7" s="601">
        <v>128</v>
      </c>
      <c r="H7" s="379"/>
      <c r="I7" s="379"/>
      <c r="J7" s="379"/>
      <c r="K7" s="379"/>
      <c r="L7" s="379"/>
      <c r="M7" s="379"/>
      <c r="N7" s="220">
        <f t="shared" ref="N7:N18" si="2">SUM(B7:M7)</f>
        <v>664</v>
      </c>
      <c r="O7" s="144" t="s">
        <v>21</v>
      </c>
      <c r="P7" s="431" t="s">
        <v>239</v>
      </c>
      <c r="Q7" s="459">
        <v>0</v>
      </c>
      <c r="R7" s="460">
        <v>5</v>
      </c>
      <c r="S7" s="460">
        <v>4</v>
      </c>
      <c r="T7" s="460">
        <v>1</v>
      </c>
      <c r="U7" s="460">
        <v>1</v>
      </c>
      <c r="V7" s="460">
        <v>1</v>
      </c>
      <c r="W7" s="379"/>
      <c r="X7" s="379"/>
      <c r="Y7" s="379"/>
      <c r="Z7" s="379"/>
      <c r="AA7" s="379"/>
      <c r="AB7" s="379"/>
      <c r="AC7" s="220">
        <f t="shared" ref="AC7:AC18" si="3">SUM(Q7:AB7)</f>
        <v>12</v>
      </c>
    </row>
    <row r="8" spans="1:29" ht="18" customHeight="1" thickBot="1">
      <c r="A8" s="431" t="s">
        <v>205</v>
      </c>
      <c r="B8" s="457">
        <v>81</v>
      </c>
      <c r="C8" s="457">
        <v>48</v>
      </c>
      <c r="D8" s="458">
        <v>71</v>
      </c>
      <c r="E8" s="457">
        <v>128</v>
      </c>
      <c r="F8" s="457">
        <v>171</v>
      </c>
      <c r="G8" s="457">
        <v>350</v>
      </c>
      <c r="H8" s="457">
        <v>569</v>
      </c>
      <c r="I8" s="457">
        <v>553</v>
      </c>
      <c r="J8" s="457">
        <v>458</v>
      </c>
      <c r="K8" s="457">
        <v>306</v>
      </c>
      <c r="L8" s="457">
        <v>220</v>
      </c>
      <c r="M8" s="458">
        <v>229</v>
      </c>
      <c r="N8" s="451">
        <f t="shared" si="2"/>
        <v>3184</v>
      </c>
      <c r="O8" s="429"/>
      <c r="P8" s="432" t="s">
        <v>204</v>
      </c>
      <c r="Q8" s="461">
        <v>1</v>
      </c>
      <c r="R8" s="461">
        <v>2</v>
      </c>
      <c r="S8" s="461">
        <v>1</v>
      </c>
      <c r="T8" s="461">
        <v>0</v>
      </c>
      <c r="U8" s="461">
        <v>0</v>
      </c>
      <c r="V8" s="461">
        <v>0</v>
      </c>
      <c r="W8" s="461">
        <v>1</v>
      </c>
      <c r="X8" s="461">
        <v>1</v>
      </c>
      <c r="Y8" s="461">
        <v>0</v>
      </c>
      <c r="Z8" s="461">
        <v>1</v>
      </c>
      <c r="AA8" s="461">
        <v>0</v>
      </c>
      <c r="AB8" s="461">
        <v>0</v>
      </c>
      <c r="AC8" s="462">
        <f t="shared" si="3"/>
        <v>7</v>
      </c>
    </row>
    <row r="9" spans="1:29" ht="18" customHeight="1" thickBot="1">
      <c r="A9" s="432" t="s">
        <v>137</v>
      </c>
      <c r="B9" s="299">
        <v>112</v>
      </c>
      <c r="C9" s="299">
        <v>85</v>
      </c>
      <c r="D9" s="299">
        <v>60</v>
      </c>
      <c r="E9" s="299">
        <v>97</v>
      </c>
      <c r="F9" s="299">
        <v>95</v>
      </c>
      <c r="G9" s="299">
        <v>305</v>
      </c>
      <c r="H9" s="299">
        <v>544</v>
      </c>
      <c r="I9" s="299">
        <v>449</v>
      </c>
      <c r="J9" s="299">
        <v>475</v>
      </c>
      <c r="K9" s="299">
        <v>505</v>
      </c>
      <c r="L9" s="299">
        <v>219</v>
      </c>
      <c r="M9" s="300">
        <v>98</v>
      </c>
      <c r="N9" s="450">
        <f t="shared" si="2"/>
        <v>3044</v>
      </c>
      <c r="O9" s="144"/>
      <c r="P9" s="432" t="s">
        <v>137</v>
      </c>
      <c r="Q9" s="381">
        <v>16</v>
      </c>
      <c r="R9" s="381">
        <v>1</v>
      </c>
      <c r="S9" s="381">
        <v>19</v>
      </c>
      <c r="T9" s="379">
        <v>3</v>
      </c>
      <c r="U9" s="379">
        <v>13</v>
      </c>
      <c r="V9" s="379">
        <v>1</v>
      </c>
      <c r="W9" s="379">
        <v>2</v>
      </c>
      <c r="X9" s="379">
        <v>2</v>
      </c>
      <c r="Y9" s="379">
        <v>0</v>
      </c>
      <c r="Z9" s="379">
        <v>24</v>
      </c>
      <c r="AA9" s="379">
        <v>4</v>
      </c>
      <c r="AB9" s="379">
        <v>1</v>
      </c>
      <c r="AC9" s="449">
        <f t="shared" si="3"/>
        <v>86</v>
      </c>
    </row>
    <row r="10" spans="1:29" ht="18" customHeight="1" thickBot="1">
      <c r="A10" s="433" t="s">
        <v>30</v>
      </c>
      <c r="B10" s="382">
        <v>84</v>
      </c>
      <c r="C10" s="382">
        <v>100</v>
      </c>
      <c r="D10" s="383">
        <v>77</v>
      </c>
      <c r="E10" s="383">
        <v>80</v>
      </c>
      <c r="F10" s="190">
        <v>236</v>
      </c>
      <c r="G10" s="190">
        <v>438</v>
      </c>
      <c r="H10" s="191">
        <v>631</v>
      </c>
      <c r="I10" s="190">
        <v>752</v>
      </c>
      <c r="J10" s="189">
        <v>523</v>
      </c>
      <c r="K10" s="190">
        <v>427</v>
      </c>
      <c r="L10" s="189">
        <v>253</v>
      </c>
      <c r="M10" s="384">
        <v>136</v>
      </c>
      <c r="N10" s="436">
        <f t="shared" si="2"/>
        <v>3737</v>
      </c>
      <c r="O10" s="144"/>
      <c r="P10" s="434" t="s">
        <v>22</v>
      </c>
      <c r="Q10" s="385">
        <v>7</v>
      </c>
      <c r="R10" s="385">
        <v>7</v>
      </c>
      <c r="S10" s="386">
        <v>13</v>
      </c>
      <c r="T10" s="386">
        <v>3</v>
      </c>
      <c r="U10" s="386">
        <v>8</v>
      </c>
      <c r="V10" s="386">
        <v>11</v>
      </c>
      <c r="W10" s="385">
        <v>5</v>
      </c>
      <c r="X10" s="386">
        <v>11</v>
      </c>
      <c r="Y10" s="386">
        <v>9</v>
      </c>
      <c r="Z10" s="386">
        <v>9</v>
      </c>
      <c r="AA10" s="387">
        <v>20</v>
      </c>
      <c r="AB10" s="387">
        <v>35</v>
      </c>
      <c r="AC10" s="447">
        <f t="shared" si="3"/>
        <v>138</v>
      </c>
    </row>
    <row r="11" spans="1:29" ht="18" customHeight="1" thickBot="1">
      <c r="A11" s="433" t="s">
        <v>31</v>
      </c>
      <c r="B11" s="386">
        <v>41</v>
      </c>
      <c r="C11" s="386">
        <v>44</v>
      </c>
      <c r="D11" s="386">
        <v>67</v>
      </c>
      <c r="E11" s="386">
        <v>103</v>
      </c>
      <c r="F11" s="388">
        <v>311</v>
      </c>
      <c r="G11" s="386">
        <v>415</v>
      </c>
      <c r="H11" s="386">
        <v>539</v>
      </c>
      <c r="I11" s="388">
        <v>1165</v>
      </c>
      <c r="J11" s="386">
        <v>534</v>
      </c>
      <c r="K11" s="386">
        <v>297</v>
      </c>
      <c r="L11" s="385">
        <v>205</v>
      </c>
      <c r="M11" s="389">
        <v>92</v>
      </c>
      <c r="N11" s="437">
        <f t="shared" si="2"/>
        <v>3813</v>
      </c>
      <c r="O11" s="144"/>
      <c r="P11" s="433" t="s">
        <v>31</v>
      </c>
      <c r="Q11" s="386">
        <v>9</v>
      </c>
      <c r="R11" s="386">
        <v>22</v>
      </c>
      <c r="S11" s="385">
        <v>18</v>
      </c>
      <c r="T11" s="386">
        <v>9</v>
      </c>
      <c r="U11" s="390">
        <v>21</v>
      </c>
      <c r="V11" s="386">
        <v>14</v>
      </c>
      <c r="W11" s="386">
        <v>6</v>
      </c>
      <c r="X11" s="386">
        <v>13</v>
      </c>
      <c r="Y11" s="386">
        <v>7</v>
      </c>
      <c r="Z11" s="391">
        <v>81</v>
      </c>
      <c r="AA11" s="390">
        <v>31</v>
      </c>
      <c r="AB11" s="391">
        <v>37</v>
      </c>
      <c r="AC11" s="448">
        <f t="shared" si="3"/>
        <v>268</v>
      </c>
    </row>
    <row r="12" spans="1:29" ht="18" customHeight="1" thickBot="1">
      <c r="A12" s="433" t="s">
        <v>32</v>
      </c>
      <c r="B12" s="386">
        <v>57</v>
      </c>
      <c r="C12" s="385">
        <v>35</v>
      </c>
      <c r="D12" s="386">
        <v>95</v>
      </c>
      <c r="E12" s="385">
        <v>112</v>
      </c>
      <c r="F12" s="386">
        <v>131</v>
      </c>
      <c r="G12" s="17">
        <v>340</v>
      </c>
      <c r="H12" s="17">
        <v>483</v>
      </c>
      <c r="I12" s="18">
        <v>1339</v>
      </c>
      <c r="J12" s="17">
        <v>614</v>
      </c>
      <c r="K12" s="17">
        <v>349</v>
      </c>
      <c r="L12" s="17">
        <v>236</v>
      </c>
      <c r="M12" s="392">
        <v>68</v>
      </c>
      <c r="N12" s="436">
        <f t="shared" si="2"/>
        <v>3859</v>
      </c>
      <c r="O12" s="144"/>
      <c r="P12" s="433" t="s">
        <v>32</v>
      </c>
      <c r="Q12" s="386">
        <v>19</v>
      </c>
      <c r="R12" s="386">
        <v>12</v>
      </c>
      <c r="S12" s="386">
        <v>8</v>
      </c>
      <c r="T12" s="385">
        <v>12</v>
      </c>
      <c r="U12" s="386">
        <v>7</v>
      </c>
      <c r="V12" s="386">
        <v>15</v>
      </c>
      <c r="W12" s="17">
        <v>16</v>
      </c>
      <c r="X12" s="392">
        <v>12</v>
      </c>
      <c r="Y12" s="385">
        <v>16</v>
      </c>
      <c r="Z12" s="386">
        <v>6</v>
      </c>
      <c r="AA12" s="385">
        <v>12</v>
      </c>
      <c r="AB12" s="385">
        <v>6</v>
      </c>
      <c r="AC12" s="447">
        <f t="shared" si="3"/>
        <v>141</v>
      </c>
    </row>
    <row r="13" spans="1:29" ht="18" customHeight="1" thickBot="1">
      <c r="A13" s="433" t="s">
        <v>33</v>
      </c>
      <c r="B13" s="393">
        <v>68</v>
      </c>
      <c r="C13" s="386">
        <v>42</v>
      </c>
      <c r="D13" s="386">
        <v>44</v>
      </c>
      <c r="E13" s="385">
        <v>75</v>
      </c>
      <c r="F13" s="385">
        <v>135</v>
      </c>
      <c r="G13" s="385">
        <v>448</v>
      </c>
      <c r="H13" s="386">
        <v>507</v>
      </c>
      <c r="I13" s="386">
        <v>808</v>
      </c>
      <c r="J13" s="390">
        <v>795</v>
      </c>
      <c r="K13" s="385">
        <v>313</v>
      </c>
      <c r="L13" s="385">
        <v>246</v>
      </c>
      <c r="M13" s="385">
        <v>143</v>
      </c>
      <c r="N13" s="436">
        <f t="shared" si="2"/>
        <v>3624</v>
      </c>
      <c r="O13" s="144"/>
      <c r="P13" s="433" t="s">
        <v>33</v>
      </c>
      <c r="Q13" s="395">
        <v>9</v>
      </c>
      <c r="R13" s="386">
        <v>16</v>
      </c>
      <c r="S13" s="386">
        <v>12</v>
      </c>
      <c r="T13" s="385">
        <v>6</v>
      </c>
      <c r="U13" s="396">
        <v>7</v>
      </c>
      <c r="V13" s="396">
        <v>14</v>
      </c>
      <c r="W13" s="386">
        <v>9</v>
      </c>
      <c r="X13" s="386">
        <v>14</v>
      </c>
      <c r="Y13" s="386">
        <v>9</v>
      </c>
      <c r="Z13" s="386">
        <v>9</v>
      </c>
      <c r="AA13" s="396">
        <v>8</v>
      </c>
      <c r="AB13" s="396">
        <v>7</v>
      </c>
      <c r="AC13" s="447">
        <f t="shared" si="3"/>
        <v>120</v>
      </c>
    </row>
    <row r="14" spans="1:29" ht="18" customHeight="1" thickBot="1">
      <c r="A14" s="16" t="s">
        <v>34</v>
      </c>
      <c r="B14" s="397">
        <v>71</v>
      </c>
      <c r="C14" s="397">
        <v>97</v>
      </c>
      <c r="D14" s="397">
        <v>61</v>
      </c>
      <c r="E14" s="398">
        <v>105</v>
      </c>
      <c r="F14" s="398">
        <v>198</v>
      </c>
      <c r="G14" s="398">
        <v>442</v>
      </c>
      <c r="H14" s="399">
        <v>790</v>
      </c>
      <c r="I14" s="19">
        <v>674</v>
      </c>
      <c r="J14" s="19">
        <v>594</v>
      </c>
      <c r="K14" s="398">
        <v>275</v>
      </c>
      <c r="L14" s="398">
        <v>133</v>
      </c>
      <c r="M14" s="398">
        <v>108</v>
      </c>
      <c r="N14" s="436">
        <f t="shared" si="2"/>
        <v>3548</v>
      </c>
      <c r="O14" s="13"/>
      <c r="P14" s="435" t="s">
        <v>34</v>
      </c>
      <c r="Q14" s="397">
        <v>7</v>
      </c>
      <c r="R14" s="397">
        <v>13</v>
      </c>
      <c r="S14" s="397">
        <v>11</v>
      </c>
      <c r="T14" s="398">
        <v>11</v>
      </c>
      <c r="U14" s="398">
        <v>12</v>
      </c>
      <c r="V14" s="398">
        <v>15</v>
      </c>
      <c r="W14" s="398">
        <v>20</v>
      </c>
      <c r="X14" s="398">
        <v>15</v>
      </c>
      <c r="Y14" s="398">
        <v>15</v>
      </c>
      <c r="Z14" s="398">
        <v>20</v>
      </c>
      <c r="AA14" s="398">
        <v>9</v>
      </c>
      <c r="AB14" s="398">
        <v>7</v>
      </c>
      <c r="AC14" s="446">
        <f t="shared" si="3"/>
        <v>155</v>
      </c>
    </row>
    <row r="15" spans="1:29" ht="13.8" hidden="1" thickBot="1">
      <c r="A15" s="21" t="s">
        <v>35</v>
      </c>
      <c r="B15" s="395">
        <v>38</v>
      </c>
      <c r="C15" s="398">
        <v>19</v>
      </c>
      <c r="D15" s="398">
        <v>38</v>
      </c>
      <c r="E15" s="398">
        <v>203</v>
      </c>
      <c r="F15" s="398">
        <v>146</v>
      </c>
      <c r="G15" s="398">
        <v>439</v>
      </c>
      <c r="H15" s="399">
        <v>964</v>
      </c>
      <c r="I15" s="399">
        <v>1154</v>
      </c>
      <c r="J15" s="398">
        <v>423</v>
      </c>
      <c r="K15" s="398">
        <v>388</v>
      </c>
      <c r="L15" s="398">
        <v>176</v>
      </c>
      <c r="M15" s="398">
        <v>143</v>
      </c>
      <c r="N15" s="400">
        <f t="shared" si="2"/>
        <v>4131</v>
      </c>
      <c r="O15" s="13"/>
      <c r="P15" s="20" t="s">
        <v>35</v>
      </c>
      <c r="Q15" s="398">
        <v>7</v>
      </c>
      <c r="R15" s="398">
        <v>7</v>
      </c>
      <c r="S15" s="398">
        <v>8</v>
      </c>
      <c r="T15" s="398">
        <v>12</v>
      </c>
      <c r="U15" s="398">
        <v>9</v>
      </c>
      <c r="V15" s="398">
        <v>6</v>
      </c>
      <c r="W15" s="398">
        <v>11</v>
      </c>
      <c r="X15" s="398">
        <v>8</v>
      </c>
      <c r="Y15" s="398">
        <v>16</v>
      </c>
      <c r="Z15" s="398">
        <v>40</v>
      </c>
      <c r="AA15" s="398">
        <v>17</v>
      </c>
      <c r="AB15" s="398">
        <v>16</v>
      </c>
      <c r="AC15" s="398">
        <f t="shared" si="3"/>
        <v>157</v>
      </c>
    </row>
    <row r="16" spans="1:29" ht="13.8" hidden="1" thickBot="1">
      <c r="A16" s="401" t="s">
        <v>36</v>
      </c>
      <c r="B16" s="19">
        <v>49</v>
      </c>
      <c r="C16" s="19">
        <v>63</v>
      </c>
      <c r="D16" s="19">
        <v>50</v>
      </c>
      <c r="E16" s="19">
        <v>71</v>
      </c>
      <c r="F16" s="19">
        <v>144</v>
      </c>
      <c r="G16" s="19">
        <v>374</v>
      </c>
      <c r="H16" s="141">
        <v>729</v>
      </c>
      <c r="I16" s="141">
        <v>1097</v>
      </c>
      <c r="J16" s="141">
        <v>650</v>
      </c>
      <c r="K16" s="19">
        <v>397</v>
      </c>
      <c r="L16" s="19">
        <v>192</v>
      </c>
      <c r="M16" s="19">
        <v>217</v>
      </c>
      <c r="N16" s="400">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98">
        <f t="shared" si="3"/>
        <v>142</v>
      </c>
    </row>
    <row r="17" spans="1:30" ht="13.8" hidden="1" thickBot="1">
      <c r="A17" s="21" t="s">
        <v>37</v>
      </c>
      <c r="B17" s="19">
        <v>53</v>
      </c>
      <c r="C17" s="19">
        <v>39</v>
      </c>
      <c r="D17" s="19">
        <v>74</v>
      </c>
      <c r="E17" s="19">
        <v>64</v>
      </c>
      <c r="F17" s="19">
        <v>208</v>
      </c>
      <c r="G17" s="19">
        <v>491</v>
      </c>
      <c r="H17" s="19">
        <v>454</v>
      </c>
      <c r="I17" s="141">
        <v>1068</v>
      </c>
      <c r="J17" s="19">
        <v>568</v>
      </c>
      <c r="K17" s="19">
        <v>407</v>
      </c>
      <c r="L17" s="19">
        <v>228</v>
      </c>
      <c r="M17" s="19">
        <v>81</v>
      </c>
      <c r="N17" s="394">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402">
        <f t="shared" si="3"/>
        <v>212</v>
      </c>
    </row>
    <row r="18" spans="1:30" ht="13.8" hidden="1" thickBot="1">
      <c r="A18" s="21" t="s">
        <v>23</v>
      </c>
      <c r="B18" s="142">
        <v>67</v>
      </c>
      <c r="C18" s="142">
        <v>62</v>
      </c>
      <c r="D18" s="142">
        <v>57</v>
      </c>
      <c r="E18" s="142">
        <v>77</v>
      </c>
      <c r="F18" s="142">
        <v>473</v>
      </c>
      <c r="G18" s="142">
        <v>468</v>
      </c>
      <c r="H18" s="143">
        <v>659</v>
      </c>
      <c r="I18" s="142">
        <v>851</v>
      </c>
      <c r="J18" s="142">
        <v>542</v>
      </c>
      <c r="K18" s="142">
        <v>270</v>
      </c>
      <c r="L18" s="142">
        <v>208</v>
      </c>
      <c r="M18" s="142">
        <v>174</v>
      </c>
      <c r="N18" s="403">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402">
        <f t="shared" si="3"/>
        <v>296</v>
      </c>
    </row>
    <row r="19" spans="1:30">
      <c r="A19" s="24"/>
      <c r="B19" s="404"/>
      <c r="C19" s="404"/>
      <c r="D19" s="404"/>
      <c r="E19" s="404"/>
      <c r="F19" s="404"/>
      <c r="G19" s="404"/>
      <c r="H19" s="404"/>
      <c r="I19" s="404"/>
      <c r="J19" s="404"/>
      <c r="K19" s="404"/>
      <c r="L19" s="404"/>
      <c r="M19" s="404"/>
      <c r="N19" s="25"/>
      <c r="O19" s="13"/>
      <c r="P19" s="26"/>
      <c r="Q19" s="405"/>
      <c r="R19" s="405"/>
      <c r="S19" s="405"/>
      <c r="T19" s="405"/>
      <c r="U19" s="405"/>
      <c r="V19" s="405"/>
      <c r="W19" s="405"/>
      <c r="X19" s="405"/>
      <c r="Y19" s="405"/>
      <c r="Z19" s="405"/>
      <c r="AA19" s="405"/>
      <c r="AB19" s="405"/>
      <c r="AC19" s="404"/>
    </row>
    <row r="20" spans="1:30" ht="13.5" customHeight="1">
      <c r="A20" s="865" t="s">
        <v>291</v>
      </c>
      <c r="B20" s="866"/>
      <c r="C20" s="866"/>
      <c r="D20" s="866"/>
      <c r="E20" s="866"/>
      <c r="F20" s="866"/>
      <c r="G20" s="866"/>
      <c r="H20" s="866"/>
      <c r="I20" s="866"/>
      <c r="J20" s="866"/>
      <c r="K20" s="866"/>
      <c r="L20" s="866"/>
      <c r="M20" s="866"/>
      <c r="N20" s="867"/>
      <c r="O20" s="13"/>
      <c r="P20" s="865" t="str">
        <f>+A20</f>
        <v>※2022年 第23週（6/6～6/12） 現在</v>
      </c>
      <c r="Q20" s="866"/>
      <c r="R20" s="866"/>
      <c r="S20" s="866"/>
      <c r="T20" s="866"/>
      <c r="U20" s="866"/>
      <c r="V20" s="866"/>
      <c r="W20" s="866"/>
      <c r="X20" s="866"/>
      <c r="Y20" s="866"/>
      <c r="Z20" s="866"/>
      <c r="AA20" s="866"/>
      <c r="AB20" s="866"/>
      <c r="AC20" s="867"/>
    </row>
    <row r="21" spans="1:30" ht="13.8" thickBot="1">
      <c r="A21" s="27"/>
      <c r="B21" s="13"/>
      <c r="C21" s="13"/>
      <c r="D21" s="13"/>
      <c r="E21" s="13"/>
      <c r="F21" s="13"/>
      <c r="G21" s="13" t="s">
        <v>21</v>
      </c>
      <c r="H21" s="13"/>
      <c r="I21" s="13"/>
      <c r="J21" s="13"/>
      <c r="K21" s="13"/>
      <c r="L21" s="13"/>
      <c r="M21" s="13"/>
      <c r="N21" s="28"/>
      <c r="O21" s="13"/>
      <c r="P21" s="246"/>
      <c r="Q21" s="13"/>
      <c r="R21" s="13"/>
      <c r="S21" s="13"/>
      <c r="T21" s="13"/>
      <c r="U21" s="13"/>
      <c r="V21" s="13"/>
      <c r="W21" s="13"/>
      <c r="X21" s="13"/>
      <c r="Y21" s="13"/>
      <c r="Z21" s="13"/>
      <c r="AA21" s="13"/>
      <c r="AB21" s="13"/>
      <c r="AC21" s="30"/>
    </row>
    <row r="22" spans="1:30" ht="17.25" customHeight="1" thickBot="1">
      <c r="A22" s="27"/>
      <c r="B22" s="406" t="s">
        <v>229</v>
      </c>
      <c r="C22" s="13"/>
      <c r="D22" s="31" t="s">
        <v>292</v>
      </c>
      <c r="E22" s="32"/>
      <c r="F22" s="13"/>
      <c r="G22" s="13" t="s">
        <v>21</v>
      </c>
      <c r="H22" s="13"/>
      <c r="I22" s="13"/>
      <c r="J22" s="13"/>
      <c r="K22" s="13"/>
      <c r="L22" s="13"/>
      <c r="M22" s="13"/>
      <c r="N22" s="28"/>
      <c r="O22" s="144" t="s">
        <v>21</v>
      </c>
      <c r="P22" s="247"/>
      <c r="Q22" s="407" t="s">
        <v>230</v>
      </c>
      <c r="R22" s="852" t="s">
        <v>261</v>
      </c>
      <c r="S22" s="853"/>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4" t="s">
        <v>21</v>
      </c>
      <c r="P23" s="246"/>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4"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301"/>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408"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8" t="s">
        <v>231</v>
      </c>
      <c r="R37" s="178"/>
      <c r="S37" s="178"/>
      <c r="T37" s="178"/>
      <c r="U37" s="178"/>
      <c r="V37" s="178"/>
      <c r="W37" s="178"/>
      <c r="X37" s="178"/>
    </row>
    <row r="38" spans="1:29">
      <c r="Q38" s="178" t="s">
        <v>232</v>
      </c>
      <c r="R38" s="178"/>
      <c r="S38" s="178"/>
      <c r="T38" s="178"/>
      <c r="U38" s="178"/>
      <c r="V38" s="178"/>
      <c r="W38" s="178"/>
      <c r="X38" s="178"/>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23　ノロウイルス関連情報 </vt:lpstr>
      <vt:lpstr>23  衛生訓話</vt:lpstr>
      <vt:lpstr>23　新型コロナウイルス情報</vt:lpstr>
      <vt:lpstr>23　食中毒記事等 </vt:lpstr>
      <vt:lpstr>23　海外情報</vt:lpstr>
      <vt:lpstr>23　感染症情報</vt:lpstr>
      <vt:lpstr>23　感染症統計</vt:lpstr>
      <vt:lpstr>23 食品回収</vt:lpstr>
      <vt:lpstr>23　食品表示</vt:lpstr>
      <vt:lpstr>23　 残留農薬　等 </vt:lpstr>
      <vt:lpstr>'23  衛生訓話'!Print_Area</vt:lpstr>
      <vt:lpstr>'23　 残留農薬　等 '!Print_Area</vt:lpstr>
      <vt:lpstr>'23　ノロウイルス関連情報 '!Print_Area</vt:lpstr>
      <vt:lpstr>'23　海外情報'!Print_Area</vt:lpstr>
      <vt:lpstr>'23　感染症情報'!Print_Area</vt:lpstr>
      <vt:lpstr>'23　感染症統計'!Print_Area</vt:lpstr>
      <vt:lpstr>'23　食中毒記事等 '!Print_Area</vt:lpstr>
      <vt:lpstr>'23 食品回収'!Print_Area</vt:lpstr>
      <vt:lpstr>'23　食品表示'!Print_Area</vt:lpstr>
      <vt:lpstr>スポンサー広告!Print_Area</vt:lpstr>
      <vt:lpstr>'23　 残留農薬　等 '!Print_Titles</vt:lpstr>
      <vt:lpstr>'23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2022-06-19T06:19:45Z</dcterms:modified>
</cp:coreProperties>
</file>