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codeName="ThisWorkbook"/>
  <xr:revisionPtr revIDLastSave="0" documentId="13_ncr:1_{82404E94-E77D-4384-9017-CA5FA63F3F09}" xr6:coauthVersionLast="47" xr6:coauthVersionMax="47" xr10:uidLastSave="{00000000-0000-0000-0000-000000000000}"/>
  <bookViews>
    <workbookView xWindow="-108" yWindow="-108" windowWidth="23256" windowHeight="12576" firstSheet="2" activeTab="2" xr2:uid="{00000000-000D-0000-FFFF-FFFF00000000}"/>
  </bookViews>
  <sheets>
    <sheet name="ヘッドライン" sheetId="78" state="hidden" r:id="rId1"/>
    <sheet name="スポンサー広告" sheetId="95" r:id="rId2"/>
    <sheet name="22　ノロウイルス関連情報 " sheetId="101" r:id="rId3"/>
    <sheet name="22  衛生訓話" sheetId="108" r:id="rId4"/>
    <sheet name="22　新型コロナウイルス情報" sheetId="82" r:id="rId5"/>
    <sheet name="22　食中毒記事等 " sheetId="29" r:id="rId6"/>
    <sheet name="22　海外情報" sheetId="31" r:id="rId7"/>
    <sheet name="21　感染症情報" sheetId="103" r:id="rId8"/>
    <sheet name="22　感染症統計" sheetId="106" r:id="rId9"/>
    <sheet name="22 食品回収" sheetId="60" r:id="rId10"/>
    <sheet name="22　食品表示" sheetId="34" r:id="rId11"/>
    <sheet name="22　 残留農薬　等 " sheetId="35" r:id="rId12"/>
  </sheets>
  <definedNames>
    <definedName name="_xlnm._FilterDatabase" localSheetId="11" hidden="1">'22　 残留農薬　等 '!$A$1:$C$1</definedName>
    <definedName name="_xlnm._FilterDatabase" localSheetId="2" hidden="1">'22　ノロウイルス関連情報 '!$A$22:$G$75</definedName>
    <definedName name="_xlnm._FilterDatabase" localSheetId="5" hidden="1">'22　食中毒記事等 '!$A$1:$D$1</definedName>
    <definedName name="_xlnm.Print_Area" localSheetId="7">'21　感染症情報'!$A$1:$E$21</definedName>
    <definedName name="_xlnm.Print_Area" localSheetId="3">'22  衛生訓話'!$A$1:$M$24</definedName>
    <definedName name="_xlnm.Print_Area" localSheetId="11">'22　 残留農薬　等 '!$A$1:$A$16</definedName>
    <definedName name="_xlnm.Print_Area" localSheetId="2">'22　ノロウイルス関連情報 '!$A$1:$N$84</definedName>
    <definedName name="_xlnm.Print_Area" localSheetId="6">'22　海外情報'!$A$1:$C$38</definedName>
    <definedName name="_xlnm.Print_Area" localSheetId="8">'22　感染症統計'!$A$1:$AC$36</definedName>
    <definedName name="_xlnm.Print_Area" localSheetId="5">'22　食中毒記事等 '!$A$1:$D$40</definedName>
    <definedName name="_xlnm.Print_Area" localSheetId="9">'22 食品回収'!$A$1:$E$31</definedName>
    <definedName name="_xlnm.Print_Area" localSheetId="10">'22　食品表示'!$A$1:$N$20</definedName>
    <definedName name="_xlnm.Print_Area" localSheetId="1">スポンサー広告!$A$1:$M$19</definedName>
    <definedName name="_xlnm.Print_Titles" localSheetId="11">'22　 残留農薬　等 '!$1:$1</definedName>
    <definedName name="_xlnm.Print_Titles" localSheetId="5">'22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P11" i="82"/>
  <c r="Q8" i="82" l="1"/>
  <c r="G23" i="101"/>
  <c r="G24" i="101"/>
  <c r="B9" i="78" l="1"/>
  <c r="C14" i="78" l="1"/>
  <c r="B14" i="78"/>
  <c r="C13" i="78"/>
  <c r="B13" i="78"/>
  <c r="B11" i="78"/>
  <c r="L30" i="82" l="1"/>
  <c r="K28" i="82"/>
  <c r="K29" i="82"/>
  <c r="K30" i="82"/>
  <c r="I30" i="82"/>
  <c r="L27" i="82"/>
  <c r="B12" i="78"/>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B69" i="101" s="1"/>
  <c r="G68" i="101"/>
  <c r="B68" i="101" s="1"/>
  <c r="G67" i="101"/>
  <c r="B67" i="101" s="1"/>
  <c r="G66" i="101"/>
  <c r="B66" i="101" s="1"/>
  <c r="G65" i="101"/>
  <c r="B65" i="101" s="1"/>
  <c r="G64" i="101"/>
  <c r="B64" i="101" s="1"/>
  <c r="G63" i="101"/>
  <c r="B63" i="101" s="1"/>
  <c r="G62" i="101"/>
  <c r="B62" i="101" s="1"/>
  <c r="G61" i="101"/>
  <c r="B61" i="101" s="1"/>
  <c r="G60" i="101"/>
  <c r="B60" i="101" s="1"/>
  <c r="G59" i="101"/>
  <c r="B59" i="101" s="1"/>
  <c r="G58" i="101"/>
  <c r="B58" i="101" s="1"/>
  <c r="G57" i="101"/>
  <c r="B57" i="101" s="1"/>
  <c r="G56" i="101"/>
  <c r="B56" i="101" s="1"/>
  <c r="G55" i="101"/>
  <c r="B55" i="101" s="1"/>
  <c r="G54" i="101"/>
  <c r="B54" i="101" s="1"/>
  <c r="G53" i="101"/>
  <c r="B53" i="101" s="1"/>
  <c r="G52" i="101"/>
  <c r="B52" i="101" s="1"/>
  <c r="G51" i="101"/>
  <c r="B51" i="101" s="1"/>
  <c r="G50" i="101"/>
  <c r="B50" i="101" s="1"/>
  <c r="G49" i="101"/>
  <c r="B49" i="101" s="1"/>
  <c r="G48" i="101"/>
  <c r="B48" i="101" s="1"/>
  <c r="G47" i="101"/>
  <c r="B47" i="101" s="1"/>
  <c r="G46" i="101"/>
  <c r="B46" i="101" s="1"/>
  <c r="G45" i="101"/>
  <c r="B45" i="101" s="1"/>
  <c r="G44" i="101"/>
  <c r="B44" i="101" s="1"/>
  <c r="G43" i="101"/>
  <c r="B43" i="101" s="1"/>
  <c r="G42" i="101"/>
  <c r="B42" i="101" s="1"/>
  <c r="G41" i="101"/>
  <c r="B41" i="101" s="1"/>
  <c r="G40" i="101"/>
  <c r="B40" i="101" s="1"/>
  <c r="G39" i="101"/>
  <c r="B39" i="101" s="1"/>
  <c r="G38" i="101"/>
  <c r="B38" i="101" s="1"/>
  <c r="G37" i="101"/>
  <c r="B37" i="101" s="1"/>
  <c r="G36" i="101"/>
  <c r="B36" i="101" s="1"/>
  <c r="G35" i="101"/>
  <c r="B35" i="101" s="1"/>
  <c r="G34" i="101"/>
  <c r="B34" i="101" s="1"/>
  <c r="G33" i="101"/>
  <c r="B33" i="101" s="1"/>
  <c r="G32" i="101"/>
  <c r="B32" i="101" s="1"/>
  <c r="G31" i="101"/>
  <c r="B31" i="101" s="1"/>
  <c r="G30" i="101"/>
  <c r="B30" i="101" s="1"/>
  <c r="G29" i="101"/>
  <c r="B29" i="101" s="1"/>
  <c r="G28" i="101"/>
  <c r="B28" i="101" s="1"/>
  <c r="G27" i="101"/>
  <c r="B27" i="101" s="1"/>
  <c r="G26" i="101"/>
  <c r="B26" i="101" s="1"/>
  <c r="G25" i="101"/>
  <c r="B25" i="101" s="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<sst xmlns="http://schemas.openxmlformats.org/spreadsheetml/2006/main" count="655" uniqueCount="451">
  <si>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</si>
  <si>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</si>
  <si>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</si>
  <si>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</si>
  <si>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</si>
  <si>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</si>
  <si>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</si>
  <si>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</si>
  <si>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</si>
  <si>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</si>
  <si>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</si>
  <si>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</si>
  <si>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</si>
  <si>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</si>
  <si>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</si>
  <si>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</si>
  <si>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</si>
  <si>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</si>
  <si>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</si>
  <si>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</si>
  <si>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</si>
  <si>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</si>
  <si>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</si>
  <si>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</si>
  <si>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</si>
  <si>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</si>
  <si>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</si>
  <si>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</si>
  <si>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</si>
  <si>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</si>
  <si>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</si>
  <si>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</si>
  <si>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</si>
  <si>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</si>
  <si>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</si>
  <si>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</si>
  <si>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</si>
  <si>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</si>
  <si>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</si>
  <si>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</si>
  <si>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</si>
  <si>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</si>
  <si>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</si>
  <si>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</si>
  <si>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</si>
  <si>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</si>
  <si>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</si>
  <si>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</si>
  <si>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</si>
  <si>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</si>
  <si>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</si>
  <si>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</si>
  <si>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</si>
  <si>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</si>
  <si>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</si>
  <si>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</si>
  <si>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</si>
  <si>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</si>
  <si>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</si>
  <si>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</si>
  <si>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</si>
  <si>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</si>
  <si>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</si>
  <si>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</si>
  <si>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</si>
  <si>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</si>
  <si>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</si>
  <si>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</si>
  <si>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</si>
  <si>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</si>
  <si>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</si>
  <si>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</si>
  <si>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</si>
  <si>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</si>
  <si>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</si>
  <si>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</si>
  <si>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</si>
  <si>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</si>
  <si>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</si>
  <si>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</si>
  <si>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</si>
  <si>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</si>
  <si>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</si>
  <si>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</si>
  <si>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</si>
  <si>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</si>
  <si>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</si>
  <si>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</si>
  <si>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</si>
  <si>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</si>
  <si>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</si>
  <si>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</si>
  <si>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</si>
  <si>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</si>
  <si>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</si>
  <si>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</si>
  <si>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</si>
  <si>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</si>
  <si>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</si>
  <si>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</si>
  <si>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</si>
  <si>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</si>
  <si>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</si>
  <si>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</si>
  <si>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</si>
  <si>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</si>
  <si>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</si>
  <si>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</si>
  <si>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</si>
  <si>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</si>
  <si>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</si>
  <si>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</si>
  <si>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</si>
  <si>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</si>
  <si>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</si>
  <si>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</si>
  <si>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</si>
  <si>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</si>
  <si>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</si>
  <si>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</si>
  <si>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</si>
  <si>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</si>
  <si>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</si>
  <si>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</si>
  <si>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</si>
  <si>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</si>
  <si>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</si>
  <si>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</si>
  <si>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</si>
  <si>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</si>
  <si>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</si>
  <si>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</si>
  <si>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</si>
  <si>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</si>
  <si>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</si>
  <si>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</si>
  <si>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</si>
  <si>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</si>
  <si>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</si>
  <si>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</si>
  <si>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</si>
  <si>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</si>
  <si>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</si>
  <si>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</si>
  <si>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</si>
  <si>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</si>
  <si>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</si>
  <si>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</si>
  <si>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</si>
  <si>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</si>
  <si>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</si>
  <si>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</si>
  <si>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</si>
  <si>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</si>
  <si>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</si>
  <si>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</si>
  <si>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</si>
  <si>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</si>
  <si>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</si>
  <si>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</si>
  <si>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</si>
  <si>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</si>
  <si>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</si>
  <si>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</si>
  <si>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</si>
  <si>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</si>
  <si>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</si>
  <si>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</si>
  <si>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</si>
  <si>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</si>
  <si>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</si>
  <si>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</si>
  <si>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</si>
  <si>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</si>
  <si>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</si>
  <si>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</si>
  <si>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</si>
  <si>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</si>
  <si>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</si>
  <si>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</si>
  <si>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</si>
  <si>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</si>
  <si>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</si>
  <si>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</si>
  <si>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</si>
  <si>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</si>
  <si>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</si>
  <si>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</si>
  <si>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</si>
  <si>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</si>
  <si>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</si>
  <si>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</si>
  <si>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</si>
  <si>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</si>
  <si>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</si>
  <si>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</si>
  <si>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</si>
  <si>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</si>
  <si>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</si>
  <si>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</si>
  <si>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</si>
  <si>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</si>
  <si>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</si>
  <si>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</si>
  <si>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</si>
  <si>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</si>
  <si>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</si>
  <si>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</si>
  <si>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</si>
  <si>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</si>
  <si>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</si>
  <si>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</si>
  <si>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</si>
  <si>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</si>
  <si>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</si>
  <si>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</si>
  <si>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</si>
  <si>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</si>
  <si>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</si>
  <si>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</si>
  <si>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</si>
  <si>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</si>
  <si>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</si>
  <si>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</si>
  <si>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</si>
  <si>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</si>
  <si>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</si>
  <si>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</si>
  <si>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</si>
  <si>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</si>
  <si>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</si>
  <si>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</si>
  <si>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</si>
  <si>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</si>
  <si>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</si>
  <si>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</si>
  <si>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</si>
  <si>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</si>
  <si>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</si>
  <si>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</si>
  <si>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</si>
  <si>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</si>
  <si>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</si>
  <si>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</si>
  <si>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</si>
  <si>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</si>
  <si>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t>中国</t>
    <rPh sb="0" eb="2">
      <t>チュウゴク</t>
    </rPh>
    <phoneticPr fontId="106"/>
  </si>
  <si>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</si>
  <si>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</si>
  <si>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</si>
  <si>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</si>
  <si>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</si>
  <si>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</si>
  <si>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</si>
  <si>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</si>
  <si>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</si>
  <si>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</si>
  <si>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</si>
  <si>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</si>
  <si>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</si>
  <si>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</si>
  <si>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</si>
  <si>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皆様  週刊情報2022-18を配信いたします</t>
    <phoneticPr fontId="5"/>
  </si>
  <si>
    <t>非常に少ない</t>
    <rPh sb="0" eb="2">
      <t>ヒジョウ</t>
    </rPh>
    <rPh sb="3" eb="4">
      <t>スク</t>
    </rPh>
    <phoneticPr fontId="5"/>
  </si>
  <si>
    <t>2022/21週</t>
    <phoneticPr fontId="5"/>
  </si>
  <si>
    <t>６月 ２日（木） 函館市衛生試験所において，有症者の検便検査を実施した
結果，３名からノロウイルスが検出された。
５ 感染経路 調査中 対 応  市立函館保健所では，当該介護保険施設に対し，入所者・職員の健康状況の把握，手洗いの励行および施設内の消毒等清潔の保持および注意喚起等，感染防止対策について指導を行った</t>
    <phoneticPr fontId="106"/>
  </si>
  <si>
    <t>函館保健所6</t>
    <rPh sb="0" eb="2">
      <t>ハコダテ</t>
    </rPh>
    <rPh sb="2" eb="5">
      <t>ホケンジョ</t>
    </rPh>
    <phoneticPr fontId="106"/>
  </si>
  <si>
    <t>回収＆返金</t>
  </si>
  <si>
    <t>回収</t>
  </si>
  <si>
    <t>回収＆返金/交換</t>
  </si>
  <si>
    <t>イオンリテール</t>
  </si>
  <si>
    <t>イオン</t>
  </si>
  <si>
    <t>イオンビッグ</t>
  </si>
  <si>
    <t>イオン琉球</t>
  </si>
  <si>
    <t>生活協同組合コー...</t>
  </si>
  <si>
    <t>世界的にみて感染増加率は前週の0.6%になっています。また感染症の世界的流行以来でも致死率は1.2%、最近のオミクロン株以降ではやはり0.6%以下です。こうなると感染症法の位置づけとしても5類相当が適当となります。</t>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phoneticPr fontId="106"/>
  </si>
  <si>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</si>
  <si>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</si>
  <si>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 xml:space="preserve"> GⅡ　22週　0例</t>
    <rPh sb="9" eb="10">
      <t>レイ</t>
    </rPh>
    <phoneticPr fontId="5"/>
  </si>
  <si>
    <t>今週のニュース（Noroｖｉｒｕｓ）　(6/6-6/12)</t>
    <rPh sb="0" eb="2">
      <t>コンシュウ</t>
    </rPh>
    <phoneticPr fontId="5"/>
  </si>
  <si>
    <t>2022/22週</t>
    <phoneticPr fontId="5"/>
  </si>
  <si>
    <t xml:space="preserve"> GⅡ　21週　10例</t>
    <rPh sb="6" eb="7">
      <t>シュウ</t>
    </rPh>
    <phoneticPr fontId="5"/>
  </si>
  <si>
    <t>累計感染者数の増加ペース 112</t>
    <rPh sb="0" eb="2">
      <t>ルイケイ</t>
    </rPh>
    <rPh sb="2" eb="5">
      <t>カンセンシャ</t>
    </rPh>
    <rPh sb="5" eb="6">
      <t>スウ</t>
    </rPh>
    <rPh sb="7" eb="9">
      <t>ゾウカ</t>
    </rPh>
    <phoneticPr fontId="5"/>
  </si>
  <si>
    <t xml:space="preserve">
世界の新規感染者数: 337万人で感染拡大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</si>
  <si>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今週の新型コロナ 新規感染者数　世界で337万人(対前週の増加に対して36万人増加)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ゾウカ</t>
    </rPh>
    <phoneticPr fontId="5"/>
  </si>
  <si>
    <t>Reported 6/12　 9:20 (前週より301万人)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</si>
  <si>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日本の感染状況は、いまだ世界平均の2倍ほど多い。中国は統計値の入力ミスがあって、しはらく逆転現象</t>
    <rPh sb="0" eb="2">
      <t>ニホン</t>
    </rPh>
    <rPh sb="3" eb="5">
      <t>カンセン</t>
    </rPh>
    <rPh sb="5" eb="7">
      <t>ジョウキョウ</t>
    </rPh>
    <rPh sb="12" eb="14">
      <t>セカイ</t>
    </rPh>
    <rPh sb="14" eb="16">
      <t>ヘイキン</t>
    </rPh>
    <rPh sb="18" eb="19">
      <t>バイ</t>
    </rPh>
    <rPh sb="21" eb="22">
      <t>オオ</t>
    </rPh>
    <rPh sb="24" eb="26">
      <t>チュウゴク</t>
    </rPh>
    <rPh sb="27" eb="30">
      <t>トウケイチ</t>
    </rPh>
    <rPh sb="31" eb="33">
      <t>ニュウリョク</t>
    </rPh>
    <rPh sb="44" eb="46">
      <t>ギャクテン</t>
    </rPh>
    <rPh sb="46" eb="48">
      <t>ゲンショウ</t>
    </rPh>
    <phoneticPr fontId="106"/>
  </si>
  <si>
    <t>食中毒情報　(6/6-6/12)</t>
    <rPh sb="0" eb="3">
      <t>ショクチュウドク</t>
    </rPh>
    <rPh sb="3" eb="5">
      <t>ジョウホウ</t>
    </rPh>
    <phoneticPr fontId="5"/>
  </si>
  <si>
    <t>海外情報　(6/6-6/12)</t>
    <rPh sb="0" eb="2">
      <t>カイガイ</t>
    </rPh>
    <rPh sb="2" eb="4">
      <t>ジョウホウ</t>
    </rPh>
    <phoneticPr fontId="5"/>
  </si>
  <si>
    <t>食品リコール・回収情報　　(6/6-6/12)</t>
    <rPh sb="0" eb="2">
      <t>ショクヒン</t>
    </rPh>
    <rPh sb="7" eb="9">
      <t>カイシュウ</t>
    </rPh>
    <rPh sb="9" eb="11">
      <t>ジョウホウ</t>
    </rPh>
    <phoneticPr fontId="5"/>
  </si>
  <si>
    <t>食品表示　(6/6-6/12)</t>
    <rPh sb="0" eb="2">
      <t>ショクヒン</t>
    </rPh>
    <rPh sb="2" eb="4">
      <t>ヒョウジ</t>
    </rPh>
    <phoneticPr fontId="5"/>
  </si>
  <si>
    <t>残留農薬　(6/6-6/12)</t>
    <phoneticPr fontId="16"/>
  </si>
  <si>
    <t>亀屋良長</t>
  </si>
  <si>
    <t>ダイエー</t>
  </si>
  <si>
    <t>たいまつ食品</t>
  </si>
  <si>
    <t>高知県農業協同組...</t>
  </si>
  <si>
    <t>九州コーケン</t>
  </si>
  <si>
    <t>エコルヴェ</t>
  </si>
  <si>
    <t>ヨークベニマル</t>
  </si>
  <si>
    <t>ベイシア</t>
  </si>
  <si>
    <t>木曽川店 鬼おろし鶏唐揚げ弁当 ラベル誤貼付で表示欠落</t>
  </si>
  <si>
    <t>浜松萩丘店 クリーミーコロッケ 特定原材料(かに)表示欠落</t>
  </si>
  <si>
    <t>姫太郎</t>
  </si>
  <si>
    <t>パック肉うどん他 4品目 消費期限の表示誤記</t>
  </si>
  <si>
    <t>西友</t>
  </si>
  <si>
    <t>国産若どり皮なしむね肉 保存方法表示欠落</t>
  </si>
  <si>
    <t>迫田食品</t>
  </si>
  <si>
    <t>オプシアミスミ店 濃厚ピーナツとうふ ラベル誤貼付で表示欠落</t>
  </si>
  <si>
    <t>ベストプライスミックスゼリー他 4品目 一部表示不備</t>
  </si>
  <si>
    <t>マルエツ</t>
  </si>
  <si>
    <t>シラスと鶏もも西京焼きのわっぱ飯 ラベル誤貼付で表示誤り</t>
  </si>
  <si>
    <t>お詫び</t>
  </si>
  <si>
    <t>ファミリーマート...</t>
  </si>
  <si>
    <t>シャカふりサラダ 一部内封ドレッシング アレルギー表示欠落</t>
  </si>
  <si>
    <t>サンデイリー</t>
  </si>
  <si>
    <t>ヤマナカスター焼そば３食入 一部カビ発生の恐れ</t>
  </si>
  <si>
    <t>広島北部農業協同...</t>
  </si>
  <si>
    <t>キャベツ 一部残留農薬基準超過の恐れ</t>
  </si>
  <si>
    <t>江崎グリコ</t>
  </si>
  <si>
    <t>ゆかり(濃厚おつまみスナック) 一部原料原産地誤表示</t>
  </si>
  <si>
    <t>ベルギーチョコチップワッフル (乳成分)表示欠落</t>
  </si>
  <si>
    <t>特刀剣乱舞花丸コラボせんべい 特定原材料(卵)表示欠落</t>
  </si>
  <si>
    <t>此花店 焼豚ブロック(福留ハム) 消費期限誤表記</t>
  </si>
  <si>
    <t>新潟県産コシヒカリ100％使用玉子がゆ パウチに異常</t>
  </si>
  <si>
    <t>はるちゃんのアイス屋6商品 アレルギー(卵)表示欠落</t>
  </si>
  <si>
    <t>Poi!CBDオイル他 計6商品 製造許可範囲外の生産品</t>
  </si>
  <si>
    <t>秋山さんちのたっぷり人参ドレッシング 一部異物混入</t>
  </si>
  <si>
    <t>牛豚サイコロステーキ用 一部ラベル誤貼付で表示欠落</t>
  </si>
  <si>
    <t>針ヶ谷店 自社製アップルパイ 一部ラベル誤貼付で(卵)表示欠落</t>
  </si>
  <si>
    <t>松山店 チキン南蛮 一部ラベル誤貼付で表示欠落</t>
  </si>
  <si>
    <t>三元豚のロースかつカレー ラベル誤貼付で表示欠落</t>
  </si>
  <si>
    <t>やや少ない</t>
    <rPh sb="2" eb="3">
      <t>スク</t>
    </rPh>
    <phoneticPr fontId="106"/>
  </si>
  <si>
    <t>※2022年 第22週（5/30～6/5） 現在</t>
    <phoneticPr fontId="5"/>
  </si>
  <si>
    <t>宮崎県宮崎市の福祉施設で集団食中毒</t>
    <phoneticPr fontId="16"/>
  </si>
  <si>
    <t>宮崎県宮崎市内の複数の福祉施設で、合わせて41人が、下痢などの症状を訴える集団食中毒が発生しました。食中毒が発生したのは、宮崎市内の8つの福祉施設です。市保健所によりますと、６月2日、施設の利用者と職員合わせて41人が、下痢や腹痛など食中毒の症状を訴え、便から、ウェルシュ菌が検出されたということです。現在、患者全員が、回復に向かっているということです。
患者は、いずれも６月1日に提供された弁当を食べていて、市保健所では、この弁当が食中毒の原因と断定し、調理した配食サービス事業所「食林」を、5日から3日間の営業停止処分としました。</t>
    <phoneticPr fontId="16"/>
  </si>
  <si>
    <t>https://newsdig.tbs.co.jp/articles/mrt/62809?display=1</t>
    <phoneticPr fontId="16"/>
  </si>
  <si>
    <t xml:space="preserve"> MRTニュース           ＭＲＴ宮崎放送</t>
    <phoneticPr fontId="16"/>
  </si>
  <si>
    <t>宮崎県</t>
    <rPh sb="0" eb="3">
      <t>ミヤザキケン</t>
    </rPh>
    <phoneticPr fontId="16"/>
  </si>
  <si>
    <t>ホーチミンの小学校で200人以上に痺れやかゆみ、食中毒の疑い</t>
    <phoneticPr fontId="16"/>
  </si>
  <si>
    <t>3日、ホーチミン市の小学生200人以上が学校で昼食を食べた後、唇がしびれたり、喉がかゆくなったりするなどの症状を発症した。タンフー区にあるTan Huong小学校のLe Thi Thanh Thuy校長によると、児童たちは昼食時にハスイモの茎で作ったスープを食べたという。昼食後、児童238人が唇へのしびれと喉の痒みを訴えた。学校管理委員会は、すぐに地元の医療ステーションと当局に連絡し救援を要請した。児童2人がタンフー病院へ搬送され、理事会は保護者に対して残りの236人を含む全児童を通常よりも早く学校へ迎えに行くように呼びかけた。3日午後3時頃、学校の外で地元報道機関の取材を受けた保護者は、「子どもの担任教師から、今日は早く家に連れて帰るようにと指示があった」と語った。また、同保護者によると、彼の子どもはハスイモの茎スープを食べておらず、健康状態に異常はない。機能部隊は原因究明のため、同小学校の昼食サンプルを回収している。
同校長によると、同校は当分の間、昼食メニューからハスイモの茎スープを除外する。</t>
    <phoneticPr fontId="16"/>
  </si>
  <si>
    <t>https://poste-vn.com/news/2022-06-06-12342</t>
    <phoneticPr fontId="16"/>
  </si>
  <si>
    <t>ホーチミン市</t>
    <rPh sb="5" eb="6">
      <t>シ</t>
    </rPh>
    <phoneticPr fontId="16"/>
  </si>
  <si>
    <t xml:space="preserve"> poste</t>
    <phoneticPr fontId="16"/>
  </si>
  <si>
    <t xml:space="preserve">アニサキス食中毒相次ぐ、みぞおちの激しい痛み・吐き気…「加熱・冷凍処理で予防を」 = 社会 </t>
    <phoneticPr fontId="16"/>
  </si>
  <si>
    <t>広島市は、全国各地でアニサキスによる食中毒が相次いでいるとして、ホームページなどで注意を呼びかけている。サバやアジ、イカなどの魚介類を刺し身で食べることによって時期を問わず発症するため、市保健所は「自分で生魚を扱う際、加熱や冷凍処理などで予防してほしい」としている。（山下佳穂）　アニサキスは寄生虫（線虫）の一種で、サバ、アジ、サンマなどの魚介類の内臓に寄生する。魚介類の鮮度が落ちると、内臓から身の部分に移動するため、その身を食べると胃や腸の壁に刺さるように侵入し、食中毒（急性胃アニサキス症）を引き起こす。　急性胃アニサキス症は、食後数時間から十数時間でみぞおちの激しい痛みや吐き気を引き起こし、腸壁に入った場合は腹膜炎を起こす恐れもある。効果的な治療薬はなく、内視鏡で粘膜に付着したアニサキスを摘出する方法が一般的だ。</t>
    <phoneticPr fontId="16"/>
  </si>
  <si>
    <t>読売新聞</t>
    <rPh sb="0" eb="4">
      <t>ヨミウリシンブン</t>
    </rPh>
    <phoneticPr fontId="16"/>
  </si>
  <si>
    <t>https://news.goo.ne.jp/article/yomiuri/nation/20220612-567-OYT1T50000.html</t>
    <phoneticPr fontId="16"/>
  </si>
  <si>
    <t>広島市</t>
    <rPh sb="0" eb="3">
      <t>ヒロシマシ</t>
    </rPh>
    <phoneticPr fontId="16"/>
  </si>
  <si>
    <t>「アニサキス」急増なぜ？食中毒相次ぐ…クジラ数要因か　“殺虫装置”開発も</t>
    <phoneticPr fontId="16"/>
  </si>
  <si>
    <t>寄生虫「アニサキス」による食中毒が相次いでいます。魚介類に寄生するため、鮮魚店などでは警戒を強めています。なぜ増えてきたのか、独自取材しました。■「胃が痛く本当に動けない」
　アニサキスで食中毒になったタマさん：「5月の頭ごろだったと思うんですけど、サバを食べて当たった」　こう話すのは、アニサキスで食中毒を起こした男性。自分で釣ったサバを酢締めにし、少しずつ食べていたこところ、アニサキスがいたことに気付かずに、食中毒になったといいます。　タマさん：「おなかの下というよりかは、胃の辺りがずっと痛くて。嘔吐（おうと）した後も、ずっと継続して痛いといった感じ。本当に動けないって感じですね」
　厚生労働省が8日に発表したアニサキスで食中毒を引き起こした患者の数です。ここ数年で急増し、今年は5カ月余りで、10年前（2013年）の患者数を大きく上回っています。　青魚、特にサバやイカなどに寄生する、長さおよそ2センチから3センチのアニサキスの幼虫。寄生していることに気付かずに、青魚などを生で食べると、食中毒を引き起こします。
■「腸が破れて緊急手術も」
　もし、アニサキスを魚と一緒に食べてしまった場合、専門医は、薬での治療は難しいと話します。　たまプラーザ南口胃腸内科クリニック・平島徹朗院長：「痛みを取るためには、胃カメラで物理的にアニサキスを除去するしか、今のところ方法はない。ただ、小腸や大腸は粘膜がめちゃくちゃ薄い。だから、アニサキスが食い付くと、腸が破れる…</t>
    <phoneticPr fontId="16"/>
  </si>
  <si>
    <t>https://abema.tv/video/episode/89-42_s0_p257575</t>
    <phoneticPr fontId="16"/>
  </si>
  <si>
    <t>川崎市</t>
    <rPh sb="0" eb="3">
      <t>カワサキシ</t>
    </rPh>
    <phoneticPr fontId="16"/>
  </si>
  <si>
    <t>ABEMA</t>
    <phoneticPr fontId="16"/>
  </si>
  <si>
    <t>けんちん煮で食中毒か、老人施設の入所者６０人が下痢や腹痛…便からウエルシュ菌検出</t>
    <phoneticPr fontId="16"/>
  </si>
  <si>
    <t>静岡県は８日、島田市の介護老人保健施設「エコトープ」で、ウエルシュ菌による集団食中毒が発生したと発表した。　県によると、４日午前２時頃から、入所する高齢者６０人が下痢や腹痛を訴えた。患者の便からウエルシュ菌が検出され、県は３日に施設で提供されたけんちん煮が原因とみている。現在は全員回復している。　食事は、業務委託先の東洋食品フードサービス（本社・東京）が施設内で調理した。県は当分の間、同社を営業禁止処分とした。　ウエルシュ菌は熱に強く、カレーなどを大きな鍋で調理する際、菌が生き残ることがあるという。</t>
    <phoneticPr fontId="16"/>
  </si>
  <si>
    <t>静岡県</t>
    <rPh sb="0" eb="3">
      <t>シズオカケン</t>
    </rPh>
    <phoneticPr fontId="16"/>
  </si>
  <si>
    <t>読売新聞</t>
    <phoneticPr fontId="16"/>
  </si>
  <si>
    <t>https://news.goo.ne.jp/article/yomiuri/nation/20220608-567-OYT1T50301.html</t>
    <phoneticPr fontId="16"/>
  </si>
  <si>
    <t>陸自・豊川駐屯地で２６７人食中毒…７４８食納入された弁当が原因</t>
    <phoneticPr fontId="16"/>
  </si>
  <si>
    <t>愛知県は８日、陸上自衛隊豊川駐屯地（豊川市）に納入された弁当を食べた自衛隊員２６７人が下痢や腹痛などの食中毒症状を訴え、うち１９人からウェルシュ菌が検出されたと発表した。全員がすでに回復しているという。豊川駐屯地（２００３年１１月、読売機から撮影）
　発表によると、弁当は５月３０日午後２時４０分頃に７４８食納入され、隊員たちは午後４時以降に食べた。同日から症状を訴える隊員が出たため、駐屯地が３１日に豊川保健所に連絡した。　弁当は春日井市の弁当配達店「株式会社マルイチ春日井営業所」が製造しており、春日井保健所は食中毒の原因施設と断定して同店を営業禁止処分とした。</t>
    <phoneticPr fontId="16"/>
  </si>
  <si>
    <t>https://www.yomiuri.co.jp/national/20220609-OYT1T50108/</t>
    <phoneticPr fontId="16"/>
  </si>
  <si>
    <t>愛知県</t>
    <rPh sb="0" eb="3">
      <t>アイチケン</t>
    </rPh>
    <phoneticPr fontId="16"/>
  </si>
  <si>
    <t>イカやイワシの刺身、すし食べて食中毒、胃からアニサキス　福井県小浜市の店で食事の滋賀県の女性、9時間後に症状</t>
    <phoneticPr fontId="16"/>
  </si>
  <si>
    <t>福井県は６月７日、小浜市のすし店で調理提供された刺し身やすしなどを食べた滋賀県大津市の５０代女性が腹痛などの症状を訴え、食中毒と断定したと発表した。胃から魚介類に寄生するアニサキスが見つかった。女性は経過観察のため入院したが、すでに退院しているという。
⇒電流で殺虫…冷凍以外の新手法
　福井県は食品衛生法に基づき、店を１日間営業停止処分とした。県によると、女性は６月４日午後５時ごろにイカやイワシなどの刺し身や甘エビ、太刀魚などのすしを食べ、約９時間後に症状が出た。</t>
    <phoneticPr fontId="16"/>
  </si>
  <si>
    <t>https://www.fukuishimbun.co.jp/articles/-/1567094</t>
    <phoneticPr fontId="16"/>
  </si>
  <si>
    <t>福井新聞</t>
    <rPh sb="0" eb="4">
      <t>フクイシンブン</t>
    </rPh>
    <phoneticPr fontId="16"/>
  </si>
  <si>
    <t>福井県</t>
    <rPh sb="0" eb="3">
      <t>フクイケン</t>
    </rPh>
    <phoneticPr fontId="16"/>
  </si>
  <si>
    <t>腹痛女性の胃から“アニサキス”　食中毒で飲食店一部営業停止処分</t>
    <phoneticPr fontId="16"/>
  </si>
  <si>
    <t>仙台市の飲食店で刺身などを食べた女性が腹痛を訴え、胃から寄生虫のアニサキスが見つかりました。市は、食中毒と断定しこの店を7日、一部、営業停止処分としました。一部、営業停止処分を受けたのは仙台市宮城野区のすし店です。市によりますと6月3日、この店でカツオのたたきやイワシの刺身を食べた60代の女性1人が、吐き気や腹痛を訴えました。その後、医療機関を受診したところ胃から寄生虫のアニサキスが見つかりました。
原因と考えられる食品がこの店舗で提供された刺身のみだったことから、市はすし店での食中毒と断定し、店に対し、7日、魚介類の生食用での調理と提供を停止する処分としました。アニサキスはイワシやサバ、イカなどの魚の内臓に寄生していて、市では魚を食べるときは内臓を取り除くなどするよう注意を呼び掛けています。</t>
    <phoneticPr fontId="16"/>
  </si>
  <si>
    <t>仙台市</t>
    <rPh sb="0" eb="3">
      <t>センダイシ</t>
    </rPh>
    <phoneticPr fontId="16"/>
  </si>
  <si>
    <t>東北放送</t>
    <rPh sb="0" eb="2">
      <t>トウホク</t>
    </rPh>
    <rPh sb="2" eb="4">
      <t>ホウソウ</t>
    </rPh>
    <phoneticPr fontId="16"/>
  </si>
  <si>
    <t>https://newsdig.tbs.co.jp/articles/tbc/64714?display=1</t>
    <phoneticPr fontId="16"/>
  </si>
  <si>
    <t>【食中毒】20代女性2人が食中毒...焼き鳥を食べて腹痛・発熱</t>
    <phoneticPr fontId="16"/>
  </si>
  <si>
    <t>埼玉県さいたま市は7日、市内の飲食店で、カンピロバクターが原因の食中毒が発生したとして、食品衛生法に基づき、同日から3日間の営業停止処分にしたと発表した。市食品・医薬品安全課によると、川口市保健所から、「5月25日に飲食店を利用した4人のうち、2人の検便からカンピロバクターが検出された」と市に通報があり、調査を開始した。
患者の20代女性2人は5月25日夜、焼き鳥などを食べ、同27～28日にかけて、腹痛、下痢、発熱の症状が出た。いずれも回復している。原因食材は特定できなかったが、共通の食べ物が同店の食事で、カンピロバクターが検出されたことなどから、同店の提供した食事が原因の食中毒と断定した。</t>
    <phoneticPr fontId="16"/>
  </si>
  <si>
    <t>https://www.shokukanken.com/news/safety/220608-1023.html</t>
    <phoneticPr fontId="16"/>
  </si>
  <si>
    <t>さいたま市</t>
    <rPh sb="4" eb="5">
      <t>シ</t>
    </rPh>
    <phoneticPr fontId="16"/>
  </si>
  <si>
    <t>　(株)食環境衛生研究所</t>
    <phoneticPr fontId="16"/>
  </si>
  <si>
    <t>食中毒・感染症予防　宿泊施設立ち入り調査　静岡・東部保健所</t>
    <phoneticPr fontId="16"/>
  </si>
  <si>
    <t>食中毒や感染症を予防するため、静岡・東部保健所では、７日から、宿泊施設などへの立ち入り調査を始めた。この立ち入り調査は、毎年、夏の行楽シーズンが始まる前のこの時期に、旅館やホテル、飲食店などを対象に実施されているもの。７日は、沼津市のホテルに東部保健所の職員が訪れ、調理場や浴場の衛生管理が適正に行われているかなどを確認していた。また、コロナ対策として、消毒液の設置やソーシャルディスタンスの対応も確認した。調査は約２５０の宿泊施設などで実施するという。</t>
    <phoneticPr fontId="16"/>
  </si>
  <si>
    <t>https://news.yahoo.co.jp/articles/1d781bae327305e537f3ec202f59193a28a1ddef</t>
    <phoneticPr fontId="16"/>
  </si>
  <si>
    <t>静岡第一放送</t>
    <rPh sb="0" eb="2">
      <t>シズオカ</t>
    </rPh>
    <rPh sb="2" eb="6">
      <t>ダイイチホウソウ</t>
    </rPh>
    <phoneticPr fontId="16"/>
  </si>
  <si>
    <t>O157無毒化に成功、治療法確立へ前進　さまざまな食中毒にも期待</t>
    <phoneticPr fontId="16"/>
  </si>
  <si>
    <t>　時々、大きな食中毒を引き起こし、死亡者まで出るため話題となる腸管出血性大腸菌O157。このO157を無毒化することに成功したと群馬大学とクレハの共同研究グループが5月6日に発表した。
90da0c748f69f06c80cac75005933eca.pdfgunma-u.ac.jp)
　O157に代表される腸管出血性大腸菌は食中毒の原因菌で、加熱が不十分な食肉や菌で汚染された水や調理器具、トング、箸などを介して調理された食材を摂取することで感染する。　感染すると出血性の下痢が起こり、感染者の約5%（幼児や高齢者は約10%）は重症化し、溶血性尿毒症症候群（HUS）と呼ばれる致死性の急性腎不全や急性脳症を発症する。　現在のところ、治療は対症療法しかなく、HUSの発症をはじめとする感染症の重症化を確実に予防、根本的に治療する方法は確立されていない。　腸管出血性大腸菌による感染者は、全世界で毎年280万人以上にのぼると推定されている。　今回の発表によると、腸管出血性大腸菌はベロ毒素や3型分泌タンパク質と呼ばれる病原性タンパク質を産生し、これらの病原性タンパク質が感染症の重症化に寄与していることが知られている。　研究では、MgOC150と呼ばれる多孔質炭素を用い、O157が産生する病原性タンパク質を吸着し解毒することを目的とした。　多孔質炭素の仲間では「活性炭」が一般的によく知られているが、多くの活性炭は孔の大きさが小さく低分子化合物は強く吸着できる一方で、タンパク質性の高分子の吸着能が低いと考えられてきた。　しかし、本多孔質炭素は炭素表面に平均直径150nmの多数の孔（ポア）が存在し、その孔の中にタンパク質を強く吸着することができると考えた。　実権の結果、MgOC150がベロ毒素と3型分泌タンパク質を強く吸着することを発見した。さらに、O157の培養液にMgOC150を添加するとベロ毒素と3型分泌タンパク質が吸着され、無毒化することができた。
　そこで、マウスの生体内でもMgOC150の効果を検証した。マウスに対する病原菌として、代替モデルのシトロバクター菌を用い、マウスに経口感染させたところ、感染後4日目以降に下痢に伴う体重減少が見られ、9日目までに全頭のマウスが死亡した。　一方で、MgOC150を経口投与したマウスでは、感染後9日目までは体重減少が観察されず、感染後14日まで延命させることができた。　さらに、シトロバクター菌を感染させていないマウスにMgOC150を経口投与し3週間経過観察を行ったところ、一過的な体重減少や生育遅延、消化管の損傷などといった異常は観察されなかった。また、ヒトの大腸上皮細胞や乳酸菌や腸球菌といった善玉菌の生育にも悪影響を及ぼさなかった。　この結果からMgOC150は腸管出血性大腸菌O157が産生するベロ毒素と３型分泌タン パク質を吸着除去できることが示され、腸管出血性大腸菌感染症に対する重症化予防、治療効果を持つことが示唆された。　MgOC150を含む多孔質炭素は、これまでに酵素触媒の固定化や電極といった主に工業用としての用途で使用されてきた。一方で、多孔質炭素の医療目的での使用は一部に限られ、感染症への適用例はない。　研究グループは今回の研究の結果、「腸管出血性大腸菌感染症の予防、治療法の確立につながると期待できる」としている。　さらに、「MgOC150は、O157以外にも様々な細菌が産生する病原性タンパク質を吸着できる可能性がある。例えば、赤痢菌やコレラ菌などが産生する毒素は、ベロ毒素と類似した構造を有するため、MgOC150はこれらの毒素も吸着できることが期待できる」との可能性を指摘している。　また近年、様々な既存の抗菌薬に対して耐性を持つ薬剤耐性菌の蔓延が社会的に大きな問題となっていが、MgOC150が薬剤耐性菌の産生する病原性タンパク質を吸着し、無毒化することができれば、薬剤耐性菌感染症に対する新たな治療オプションとして適用できる可能性がある」と述べている。</t>
    <phoneticPr fontId="16"/>
  </si>
  <si>
    <t>https://www.cyzo.com/2022/06/post_311629_entry.html</t>
    <phoneticPr fontId="16"/>
  </si>
  <si>
    <t>日刊サイゾー</t>
    <rPh sb="0" eb="2">
      <t>ニッカン</t>
    </rPh>
    <phoneticPr fontId="16"/>
  </si>
  <si>
    <t>群馬大学とクレハの共同研究グループ</t>
    <phoneticPr fontId="16"/>
  </si>
  <si>
    <t>2022年 第21週（5月23日〜 5月29日）</t>
    <phoneticPr fontId="106"/>
  </si>
  <si>
    <t>結核例241</t>
    <phoneticPr fontId="5"/>
  </si>
  <si>
    <t xml:space="preserve">腸管出血性大腸菌感染症87例（有症者53例、うちHUS なし）
感染地域：国内66例、国内・国外不明21例
国内の感染地域：‌広島県13例、東京都7例、茨城県6例、北海道4例、千葉県4例、神奈川県4例、福岡県4例、三重県3例、兵庫県3例、埼玉県2例、長崎県2例、富山県1例、　　　　　　　福井県1例、長野県1例、静岡県1例、愛知県1例、大阪府1例、奈良県1例、鹿児島県1例、国内（都道府県不明）6例
</t>
    <phoneticPr fontId="106"/>
  </si>
  <si>
    <t xml:space="preserve">年齢群：‌2歳（2例）、4歳（3例）、5歳（4例）、8歳（1例）、9歳（3例）、
10代（24例）、20代（12例）、30代（12例）、40代（4例）、50代（11例）、
60代（2例）、70代（6例）、80代（2例）、90代以上（1例）
</t>
    <phoneticPr fontId="106"/>
  </si>
  <si>
    <t>血清群・毒素型：‌O26 VT1（26例）、O157 VT1・VT2（22例）、O157 VT2（5例）、O111 VT1（4例）、
O157VT1（3 例）、O115 VT1（2 例）、O103VT1（1例）、O91 VT2（1例）、O91 VT1（1例）、
O121 VT2（1例）、O111 VT1・VT2（1例）、O145 VT1（1例）、O128 VT1（1例）、その他・不明（18例）
累積報告数：531例（有症者294例、うちHUS 3例．死亡なし）</t>
    <phoneticPr fontId="106"/>
  </si>
  <si>
    <t>腸チフス１例 感染地域：ネパール</t>
    <phoneticPr fontId="106"/>
  </si>
  <si>
    <t xml:space="preserve">腸チフス
</t>
    <phoneticPr fontId="5"/>
  </si>
  <si>
    <t>E型肝炎9例 感染地域（感染源）：‌東京都2例（レバー1例、不明1例）、北海道
1例（焼肉）、千葉県1例（不明）、石川県1例（不明）、福井県1例（豚肉）、　　　国内（都道府県不明）3例（豚肉/牛肉の生食1例、不明2例）</t>
    <phoneticPr fontId="106"/>
  </si>
  <si>
    <t>レジオネラ症90例（肺炎型88例、ポンティアック型2例）
感染地域：‌栃木県7例、東京都7例、広島県5例、千葉県4例、長野県4例、茨城県3例、埼玉県3例　静岡県3例、三重県3例、熊本県3例、群馬県2例、神奈川県2例、新潟県2例、岐阜県2例、滋賀県2例、　鹿児島県2例、　　北海道1例、山形県1例、富山県1例、愛知県1例、兵庫県1例、奈良県1例、愛媛県1例、　佐賀県1例、　大分県1例、佐賀県/福岡県/熊本県1例、国内（都道府県不明）4例、千葉県/ベトナム/タイ1例、台湾1例、国内・
国外不明20例
年齢群：‌30代（1例）、40代（6例）、50代（23例）、60代（20例）、70代（19例）、80代（17例）、90代以上（4例）
累積報告数：560例</t>
    <phoneticPr fontId="106"/>
  </si>
  <si>
    <t>アメーバ赤痢9例（腸管アメーバ症9例）
感染地域：‌福岡県2例、国内（都道府県不明）4例、中国1例、国内・国外不明2例
感染経路：経口感染1例、その他・不明8例</t>
    <phoneticPr fontId="106"/>
  </si>
  <si>
    <t>毎週　　ひとつ　　覚えていきましょう</t>
    <phoneticPr fontId="5"/>
  </si>
  <si>
    <t>今週のお題(作業は決められた時間内に決められた温度内で行う)</t>
    <rPh sb="6" eb="8">
      <t>サギョウ</t>
    </rPh>
    <rPh sb="9" eb="10">
      <t>キ</t>
    </rPh>
    <rPh sb="14" eb="16">
      <t>ジカン</t>
    </rPh>
    <rPh sb="16" eb="17">
      <t>ナイ</t>
    </rPh>
    <rPh sb="18" eb="19">
      <t>キ</t>
    </rPh>
    <rPh sb="23" eb="25">
      <t>オンド</t>
    </rPh>
    <rPh sb="25" eb="26">
      <t>ナイ</t>
    </rPh>
    <rPh sb="27" eb="28">
      <t>オコナ</t>
    </rPh>
    <phoneticPr fontId="5"/>
  </si>
  <si>
    <t>なぜ　調理や加工は決められた時間・温度内でやらなければならないのですか?</t>
    <rPh sb="3" eb="5">
      <t>チョウリ</t>
    </rPh>
    <rPh sb="6" eb="8">
      <t>カコウ</t>
    </rPh>
    <rPh sb="9" eb="10">
      <t>キ</t>
    </rPh>
    <rPh sb="14" eb="16">
      <t>ジカン</t>
    </rPh>
    <rPh sb="17" eb="19">
      <t>オンド</t>
    </rPh>
    <rPh sb="19" eb="20">
      <t>ナイ</t>
    </rPh>
    <phoneticPr fontId="5"/>
  </si>
  <si>
    <t>↓　職場の先輩は以下のことを理解して　わかり易く　指導しましょう　↓</t>
    <phoneticPr fontId="5"/>
  </si>
  <si>
    <t>★冷蔵で５℃に冷やしていても室温３０℃に放置すると、瞬く間に食品表面温度は上昇する。
★腸炎ビブリオや大腸菌は２０分程度で倍増する
★加熱、冷却調理機などの製造能力を超えて調理しようとすると、トータルの調理時間は大幅に長くなる。　
★製造量を場当たり的に変更、増やすことは事故につながりやすい。
★製造時間が長くなれば、続く包装、保管や配送時間等にも影響が出る。</t>
    <rPh sb="1" eb="3">
      <t>レイゾウ</t>
    </rPh>
    <rPh sb="7" eb="8">
      <t>ヒ</t>
    </rPh>
    <rPh sb="14" eb="16">
      <t>シツオン</t>
    </rPh>
    <rPh sb="20" eb="22">
      <t>ホウチ</t>
    </rPh>
    <rPh sb="26" eb="27">
      <t>マタタ</t>
    </rPh>
    <rPh sb="28" eb="29">
      <t>マ</t>
    </rPh>
    <rPh sb="30" eb="32">
      <t>ショクヒン</t>
    </rPh>
    <rPh sb="32" eb="34">
      <t>ヒョウメン</t>
    </rPh>
    <rPh sb="34" eb="36">
      <t>オンド</t>
    </rPh>
    <rPh sb="37" eb="39">
      <t>ジョウショウ</t>
    </rPh>
    <rPh sb="44" eb="46">
      <t>チョウエン</t>
    </rPh>
    <rPh sb="51" eb="54">
      <t>ダイチョウキン</t>
    </rPh>
    <rPh sb="57" eb="58">
      <t>プン</t>
    </rPh>
    <rPh sb="58" eb="60">
      <t>テイド</t>
    </rPh>
    <rPh sb="62" eb="63">
      <t>フ</t>
    </rPh>
    <rPh sb="67" eb="69">
      <t>カネツ</t>
    </rPh>
    <rPh sb="70" eb="72">
      <t>レイキャク</t>
    </rPh>
    <rPh sb="72" eb="74">
      <t>チョウリ</t>
    </rPh>
    <rPh sb="74" eb="75">
      <t>キ</t>
    </rPh>
    <rPh sb="78" eb="80">
      <t>セイゾウ</t>
    </rPh>
    <rPh sb="80" eb="82">
      <t>ノウリョク</t>
    </rPh>
    <rPh sb="83" eb="84">
      <t>コ</t>
    </rPh>
    <rPh sb="101" eb="103">
      <t>チョウリ</t>
    </rPh>
    <rPh sb="103" eb="105">
      <t>ジカン</t>
    </rPh>
    <rPh sb="106" eb="108">
      <t>オオハバ</t>
    </rPh>
    <rPh sb="109" eb="110">
      <t>ナガ</t>
    </rPh>
    <rPh sb="117" eb="119">
      <t>セイゾウ</t>
    </rPh>
    <rPh sb="119" eb="120">
      <t>リョウ</t>
    </rPh>
    <rPh sb="121" eb="123">
      <t>バア</t>
    </rPh>
    <rPh sb="125" eb="126">
      <t>テキ</t>
    </rPh>
    <rPh sb="127" eb="129">
      <t>ヘンコウ</t>
    </rPh>
    <rPh sb="130" eb="131">
      <t>フ</t>
    </rPh>
    <rPh sb="136" eb="138">
      <t>ジコ</t>
    </rPh>
    <rPh sb="149" eb="151">
      <t>セイゾウ</t>
    </rPh>
    <rPh sb="151" eb="153">
      <t>ジカン</t>
    </rPh>
    <rPh sb="154" eb="155">
      <t>ナガ</t>
    </rPh>
    <rPh sb="160" eb="161">
      <t>ツヅ</t>
    </rPh>
    <rPh sb="162" eb="164">
      <t>ホウソウ</t>
    </rPh>
    <rPh sb="165" eb="167">
      <t>ホカン</t>
    </rPh>
    <rPh sb="168" eb="170">
      <t>ハイソウ</t>
    </rPh>
    <rPh sb="170" eb="172">
      <t>ジカン</t>
    </rPh>
    <rPh sb="172" eb="173">
      <t>トウ</t>
    </rPh>
    <rPh sb="175" eb="177">
      <t>エイキョウ</t>
    </rPh>
    <rPh sb="178" eb="179">
      <t>デ</t>
    </rPh>
    <phoneticPr fontId="5"/>
  </si>
  <si>
    <t>安全な食品を顧客要求に応え継続的に作るには、勘や経験だけでは限界がある。調理品や食料品を製造する時には、製造能力に見合った時間と温度を守ることが重要である。
製造能力を超えて製造したということは、見た目には似たものを間に合わせたということで、品質や安全が担保されたということにはならない。適正生産量の決定は、科学的検証によるエビデンス(証拠)が必要である。</t>
    <rPh sb="0" eb="2">
      <t>アンゼン</t>
    </rPh>
    <rPh sb="3" eb="5">
      <t>ショクヒン</t>
    </rPh>
    <rPh sb="6" eb="8">
      <t>コキャク</t>
    </rPh>
    <rPh sb="8" eb="10">
      <t>ヨウキュウ</t>
    </rPh>
    <rPh sb="11" eb="12">
      <t>コタ</t>
    </rPh>
    <rPh sb="13" eb="16">
      <t>ケイゾクテキ</t>
    </rPh>
    <rPh sb="17" eb="18">
      <t>ツク</t>
    </rPh>
    <rPh sb="22" eb="23">
      <t>カン</t>
    </rPh>
    <rPh sb="24" eb="26">
      <t>ケイケン</t>
    </rPh>
    <rPh sb="30" eb="32">
      <t>ゲンカイ</t>
    </rPh>
    <rPh sb="36" eb="38">
      <t>チョウリ</t>
    </rPh>
    <rPh sb="38" eb="39">
      <t>ヒン</t>
    </rPh>
    <rPh sb="40" eb="42">
      <t>ショクリョウ</t>
    </rPh>
    <rPh sb="44" eb="46">
      <t>セイゾウ</t>
    </rPh>
    <rPh sb="48" eb="49">
      <t>トキ</t>
    </rPh>
    <rPh sb="52" eb="54">
      <t>セイゾウ</t>
    </rPh>
    <rPh sb="54" eb="56">
      <t>ノウリョク</t>
    </rPh>
    <rPh sb="57" eb="59">
      <t>ミア</t>
    </rPh>
    <rPh sb="61" eb="63">
      <t>ジカン</t>
    </rPh>
    <rPh sb="64" eb="66">
      <t>オンド</t>
    </rPh>
    <rPh sb="67" eb="68">
      <t>マモ</t>
    </rPh>
    <rPh sb="72" eb="74">
      <t>ジュウヨウ</t>
    </rPh>
    <rPh sb="79" eb="81">
      <t>セイゾウ</t>
    </rPh>
    <rPh sb="81" eb="83">
      <t>ノウリョク</t>
    </rPh>
    <rPh sb="84" eb="85">
      <t>コ</t>
    </rPh>
    <rPh sb="87" eb="89">
      <t>セイゾウ</t>
    </rPh>
    <rPh sb="98" eb="99">
      <t>ミ</t>
    </rPh>
    <rPh sb="100" eb="101">
      <t>メ</t>
    </rPh>
    <rPh sb="103" eb="104">
      <t>ニ</t>
    </rPh>
    <rPh sb="108" eb="109">
      <t>マ</t>
    </rPh>
    <rPh sb="110" eb="111">
      <t>ア</t>
    </rPh>
    <rPh sb="121" eb="123">
      <t>ヒンシツ</t>
    </rPh>
    <rPh sb="124" eb="126">
      <t>アンゼン</t>
    </rPh>
    <rPh sb="127" eb="129">
      <t>タンポ</t>
    </rPh>
    <rPh sb="144" eb="146">
      <t>テキセイ</t>
    </rPh>
    <rPh sb="146" eb="148">
      <t>セイサン</t>
    </rPh>
    <rPh sb="148" eb="149">
      <t>リョウ</t>
    </rPh>
    <rPh sb="150" eb="152">
      <t>ケッテイ</t>
    </rPh>
    <rPh sb="154" eb="157">
      <t>カガクテキ</t>
    </rPh>
    <rPh sb="157" eb="159">
      <t>ケンショウ</t>
    </rPh>
    <rPh sb="168" eb="170">
      <t>ショウコ</t>
    </rPh>
    <rPh sb="172" eb="174">
      <t>ヒツヨウ</t>
    </rPh>
    <phoneticPr fontId="5"/>
  </si>
  <si>
    <t>プーチン氏、穀物輸出に「ウクライナが機雷除去」の条件提案…黒海封鎖で世界的食料危機 ： 読売新聞オンライン</t>
  </si>
  <si>
    <t>欧米向け輸出、産地偽装相次ぎ注意呼びかけ - NNA ASIA・タイ・マクロ・統計・その他経済</t>
  </si>
  <si>
    <t xml:space="preserve">日系出店ラッシュ、コロナ後へ小売りや外食 - NNA ASIA・マレーシア・サービス NNA ASIA </t>
  </si>
  <si>
    <t>ビスケット・パスタ・パン・ケーキ産業協会、遺伝子組み換え小麦由来の食品の商業化に反対する立場を撤回(アルゼンチン、ブラジル)ジェトロ</t>
  </si>
  <si>
    <t>豪KFC、レタスを一部キャベツに変更 価格高騰で　写真4枚　国際ニュース：AFPBB News</t>
  </si>
  <si>
    <t xml:space="preserve">米ロサンゼルス市、一部地域でレストラン向けアルコール提供許可申請の審査期間が迅速化へ(米国) ジェトロ </t>
  </si>
  <si>
    <t xml:space="preserve">英国における日本産酒類普及の可能性 | 2022 - 地域・分析レポート - 海外ビジネス情報 - ジェトロ </t>
  </si>
  <si>
    <t>https://www.yomiuri.co.jp/world/20220604-OYT1T50198/</t>
    <phoneticPr fontId="16"/>
  </si>
  <si>
    <t>https://www.nna.jp/news/show/2344506</t>
    <phoneticPr fontId="16"/>
  </si>
  <si>
    <t>https://www.nna.jp/news/show/2345799</t>
    <phoneticPr fontId="16"/>
  </si>
  <si>
    <t>https://www.jetro.go.jp/biznews/2022/06/52277717ce5986a5.html</t>
    <phoneticPr fontId="16"/>
  </si>
  <si>
    <t>https://www.jetro.go.jp/biznews/2022/06/173a32cd7dcacb09.html</t>
    <phoneticPr fontId="16"/>
  </si>
  <si>
    <t>https://www.jetro.go.jp/biz/areareports/2022/722ab5ebd0b4bfc6.html</t>
    <phoneticPr fontId="16"/>
  </si>
  <si>
    <t>https://www.afpbb.com/articles/-/3408663</t>
    <phoneticPr fontId="16"/>
  </si>
  <si>
    <t>穀物大国ウクライナに侵攻しているロシア軍が、輸出拠点の黒海沿岸を封鎖していることに伴う世界的な食料危機の解消に向け国連を交えた関係国の駆け引きが活発化している。ロシア、ウクライナ両国と関係が良好なトルコが仲介に乗り出している中、セルゲイ・ラブロフ露外相が８日にトルコを訪問することになり、協議の行方が注目される。立民・枝野氏らが「自衛隊員応援議連」、処遇改善を検討…泉代表も呼びかけ人ソマリアの首都モガディシオで小麦粉を買う女性ら。ロシアによるウクライナ侵攻を受け、アフリカ地域では小麦粉の値段が４５％上昇している（５月２６日、ＡＰ）穀物輸出問題を巡っては、トルコが５月末、自国とウクライナ、ロシア、国連が参加して監視センターをイスタンブールに設置することを提案している。ウクライナのドミトロ・クレバ外相も５月末、有志国の海軍が参加する国連主導の船団結成で海上交易の安全を確保する案を示していた。　こうした関係国の動きの中、プーチン露大統領は３日放映の露国営テレビとのインタビューで、穀物輸出を認める条件付きの提案を示した。ウクライナが黒海の機雷を除去することを条件に、南部オデーサ港などを利用しても「安全な航行を保証する」と述べ、南東部マリウポリなどロシアの管理下にある港から輸出する方法にも言及した。　同盟国ベラルーシ経由でバルト海から海上輸送する案が「一番簡単で安価だ」とし、条件として、欧州連合（ＥＵ）の対ベラルーシ制裁解除を挙げた。こうした案は２、３日にモスクワを訪問していたマーティン・グリフィス国連事務次長にも説明したとみられる。
　プーチン氏は３日、露南部ソチで会談したアフリカ連合（ＡＵ）議長国セネガルのマッキ・サル大統領から、深刻な食料危機に向けた対応を求められていた。国際社会でのさらなる孤立につながらないよう調整に乗り出す姿勢を示した模様だ。　プーチン氏にとっては、露軍が占拠する港湾でウクライナの穀物を扱うこととなれば、支配の既成事実化につながる。ウクライナやＥＵが条件付きの露側の提案を受け入れる可能性は低いとみられる。しかし、ウクライナも穀物輸出の停滞によって深刻な打撃を受けている。今後もトルコなどを巻き込んだ打開策の議論が続くものとみられる。</t>
    <phoneticPr fontId="16"/>
  </si>
  <si>
    <t>タイ商務省貿易局は、米国と欧州連合（ＥＵ）向け輸出について、輸出業者に対して輸出先の規則を順守するよう呼びかけた。産地を偽装して中国製品などを輸出するケースが確認され、２地域が検査を厳格化している。２日付プーチャッカーンが報じた。 貿易局は過去３年間に米国の税…
関連国・地域： タイ
関連業種： 自動車・二輪車／マクロ・統計・その他経済</t>
    <phoneticPr fontId="16"/>
  </si>
  <si>
    <t>【ＮＮＡ＝共同】新型コロナウイルス感染の沈静化をにらみ、日系企業の東南アジアへの出店ラッシュが始まった。５月には香港にドラッグストア大手「マツモトキヨシ」が初出店。外食大手もマレーシアで店を増設するなど、成長市場のコロナ後の経済正常化を先取りした動きが目立つ。…
関連国・地域： マレーシア
関連業種： 医療・医薬品／小売り・卸売り／サービス</t>
    <phoneticPr fontId="16"/>
  </si>
  <si>
    <t>ブラジルビスケット・パスタ・パン・ケーキ産業協会（ABIMAPI）は5月24日、同日付公式サイトで、同協会はこれまで、遺伝子組み換え小麦がブラジルで商業化されることに反対していたが、「これを撤回する」と発表した。遺伝子組み換え小麦を原料とする食品に関する意識調査の結果を踏まえたもの。
同調査は、ブラジル北部から南部に至る12都市で3,135人を対象に2021年12月に実施（注1）。調査結果によると、1,790人（全回答者数の57.1％）が「遺伝子組み換え食品とは何かを知っている」と回答しており、そのうち1,351人（75.5％）（注2）が「遺伝子組み換え食品を（自身が）消費していることを知っている」もしくは「知らずに消費した場合でも抵抗がない」と回答した。また、「遺伝子組み換え食品とは何かを知らない」と回答した1,345人（全回答者数の42.9％）のうち、71.8％が、遺伝子組み換え食品について理解した上で「消費する」と回答した。ABIMAPIはこれまで、遺伝子組み換え小麦がブラジルで商業化されることに反対していたが、こうした調査結果を踏まえ「消費者の意向に反する立場は取らない」と述べた（5月24日付ABIMAPI公式サイト)（注3）。
ブラジル経済省の貿易統計（COMEX STAT）によれば、2021年にブラジルが輸入した小麦粉およびメスリン粉（HSコード1001）のうち、90.3％（重量ベース）に相当する26万6,480トンをアルゼンチンから輸入している。
（注1）本調査は、調査会社インデクサが実施。ロイター通信が入手した調査結果をABIMAPIが公式サイトに掲載している。
（注2）「遺伝子組み換え食品とは何かを知っている」と回答した1,790人のうちの75.5％
（注3）ブラジルでは2021年11月11日、科学技術革新省（MCTI）傘下の国家バイオ安全技術委員会（CTNBio）が、第246回バイオセキュリティ全国技術委員会で、アルゼンチンのHB4小麦から製造された小麦粉をブラジルで商業化することを認めている。</t>
    <phoneticPr fontId="16"/>
  </si>
  <si>
    <t>ファストフード大手ケンタッキーフライドチキン（KFC）は7日、オーストラリアでレタスの価格が高騰していることを受け、バーガーなどの商品に使われているレタスを一部キャベツに変更すると発表した。客からは不満の声も出ている。　レタスの価格が過去数か月で300％も値上がりしたため、一部店舗でカーネル・サンダース（Colonel Sanders）のレシピを調整せざるを得なくなっている。　KFCは発表で「現在、レタス不足に直面しており、レタスを使った全商品でレタスとキャベツをまぜる」としている。期間は新たな通知があるまで。東部で発生した大規模な洪水がレタス不足の原因だと説明している。　だが、エディスコーワン大学（Edith Cowan University）のサプライチェーン（供給網）専門家フラビオ・マカオ（Flavio Macau）氏は、ロシアによるウクライナ侵攻で軽油と化学肥料が値上がりしていることも要因の一つだと指摘する。　シドニーやメルボルンでは、レタスの価格は1個2豪ドル（約190円）ほどだったが、現在は8豪ドル（約760円）近くになっている。
　発表を受け、あるツイッター（Twitter）ユーザーは「レタスをキャベツと入れ替えるなんて、KFCで食べること自体を考え直す。キャベツを食べるくらいなら他に食べたいものが四つも五つもある。なんておかしな選択だ」と不満をつづった。　別のユーザーは「終末の前兆かもしれない」と投稿した。</t>
    <phoneticPr fontId="16"/>
  </si>
  <si>
    <t>米国ロサンゼルス市議会は5月25日および5月27日に開催された議会において、15ある地区のうち申請のあった7地区（注）において、新たなレストラン向けアルコール提供プログラム（Restaurant Beverage Program）の適用を可決した。これにより、一定の適格条件を満たすレストランが該当地区内で新たにアルコール類の提供許可（リカーライセンス）を市に申請する場合、従来と比較して認可取得までの期間が短縮されるほか、申請にかかるコストも抑えられる見込みだ。
従来、ロサンゼルス市で営業するレストランが店内でビールやワインを含むアルコールを提供する場合、レストラン事業者はカリフォルニア州に対してアルコール提供許可を申請するほか、ロサンゼルス市に対してアルコールの販売および提供に関する条件付き許可（Conditional Use Permit）を申請する必要がある。今回の新たなプログラムでは、ロサンゼルス市への申請に際し、申請要件を満たすレストランであれば、審査期間が数カ月から数週間に短縮されるほか、申請にかかる費用は約6,000ドルとなり、従来と比較して4,000～1万3,000ドルの削減となる。なお、バーやナイトクラブなどの施設は対象外となり、申請要件には「年齢による入場制限がない」「ドリンクのミニマムオーダーがない」など、一般的なバーやナイトクラブには該当しない項目が盛り込まれている。アルコール提供の許可が取得しやすくなることで、レストランでは今まで取り扱えなかった国内外の酒類商品の取り扱いへの関心が高まるほか、料理に合った酒類を提案するペアリングのような新しいサービスの提供が期待される。今回の新たなプログラムについて、当地日本食レストラン経営者で、その運営を支援する卸業や食品製造業各社で構成する米国日系レストラン協会（JRA）会長の増田堅太郎氏は「リカーライセンスの新規申請を行うレストランにとっては大変ありがたい話」とコメントした。また、南カリフォルニアで活動する日系食品会社約60社で組織する「七味会」の中馬忍会長は「申請方法は現行と変わらないものの、条件を満たすレストランにとっては申請期間の短縮と申請コストの低下は魅力的」と述べた。一方、現地メディアの報道では、「酒類が提供できる店舗が増えることで、犯罪行為の増加が懸念される」という意見も紹介されていた（CBS5月25日）。
（注）今回採択された地区は2、3、4、5、10、11、15の7地区。日系コミュニティーが集まる地域のうち、「ダウンタウン・リトルトーキョー」が所属する14地区は対象外だが、「リトル・オーサカ」の愛称がつけられているソーテルは11地区に所属することから、新プログラムの対象地区となる。</t>
    <phoneticPr fontId="16"/>
  </si>
  <si>
    <t>コロナ禍で飲酒機会は変化するも、消費量は同水準
初めに、MESAS調査について説明する。MESASはMonitoring and Evaluating Scotland’s Alcohol Strategy（和訳：スコットランドのアルコール戦略の監視と評価） の略で、スコットランド公衆衛生局が毎年発行する、英国（北アイルランドを除く）を対象とした主要なアルコール指標（消費・価格など）に関する、入手可能な最新のデータを多く紹介しているレポートである。対象酒類はビール・サイダー（注1）・その他（以下「ビール等」とする）、ワインおよびスピリッツであり、オン・トレード（パブ、レストランなど）とオフ・トレード（小売店など）の売り上げ分析なども含まれている。
2020年のMESASデータから、ジェトロのロンドン事務所が推計した2019年（新型コロナ禍以前）の市場状況は以下の図1のとおりである（注2）。
2019年の市場全体の売上高は約479億ポンド（約7兆6,161億円、1ポンド＝約159円）で、オン・トレード (約261億ポンド) の額がオフ・トレード (約218億ポンド) よりも若干大きかった。また、MESAS2021から同様に推計した、コロナ蔓延（まんえん）期だった2020年の売上高は図2のとおり（注3）。2019年と比較すると、合計額が462億ポンドとなり、著しい減少とはならなかった。一方、オン・トレードとオフ・トレードの構成比を見ると、大幅に変化していることが明確に分かる。オン・トレードが2019年に比べて153億ポンド減少したことに対し、オフ・トレードは136億ポンド増加した。これは新型コロナウイルス感染拡大によるロックダウン措置の一部であった飲食店休業指示などにより飲食店における消費が減少した一方、自宅などでの消費のため小売店での販売が伸びたためと考えられる。また、ビール等、ワイン、スピリッツの構成比については、合計、そしてオン・トレードとオフ・トレードいずれにおいてもそれほど大きな変化は見られなかった。</t>
    <phoneticPr fontId="16"/>
  </si>
  <si>
    <t>ロシア</t>
    <phoneticPr fontId="16"/>
  </si>
  <si>
    <t>タイ</t>
    <phoneticPr fontId="16"/>
  </si>
  <si>
    <t>マレーシア</t>
    <phoneticPr fontId="16"/>
  </si>
  <si>
    <t>ブラジル</t>
    <phoneticPr fontId="16"/>
  </si>
  <si>
    <t>オーストラリア</t>
    <phoneticPr fontId="16"/>
  </si>
  <si>
    <t>米国</t>
    <rPh sb="0" eb="2">
      <t>ベイコク</t>
    </rPh>
    <phoneticPr fontId="16"/>
  </si>
  <si>
    <t>英国</t>
    <rPh sb="0" eb="2">
      <t>エイコク</t>
    </rPh>
    <phoneticPr fontId="16"/>
  </si>
  <si>
    <t>　</t>
    <phoneticPr fontId="16"/>
  </si>
  <si>
    <t>給食でアレルギー未記載　八街市立小中学校　4千食分、健康被害は確認されず</t>
    <phoneticPr fontId="16"/>
  </si>
  <si>
    <t>八街市教委は10日、市立小中学校給食のアレルギー食品一覧表で、2日に提供したパン「テーブルロール」に含まれる「大豆成分」の記載漏があったと発表した。健康被害の訴えはないという。　市教委によると、同市の給食で提供するテーブルロールは通常、大豆不使用のマーガリンを使用し、一覧表には「小麦」「牛乳」を記載している。しかし、同日は製造を担う市内の工場設備が故障し、市外の工場で製造。材料には大豆が含まれたが、学校給食センターがアレルギー情報を記した原材料成分表の確認を怠ったという。　同日に提供したのは約4千食。8日に工場から報告を受け市教委が調査したところ、大豆アレルギーのある中学生3人が食べていたが、健康被害は確認されなかった。　市教委は再発防止に向けて、製造工場の変更があった際に成分表の提出を指示するなどの確認を徹底するとした。</t>
    <phoneticPr fontId="16"/>
  </si>
  <si>
    <t>クルミアレルギー、9年で10倍超　重篤症状も、消費増一因か　表示義務付けへ・消費者庁</t>
    <phoneticPr fontId="16"/>
  </si>
  <si>
    <t>クルミによる食物アレルギーの発症件数が9年間で10倍以上に増加したことが、消費者庁が今月公表した調査結果で分かった。　消費量の増加も一因とみられ、同庁は今年度中を目標にアレルギー表示を義務付ける原材料にクルミを追加する方針。　同庁は3年ごとにアレルギーの実態を調査。2011年に実施した調査では、クルミによるアレルギーの発症数は40件だったが、14年は74件、17年は251件に増加。20年は463件に達した。アナフィラキシーショックなど重篤な症状が出た例も、11年は4件だったのが20年には58件確認された。
　アレルギーを起こした食品別で見ても、20年の調査では鶏卵（33．4％）と牛乳（18．6％）に次ぎ、クルミなどの木の実類が3番目（13．5％）に多かった。木の実類の中では、クルミが半数以上を占めた。　同庁によると、クルミの国内消費量は11年に9872トンだったのが20年には1万8826トンと1．9倍に増加。同庁は消費が増えたこともアレルギー増加の一因とみている。
　食物アレルギーを引き起こす原材料として現在表示が義務付けられているのは、卵、乳、小麦、そば、落花生、エビ、カニの計7品目。これ以外に大豆やバナナ、豚肉など計21品目は表示が推奨されている。クルミはこれまで推奨品目だった。義務付け対象に追加されれば08年のエビとカニ以来となる。</t>
    <phoneticPr fontId="16"/>
  </si>
  <si>
    <t>町のふるさと納税返礼品を代表するウニの産地偽装問題が島に波紋を広げている。観光客を呼び込む地元の特産品だけに、「利尻ブランド全体に影響が広がらなければ良いが」と、風評被害を懸念する声も出ている。　「納税者の思いを考えると、謝っても謝りきれない」。上遠野浩志町長は10日、稚内市内で開いた記者会見で声を震わせた。「利尻のウニは世界一と自負している。浜の人が一生懸命、育ててきた努力が壊され、本当に憤りを感じる」と怒りをあらわにした。
カネマス上田商店がふるさと納税の返礼品として扱っていたウニ。利尻産とは色が違うという（利尻町提供）
　返礼品のウニの産地を偽装したのは、町の返礼品業務を請け負う水産加工業、カネマス上田商店（釧路管内厚岸町）。利尻町に工場を構え、2019年11月に町ふさと納税返礼品の事業者に登録された。　昨年12月～今年4月、寄付した人から「パサパサしていて、ウニの味がしない」「ウニが届かない」などのクレームが約20件寄せられた。町の調査に対し、上田商店は5月、産地偽装をいったん否認したが、最終的に認めた</t>
    <phoneticPr fontId="16"/>
  </si>
  <si>
    <t>利尻産ウニ、看板に傷　町長「浜の努力壊された」　厚岸の返礼品業者、産地偽装</t>
    <phoneticPr fontId="16"/>
  </si>
  <si>
    <t>「クルミアレルギー」が10倍に急増　子どもだけでなく大人にも…“健康食品”として大量消費が背景に　</t>
    <phoneticPr fontId="16"/>
  </si>
  <si>
    <t>6歳の和真君も、このような「くるみアレルギー」がある。
食べているのは、3グラムのクルミが入ったケーキ。医師の管理の下、どれくらいの量だったら安全に食べることができるのか見極める「経口負荷試験」に取り組んでいる。
医師：喉かゆくない？お腹も痛くない？
前回の試験で0.5グラム食べた時は、喉の奥がかゆくなるなどの症状が現れた和真君。今回は摂取量を増やしたが、症状は現れず、くるみが少しずつ食べられるようになった可能性があるという。
和真君の母：
子ども同士のお菓子の交換とか食べてしまう可能性も高いので、何をどれぐらい食べたら危険かっていうのを知りたくてこうしたクルミアレルギーは今急増している。
消費者庁が3年ごとに行う調査によると、その症例数は2021年度は463件あり、9年間で約10倍以上に。これは、鶏卵、牛乳、小麦に次いで4番目に多く、消費者庁は先週くるみのアレルギー表示を義務化する方針を決めた。健康食品として多く消費されることが背景に
大学2年生の颯汰さん（20）には、小さい時から数品目のアレルギーがある。
颯汰さん：
パンとかでくるみが入ってるのは避けていることはあるんですけど、やっぱ食べたいなとは思わないですね。小学校入学前に菓子パンに入っていたクルミを食べ、アレルギー反応が出た。過去には、他のアレルギー品目で、全身に強い症状が急速に現れるアナフィラキシーショックが起こったこともあった。颯汰さん：本当に死ぬと思ったんです、その時は。体にめちゃくちゃ発作が出たのと、すごくお腹が痛くて、意識ももうろうとしてきちゃうんです。颯汰さんは日々食品表示をチェックし、自ら体に打てる注射器のセットもなるべく持ち歩くようにしている。
なぜクルミアレルギーが急増しているのか。
食物アレルギーが専門の海老澤元宏医師は、近年、クルミなどの木の実類が健康食品として注目され、多く消費されることが背景にあると分析している。
日本アレルギー学会理事長 国立病院機構 相模原病院 海老澤元宏医師：
必須の食品じゃないんですけれども、こういうふうに広範囲に使われてくると、子供だけの問題ではなくて、実際に成人の方でも木の実類アレルギーの方は結構います
医師によると、クルミなどの木の実類は他のものよりも症状が重く出やすいことがあるという。不安な方は、医療機関で検査することが大切になる。</t>
    <phoneticPr fontId="16"/>
  </si>
  <si>
    <t>2023年4月に新たな遺伝子組換え表示制度が施行。食品メーカーの「任意表示」への対応法</t>
    <phoneticPr fontId="16"/>
  </si>
  <si>
    <t>2023年4月から遺伝子組換え表示制度の内容が改定され、食品によって現行と異なる表示方法が求められる。対象となる食品メーカーでは、商品パッケージなどに記載している遺伝子組換え表示を切り替えなければならない。これまでの制度と何が違い、どのような対応が必要になってくるのだろうか。今回は主な変更点である遺伝子組換え制度の「任意表示」について解説していく。
2023年4月から遺伝子組換え表示の変更が必要
遺伝子組換え食品とは、他の生物から有用な性質を持つ遺伝子を取り出し、その性質を持たせたい植物などに組み込む技術を利用して作られた食品のことである。
これらの商品はもちろん、食品衛生法の安全審査により許可されたものだけが国内で流通しているが、中には倫理的な観点などから不安の声もあるのが現状だ。そこで消費者が食品を購入する際に、遺伝子組換えの原材料が使用されたかどうかを判別できるようにしたものが「遺伝子組換え表示制度」である。</t>
    <phoneticPr fontId="16"/>
  </si>
  <si>
    <t>機能性表示食6/12現在　5,553品目です　(A18,A89,A178,A217を除く)</t>
    <phoneticPr fontId="16"/>
  </si>
  <si>
    <t>残留農薬・殺虫剤検出キット Agri-Screen Ticket｜消耗品・器材｜製品紹介</t>
    <phoneticPr fontId="16"/>
  </si>
  <si>
    <t>残留農薬・殺虫剤検出キット Agri-Screen Ticket
製品名	残留農薬・殺虫剤検出キット Agri-Screen Ticket
製品番号	BC-FAT10 / BC-FAT25
販売価格	【BC-FAT10】　30,000円（税抜）
【BC-FAT25】　60,000円（税抜）
特長
残留農薬の簡易検査に、短時間で判定する簡単検査
◆環境（水・土壌）・農産物・食品等に含まれる有機リン・カーバメート系殺虫剤・残留農薬を、簡単に定性検査するキット
◆酵素基質反応法による発色を目視で判定します
◆特別な器具を必要とせず、短時間(10分)で判定できます
◆ビーカー、ガラス棒 標準付属</t>
    <phoneticPr fontId="16"/>
  </si>
  <si>
    <t>https://www.bmsci.com/sp/products/?id=1639029345-712641&amp;pb=15&amp;pca=3</t>
    <phoneticPr fontId="16"/>
  </si>
  <si>
    <t>キャベツ 一部残留農薬基準超過の恐れ</t>
    <phoneticPr fontId="16"/>
  </si>
  <si>
    <t>2022年6月2日に、ベジパーク安芸高田で販売した「キャベツ」において、 残留農薬(フェニトロチオン)基準値0.01ppmの超過のおそれがあるため、回収する。これまで健康被害の報告はない。(リコールプラス)
【対象】商品名:キャベツ　　内容量:1玉
販売先　:ベジパーク安芸高田(広島北部農業協同組合)で消費者向けに小売り
販売日　:2022年6月2日
販売数量:11個
【対処方法】　【回収方法】販売　店舗での回収</t>
    <phoneticPr fontId="16"/>
  </si>
  <si>
    <t>https://www.foods-ch.com/anzen/kt_43417/</t>
    <phoneticPr fontId="16"/>
  </si>
  <si>
    <t xml:space="preserve">ケニア、キリンヤガ郡ムウェア灌漑計画で栽培および消費されるトマトの残留農薬 </t>
    <phoneticPr fontId="16"/>
  </si>
  <si>
    <t>農薬が人間の健康に及ぼす影響は、農業における有用性にもかかわらず、世界中で大きな懸念事項です。この研究の目的は、キリンヤガ郡で栽培および消費されるトマトの残留農薬を評価し、そのレベルが推奨MRLsに該当するかどうかを判断することでした。国内で生産されたトマトの不特定の農薬の使用と文書化されていない残留レベルの増加は、その地域で栽培され、地元で消費されたトマトの残留農薬を評価する必要性を正当化しました。2017年7月から2018年7月にかけてケニアのキリンヤガ郡ムウェア灌漑計画で実施されたこの研究は、分析的研究デザインを使用した。灌漑計画の主に野原と温室で栽培されたランボー品種のトマトサンプルは、オープンフィールド、温室、オリジナル研究論文Momanyiらの35のサンプリングサイトから意図的にサンプリングされました。アジャハル, 8(2): 1-11, 2021;記事番号AJAHR.67324 2つの市場と消費者。サンプルは、分析のためにナイロビのケニア植物衛生検査サービス(KEPHIS)研究所に採取された。分析は、低脂肪製品のクイックイージーチープリープエフェクティカル&amp;セーフ(QuEChERS)マルチ残基分析法を使用して行われました。EUおよびコルデックスMRLを上回るトマトで検出された4つの残留農薬は、露地のマラチオン(0.0315±0.0032 mg/kg)、野外でのカルベンダジム(1.2341±0.1667 mg/kg)、チアメトキサム(0.3736±0.0358 mg/kg)、温室からのアセフェート(0.0321±0.0032 mg/kg)でした。消費者からのトマトの残留農薬レベルはすべて、EUおよびコーデックスが許可したMRLsを有意に下回っており(p&lt;0.001、p&lt;0.01)。生産レベルから消費レベルまでのトマトへの残留農薬の発生は、長期的な健康への悪影響が認識されているため、消費者にとって大きな懸念事項です。同国における食料政策の実施、強化、実施は、ケニアで地元で消費される生鮮食品の残留農薬レベルの頻繁な監視を強化する。</t>
    <phoneticPr fontId="16"/>
  </si>
  <si>
    <t>https://researchain.net/papers/10z99z9734w99wAJAHRw99w2021w99wV8I230110</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</si>
</sst>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b/>
      <sz val="20"/>
      <color rgb="FF000000"/>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b/>
      <sz val="13"/>
      <color theme="0"/>
      <name val="ＭＳ Ｐゴシック"/>
      <family val="3"/>
      <charset val="128"/>
      <scheme val="minor"/>
    </font>
    <font>
      <b/>
      <sz val="13"/>
      <color theme="0"/>
      <name val="9,776"/>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sz val="20"/>
      <color indexed="8"/>
      <name val="ＭＳ Ｐ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2.55"/>
      <color theme="0"/>
      <name val="Inherit"/>
      <family val="2"/>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b/>
      <sz val="16"/>
      <name val="Microsoft YaHei"/>
      <family val="3"/>
      <charset val="128"/>
    </font>
    <font>
      <sz val="12.55"/>
      <color rgb="FFFFFF00"/>
      <name val="ＭＳ Ｐゴシック"/>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b/>
      <sz val="14"/>
      <color theme="9" tint="-0.249977111117893"/>
      <name val="ＭＳ Ｐゴシック"/>
      <family val="3"/>
      <charset val="128"/>
    </font>
    <font>
      <sz val="11"/>
      <color theme="9" tint="-0.249977111117893"/>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Arial"/>
      <family val="2"/>
    </font>
    <font>
      <b/>
      <sz val="14"/>
      <color indexed="12"/>
      <name val="ＭＳ Ｐゴシック"/>
      <family val="3"/>
      <charset val="128"/>
    </font>
    <font>
      <sz val="14"/>
      <color indexed="63"/>
      <name val="ＭＳ Ｐゴシック"/>
      <family val="3"/>
      <charset val="128"/>
    </font>
  </fonts>
  <fills count="5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CCFF"/>
        <bgColor indexed="64"/>
      </patternFill>
    </fill>
    <fill>
      <patternFill patternType="solid">
        <fgColor indexed="12"/>
        <bgColor indexed="64"/>
      </patternFill>
    </fill>
    <fill>
      <patternFill patternType="solid">
        <fgColor indexed="48"/>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thick">
        <color indexed="12"/>
      </left>
      <right style="thick">
        <color indexed="12"/>
      </right>
      <top style="thick">
        <color indexed="12"/>
      </top>
      <bottom/>
      <diagonal/>
    </border>
    <border>
      <left style="thick">
        <color indexed="12"/>
      </left>
      <right style="thick">
        <color indexed="12"/>
      </right>
      <top/>
      <bottom/>
      <diagonal/>
    </border>
    <border>
      <left style="thick">
        <color indexed="12"/>
      </left>
      <right style="thick">
        <color indexed="12"/>
      </right>
      <top/>
      <bottom style="medium">
        <color indexed="1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medium">
        <color indexed="12"/>
      </left>
      <right/>
      <top/>
      <bottom style="thick">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7" fillId="0" borderId="0"/>
    <xf numFmtId="0" fontId="188" fillId="0" borderId="0" applyNumberFormat="0" applyFill="0" applyBorder="0" applyAlignment="0" applyProtection="0"/>
    <xf numFmtId="0" fontId="187" fillId="0" borderId="0"/>
  </cellStyleXfs>
  <cellXfs count="883">
    <xf numFmtId="0" fontId="0" fillId="0" borderId="0" xfId="0">
      <alignment vertical="center"/>
    </xf>
    <xf numFmtId="0" fontId="6" fillId="0" borderId="0" xfId="2">
      <alignment vertical="center"/>
    </xf>
    <xf numFmtId="0" fontId="6" fillId="2" borderId="0" xfId="2" applyFill="1" applyBorder="1" applyAlignment="1">
      <alignment horizontal="center"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4" fillId="3" borderId="44" xfId="2" applyFont="1" applyFill="1" applyBorder="1" applyAlignment="1">
      <alignment horizontal="center" vertical="center"/>
    </xf>
    <xf numFmtId="14" fontId="114" fillId="3" borderId="43" xfId="2" applyNumberFormat="1" applyFont="1" applyFill="1" applyBorder="1" applyAlignment="1">
      <alignment horizontal="center" vertical="center"/>
    </xf>
    <xf numFmtId="14" fontId="114" fillId="3" borderId="1" xfId="2" applyNumberFormat="1" applyFont="1" applyFill="1" applyBorder="1" applyAlignment="1">
      <alignment horizontal="center" vertical="center"/>
    </xf>
    <xf numFmtId="0" fontId="114" fillId="3" borderId="42" xfId="2" applyFont="1" applyFill="1" applyBorder="1" applyAlignment="1">
      <alignment horizontal="center" vertical="center"/>
    </xf>
    <xf numFmtId="14" fontId="114" fillId="3" borderId="2" xfId="2" applyNumberFormat="1" applyFont="1" applyFill="1" applyBorder="1" applyAlignment="1">
      <alignment horizontal="center" vertical="center"/>
    </xf>
    <xf numFmtId="0" fontId="114" fillId="3" borderId="9" xfId="2" applyFont="1" applyFill="1" applyBorder="1" applyAlignment="1">
      <alignment horizontal="center" vertical="center"/>
    </xf>
    <xf numFmtId="0" fontId="114" fillId="22" borderId="0" xfId="2" applyFont="1" applyFill="1" applyBorder="1" applyAlignment="1">
      <alignment horizontal="center" vertical="center"/>
    </xf>
    <xf numFmtId="14" fontId="114" fillId="22" borderId="0" xfId="2" applyNumberFormat="1" applyFont="1" applyFill="1" applyBorder="1" applyAlignment="1">
      <alignment horizontal="center" vertical="center"/>
    </xf>
    <xf numFmtId="0" fontId="23" fillId="22" borderId="0" xfId="2" applyFont="1" applyFill="1" applyBorder="1" applyAlignment="1">
      <alignment horizontal="center" vertical="center"/>
    </xf>
    <xf numFmtId="0" fontId="115" fillId="0" borderId="0" xfId="2" applyFont="1" applyFill="1" applyBorder="1" applyAlignment="1">
      <alignment horizontal="center" vertical="center"/>
    </xf>
    <xf numFmtId="14" fontId="114"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9"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4" xfId="17" applyNumberFormat="1" applyFont="1" applyFill="1" applyBorder="1" applyAlignment="1">
      <alignment horizontal="center" vertical="center"/>
    </xf>
    <xf numFmtId="0" fontId="8" fillId="0" borderId="0" xfId="1" applyAlignment="1" applyProtection="1">
      <alignment vertical="center" wrapText="1"/>
    </xf>
    <xf numFmtId="0" fontId="0" fillId="37" borderId="0" xfId="0"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135"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8" fillId="27" borderId="0" xfId="0" applyNumberFormat="1" applyFont="1" applyFill="1" applyAlignment="1">
      <alignment vertical="center" wrapText="1"/>
    </xf>
    <xf numFmtId="0" fontId="128" fillId="26" borderId="0" xfId="0" applyFont="1" applyFill="1">
      <alignment vertical="center"/>
    </xf>
    <xf numFmtId="180" fontId="50" fillId="13" borderId="150" xfId="17" applyNumberFormat="1" applyFont="1" applyFill="1" applyBorder="1" applyAlignment="1">
      <alignment horizontal="center" vertical="center"/>
    </xf>
    <xf numFmtId="177" fontId="138" fillId="27" borderId="0" xfId="0" applyNumberFormat="1" applyFont="1" applyFill="1" applyBorder="1" applyAlignment="1">
      <alignment horizontal="right" vertical="center" wrapText="1"/>
    </xf>
    <xf numFmtId="0" fontId="139"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2" fillId="0" borderId="72" xfId="0" applyFont="1" applyBorder="1">
      <alignment vertical="center"/>
    </xf>
    <xf numFmtId="0" fontId="112" fillId="0" borderId="0" xfId="0" applyFont="1">
      <alignment vertical="center"/>
    </xf>
    <xf numFmtId="0" fontId="112" fillId="6" borderId="72" xfId="0" applyFont="1" applyFill="1" applyBorder="1">
      <alignment vertical="center"/>
    </xf>
    <xf numFmtId="0" fontId="112" fillId="6" borderId="0" xfId="0" applyFont="1" applyFill="1">
      <alignment vertical="center"/>
    </xf>
    <xf numFmtId="180" fontId="50" fillId="13" borderId="155" xfId="17" applyNumberFormat="1" applyFont="1" applyFill="1" applyBorder="1" applyAlignment="1">
      <alignment horizontal="center" vertical="center"/>
    </xf>
    <xf numFmtId="0" fontId="6" fillId="6" borderId="159" xfId="2" applyFill="1" applyBorder="1">
      <alignment vertical="center"/>
    </xf>
    <xf numFmtId="0" fontId="6" fillId="0" borderId="159" xfId="2" applyBorder="1">
      <alignment vertical="center"/>
    </xf>
    <xf numFmtId="3" fontId="145" fillId="22" borderId="0" xfId="0" applyNumberFormat="1" applyFont="1" applyFill="1" applyAlignment="1">
      <alignment vertical="center" wrapText="1"/>
    </xf>
    <xf numFmtId="0" fontId="116" fillId="22" borderId="157" xfId="17" applyFont="1" applyFill="1" applyBorder="1" applyAlignment="1">
      <alignment horizontal="center" vertical="center" wrapText="1"/>
    </xf>
    <xf numFmtId="14" fontId="116" fillId="22" borderId="158" xfId="17" applyNumberFormat="1" applyFont="1" applyFill="1" applyBorder="1" applyAlignment="1">
      <alignment horizontal="center" vertical="center"/>
    </xf>
    <xf numFmtId="185" fontId="145" fillId="22" borderId="0" xfId="0" applyNumberFormat="1" applyFont="1" applyFill="1" applyAlignment="1">
      <alignment horizontal="right" vertical="center" wrapText="1"/>
    </xf>
    <xf numFmtId="0" fontId="6" fillId="0" borderId="0" xfId="2" applyAlignment="1">
      <alignment horizontal="left" vertical="top"/>
    </xf>
    <xf numFmtId="0" fontId="6" fillId="38" borderId="170" xfId="2" applyFill="1" applyBorder="1" applyAlignment="1">
      <alignment horizontal="left" vertical="top"/>
    </xf>
    <xf numFmtId="0" fontId="8" fillId="38" borderId="169"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7" fillId="22" borderId="0" xfId="0" applyNumberFormat="1" applyFont="1" applyFill="1" applyAlignment="1">
      <alignment horizontal="right" vertical="center"/>
    </xf>
    <xf numFmtId="185" fontId="147" fillId="0" borderId="0" xfId="0" applyNumberFormat="1" applyFont="1" applyAlignment="1">
      <alignment horizontal="right" vertical="center"/>
    </xf>
    <xf numFmtId="184" fontId="139" fillId="27" borderId="0" xfId="0" applyNumberFormat="1" applyFont="1" applyFill="1" applyBorder="1" applyAlignment="1">
      <alignment horizontal="center" vertical="center" wrapText="1"/>
    </xf>
    <xf numFmtId="184" fontId="139" fillId="27" borderId="0" xfId="0" applyNumberFormat="1" applyFont="1" applyFill="1" applyAlignment="1">
      <alignment vertical="center" wrapText="1"/>
    </xf>
    <xf numFmtId="177" fontId="138" fillId="27" borderId="0" xfId="0" applyNumberFormat="1" applyFont="1" applyFill="1" applyAlignment="1">
      <alignment horizontal="right" vertical="center" wrapText="1"/>
    </xf>
    <xf numFmtId="0" fontId="151" fillId="2" borderId="67" xfId="2" applyFont="1" applyFill="1" applyBorder="1" applyAlignment="1">
      <alignment vertical="top" wrapText="1"/>
    </xf>
    <xf numFmtId="0" fontId="114" fillId="24" borderId="44" xfId="2" applyFont="1" applyFill="1" applyBorder="1" applyAlignment="1">
      <alignment horizontal="center" vertical="center"/>
    </xf>
    <xf numFmtId="0" fontId="114" fillId="24" borderId="9" xfId="2" applyFont="1" applyFill="1" applyBorder="1" applyAlignment="1">
      <alignment horizontal="center" vertical="center" wrapText="1"/>
    </xf>
    <xf numFmtId="0" fontId="114" fillId="24" borderId="42" xfId="2" applyFont="1" applyFill="1" applyBorder="1" applyAlignment="1">
      <alignment horizontal="center" vertical="center"/>
    </xf>
    <xf numFmtId="3" fontId="152"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80" xfId="2" applyFont="1" applyFill="1" applyBorder="1" applyAlignment="1">
      <alignment horizontal="center" vertical="center" wrapText="1"/>
    </xf>
    <xf numFmtId="0" fontId="8" fillId="0" borderId="183" xfId="1" applyFill="1" applyBorder="1" applyAlignment="1" applyProtection="1">
      <alignment vertical="center" wrapText="1"/>
    </xf>
    <xf numFmtId="0" fontId="18" fillId="24" borderId="184" xfId="2" applyFont="1" applyFill="1" applyBorder="1" applyAlignment="1">
      <alignment horizontal="center" vertical="center" wrapText="1"/>
    </xf>
    <xf numFmtId="0" fontId="18" fillId="24" borderId="184" xfId="1" applyFont="1" applyFill="1" applyBorder="1" applyAlignment="1" applyProtection="1">
      <alignment horizontal="center" vertical="center" wrapText="1"/>
    </xf>
    <xf numFmtId="0" fontId="8" fillId="0" borderId="185" xfId="1" applyBorder="1" applyAlignment="1" applyProtection="1">
      <alignment vertical="center" wrapText="1"/>
    </xf>
    <xf numFmtId="0" fontId="108" fillId="0" borderId="175" xfId="0" applyFont="1" applyBorder="1" applyAlignment="1">
      <alignment horizontal="left" vertical="top" wrapText="1"/>
    </xf>
    <xf numFmtId="0" fontId="148" fillId="22" borderId="0" xfId="0" applyFont="1" applyFill="1" applyAlignment="1">
      <alignment vertical="center" wrapText="1"/>
    </xf>
    <xf numFmtId="0" fontId="145"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26" borderId="102" xfId="2" applyFont="1" applyFill="1" applyBorder="1" applyAlignment="1">
      <alignment horizontal="center" vertical="center" wrapText="1" shrinkToFit="1"/>
    </xf>
    <xf numFmtId="0" fontId="156" fillId="0" borderId="0" xfId="0" applyFont="1" applyAlignment="1">
      <alignment vertical="center" wrapText="1"/>
    </xf>
    <xf numFmtId="0" fontId="157" fillId="0" borderId="0" xfId="0" applyFont="1" applyAlignment="1">
      <alignment vertical="center" wrapText="1"/>
    </xf>
    <xf numFmtId="3" fontId="143" fillId="27" borderId="0" xfId="0" applyNumberFormat="1" applyFont="1" applyFill="1">
      <alignment vertical="center"/>
    </xf>
    <xf numFmtId="3" fontId="138" fillId="27" borderId="0" xfId="0" applyNumberFormat="1" applyFont="1" applyFill="1" applyBorder="1" applyAlignment="1">
      <alignment horizontal="right" vertical="center" wrapText="1"/>
    </xf>
    <xf numFmtId="177" fontId="139"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6" xfId="2" applyFont="1" applyFill="1" applyBorder="1" applyAlignment="1">
      <alignment horizontal="center" vertical="center" wrapText="1"/>
    </xf>
    <xf numFmtId="0" fontId="108" fillId="26" borderId="177" xfId="2" applyFont="1" applyFill="1" applyBorder="1" applyAlignment="1">
      <alignment horizontal="center" vertical="center"/>
    </xf>
    <xf numFmtId="0" fontId="108" fillId="26" borderId="178" xfId="2" applyFont="1" applyFill="1" applyBorder="1" applyAlignment="1">
      <alignment horizontal="center" vertical="center"/>
    </xf>
    <xf numFmtId="0" fontId="161" fillId="22" borderId="8" xfId="0" applyFont="1" applyFill="1" applyBorder="1" applyAlignment="1">
      <alignment horizontal="center" vertical="center" wrapText="1"/>
    </xf>
    <xf numFmtId="177" fontId="162"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3"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6" fillId="39" borderId="0" xfId="0" applyFont="1" applyFill="1" applyAlignment="1">
      <alignment vertical="top" wrapText="1"/>
    </xf>
    <xf numFmtId="0" fontId="0" fillId="39" borderId="0" xfId="0" applyFill="1">
      <alignment vertical="center"/>
    </xf>
    <xf numFmtId="0" fontId="168"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171" fillId="39" borderId="0" xfId="0" applyFont="1" applyFill="1" applyAlignment="1">
      <alignment vertical="center" wrapText="1"/>
    </xf>
    <xf numFmtId="0" fontId="76" fillId="0" borderId="0" xfId="0" applyFont="1" applyAlignment="1">
      <alignment vertical="top" wrapText="1"/>
    </xf>
    <xf numFmtId="0" fontId="172" fillId="6" borderId="72" xfId="0" applyFont="1" applyFill="1" applyBorder="1">
      <alignment vertical="center"/>
    </xf>
    <xf numFmtId="0" fontId="172" fillId="6" borderId="0" xfId="0" applyFont="1" applyFill="1" applyAlignment="1">
      <alignment horizontal="left" vertical="center"/>
    </xf>
    <xf numFmtId="0" fontId="172" fillId="6" borderId="0" xfId="0" applyFont="1" applyFill="1">
      <alignment vertical="center"/>
    </xf>
    <xf numFmtId="176" fontId="172" fillId="6" borderId="0" xfId="0" applyNumberFormat="1" applyFont="1" applyFill="1" applyAlignment="1">
      <alignment horizontal="left" vertical="center"/>
    </xf>
    <xf numFmtId="183" fontId="172" fillId="6" borderId="0" xfId="0" applyNumberFormat="1" applyFont="1" applyFill="1" applyAlignment="1">
      <alignment horizontal="center" vertical="center"/>
    </xf>
    <xf numFmtId="0" fontId="172" fillId="6" borderId="72" xfId="0" applyFont="1" applyFill="1" applyBorder="1" applyAlignment="1">
      <alignment vertical="top"/>
    </xf>
    <xf numFmtId="0" fontId="172" fillId="6" borderId="0" xfId="0" applyFont="1" applyFill="1" applyAlignment="1">
      <alignment vertical="top"/>
    </xf>
    <xf numFmtId="14" fontId="172" fillId="6" borderId="0" xfId="0" applyNumberFormat="1" applyFont="1" applyFill="1" applyAlignment="1">
      <alignment horizontal="left" vertical="center"/>
    </xf>
    <xf numFmtId="14" fontId="172" fillId="0" borderId="0" xfId="0" applyNumberFormat="1" applyFont="1">
      <alignment vertical="center"/>
    </xf>
    <xf numFmtId="0" fontId="173" fillId="0" borderId="0" xfId="0" applyFont="1">
      <alignment vertical="center"/>
    </xf>
    <xf numFmtId="180" fontId="50" fillId="13" borderId="194" xfId="17" applyNumberFormat="1" applyFont="1" applyFill="1" applyBorder="1" applyAlignment="1">
      <alignment horizontal="center" vertical="center"/>
    </xf>
    <xf numFmtId="0" fontId="8" fillId="0" borderId="198"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200"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8" xfId="17" applyBorder="1" applyAlignment="1">
      <alignment horizontal="center" vertical="center" wrapText="1"/>
    </xf>
    <xf numFmtId="0" fontId="1" fillId="0" borderId="149" xfId="17" applyBorder="1" applyAlignment="1">
      <alignment horizontal="center" vertical="center"/>
    </xf>
    <xf numFmtId="0" fontId="13" fillId="0" borderId="151" xfId="2" applyFont="1" applyBorder="1" applyAlignment="1">
      <alignment horizontal="center" vertical="center" wrapText="1"/>
    </xf>
    <xf numFmtId="0" fontId="13" fillId="0" borderId="152"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6"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2" fillId="6" borderId="0" xfId="0" applyFont="1" applyFill="1" applyAlignment="1">
      <alignment horizontal="left" vertical="center"/>
    </xf>
    <xf numFmtId="184" fontId="139" fillId="40" borderId="0" xfId="0" applyNumberFormat="1" applyFont="1" applyFill="1" applyBorder="1" applyAlignment="1">
      <alignment horizontal="center" vertical="center" wrapText="1"/>
    </xf>
    <xf numFmtId="184" fontId="164" fillId="40" borderId="0" xfId="0" applyNumberFormat="1" applyFont="1" applyFill="1" applyAlignment="1">
      <alignment vertical="center" wrapText="1"/>
    </xf>
    <xf numFmtId="0" fontId="175" fillId="0" borderId="0" xfId="1" applyFont="1" applyAlignment="1" applyProtection="1">
      <alignment horizontal="left" vertical="top" wrapText="1"/>
    </xf>
    <xf numFmtId="0" fontId="50" fillId="22" borderId="200" xfId="16" applyFont="1" applyFill="1" applyBorder="1">
      <alignment vertical="center"/>
    </xf>
    <xf numFmtId="0" fontId="50" fillId="22" borderId="201" xfId="16" applyFont="1" applyFill="1" applyBorder="1">
      <alignment vertical="center"/>
    </xf>
    <xf numFmtId="0" fontId="10" fillId="22" borderId="201" xfId="16" applyFont="1" applyFill="1" applyBorder="1">
      <alignment vertical="center"/>
    </xf>
    <xf numFmtId="0" fontId="37" fillId="0" borderId="0" xfId="17" applyFont="1" applyAlignment="1">
      <alignment horizontal="left" vertical="center" indent="2"/>
    </xf>
    <xf numFmtId="0" fontId="144" fillId="28" borderId="0" xfId="0" applyFont="1" applyFill="1" applyAlignment="1">
      <alignment vertical="center"/>
    </xf>
    <xf numFmtId="0" fontId="176" fillId="0" borderId="0" xfId="17" applyFont="1" applyAlignment="1">
      <alignment vertical="center"/>
    </xf>
    <xf numFmtId="184" fontId="177" fillId="40" borderId="0" xfId="0" applyNumberFormat="1" applyFont="1" applyFill="1" applyAlignment="1">
      <alignment vertical="center" wrapText="1"/>
    </xf>
    <xf numFmtId="3" fontId="143" fillId="27" borderId="0" xfId="0" applyNumberFormat="1" applyFont="1" applyFill="1" applyBorder="1" applyAlignment="1">
      <alignment horizontal="right" vertical="center"/>
    </xf>
    <xf numFmtId="0" fontId="178" fillId="0" borderId="0" xfId="1" applyFont="1" applyAlignment="1" applyProtection="1">
      <alignment horizontal="left" vertical="top" wrapText="1"/>
    </xf>
    <xf numFmtId="0" fontId="24" fillId="5" borderId="7" xfId="2" applyFont="1" applyFill="1" applyBorder="1" applyAlignment="1">
      <alignment horizontal="center" vertical="top" wrapText="1"/>
    </xf>
    <xf numFmtId="10" fontId="139" fillId="27" borderId="0" xfId="0" applyNumberFormat="1" applyFont="1" applyFill="1" applyAlignment="1">
      <alignment horizontal="center" vertical="center" wrapText="1"/>
    </xf>
    <xf numFmtId="3" fontId="138" fillId="27" borderId="0" xfId="0" applyNumberFormat="1" applyFont="1" applyFill="1" applyBorder="1" applyAlignment="1">
      <alignment vertical="center" wrapText="1"/>
    </xf>
    <xf numFmtId="184" fontId="164" fillId="43" borderId="0" xfId="0" applyNumberFormat="1" applyFont="1" applyFill="1" applyBorder="1" applyAlignment="1">
      <alignment horizontal="center" vertical="center" wrapText="1"/>
    </xf>
    <xf numFmtId="184" fontId="131" fillId="43" borderId="0" xfId="0" applyNumberFormat="1" applyFont="1" applyFill="1" applyBorder="1" applyAlignment="1">
      <alignment horizontal="center" vertical="center" wrapText="1"/>
    </xf>
    <xf numFmtId="0" fontId="180" fillId="39" borderId="0" xfId="0" applyFont="1" applyFill="1" applyAlignment="1">
      <alignment vertical="top" wrapText="1"/>
    </xf>
    <xf numFmtId="0" fontId="181" fillId="39" borderId="0" xfId="0" applyFont="1" applyFill="1" applyAlignment="1">
      <alignment vertical="center" wrapText="1"/>
    </xf>
    <xf numFmtId="0" fontId="165"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202"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4" borderId="107" xfId="2" applyNumberFormat="1" applyFont="1" applyFill="1" applyBorder="1" applyAlignment="1">
      <alignment horizontal="center" vertical="center" wrapText="1"/>
    </xf>
    <xf numFmtId="177" fontId="13" fillId="44" borderId="8" xfId="2" applyNumberFormat="1" applyFont="1" applyFill="1" applyBorder="1" applyAlignment="1">
      <alignment horizontal="center" vertical="center" shrinkToFit="1"/>
    </xf>
    <xf numFmtId="184" fontId="139" fillId="27" borderId="0" xfId="0" applyNumberFormat="1" applyFont="1" applyFill="1" applyAlignment="1">
      <alignment horizontal="center" vertical="center" wrapText="1"/>
    </xf>
    <xf numFmtId="0" fontId="182" fillId="40" borderId="0" xfId="0" applyFont="1" applyFill="1" applyBorder="1" applyAlignment="1">
      <alignment horizontal="left" vertical="center"/>
    </xf>
    <xf numFmtId="3" fontId="152" fillId="40" borderId="0" xfId="0" applyNumberFormat="1" applyFont="1" applyFill="1" applyAlignment="1">
      <alignment vertical="center" wrapText="1"/>
    </xf>
    <xf numFmtId="177" fontId="183" fillId="40" borderId="0" xfId="0" applyNumberFormat="1" applyFont="1" applyFill="1" applyBorder="1">
      <alignment vertical="center"/>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8"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203" xfId="2" applyFont="1" applyBorder="1" applyAlignment="1">
      <alignment horizontal="center" vertical="center" wrapText="1"/>
    </xf>
    <xf numFmtId="0" fontId="13" fillId="0" borderId="204" xfId="2" applyFont="1" applyBorder="1" applyAlignment="1">
      <alignment horizontal="center" vertical="center" wrapText="1"/>
    </xf>
    <xf numFmtId="0" fontId="13" fillId="0" borderId="205" xfId="2" applyFont="1" applyBorder="1" applyAlignment="1">
      <alignment horizontal="center" vertical="center" wrapText="1"/>
    </xf>
    <xf numFmtId="0" fontId="13" fillId="0" borderId="203" xfId="2" applyFont="1" applyBorder="1" applyAlignment="1">
      <alignment horizontal="center" vertical="center"/>
    </xf>
    <xf numFmtId="0" fontId="13" fillId="6" borderId="203" xfId="2" applyFont="1" applyFill="1" applyBorder="1" applyAlignment="1">
      <alignment horizontal="center" vertical="center" wrapText="1"/>
    </xf>
    <xf numFmtId="0" fontId="161" fillId="22" borderId="160" xfId="0" applyFont="1" applyFill="1" applyBorder="1" applyAlignment="1">
      <alignment horizontal="center" vertical="center" wrapText="1"/>
    </xf>
    <xf numFmtId="0" fontId="161" fillId="22" borderId="190" xfId="0" applyFont="1" applyFill="1" applyBorder="1" applyAlignment="1">
      <alignment horizontal="center" vertical="center" wrapText="1"/>
    </xf>
    <xf numFmtId="0" fontId="189" fillId="22" borderId="202" xfId="2" applyFont="1" applyFill="1" applyBorder="1" applyAlignment="1">
      <alignment horizontal="center" vertical="center"/>
    </xf>
    <xf numFmtId="177" fontId="189" fillId="22" borderId="8" xfId="2" applyNumberFormat="1" applyFont="1" applyFill="1" applyBorder="1" applyAlignment="1">
      <alignment horizontal="center" vertical="center" shrinkToFit="1"/>
    </xf>
    <xf numFmtId="177" fontId="190" fillId="22" borderId="10" xfId="2" applyNumberFormat="1" applyFont="1" applyFill="1" applyBorder="1" applyAlignment="1">
      <alignment horizontal="center" vertical="center" shrinkToFit="1"/>
    </xf>
    <xf numFmtId="177" fontId="191" fillId="22" borderId="106" xfId="2" applyNumberFormat="1" applyFont="1" applyFill="1" applyBorder="1" applyAlignment="1">
      <alignment horizontal="center" vertical="center" wrapText="1"/>
    </xf>
    <xf numFmtId="0" fontId="192" fillId="0" borderId="174"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79" fillId="0" borderId="0" xfId="0" applyFont="1" applyAlignment="1">
      <alignment vertical="top" wrapText="1"/>
    </xf>
    <xf numFmtId="0" fontId="114" fillId="3" borderId="1" xfId="2" applyFont="1" applyFill="1" applyBorder="1" applyAlignment="1">
      <alignment horizontal="center" vertical="center"/>
    </xf>
    <xf numFmtId="0" fontId="129" fillId="34" borderId="206" xfId="2" applyFont="1" applyFill="1" applyBorder="1" applyAlignment="1">
      <alignment horizontal="center" vertical="center" wrapText="1"/>
    </xf>
    <xf numFmtId="0" fontId="130" fillId="34" borderId="207" xfId="2" applyFont="1" applyFill="1" applyBorder="1" applyAlignment="1">
      <alignment horizontal="center" vertical="center" wrapText="1"/>
    </xf>
    <xf numFmtId="0" fontId="184" fillId="34" borderId="207" xfId="2" applyFont="1" applyFill="1" applyBorder="1" applyAlignment="1">
      <alignment horizontal="left" vertical="center"/>
    </xf>
    <xf numFmtId="0" fontId="123" fillId="34" borderId="207" xfId="2" applyFont="1" applyFill="1" applyBorder="1" applyAlignment="1">
      <alignment horizontal="center" vertical="center"/>
    </xf>
    <xf numFmtId="0" fontId="123" fillId="34" borderId="208" xfId="2" applyFont="1" applyFill="1" applyBorder="1" applyAlignment="1">
      <alignment horizontal="center" vertical="center"/>
    </xf>
    <xf numFmtId="0" fontId="76" fillId="22" borderId="209" xfId="0" applyFont="1" applyFill="1" applyBorder="1" applyAlignment="1">
      <alignment horizontal="left" vertical="center"/>
    </xf>
    <xf numFmtId="14" fontId="76" fillId="22" borderId="209" xfId="0" applyNumberFormat="1" applyFont="1" applyFill="1" applyBorder="1" applyAlignment="1">
      <alignment horizontal="left" vertical="center"/>
    </xf>
    <xf numFmtId="0" fontId="103" fillId="41"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60" xfId="0" applyFont="1" applyBorder="1" applyAlignment="1">
      <alignment horizontal="center" vertical="center" wrapText="1"/>
    </xf>
    <xf numFmtId="184" fontId="164" fillId="45"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14" fontId="108" fillId="24" borderId="211" xfId="2" applyNumberFormat="1" applyFont="1" applyFill="1" applyBorder="1" applyAlignment="1">
      <alignment vertical="center" wrapText="1" shrinkToFit="1"/>
    </xf>
    <xf numFmtId="0" fontId="154" fillId="46" borderId="0" xfId="0" applyFont="1" applyFill="1" applyAlignment="1">
      <alignment horizontal="center" vertical="center" wrapText="1"/>
    </xf>
    <xf numFmtId="0" fontId="153" fillId="46" borderId="113" xfId="0" applyFont="1" applyFill="1" applyBorder="1" applyAlignment="1">
      <alignment horizontal="center" vertical="center" wrapText="1"/>
    </xf>
    <xf numFmtId="0" fontId="114" fillId="24" borderId="27" xfId="2" applyFont="1" applyFill="1" applyBorder="1" applyAlignment="1">
      <alignment horizontal="center" vertical="center"/>
    </xf>
    <xf numFmtId="14" fontId="114" fillId="24" borderId="28" xfId="2" applyNumberFormat="1" applyFont="1" applyFill="1" applyBorder="1" applyAlignment="1">
      <alignment horizontal="center" vertical="center"/>
    </xf>
    <xf numFmtId="14" fontId="114" fillId="24" borderId="43"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4" fillId="24" borderId="1" xfId="2" applyNumberFormat="1" applyFont="1" applyFill="1" applyBorder="1" applyAlignment="1">
      <alignment horizontal="center" vertical="center" wrapText="1"/>
    </xf>
    <xf numFmtId="14" fontId="114" fillId="24" borderId="2" xfId="2" applyNumberFormat="1" applyFont="1" applyFill="1" applyBorder="1" applyAlignment="1">
      <alignment horizontal="center" vertical="center"/>
    </xf>
    <xf numFmtId="14" fontId="114" fillId="24" borderId="1" xfId="2" applyNumberFormat="1" applyFont="1" applyFill="1" applyBorder="1" applyAlignment="1">
      <alignment horizontal="center" vertical="center"/>
    </xf>
    <xf numFmtId="0" fontId="114"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94" fillId="46" borderId="0" xfId="0" applyFont="1" applyFill="1" applyAlignment="1">
      <alignment horizontal="center" vertical="center" wrapText="1"/>
    </xf>
    <xf numFmtId="0" fontId="195" fillId="0" borderId="0" xfId="0" applyFont="1" applyAlignment="1">
      <alignment vertical="center" wrapText="1"/>
    </xf>
    <xf numFmtId="0" fontId="6" fillId="22" borderId="0" xfId="2" applyFill="1" applyAlignment="1">
      <alignment vertical="center" wrapText="1"/>
    </xf>
    <xf numFmtId="177" fontId="138" fillId="40" borderId="0" xfId="0" applyNumberFormat="1" applyFont="1" applyFill="1" applyAlignment="1">
      <alignment vertical="top" wrapText="1"/>
    </xf>
    <xf numFmtId="3" fontId="138" fillId="40" borderId="0" xfId="0" applyNumberFormat="1" applyFont="1" applyFill="1" applyAlignment="1">
      <alignment vertical="top" wrapText="1"/>
    </xf>
    <xf numFmtId="0" fontId="0" fillId="27" borderId="0" xfId="0" applyFill="1" applyAlignment="1">
      <alignment horizontal="left" vertical="top"/>
    </xf>
    <xf numFmtId="14" fontId="116" fillId="0" borderId="158" xfId="17" applyNumberFormat="1" applyFont="1" applyFill="1" applyBorder="1" applyAlignment="1">
      <alignment horizontal="center" vertical="center"/>
    </xf>
    <xf numFmtId="0" fontId="1" fillId="0" borderId="157" xfId="17" applyFill="1" applyBorder="1" applyAlignment="1">
      <alignment horizontal="center" vertical="center" wrapText="1"/>
    </xf>
    <xf numFmtId="0" fontId="150" fillId="22" borderId="0" xfId="0" applyFont="1" applyFill="1" applyAlignment="1">
      <alignment vertical="top" wrapText="1"/>
    </xf>
    <xf numFmtId="0" fontId="108" fillId="0" borderId="182" xfId="1" applyFont="1" applyFill="1" applyBorder="1" applyAlignment="1" applyProtection="1">
      <alignment vertical="top" wrapText="1"/>
    </xf>
    <xf numFmtId="0" fontId="108" fillId="0" borderId="182" xfId="2" applyFont="1" applyFill="1" applyBorder="1" applyAlignment="1">
      <alignment vertical="top" wrapText="1"/>
    </xf>
    <xf numFmtId="0" fontId="108" fillId="0" borderId="175" xfId="1" applyFont="1" applyBorder="1" applyAlignment="1" applyProtection="1">
      <alignment horizontal="left" vertical="top" wrapText="1"/>
    </xf>
    <xf numFmtId="14" fontId="108" fillId="24" borderId="212" xfId="1" applyNumberFormat="1" applyFont="1" applyFill="1" applyBorder="1" applyAlignment="1" applyProtection="1">
      <alignment horizontal="center" vertical="center" wrapText="1" shrinkToFit="1"/>
    </xf>
    <xf numFmtId="14" fontId="108" fillId="24" borderId="213" xfId="1" applyNumberFormat="1" applyFont="1" applyFill="1" applyBorder="1" applyAlignment="1" applyProtection="1">
      <alignment vertical="center" wrapText="1" shrinkToFit="1"/>
    </xf>
    <xf numFmtId="56" fontId="21" fillId="24" borderId="0" xfId="1" applyNumberFormat="1" applyFont="1" applyFill="1" applyAlignment="1" applyProtection="1">
      <alignment horizontal="left" vertical="top" wrapText="1"/>
    </xf>
    <xf numFmtId="0" fontId="147" fillId="22" borderId="0" xfId="0" applyFont="1" applyFill="1" applyAlignment="1">
      <alignment horizontal="center" vertical="center" wrapText="1"/>
    </xf>
    <xf numFmtId="14" fontId="37" fillId="22" borderId="158" xfId="17" applyNumberFormat="1" applyFont="1" applyFill="1" applyBorder="1" applyAlignment="1">
      <alignment horizontal="center" vertical="center" wrapText="1"/>
    </xf>
    <xf numFmtId="0" fontId="13" fillId="22" borderId="157" xfId="17" applyFont="1" applyFill="1" applyBorder="1" applyAlignment="1">
      <alignment horizontal="center" vertical="center" wrapText="1"/>
    </xf>
    <xf numFmtId="14" fontId="13" fillId="22" borderId="158" xfId="17" applyNumberFormat="1" applyFont="1" applyFill="1" applyBorder="1" applyAlignment="1">
      <alignment horizontal="center" vertical="center"/>
    </xf>
    <xf numFmtId="0" fontId="37" fillId="22" borderId="157" xfId="17" applyFont="1" applyFill="1" applyBorder="1" applyAlignment="1">
      <alignment horizontal="center" vertical="center" wrapText="1"/>
    </xf>
    <xf numFmtId="14" fontId="37" fillId="22" borderId="158" xfId="17" applyNumberFormat="1" applyFont="1" applyFill="1" applyBorder="1" applyAlignment="1">
      <alignment horizontal="center" vertical="center"/>
    </xf>
    <xf numFmtId="0" fontId="1" fillId="22" borderId="157" xfId="17" applyFill="1" applyBorder="1" applyAlignment="1">
      <alignment horizontal="center" vertical="center" wrapText="1"/>
    </xf>
    <xf numFmtId="14" fontId="1" fillId="22" borderId="158"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9"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6" fillId="22" borderId="158" xfId="17" applyNumberFormat="1" applyFont="1" applyFill="1" applyBorder="1" applyAlignment="1">
      <alignment horizontal="center" vertical="center" wrapText="1"/>
    </xf>
    <xf numFmtId="0" fontId="120" fillId="22" borderId="0" xfId="0" applyFont="1" applyFill="1" applyAlignment="1">
      <alignment horizontal="center" vertical="center"/>
    </xf>
    <xf numFmtId="0" fontId="76" fillId="22" borderId="0" xfId="0" applyFont="1" applyFill="1" applyAlignment="1">
      <alignment horizontal="center" vertical="center" wrapText="1"/>
    </xf>
    <xf numFmtId="0" fontId="179" fillId="0" borderId="0" xfId="0" applyFont="1">
      <alignment vertical="center"/>
    </xf>
    <xf numFmtId="14" fontId="29" fillId="24" borderId="1" xfId="2" applyNumberFormat="1" applyFont="1" applyFill="1" applyBorder="1" applyAlignment="1">
      <alignment horizontal="center" vertical="center" shrinkToFit="1"/>
    </xf>
    <xf numFmtId="0" fontId="196" fillId="0" borderId="0" xfId="0" applyFont="1" applyAlignment="1">
      <alignment vertical="center" wrapText="1"/>
    </xf>
    <xf numFmtId="3" fontId="143" fillId="27" borderId="0" xfId="0" applyNumberFormat="1" applyFont="1" applyFill="1" applyBorder="1" applyAlignment="1">
      <alignment vertical="center"/>
    </xf>
    <xf numFmtId="184" fontId="197" fillId="27" borderId="0" xfId="0" applyNumberFormat="1" applyFont="1" applyFill="1" applyAlignment="1">
      <alignment vertical="center" wrapText="1"/>
    </xf>
    <xf numFmtId="0" fontId="8" fillId="0" borderId="210" xfId="1" applyBorder="1" applyAlignment="1" applyProtection="1">
      <alignment vertical="center"/>
    </xf>
    <xf numFmtId="0" fontId="8" fillId="0" borderId="140" xfId="1" applyFill="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19" xfId="1" applyNumberFormat="1" applyFont="1" applyFill="1" applyBorder="1" applyAlignment="1" applyProtection="1">
      <alignment vertical="center" wrapText="1"/>
    </xf>
    <xf numFmtId="0" fontId="8" fillId="0" borderId="220" xfId="1" applyFill="1" applyBorder="1" applyAlignment="1" applyProtection="1">
      <alignment vertical="center"/>
    </xf>
    <xf numFmtId="14" fontId="108" fillId="24" borderId="161" xfId="1" applyNumberFormat="1" applyFont="1" applyFill="1" applyBorder="1" applyAlignment="1" applyProtection="1">
      <alignment vertical="center" wrapText="1"/>
    </xf>
    <xf numFmtId="0" fontId="41" fillId="0" borderId="0" xfId="17" applyFont="1" applyAlignment="1">
      <alignment horizontal="center" vertical="center"/>
    </xf>
    <xf numFmtId="0" fontId="172" fillId="6" borderId="0" xfId="0" applyFont="1" applyFill="1" applyAlignment="1">
      <alignment horizontal="left" vertical="top"/>
    </xf>
    <xf numFmtId="0" fontId="76" fillId="22" borderId="0" xfId="0" applyFont="1" applyFill="1" applyAlignment="1">
      <alignment horizontal="center" vertical="center"/>
    </xf>
    <xf numFmtId="0" fontId="121" fillId="22" borderId="0" xfId="0" applyFont="1" applyFill="1" applyAlignment="1">
      <alignment vertical="center" wrapText="1"/>
    </xf>
    <xf numFmtId="0" fontId="199" fillId="40" borderId="0" xfId="0" applyFont="1" applyFill="1" applyAlignment="1">
      <alignment vertical="top" wrapText="1"/>
    </xf>
    <xf numFmtId="0" fontId="177" fillId="27" borderId="0" xfId="0" applyFont="1" applyFill="1" applyBorder="1" applyAlignment="1">
      <alignment horizontal="left" vertical="center" wrapText="1"/>
    </xf>
    <xf numFmtId="0" fontId="200" fillId="27" borderId="0" xfId="0" applyFont="1" applyFill="1" applyBorder="1" applyAlignment="1">
      <alignment horizontal="left" vertical="center" wrapText="1"/>
    </xf>
    <xf numFmtId="0" fontId="177" fillId="45" borderId="0" xfId="0" applyFont="1" applyFill="1" applyBorder="1" applyAlignment="1">
      <alignment horizontal="left" vertical="center" wrapText="1"/>
    </xf>
    <xf numFmtId="0" fontId="177" fillId="45" borderId="0" xfId="0" applyFont="1" applyFill="1" applyAlignment="1">
      <alignment horizontal="left" vertical="center" wrapText="1"/>
    </xf>
    <xf numFmtId="0" fontId="177" fillId="45" borderId="0" xfId="0" applyFont="1" applyFill="1" applyAlignment="1">
      <alignment horizontal="left" vertical="center" shrinkToFit="1"/>
    </xf>
    <xf numFmtId="0" fontId="177" fillId="45" borderId="0" xfId="0" applyFont="1" applyFill="1" applyBorder="1" applyAlignment="1">
      <alignment horizontal="left" vertical="center" shrinkToFit="1"/>
    </xf>
    <xf numFmtId="0" fontId="201" fillId="27" borderId="0" xfId="0" applyFont="1" applyFill="1" applyBorder="1" applyAlignment="1">
      <alignment horizontal="left" vertical="center" shrinkToFit="1"/>
    </xf>
    <xf numFmtId="0" fontId="202" fillId="24" borderId="187" xfId="1" applyFont="1" applyFill="1" applyBorder="1" applyAlignment="1" applyProtection="1">
      <alignment horizontal="center" vertical="center" wrapText="1"/>
    </xf>
    <xf numFmtId="0" fontId="18" fillId="2" borderId="221" xfId="2" applyFont="1" applyFill="1" applyBorder="1" applyAlignment="1">
      <alignment horizontal="center" vertical="center" wrapText="1"/>
    </xf>
    <xf numFmtId="0" fontId="114" fillId="3" borderId="222" xfId="2" applyFont="1" applyFill="1" applyBorder="1" applyAlignment="1">
      <alignment horizontal="center" vertical="center"/>
    </xf>
    <xf numFmtId="14" fontId="114" fillId="3" borderId="161" xfId="2" applyNumberFormat="1" applyFont="1" applyFill="1" applyBorder="1" applyAlignment="1">
      <alignment horizontal="center" vertical="center"/>
    </xf>
    <xf numFmtId="0" fontId="21" fillId="24" borderId="0" xfId="1" applyFont="1" applyFill="1" applyAlignment="1" applyProtection="1">
      <alignment horizontal="left" vertical="top" wrapText="1"/>
    </xf>
    <xf numFmtId="0" fontId="203" fillId="22" borderId="209" xfId="0" applyFont="1" applyFill="1" applyBorder="1" applyAlignment="1">
      <alignment horizontal="left" vertical="center"/>
    </xf>
    <xf numFmtId="0" fontId="198" fillId="22" borderId="0" xfId="17" applyFont="1" applyFill="1" applyAlignment="1">
      <alignment horizontal="left" vertical="center"/>
    </xf>
    <xf numFmtId="3" fontId="143" fillId="27" borderId="0" xfId="0" applyNumberFormat="1" applyFont="1" applyFill="1" applyAlignment="1">
      <alignment vertical="center" wrapText="1"/>
    </xf>
    <xf numFmtId="3" fontId="156" fillId="0" borderId="0" xfId="0" applyNumberFormat="1" applyFont="1" applyAlignment="1">
      <alignment vertical="center" wrapText="1"/>
    </xf>
    <xf numFmtId="0" fontId="112" fillId="22" borderId="0" xfId="0" applyFont="1" applyFill="1">
      <alignment vertical="center"/>
    </xf>
    <xf numFmtId="3" fontId="205" fillId="27" borderId="0" xfId="0" applyNumberFormat="1" applyFont="1" applyFill="1" applyAlignment="1">
      <alignment vertical="top" wrapText="1"/>
    </xf>
    <xf numFmtId="0" fontId="204" fillId="27" borderId="0" xfId="0" applyFont="1" applyFill="1" applyAlignment="1">
      <alignment vertical="top" wrapText="1"/>
    </xf>
    <xf numFmtId="0" fontId="206" fillId="22" borderId="0" xfId="0" applyFont="1" applyFill="1" applyAlignment="1">
      <alignment vertical="top" wrapText="1"/>
    </xf>
    <xf numFmtId="0" fontId="207" fillId="22" borderId="0" xfId="0" applyFont="1" applyFill="1" applyAlignment="1">
      <alignment vertical="top" wrapText="1"/>
    </xf>
    <xf numFmtId="177" fontId="159" fillId="27" borderId="0" xfId="0" applyNumberFormat="1" applyFont="1" applyFill="1" applyBorder="1" applyAlignment="1">
      <alignment vertical="center"/>
    </xf>
    <xf numFmtId="0" fontId="208" fillId="27" borderId="0" xfId="0" applyFont="1" applyFill="1" applyBorder="1" applyAlignment="1">
      <alignment horizontal="left" vertical="center"/>
    </xf>
    <xf numFmtId="0" fontId="197" fillId="27" borderId="0" xfId="0" applyFont="1" applyFill="1" applyBorder="1" applyAlignment="1">
      <alignment horizontal="left" vertical="center" shrinkToFit="1"/>
    </xf>
    <xf numFmtId="184" fontId="138" fillId="27" borderId="0" xfId="0" applyNumberFormat="1" applyFont="1" applyFill="1" applyBorder="1" applyAlignment="1">
      <alignment horizontal="center" vertical="center" wrapText="1"/>
    </xf>
    <xf numFmtId="184" fontId="131" fillId="45" borderId="0" xfId="0" applyNumberFormat="1" applyFont="1" applyFill="1" applyBorder="1" applyAlignment="1">
      <alignment horizontal="center" vertical="center" wrapText="1"/>
    </xf>
    <xf numFmtId="0" fontId="177" fillId="45" borderId="0" xfId="0" applyFont="1" applyFill="1" applyBorder="1" applyAlignment="1">
      <alignment horizontal="left" vertical="center"/>
    </xf>
    <xf numFmtId="3" fontId="0" fillId="0" borderId="0" xfId="0" applyNumberFormat="1">
      <alignment vertical="center"/>
    </xf>
    <xf numFmtId="0" fontId="209" fillId="22" borderId="209" xfId="0" applyFont="1" applyFill="1" applyBorder="1" applyAlignment="1">
      <alignment horizontal="left" vertical="center"/>
    </xf>
    <xf numFmtId="0" fontId="108" fillId="0" borderId="45" xfId="1" applyFont="1" applyFill="1" applyBorder="1" applyAlignment="1" applyProtection="1">
      <alignment vertical="top" wrapText="1"/>
    </xf>
    <xf numFmtId="0" fontId="210" fillId="0" borderId="217" xfId="1" applyFont="1" applyBorder="1" applyAlignment="1" applyProtection="1">
      <alignment horizontal="left" vertical="top" wrapText="1"/>
    </xf>
    <xf numFmtId="0" fontId="108" fillId="0" borderId="140" xfId="1" applyFont="1" applyFill="1" applyBorder="1" applyAlignment="1" applyProtection="1">
      <alignment vertical="top" wrapText="1"/>
    </xf>
    <xf numFmtId="0" fontId="69" fillId="22" borderId="0" xfId="1" applyFont="1" applyFill="1" applyBorder="1" applyAlignment="1" applyProtection="1">
      <alignment vertical="center" wrapText="1"/>
    </xf>
    <xf numFmtId="0" fontId="69" fillId="22" borderId="0" xfId="1" applyFont="1" applyFill="1" applyBorder="1" applyAlignment="1" applyProtection="1">
      <alignment horizontal="left" vertical="center"/>
    </xf>
    <xf numFmtId="0" fontId="108" fillId="0" borderId="0" xfId="2" applyFont="1" applyFill="1" applyBorder="1" applyAlignment="1">
      <alignment vertical="top" wrapText="1"/>
    </xf>
    <xf numFmtId="0" fontId="149" fillId="22" borderId="157" xfId="17" applyFont="1" applyFill="1" applyBorder="1" applyAlignment="1">
      <alignment horizontal="center" vertical="center" wrapText="1"/>
    </xf>
    <xf numFmtId="3" fontId="72" fillId="27" borderId="0" xfId="0" applyNumberFormat="1" applyFont="1" applyFill="1" applyAlignment="1">
      <alignment vertical="top" wrapText="1"/>
    </xf>
    <xf numFmtId="3" fontId="138" fillId="27" borderId="0" xfId="0" applyNumberFormat="1" applyFont="1" applyFill="1" applyBorder="1" applyAlignment="1">
      <alignment horizontal="left" vertical="center" wrapText="1"/>
    </xf>
    <xf numFmtId="0" fontId="76" fillId="24" borderId="209" xfId="0" applyFont="1" applyFill="1" applyBorder="1" applyAlignment="1">
      <alignment horizontal="left" vertical="center"/>
    </xf>
    <xf numFmtId="0" fontId="76" fillId="47" borderId="209" xfId="0" applyFont="1" applyFill="1" applyBorder="1" applyAlignment="1">
      <alignment horizontal="left" vertical="center"/>
    </xf>
    <xf numFmtId="0" fontId="76" fillId="38" borderId="209" xfId="0" applyFont="1" applyFill="1" applyBorder="1" applyAlignment="1">
      <alignment horizontal="left" vertical="center"/>
    </xf>
    <xf numFmtId="0" fontId="76" fillId="48" borderId="209" xfId="0" applyFont="1" applyFill="1" applyBorder="1" applyAlignment="1">
      <alignment horizontal="left" vertical="center"/>
    </xf>
    <xf numFmtId="0" fontId="8" fillId="0" borderId="218" xfId="1" applyFill="1" applyBorder="1" applyAlignment="1" applyProtection="1">
      <alignment vertical="top" wrapText="1"/>
    </xf>
    <xf numFmtId="0" fontId="8" fillId="0" borderId="220" xfId="1" applyFill="1" applyBorder="1" applyAlignment="1" applyProtection="1">
      <alignment vertical="top" wrapText="1"/>
    </xf>
    <xf numFmtId="0" fontId="8" fillId="0" borderId="32" xfId="1" applyFill="1" applyBorder="1" applyAlignment="1" applyProtection="1">
      <alignment vertical="center" wrapText="1"/>
    </xf>
    <xf numFmtId="0" fontId="8" fillId="0" borderId="139" xfId="1" applyFill="1" applyBorder="1" applyAlignment="1" applyProtection="1">
      <alignment vertical="center" wrapText="1"/>
    </xf>
    <xf numFmtId="0" fontId="8" fillId="0" borderId="0" xfId="1" applyAlignment="1" applyProtection="1">
      <alignment horizontal="left" vertical="top" wrapText="1"/>
    </xf>
    <xf numFmtId="0" fontId="8" fillId="0" borderId="140" xfId="1" applyFill="1" applyBorder="1" applyAlignment="1" applyProtection="1">
      <alignment vertical="top" wrapText="1"/>
    </xf>
    <xf numFmtId="0" fontId="167" fillId="48" borderId="0" xfId="0" applyFont="1" applyFill="1" applyAlignment="1">
      <alignment vertical="center"/>
    </xf>
    <xf numFmtId="14" fontId="149" fillId="22" borderId="158" xfId="17" applyNumberFormat="1" applyFont="1" applyFill="1" applyBorder="1" applyAlignment="1">
      <alignment horizontal="center" vertical="center" wrapText="1"/>
    </xf>
    <xf numFmtId="0" fontId="177" fillId="40" borderId="0" xfId="0" applyFont="1" applyFill="1" applyBorder="1" applyAlignment="1">
      <alignment horizontal="left" vertical="center" wrapText="1"/>
    </xf>
    <xf numFmtId="3" fontId="152" fillId="40" borderId="0" xfId="0" applyNumberFormat="1" applyFont="1" applyFill="1">
      <alignment vertical="center"/>
    </xf>
    <xf numFmtId="177" fontId="177" fillId="40" borderId="0" xfId="0" applyNumberFormat="1" applyFont="1" applyFill="1" applyBorder="1" applyAlignment="1">
      <alignment horizontal="right" vertical="center" wrapText="1"/>
    </xf>
    <xf numFmtId="184" fontId="197" fillId="40" borderId="0" xfId="0" applyNumberFormat="1" applyFont="1" applyFill="1" applyBorder="1" applyAlignment="1">
      <alignment horizontal="center" vertical="center" wrapText="1"/>
    </xf>
    <xf numFmtId="0" fontId="150" fillId="24" borderId="0" xfId="0" applyFont="1" applyFill="1" applyAlignment="1">
      <alignment horizontal="center" vertical="center" shrinkToFit="1"/>
    </xf>
    <xf numFmtId="0" fontId="6" fillId="0" borderId="0" xfId="4"/>
    <xf numFmtId="0" fontId="213" fillId="0" borderId="0" xfId="2" applyFont="1">
      <alignment vertical="center"/>
    </xf>
    <xf numFmtId="0" fontId="7" fillId="3" borderId="0" xfId="4" applyFont="1" applyFill="1" applyAlignment="1">
      <alignment vertical="top"/>
    </xf>
    <xf numFmtId="0" fontId="7" fillId="3" borderId="0" xfId="2" applyFont="1" applyFill="1" applyAlignment="1">
      <alignment vertical="top"/>
    </xf>
    <xf numFmtId="0" fontId="220" fillId="0" borderId="0" xfId="2" applyFont="1">
      <alignment vertical="center"/>
    </xf>
    <xf numFmtId="0" fontId="221" fillId="3" borderId="0" xfId="2" applyFont="1" applyFill="1" applyAlignment="1">
      <alignment vertical="top"/>
    </xf>
    <xf numFmtId="0" fontId="34" fillId="3" borderId="0" xfId="2" applyFont="1" applyFill="1" applyAlignment="1">
      <alignment vertical="top"/>
    </xf>
    <xf numFmtId="0" fontId="222" fillId="0" borderId="0" xfId="2" applyFont="1">
      <alignment vertical="center"/>
    </xf>
    <xf numFmtId="0" fontId="35" fillId="8" borderId="0" xfId="4" applyFont="1" applyFill="1"/>
    <xf numFmtId="0" fontId="6" fillId="8" borderId="0" xfId="4" applyFill="1"/>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2" fillId="6" borderId="0" xfId="0" applyFont="1" applyFill="1" applyAlignment="1">
      <alignment horizontal="left" vertical="center" wrapText="1"/>
    </xf>
    <xf numFmtId="0" fontId="172" fillId="6" borderId="74" xfId="0" applyFont="1" applyFill="1" applyBorder="1" applyAlignment="1">
      <alignment horizontal="left" vertical="center" wrapText="1"/>
    </xf>
    <xf numFmtId="0" fontId="172" fillId="6" borderId="0" xfId="0" applyFont="1" applyFill="1" applyAlignment="1">
      <alignment horizontal="left" vertical="center"/>
    </xf>
    <xf numFmtId="0" fontId="172"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Border="1" applyAlignment="1">
      <alignment horizontal="left" vertical="center" wrapText="1"/>
    </xf>
    <xf numFmtId="0" fontId="85"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81" fillId="39" borderId="0" xfId="0" applyFont="1" applyFill="1" applyAlignment="1">
      <alignment horizontal="left" vertical="center" wrapText="1"/>
    </xf>
    <xf numFmtId="0" fontId="10" fillId="7" borderId="153" xfId="17" applyFont="1" applyFill="1" applyBorder="1" applyAlignment="1">
      <alignment horizontal="left" vertical="center" wrapText="1"/>
    </xf>
    <xf numFmtId="0" fontId="10" fillId="7" borderId="150" xfId="17" applyFont="1" applyFill="1" applyBorder="1" applyAlignment="1">
      <alignment horizontal="left" vertical="center" wrapText="1"/>
    </xf>
    <xf numFmtId="0" fontId="10" fillId="7" borderId="154" xfId="17" applyFont="1" applyFill="1" applyBorder="1" applyAlignment="1">
      <alignment horizontal="left" vertical="center" wrapText="1"/>
    </xf>
    <xf numFmtId="0" fontId="37" fillId="22" borderId="195" xfId="17" applyFont="1" applyFill="1" applyBorder="1" applyAlignment="1">
      <alignment horizontal="left" vertical="top" wrapText="1"/>
    </xf>
    <xf numFmtId="0" fontId="37" fillId="22" borderId="196" xfId="17" applyFont="1" applyFill="1" applyBorder="1" applyAlignment="1">
      <alignment horizontal="left" vertical="top" wrapText="1"/>
    </xf>
    <xf numFmtId="0" fontId="37" fillId="22" borderId="197" xfId="17" applyFont="1" applyFill="1" applyBorder="1" applyAlignment="1">
      <alignment horizontal="left" vertical="top" wrapText="1"/>
    </xf>
    <xf numFmtId="0" fontId="37" fillId="0" borderId="195" xfId="17" applyFont="1" applyFill="1" applyBorder="1" applyAlignment="1">
      <alignment horizontal="left" vertical="top" wrapText="1"/>
    </xf>
    <xf numFmtId="0" fontId="37" fillId="0" borderId="196" xfId="17" applyFont="1" applyFill="1" applyBorder="1" applyAlignment="1">
      <alignment horizontal="left" vertical="top" wrapText="1"/>
    </xf>
    <xf numFmtId="0" fontId="37" fillId="0" borderId="197" xfId="17" applyFont="1" applyFill="1" applyBorder="1" applyAlignment="1">
      <alignment horizontal="left" vertical="top" wrapText="1"/>
    </xf>
    <xf numFmtId="0" fontId="13" fillId="22" borderId="195" xfId="2" applyFont="1" applyFill="1" applyBorder="1" applyAlignment="1">
      <alignment horizontal="left" vertical="top" wrapText="1"/>
    </xf>
    <xf numFmtId="0" fontId="13" fillId="22" borderId="196" xfId="2" applyFont="1" applyFill="1" applyBorder="1" applyAlignment="1">
      <alignment horizontal="left" vertical="top" wrapText="1"/>
    </xf>
    <xf numFmtId="0" fontId="13" fillId="22" borderId="197" xfId="2" applyFont="1" applyFill="1" applyBorder="1" applyAlignment="1">
      <alignment horizontal="left" vertical="top" wrapText="1"/>
    </xf>
    <xf numFmtId="0" fontId="122" fillId="22" borderId="195" xfId="2" applyFont="1" applyFill="1" applyBorder="1" applyAlignment="1">
      <alignment horizontal="left" vertical="top" wrapText="1"/>
    </xf>
    <xf numFmtId="0" fontId="122" fillId="22" borderId="196" xfId="2" applyFont="1" applyFill="1" applyBorder="1" applyAlignment="1">
      <alignment horizontal="left" vertical="top" wrapText="1"/>
    </xf>
    <xf numFmtId="0" fontId="122" fillId="22" borderId="197" xfId="2" applyFont="1" applyFill="1" applyBorder="1" applyAlignment="1">
      <alignment horizontal="left" vertical="top" wrapText="1"/>
    </xf>
    <xf numFmtId="0" fontId="13" fillId="22" borderId="195" xfId="2" applyFont="1" applyFill="1" applyBorder="1" applyAlignment="1">
      <alignment horizontal="center" vertical="center" wrapText="1"/>
    </xf>
    <xf numFmtId="0" fontId="13" fillId="22" borderId="196" xfId="2" applyFont="1" applyFill="1" applyBorder="1" applyAlignment="1">
      <alignment horizontal="center" vertical="center" wrapText="1"/>
    </xf>
    <xf numFmtId="0" fontId="13" fillId="22" borderId="197" xfId="2" applyFont="1" applyFill="1" applyBorder="1" applyAlignment="1">
      <alignment horizontal="center" vertical="center"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13" fillId="22" borderId="195" xfId="17" applyFont="1" applyFill="1" applyBorder="1" applyAlignment="1">
      <alignment horizontal="left" vertical="top" wrapText="1"/>
    </xf>
    <xf numFmtId="0" fontId="13" fillId="22" borderId="196" xfId="17" applyFont="1" applyFill="1" applyBorder="1" applyAlignment="1">
      <alignment horizontal="left" vertical="top" wrapText="1"/>
    </xf>
    <xf numFmtId="0" fontId="13" fillId="22" borderId="197"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12" fillId="0" borderId="143" xfId="17" applyFont="1" applyBorder="1" applyAlignment="1">
      <alignment horizontal="center" vertical="center" wrapText="1"/>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55" fillId="0" borderId="147" xfId="17" applyFont="1" applyBorder="1" applyAlignment="1">
      <alignment horizontal="center" vertical="center"/>
    </xf>
    <xf numFmtId="0" fontId="186" fillId="22" borderId="195" xfId="17" applyFont="1" applyFill="1" applyBorder="1" applyAlignment="1">
      <alignment horizontal="left" vertical="top" wrapText="1"/>
    </xf>
    <xf numFmtId="0" fontId="186" fillId="22" borderId="196" xfId="17" applyFont="1" applyFill="1" applyBorder="1" applyAlignment="1">
      <alignment horizontal="left" vertical="top" wrapText="1"/>
    </xf>
    <xf numFmtId="0" fontId="186" fillId="22" borderId="197" xfId="17" applyFont="1" applyFill="1" applyBorder="1" applyAlignment="1">
      <alignment horizontal="left" vertical="top" wrapText="1"/>
    </xf>
    <xf numFmtId="0" fontId="13" fillId="8" borderId="231" xfId="4" applyFont="1" applyFill="1" applyBorder="1" applyAlignment="1">
      <alignment horizontal="left" vertical="center" wrapText="1" indent="1"/>
    </xf>
    <xf numFmtId="0" fontId="13" fillId="8" borderId="232" xfId="4" applyFont="1" applyFill="1" applyBorder="1" applyAlignment="1">
      <alignment horizontal="left" vertical="center" wrapText="1" indent="1"/>
    </xf>
    <xf numFmtId="0" fontId="13" fillId="8" borderId="233" xfId="4" applyFont="1" applyFill="1" applyBorder="1" applyAlignment="1">
      <alignment horizontal="left" vertical="center" wrapText="1" indent="1"/>
    </xf>
    <xf numFmtId="0" fontId="13" fillId="8" borderId="234" xfId="4" applyFont="1" applyFill="1" applyBorder="1" applyAlignment="1">
      <alignment horizontal="left" vertical="center" wrapText="1" indent="1"/>
    </xf>
    <xf numFmtId="0" fontId="13" fillId="8" borderId="0" xfId="4" applyFont="1" applyFill="1" applyAlignment="1">
      <alignment horizontal="left" vertical="center" wrapText="1" indent="1"/>
    </xf>
    <xf numFmtId="0" fontId="13" fillId="8" borderId="235" xfId="4" applyFont="1" applyFill="1" applyBorder="1" applyAlignment="1">
      <alignment horizontal="left" vertical="center" wrapText="1" indent="1"/>
    </xf>
    <xf numFmtId="0" fontId="13" fillId="8" borderId="236" xfId="4" applyFont="1" applyFill="1" applyBorder="1" applyAlignment="1">
      <alignment horizontal="left" vertical="center" wrapText="1" indent="1"/>
    </xf>
    <xf numFmtId="0" fontId="13" fillId="8" borderId="237" xfId="4" applyFont="1" applyFill="1" applyBorder="1" applyAlignment="1">
      <alignment horizontal="left" vertical="center" wrapText="1" indent="1"/>
    </xf>
    <xf numFmtId="0" fontId="13" fillId="8" borderId="238" xfId="4" applyFont="1" applyFill="1" applyBorder="1" applyAlignment="1">
      <alignment horizontal="left" vertical="center" wrapText="1" indent="1"/>
    </xf>
    <xf numFmtId="0" fontId="212" fillId="49" borderId="0" xfId="2" applyFont="1" applyFill="1" applyAlignment="1">
      <alignment horizontal="center" vertical="center"/>
    </xf>
    <xf numFmtId="0" fontId="6" fillId="0" borderId="0" xfId="2">
      <alignment vertical="center"/>
    </xf>
    <xf numFmtId="0" fontId="108" fillId="22" borderId="0" xfId="2" applyFont="1" applyFill="1" applyAlignment="1">
      <alignment horizontal="center" vertical="center"/>
    </xf>
    <xf numFmtId="0" fontId="21" fillId="22" borderId="0" xfId="2" applyFont="1" applyFill="1" applyAlignment="1">
      <alignment horizontal="center" vertical="center"/>
    </xf>
    <xf numFmtId="0" fontId="214" fillId="0" borderId="0" xfId="2" applyFont="1">
      <alignment vertical="center"/>
    </xf>
    <xf numFmtId="0" fontId="215" fillId="22" borderId="0" xfId="2" applyFont="1" applyFill="1" applyAlignment="1">
      <alignment horizontal="center" vertical="center"/>
    </xf>
    <xf numFmtId="0" fontId="216" fillId="22" borderId="0" xfId="2" applyFont="1" applyFill="1" applyAlignment="1">
      <alignment horizontal="center" vertical="center"/>
    </xf>
    <xf numFmtId="0" fontId="217" fillId="2" borderId="0" xfId="2" applyFont="1" applyFill="1" applyAlignment="1">
      <alignment vertical="top" wrapText="1"/>
    </xf>
    <xf numFmtId="0" fontId="218" fillId="2" borderId="0" xfId="2" applyFont="1" applyFill="1" applyAlignment="1">
      <alignment vertical="top" wrapText="1"/>
    </xf>
    <xf numFmtId="0" fontId="218" fillId="0" borderId="0" xfId="2" applyFont="1" applyAlignment="1">
      <alignment vertical="top" wrapText="1"/>
    </xf>
    <xf numFmtId="0" fontId="6" fillId="0" borderId="0" xfId="2" applyAlignment="1">
      <alignment vertical="top" wrapText="1"/>
    </xf>
    <xf numFmtId="0" fontId="51" fillId="50" borderId="0" xfId="2" applyFont="1" applyFill="1" applyAlignment="1">
      <alignment horizontal="left" vertical="center" wrapText="1" indent="1"/>
    </xf>
    <xf numFmtId="0" fontId="219" fillId="0" borderId="0" xfId="2" applyFont="1" applyAlignment="1">
      <alignment horizontal="left" vertical="center" wrapText="1" indent="1"/>
    </xf>
    <xf numFmtId="0" fontId="158" fillId="27" borderId="0" xfId="0" applyFont="1" applyFill="1" applyAlignment="1">
      <alignment horizontal="center" vertical="top" wrapText="1"/>
    </xf>
    <xf numFmtId="0" fontId="204" fillId="27" borderId="0" xfId="0" applyFont="1" applyFill="1" applyAlignment="1">
      <alignment horizontal="left" vertical="top" wrapText="1"/>
    </xf>
    <xf numFmtId="0" fontId="211" fillId="27" borderId="0" xfId="0" applyFont="1" applyFill="1" applyAlignment="1">
      <alignment horizontal="left" vertical="top" wrapText="1"/>
    </xf>
    <xf numFmtId="0" fontId="144" fillId="28" borderId="0" xfId="0" applyFont="1" applyFill="1" applyAlignment="1">
      <alignment horizontal="left" vertical="center" wrapText="1"/>
    </xf>
    <xf numFmtId="0" fontId="140" fillId="26" borderId="0" xfId="0" applyFont="1" applyFill="1" applyAlignment="1">
      <alignment horizontal="left" vertical="center"/>
    </xf>
    <xf numFmtId="0" fontId="141"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204" fillId="27" borderId="0" xfId="0" applyFont="1" applyFill="1" applyAlignment="1">
      <alignment horizontal="right" vertical="top" wrapText="1"/>
    </xf>
    <xf numFmtId="0" fontId="117" fillId="32" borderId="0" xfId="0" applyFont="1" applyFill="1" applyAlignment="1">
      <alignment horizontal="center" vertical="top" wrapText="1"/>
    </xf>
    <xf numFmtId="0" fontId="105" fillId="32" borderId="0" xfId="0" applyFont="1" applyFill="1" applyAlignment="1">
      <alignment horizontal="center" vertical="top" wrapText="1"/>
    </xf>
    <xf numFmtId="0" fontId="137" fillId="36" borderId="0" xfId="0" applyFont="1" applyFill="1" applyAlignment="1">
      <alignment horizontal="left" vertical="top" wrapText="1"/>
    </xf>
    <xf numFmtId="0" fontId="136" fillId="36" borderId="0" xfId="0" applyFont="1" applyFill="1" applyAlignment="1">
      <alignment horizontal="left" vertical="top" wrapText="1"/>
    </xf>
    <xf numFmtId="0" fontId="18" fillId="36" borderId="0" xfId="0" applyFont="1" applyFill="1" applyAlignment="1">
      <alignment horizontal="center" vertical="center"/>
    </xf>
    <xf numFmtId="0" fontId="117" fillId="36" borderId="0" xfId="0" applyFont="1" applyFill="1" applyAlignment="1">
      <alignment horizontal="center"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79" fillId="0" borderId="115" xfId="0" applyFont="1" applyBorder="1" applyAlignment="1">
      <alignment horizontal="left" vertical="center"/>
    </xf>
    <xf numFmtId="0" fontId="105" fillId="33" borderId="0" xfId="0" applyFont="1" applyFill="1" applyAlignment="1">
      <alignment horizontal="left" vertical="center" wrapText="1"/>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50" fillId="22" borderId="0" xfId="0" applyFont="1" applyFill="1" applyAlignment="1">
      <alignment horizontal="left" vertical="top" wrapText="1"/>
    </xf>
    <xf numFmtId="0" fontId="104" fillId="22" borderId="0" xfId="0" applyFont="1" applyFill="1" applyAlignment="1">
      <alignment horizontal="left" vertical="center"/>
    </xf>
    <xf numFmtId="0" fontId="79" fillId="22" borderId="115" xfId="0" applyFont="1" applyFill="1" applyBorder="1" applyAlignment="1">
      <alignment horizontal="left" vertical="center"/>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26" xfId="1" applyNumberFormat="1" applyFont="1" applyFill="1" applyBorder="1" applyAlignment="1" applyProtection="1">
      <alignment horizontal="center" vertical="center" wrapText="1"/>
    </xf>
    <xf numFmtId="14" fontId="108" fillId="24" borderId="227" xfId="1" applyNumberFormat="1" applyFont="1" applyFill="1" applyBorder="1" applyAlignment="1" applyProtection="1">
      <alignment horizontal="center" vertical="center" wrapText="1"/>
    </xf>
    <xf numFmtId="14" fontId="108" fillId="24" borderId="228" xfId="1" applyNumberFormat="1" applyFont="1" applyFill="1" applyBorder="1" applyAlignment="1" applyProtection="1">
      <alignment horizontal="center" vertical="center" wrapText="1"/>
    </xf>
    <xf numFmtId="14" fontId="108" fillId="24" borderId="181" xfId="1" applyNumberFormat="1" applyFont="1" applyFill="1" applyBorder="1" applyAlignment="1" applyProtection="1">
      <alignment horizontal="center" vertical="center" wrapText="1"/>
    </xf>
    <xf numFmtId="0" fontId="108" fillId="24" borderId="181" xfId="2" applyFont="1" applyFill="1" applyBorder="1" applyAlignment="1">
      <alignment horizontal="center" vertical="center"/>
    </xf>
    <xf numFmtId="14" fontId="114" fillId="24" borderId="1" xfId="2" applyNumberFormat="1" applyFont="1" applyFill="1" applyBorder="1" applyAlignment="1">
      <alignment horizontal="center" vertical="center" shrinkToFit="1"/>
    </xf>
    <xf numFmtId="14" fontId="114" fillId="24" borderId="161"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shrinkToFit="1"/>
    </xf>
    <xf numFmtId="14" fontId="114" fillId="24" borderId="219" xfId="2" applyNumberFormat="1" applyFont="1" applyFill="1" applyBorder="1" applyAlignment="1">
      <alignment horizontal="center" vertical="center" shrinkToFit="1"/>
    </xf>
    <xf numFmtId="14" fontId="108" fillId="24" borderId="219" xfId="2" applyNumberFormat="1" applyFont="1" applyFill="1" applyBorder="1" applyAlignment="1">
      <alignment horizontal="center" vertical="center" shrinkToFit="1"/>
    </xf>
    <xf numFmtId="0" fontId="108" fillId="24" borderId="186" xfId="2" applyFont="1" applyFill="1" applyBorder="1" applyAlignment="1">
      <alignment horizontal="center" vertical="center"/>
    </xf>
    <xf numFmtId="56" fontId="108" fillId="24" borderId="211" xfId="2" applyNumberFormat="1" applyFont="1" applyFill="1" applyBorder="1" applyAlignment="1">
      <alignment horizontal="center" vertical="center" wrapText="1"/>
    </xf>
    <xf numFmtId="56" fontId="108" fillId="24" borderId="212" xfId="2" applyNumberFormat="1" applyFont="1" applyFill="1" applyBorder="1" applyAlignment="1">
      <alignment horizontal="center" vertical="center" wrapText="1"/>
    </xf>
    <xf numFmtId="56" fontId="108" fillId="24" borderId="213" xfId="2" applyNumberFormat="1" applyFont="1" applyFill="1" applyBorder="1" applyAlignment="1">
      <alignment horizontal="center" vertical="center" wrapText="1"/>
    </xf>
    <xf numFmtId="14" fontId="108" fillId="24" borderId="164" xfId="2" applyNumberFormat="1" applyFont="1" applyFill="1" applyBorder="1" applyAlignment="1">
      <alignment horizontal="center" vertical="center" wrapText="1" shrinkToFit="1"/>
    </xf>
    <xf numFmtId="14" fontId="108" fillId="24" borderId="162" xfId="2" applyNumberFormat="1" applyFont="1" applyFill="1" applyBorder="1" applyAlignment="1">
      <alignment horizontal="center" vertical="center" wrapText="1" shrinkToFit="1"/>
    </xf>
    <xf numFmtId="14" fontId="108" fillId="24" borderId="163" xfId="2" applyNumberFormat="1" applyFont="1" applyFill="1" applyBorder="1" applyAlignment="1">
      <alignment horizontal="center" vertical="center" wrapText="1" shrinkToFit="1"/>
    </xf>
    <xf numFmtId="0" fontId="108" fillId="24" borderId="226"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61" xfId="2" applyNumberFormat="1" applyFont="1" applyFill="1" applyBorder="1" applyAlignment="1">
      <alignment horizontal="center" vertical="center" wrapText="1"/>
    </xf>
    <xf numFmtId="56" fontId="108" fillId="24" borderId="223" xfId="2" applyNumberFormat="1" applyFont="1" applyFill="1" applyBorder="1" applyAlignment="1">
      <alignment horizontal="center" vertical="center"/>
    </xf>
    <xf numFmtId="56" fontId="108" fillId="24" borderId="224" xfId="2" applyNumberFormat="1" applyFont="1" applyFill="1" applyBorder="1" applyAlignment="1">
      <alignment horizontal="center" vertical="center"/>
    </xf>
    <xf numFmtId="56" fontId="108" fillId="24" borderId="225" xfId="2" applyNumberFormat="1" applyFont="1" applyFill="1" applyBorder="1" applyAlignment="1">
      <alignment horizontal="center" vertical="center"/>
    </xf>
    <xf numFmtId="14" fontId="108" fillId="24" borderId="165" xfId="1" applyNumberFormat="1" applyFont="1" applyFill="1" applyBorder="1" applyAlignment="1" applyProtection="1">
      <alignment horizontal="center" vertical="center" wrapText="1" shrinkToFit="1"/>
    </xf>
    <xf numFmtId="14" fontId="108" fillId="24" borderId="167" xfId="1" applyNumberFormat="1" applyFont="1" applyFill="1" applyBorder="1" applyAlignment="1" applyProtection="1">
      <alignment horizontal="center" vertical="center" wrapText="1" shrinkToFit="1"/>
    </xf>
    <xf numFmtId="14" fontId="108" fillId="24" borderId="166"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0" fontId="108" fillId="0" borderId="229" xfId="2" applyFont="1" applyFill="1" applyBorder="1" applyAlignment="1">
      <alignment horizontal="left" vertical="top" wrapText="1"/>
    </xf>
    <xf numFmtId="0" fontId="108" fillId="0" borderId="230" xfId="2" applyFont="1" applyFill="1" applyBorder="1" applyAlignment="1">
      <alignment horizontal="left" vertical="top" wrapText="1"/>
    </xf>
    <xf numFmtId="14" fontId="114" fillId="24" borderId="43" xfId="2" applyNumberFormat="1" applyFont="1" applyFill="1" applyBorder="1" applyAlignment="1">
      <alignment horizontal="center" vertical="center"/>
    </xf>
    <xf numFmtId="14" fontId="114" fillId="24" borderId="1" xfId="2" applyNumberFormat="1" applyFont="1" applyFill="1" applyBorder="1" applyAlignment="1">
      <alignment horizontal="center" vertical="center"/>
    </xf>
    <xf numFmtId="14" fontId="114"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14" fillId="24" borderId="43" xfId="2" applyFont="1" applyFill="1" applyBorder="1" applyAlignment="1">
      <alignment horizontal="center" vertical="center"/>
    </xf>
    <xf numFmtId="0" fontId="114" fillId="24" borderId="2" xfId="2"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4" xfId="2" applyFill="1" applyBorder="1" applyAlignment="1">
      <alignment horizontal="left" vertical="top" wrapText="1"/>
    </xf>
    <xf numFmtId="0" fontId="6" fillId="29" borderId="169"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4" xfId="1" applyFill="1" applyBorder="1" applyAlignment="1" applyProtection="1">
      <alignment horizontal="left" vertical="top"/>
    </xf>
    <xf numFmtId="0" fontId="6" fillId="38" borderId="168"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1" fillId="0" borderId="99" xfId="1" applyFont="1" applyBorder="1" applyAlignment="1" applyProtection="1">
      <alignment vertical="top" wrapText="1"/>
    </xf>
    <xf numFmtId="0" fontId="21" fillId="0" borderId="188" xfId="1" applyFont="1" applyBorder="1" applyAlignment="1" applyProtection="1">
      <alignment vertical="top" wrapText="1"/>
    </xf>
    <xf numFmtId="0" fontId="21" fillId="0" borderId="189" xfId="1" applyFont="1" applyBorder="1" applyAlignment="1" applyProtection="1">
      <alignmen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111"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8" xfId="1" applyFont="1" applyFill="1" applyBorder="1" applyAlignment="1" applyProtection="1">
      <alignment horizontal="left" vertical="top" wrapText="1"/>
    </xf>
    <xf numFmtId="0" fontId="21" fillId="22" borderId="189" xfId="1" applyFont="1" applyFill="1" applyBorder="1" applyAlignment="1" applyProtection="1">
      <alignment horizontal="left" vertical="top" wrapText="1"/>
    </xf>
    <xf numFmtId="0" fontId="174"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6" fillId="42" borderId="102" xfId="2" applyFont="1" applyFill="1" applyBorder="1" applyAlignment="1">
      <alignment horizontal="center" vertical="center" wrapText="1" shrinkToFit="1"/>
    </xf>
    <xf numFmtId="0" fontId="21" fillId="0" borderId="191" xfId="1" applyFont="1" applyBorder="1" applyAlignment="1" applyProtection="1">
      <alignment horizontal="left" vertical="top" wrapText="1"/>
    </xf>
    <xf numFmtId="0" fontId="21" fillId="0" borderId="192" xfId="1" applyFont="1" applyBorder="1" applyAlignment="1" applyProtection="1">
      <alignment horizontal="left" vertical="top" wrapText="1"/>
    </xf>
    <xf numFmtId="0" fontId="21" fillId="0" borderId="193" xfId="1" applyFont="1" applyBorder="1" applyAlignment="1" applyProtection="1">
      <alignment horizontal="left" vertical="top" wrapText="1"/>
    </xf>
    <xf numFmtId="0" fontId="28" fillId="42" borderId="171" xfId="2" applyFont="1" applyFill="1" applyBorder="1" applyAlignment="1">
      <alignment horizontal="center" vertical="center" wrapText="1" shrinkToFit="1"/>
    </xf>
    <xf numFmtId="0" fontId="28" fillId="42" borderId="172" xfId="2" applyFont="1" applyFill="1" applyBorder="1" applyAlignment="1">
      <alignment horizontal="center" vertical="center" wrapText="1" shrinkToFit="1"/>
    </xf>
    <xf numFmtId="0" fontId="28" fillId="42" borderId="173"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193" fillId="22" borderId="214" xfId="2" applyFont="1" applyFill="1" applyBorder="1" applyAlignment="1">
      <alignment horizontal="center" vertical="center" wrapText="1" shrinkToFit="1"/>
    </xf>
    <xf numFmtId="0" fontId="193" fillId="22" borderId="215" xfId="2" applyFont="1" applyFill="1" applyBorder="1" applyAlignment="1">
      <alignment horizontal="center" vertical="center" wrapText="1" shrinkToFit="1"/>
    </xf>
    <xf numFmtId="0" fontId="193" fillId="22" borderId="216" xfId="2" applyFont="1" applyFill="1" applyBorder="1" applyAlignment="1">
      <alignment horizontal="center" vertical="center" wrapText="1"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6CCFF"/>
      <color rgb="FFFF0066"/>
      <color rgb="FF3399FF"/>
      <color rgb="FFBB1F05"/>
      <color rgb="FFEBA915"/>
      <color rgb="FF6EF729"/>
      <color rgb="FF00CC00"/>
      <color rgb="FFFFE7FF"/>
      <color rgb="FFFF99FF"/>
      <color rgb="FFF6B3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'22　感染症統計'!$A$7</c:f>
              <c:strCache>
                <c:ptCount val="1"/>
                <c:pt idx="0">
                  <c:v>2022年</c:v>
                </c:pt>
              </c:strCache>
            </c:strRef>
          </c:tx>
          <c:spPr>
            <a:ln w="63500" cap="rnd">
              <a:solidFill>
                <a:srgbClr val="FF0000"/>
              </a:solidFill>
              <a:round/>
            </a:ln>
            <a:effectLst/>
          </c:spPr>
          <c:marker>
            <c:symbol val="none"/>
          </c:marker>
          <c:val>
            <c:numRef>
              <c:f>'22　感染症統計'!$B$7:$M$7</c:f>
              <c:numCache>
                <c:formatCode>#,##0_ </c:formatCode>
                <c:ptCount val="12"/>
                <c:pt idx="0" formatCode="General">
                  <c:v>81</c:v>
                </c:pt>
                <c:pt idx="1">
                  <c:v>39</c:v>
                </c:pt>
                <c:pt idx="2">
                  <c:v>72</c:v>
                </c:pt>
                <c:pt idx="3">
                  <c:v>88</c:v>
                </c:pt>
                <c:pt idx="4">
                  <c:v>253</c:v>
                </c:pt>
                <c:pt idx="5">
                  <c:v>61</c:v>
                </c:pt>
              </c:numCache>
            </c:numRef>
          </c:val>
          <c:smooth val="0"/>
          <c:extLst>
            <c:ext xmlns:c16="http://schemas.microsoft.com/office/drawing/2014/chart" uri="{C3380CC4-5D6E-409C-BE32-E72D297353CC}">
              <c16:uniqueId val="{00000000-B26B-4AAB-ADDF-AF634710DDB6}"/>
            </c:ext>
          </c:extLst>
        </c:ser>
        <c:ser>
          <c:idx val="7"/>
          <c:order val="1"/>
          <c:tx>
            <c:strRef>
              <c:f>'22　感染症統計'!$A$8</c:f>
              <c:strCache>
                <c:ptCount val="1"/>
                <c:pt idx="0">
                  <c:v>2021年</c:v>
                </c:pt>
              </c:strCache>
            </c:strRef>
          </c:tx>
          <c:spPr>
            <a:ln w="25400" cap="rnd">
              <a:solidFill>
                <a:schemeClr val="accent6">
                  <a:lumMod val="75000"/>
                </a:schemeClr>
              </a:solidFill>
              <a:round/>
            </a:ln>
            <a:effectLst/>
          </c:spPr>
          <c:marker>
            <c:symbol val="none"/>
          </c:marker>
          <c:val>
            <c:numRef>
              <c:f>'22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'22　感染症統計'!$A$9</c:f>
              <c:strCache>
                <c:ptCount val="1"/>
                <c:pt idx="0">
                  <c:v>2020年</c:v>
                </c:pt>
              </c:strCache>
            </c:strRef>
          </c:tx>
          <c:spPr>
            <a:ln w="19050" cap="rnd">
              <a:solidFill>
                <a:schemeClr val="accent1"/>
              </a:solidFill>
              <a:round/>
            </a:ln>
            <a:effectLst/>
          </c:spPr>
          <c:marker>
            <c:symbol val="none"/>
          </c:marker>
          <c:val>
            <c:numRef>
              <c:f>'22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'22　感染症統計'!$A$10</c:f>
              <c:strCache>
                <c:ptCount val="1"/>
                <c:pt idx="0">
                  <c:v>2019年</c:v>
                </c:pt>
              </c:strCache>
            </c:strRef>
          </c:tx>
          <c:spPr>
            <a:ln w="12700" cap="rnd">
              <a:solidFill>
                <a:srgbClr val="FF0066"/>
              </a:solidFill>
              <a:round/>
            </a:ln>
            <a:effectLst/>
          </c:spPr>
          <c:marker>
            <c:symbol val="none"/>
          </c:marker>
          <c:val>
            <c:numRef>
              <c:f>'22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'22　感染症統計'!$A$11</c:f>
              <c:strCache>
                <c:ptCount val="1"/>
                <c:pt idx="0">
                  <c:v>2018年</c:v>
                </c:pt>
              </c:strCache>
            </c:strRef>
          </c:tx>
          <c:spPr>
            <a:ln w="12700" cap="rnd">
              <a:solidFill>
                <a:schemeClr val="accent3"/>
              </a:solidFill>
              <a:round/>
            </a:ln>
            <a:effectLst/>
          </c:spPr>
          <c:marker>
            <c:symbol val="none"/>
          </c:marker>
          <c:val>
            <c:numRef>
              <c:f>'22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'22　感染症統計'!$A$12</c:f>
              <c:strCache>
                <c:ptCount val="1"/>
                <c:pt idx="0">
                  <c:v>2017年</c:v>
                </c:pt>
              </c:strCache>
            </c:strRef>
          </c:tx>
          <c:spPr>
            <a:ln w="12700" cap="rnd">
              <a:solidFill>
                <a:schemeClr val="accent4"/>
              </a:solidFill>
              <a:round/>
            </a:ln>
            <a:effectLst/>
          </c:spPr>
          <c:marker>
            <c:symbol val="none"/>
          </c:marker>
          <c:val>
            <c:numRef>
              <c:f>'22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'22　感染症統計'!$A$13</c:f>
              <c:strCache>
                <c:ptCount val="1"/>
                <c:pt idx="0">
                  <c:v>2016年</c:v>
                </c:pt>
              </c:strCache>
            </c:strRef>
          </c:tx>
          <c:spPr>
            <a:ln w="12700" cap="rnd">
              <a:solidFill>
                <a:schemeClr val="accent5"/>
              </a:solidFill>
              <a:round/>
            </a:ln>
            <a:effectLst/>
          </c:spPr>
          <c:marker>
            <c:symbol val="none"/>
          </c:marker>
          <c:val>
            <c:numRef>
              <c:f>'22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'22　感染症統計'!$A$14</c:f>
              <c:strCache>
                <c:ptCount val="1"/>
                <c:pt idx="0">
                  <c:v>2015年</c:v>
                </c:pt>
              </c:strCache>
            </c:strRef>
          </c:tx>
          <c:spPr>
            <a:ln w="12700" cap="rnd">
              <a:solidFill>
                <a:schemeClr val="accent6"/>
              </a:solidFill>
              <a:round/>
            </a:ln>
            <a:effectLst/>
          </c:spPr>
          <c:marker>
            <c:symbol val="none"/>
          </c:marker>
          <c:val>
            <c:numRef>
              <c:f>'22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'22　感染症統計'!$P$8</c:f>
              <c:strCache>
                <c:ptCount val="1"/>
                <c:pt idx="0">
                  <c:v>2021年</c:v>
                </c:pt>
              </c:strCache>
            </c:strRef>
          </c:tx>
          <c:spPr>
            <a:ln w="63500" cap="rnd">
              <a:solidFill>
                <a:srgbClr val="FF0000"/>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'22　感染症統計'!$P$9</c:f>
              <c:strCache>
                <c:ptCount val="1"/>
                <c:pt idx="0">
                  <c:v>2020年</c:v>
                </c:pt>
              </c:strCache>
            </c:strRef>
          </c:tx>
          <c:spPr>
            <a:ln w="25400" cap="rnd">
              <a:solidFill>
                <a:schemeClr val="accent6">
                  <a:lumMod val="75000"/>
                </a:schemeClr>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'22　感染症統計'!$P$10</c:f>
              <c:strCache>
                <c:ptCount val="1"/>
                <c:pt idx="0">
                  <c:v>2019年</c:v>
                </c:pt>
              </c:strCache>
            </c:strRef>
          </c:tx>
          <c:spPr>
            <a:ln w="19050" cap="rnd">
              <a:solidFill>
                <a:schemeClr val="accent1"/>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'22　感染症統計'!$P$11</c:f>
              <c:strCache>
                <c:ptCount val="1"/>
                <c:pt idx="0">
                  <c:v>2018年</c:v>
                </c:pt>
              </c:strCache>
            </c:strRef>
          </c:tx>
          <c:spPr>
            <a:ln w="12700" cap="rnd">
              <a:solidFill>
                <a:schemeClr val="accent2"/>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'22　感染症統計'!$P$12</c:f>
              <c:strCache>
                <c:ptCount val="1"/>
                <c:pt idx="0">
                  <c:v>2017年</c:v>
                </c:pt>
              </c:strCache>
            </c:strRef>
          </c:tx>
          <c:spPr>
            <a:ln w="12700" cap="rnd">
              <a:solidFill>
                <a:schemeClr val="accent3"/>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'22　感染症統計'!$P$13</c:f>
              <c:strCache>
                <c:ptCount val="1"/>
                <c:pt idx="0">
                  <c:v>2016年</c:v>
                </c:pt>
              </c:strCache>
            </c:strRef>
          </c:tx>
          <c:spPr>
            <a:ln w="12700" cap="rnd">
              <a:solidFill>
                <a:schemeClr val="accent4"/>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'22　感染症統計'!$P$14</c:f>
              <c:strCache>
                <c:ptCount val="1"/>
                <c:pt idx="0">
                  <c:v>2015年</c:v>
                </c:pt>
              </c:strCache>
            </c:strRef>
          </c:tx>
          <c:spPr>
            <a:ln w="12700" cap="rnd">
              <a:solidFill>
                <a:schemeClr val="accent5"/>
              </a:solidFill>
              <a:round/>
            </a:ln>
            <a:effectLst/>
          </c:spPr>
          <c:marker>
            <c:symbol val="none"/>
          </c:marker>
          <c:cat>
            <c:numRef>
              <c:f>'22　感染症統計'!$Q$7:$AB$7</c:f>
              <c:numCache>
                <c:formatCode>#,##0_ </c:formatCode>
                <c:ptCount val="12"/>
                <c:pt idx="0" formatCode="General">
                  <c:v>0</c:v>
                </c:pt>
                <c:pt idx="1">
                  <c:v>5</c:v>
                </c:pt>
                <c:pt idx="2">
                  <c:v>4</c:v>
                </c:pt>
                <c:pt idx="3">
                  <c:v>1</c:v>
                </c:pt>
                <c:pt idx="4">
                  <c:v>1</c:v>
                </c:pt>
                <c:pt idx="5">
                  <c:v>1</c:v>
                </c:pt>
              </c:numCache>
            </c:numRef>
          </c:cat>
          <c:val>
            <c:numRef>
              <c:f>'22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53339</xdr:colOff>
      <xdr:row>0</xdr:row>
      <xdr:rowOff>101038</xdr:rowOff>
    </xdr:from>
    <xdr:to>
      <xdr:col>12</xdr:col>
      <xdr:colOff>326364</xdr:colOff>
      <xdr:row>18</xdr:row>
      <xdr:rowOff>53340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39" y="10103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30480</xdr:rowOff>
    </xdr:to>
    <xdr:pic>
      <xdr:nvPicPr>
        <xdr:cNvPr id="17" name="図 16" descr="感染性胃腸炎患者報告数　直近5シーズン">
          <a:extLst>
            <a:ext uri="{FF2B5EF4-FFF2-40B4-BE49-F238E27FC236}">
              <a16:creationId xmlns:a16="http://schemas.microsoft.com/office/drawing/2014/main" id="{5332909C-B84E-13F4-0AD3-0E40C032D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852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05762"/>
            <a:gd name="adj6" fmla="val 2834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374104</xdr:colOff>
      <xdr:row>13</xdr:row>
      <xdr:rowOff>107807</xdr:rowOff>
    </xdr:from>
    <xdr:to>
      <xdr:col>11</xdr:col>
      <xdr:colOff>696922</xdr:colOff>
      <xdr:row>15</xdr:row>
      <xdr:rowOff>71926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655264" y="266050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0</xdr:colOff>
      <xdr:row>2</xdr:row>
      <xdr:rowOff>0</xdr:rowOff>
    </xdr:from>
    <xdr:to>
      <xdr:col>3</xdr:col>
      <xdr:colOff>81958</xdr:colOff>
      <xdr:row>16</xdr:row>
      <xdr:rowOff>0</xdr:rowOff>
    </xdr:to>
    <xdr:pic>
      <xdr:nvPicPr>
        <xdr:cNvPr id="13" name="図 12">
          <a:extLst>
            <a:ext uri="{FF2B5EF4-FFF2-40B4-BE49-F238E27FC236}">
              <a16:creationId xmlns:a16="http://schemas.microsoft.com/office/drawing/2014/main" id="{0F68D6D1-60EF-5A13-A1C5-7BA0988DF8D5}"/>
            </a:ext>
          </a:extLst>
        </xdr:cNvPr>
        <xdr:cNvPicPr>
          <a:picLocks noChangeAspect="1"/>
        </xdr:cNvPicPr>
      </xdr:nvPicPr>
      <xdr:blipFill>
        <a:blip xmlns:r="http://schemas.openxmlformats.org/officeDocument/2006/relationships" r:embed="rId3"/>
        <a:stretch>
          <a:fillRect/>
        </a:stretch>
      </xdr:blipFill>
      <xdr:spPr>
        <a:xfrm>
          <a:off x="0" y="548640"/>
          <a:ext cx="1567858" cy="250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18</xdr:row>
      <xdr:rowOff>11530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C70628D-9A34-4995-AA58-134EF54475A7}"/>
            </a:ext>
          </a:extLst>
        </xdr:cNvPr>
        <xdr:cNvSpPr>
          <a:spLocks noChangeAspect="1" noChangeArrowheads="1"/>
        </xdr:cNvSpPr>
      </xdr:nvSpPr>
      <xdr:spPr bwMode="auto">
        <a:xfrm>
          <a:off x="4991100" y="3497580"/>
          <a:ext cx="304800" cy="29347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76201</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13319BF-D067-437B-A47B-C60EBDA4CFF4}"/>
            </a:ext>
          </a:extLst>
        </xdr:cNvPr>
        <xdr:cNvSpPr>
          <a:spLocks noChangeAspect="1" noChangeArrowheads="1"/>
        </xdr:cNvSpPr>
      </xdr:nvSpPr>
      <xdr:spPr bwMode="auto">
        <a:xfrm>
          <a:off x="9791700" y="2651760"/>
          <a:ext cx="304800" cy="297181"/>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76201</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8CBA9579-4B2B-4B9F-9AA6-034B7C25C610}"/>
            </a:ext>
          </a:extLst>
        </xdr:cNvPr>
        <xdr:cNvSpPr>
          <a:spLocks noChangeAspect="1" noChangeArrowheads="1"/>
        </xdr:cNvSpPr>
      </xdr:nvSpPr>
      <xdr:spPr bwMode="auto">
        <a:xfrm>
          <a:off x="9791700" y="2651760"/>
          <a:ext cx="304800" cy="297181"/>
        </a:xfrm>
        <a:prstGeom prst="rect">
          <a:avLst/>
        </a:prstGeom>
        <a:noFill/>
        <a:ln w="9525">
          <a:noFill/>
          <a:miter lim="800000"/>
          <a:headEnd/>
          <a:tailEnd/>
        </a:ln>
      </xdr:spPr>
    </xdr:sp>
    <xdr:clientData/>
  </xdr:twoCellAnchor>
  <xdr:twoCellAnchor>
    <xdr:from>
      <xdr:col>5</xdr:col>
      <xdr:colOff>335380</xdr:colOff>
      <xdr:row>7</xdr:row>
      <xdr:rowOff>38100</xdr:rowOff>
    </xdr:from>
    <xdr:to>
      <xdr:col>6</xdr:col>
      <xdr:colOff>563980</xdr:colOff>
      <xdr:row>10</xdr:row>
      <xdr:rowOff>114300</xdr:rowOff>
    </xdr:to>
    <xdr:sp macro="" textlink="">
      <xdr:nvSpPr>
        <xdr:cNvPr id="5" name="右矢印 4">
          <a:extLst>
            <a:ext uri="{FF2B5EF4-FFF2-40B4-BE49-F238E27FC236}">
              <a16:creationId xmlns:a16="http://schemas.microsoft.com/office/drawing/2014/main" id="{AEF55D61-A04D-4FF3-AD94-AF20F4121890}"/>
            </a:ext>
          </a:extLst>
        </xdr:cNvPr>
        <xdr:cNvSpPr/>
      </xdr:nvSpPr>
      <xdr:spPr>
        <a:xfrm>
          <a:off x="3142748" y="1666374"/>
          <a:ext cx="846221" cy="7018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0</xdr:colOff>
      <xdr:row>5</xdr:row>
      <xdr:rowOff>0</xdr:rowOff>
    </xdr:from>
    <xdr:to>
      <xdr:col>5</xdr:col>
      <xdr:colOff>252087</xdr:colOff>
      <xdr:row>13</xdr:row>
      <xdr:rowOff>201930</xdr:rowOff>
    </xdr:to>
    <xdr:pic>
      <xdr:nvPicPr>
        <xdr:cNvPr id="6" name="図 5">
          <a:extLst>
            <a:ext uri="{FF2B5EF4-FFF2-40B4-BE49-F238E27FC236}">
              <a16:creationId xmlns:a16="http://schemas.microsoft.com/office/drawing/2014/main" id="{1DE418F5-72A1-4B8F-BDD5-FB4B26599707}"/>
            </a:ext>
          </a:extLst>
        </xdr:cNvPr>
        <xdr:cNvPicPr>
          <a:picLocks noChangeAspect="1"/>
        </xdr:cNvPicPr>
      </xdr:nvPicPr>
      <xdr:blipFill>
        <a:blip xmlns:r="http://schemas.openxmlformats.org/officeDocument/2006/relationships" r:embed="rId3" cstate="print"/>
        <a:stretch>
          <a:fillRect/>
        </a:stretch>
      </xdr:blipFill>
      <xdr:spPr>
        <a:xfrm>
          <a:off x="335280" y="1196340"/>
          <a:ext cx="2720967" cy="187833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60961</xdr:colOff>
      <xdr:row>32</xdr:row>
      <xdr:rowOff>81280</xdr:rowOff>
    </xdr:from>
    <xdr:to>
      <xdr:col>10</xdr:col>
      <xdr:colOff>30481</xdr:colOff>
      <xdr:row>41</xdr:row>
      <xdr:rowOff>60667</xdr:rowOff>
    </xdr:to>
    <xdr:pic>
      <xdr:nvPicPr>
        <xdr:cNvPr id="13" name="図 12">
          <a:extLst>
            <a:ext uri="{FF2B5EF4-FFF2-40B4-BE49-F238E27FC236}">
              <a16:creationId xmlns:a16="http://schemas.microsoft.com/office/drawing/2014/main" id="{A757DAFB-1811-7BD1-DFBF-94798BA5C6D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4721" y="14335760"/>
          <a:ext cx="10718800" cy="2448267"/>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1.19% :</a:t>
          </a:r>
          <a:r>
            <a:rPr kumimoji="1" lang="ja-JP" altLang="en-US" sz="1400" b="1">
              <a:solidFill>
                <a:srgbClr val="FFFF00"/>
              </a:solidFill>
            </a:rPr>
            <a:t>停滞</a:t>
          </a: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4</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48</a:t>
          </a:r>
          <a:r>
            <a:rPr kumimoji="1" lang="ja-JP" altLang="en-US" sz="2000" b="1">
              <a:solidFill>
                <a:srgbClr val="FFFF00"/>
              </a:solidFill>
            </a:rPr>
            <a:t>万人が新規感染状態。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2895600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324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0" i="0">
              <a:solidFill>
                <a:schemeClr val="dk1"/>
              </a:solidFill>
              <a:effectLst/>
              <a:latin typeface="+mn-lt"/>
              <a:ea typeface="+mn-ea"/>
              <a:cs typeface="+mn-cs"/>
            </a:rPr>
            <a:t>1</a:t>
          </a:r>
          <a:r>
            <a:rPr lang="ja-JP" altLang="en-US" sz="2400" b="0" i="0">
              <a:solidFill>
                <a:schemeClr val="dk1"/>
              </a:solidFill>
              <a:effectLst/>
              <a:latin typeface="+mn-lt"/>
              <a:ea typeface="+mn-ea"/>
              <a:cs typeface="+mn-cs"/>
            </a:rPr>
            <a:t>日あたりに確認される感染者数を見る。</a:t>
          </a:r>
          <a:r>
            <a:rPr lang="en-US" altLang="ja-JP" sz="2400" b="0" i="0">
              <a:solidFill>
                <a:schemeClr val="dk1"/>
              </a:solidFill>
              <a:effectLst/>
              <a:latin typeface="+mn-lt"/>
              <a:ea typeface="+mn-ea"/>
              <a:cs typeface="+mn-cs"/>
            </a:rPr>
            <a:t>6</a:t>
          </a:r>
          <a:r>
            <a:rPr lang="ja-JP" altLang="en-US" sz="2400" b="0" i="0">
              <a:solidFill>
                <a:schemeClr val="dk1"/>
              </a:solidFill>
              <a:effectLst/>
              <a:latin typeface="+mn-lt"/>
              <a:ea typeface="+mn-ea"/>
              <a:cs typeface="+mn-cs"/>
            </a:rPr>
            <a:t>月</a:t>
          </a:r>
          <a:r>
            <a:rPr lang="en-US" altLang="ja-JP" sz="2400" b="0" i="0">
              <a:solidFill>
                <a:schemeClr val="dk1"/>
              </a:solidFill>
              <a:effectLst/>
              <a:latin typeface="+mn-lt"/>
              <a:ea typeface="+mn-ea"/>
              <a:cs typeface="+mn-cs"/>
            </a:rPr>
            <a:t>3</a:t>
          </a:r>
          <a:r>
            <a:rPr lang="ja-JP" altLang="en-US" sz="2400" b="0" i="0">
              <a:solidFill>
                <a:schemeClr val="dk1"/>
              </a:solidFill>
              <a:effectLst/>
              <a:latin typeface="+mn-lt"/>
              <a:ea typeface="+mn-ea"/>
              <a:cs typeface="+mn-cs"/>
            </a:rPr>
            <a:t>日は世界全体で</a:t>
          </a:r>
          <a:r>
            <a:rPr lang="en-US" altLang="ja-JP" sz="2400" b="0" i="0">
              <a:solidFill>
                <a:schemeClr val="dk1"/>
              </a:solidFill>
              <a:effectLst/>
              <a:latin typeface="+mn-lt"/>
              <a:ea typeface="+mn-ea"/>
              <a:cs typeface="+mn-cs"/>
            </a:rPr>
            <a:t>53</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4258</a:t>
          </a:r>
          <a:r>
            <a:rPr lang="ja-JP" altLang="en-US" sz="2400" b="0" i="0">
              <a:solidFill>
                <a:schemeClr val="dk1"/>
              </a:solidFill>
              <a:effectLst/>
              <a:latin typeface="+mn-lt"/>
              <a:ea typeface="+mn-ea"/>
              <a:cs typeface="+mn-cs"/>
            </a:rPr>
            <a:t>人だった。地域別では欧州が</a:t>
          </a:r>
          <a:r>
            <a:rPr lang="en-US" altLang="ja-JP" sz="2400" b="0" i="0">
              <a:solidFill>
                <a:schemeClr val="dk1"/>
              </a:solidFill>
              <a:effectLst/>
              <a:latin typeface="+mn-lt"/>
              <a:ea typeface="+mn-ea"/>
              <a:cs typeface="+mn-cs"/>
            </a:rPr>
            <a:t>16</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4681</a:t>
          </a:r>
          <a:r>
            <a:rPr lang="ja-JP" altLang="en-US" sz="2400" b="0" i="0">
              <a:solidFill>
                <a:schemeClr val="dk1"/>
              </a:solidFill>
              <a:effectLst/>
              <a:latin typeface="+mn-lt"/>
              <a:ea typeface="+mn-ea"/>
              <a:cs typeface="+mn-cs"/>
            </a:rPr>
            <a:t>人で最多。次いで北米が</a:t>
          </a:r>
          <a:r>
            <a:rPr lang="en-US" altLang="ja-JP" sz="2400" b="0" i="0">
              <a:solidFill>
                <a:schemeClr val="dk1"/>
              </a:solidFill>
              <a:effectLst/>
              <a:latin typeface="+mn-lt"/>
              <a:ea typeface="+mn-ea"/>
              <a:cs typeface="+mn-cs"/>
            </a:rPr>
            <a:t>15</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7504</a:t>
          </a:r>
          <a:r>
            <a:rPr lang="ja-JP" altLang="en-US" sz="2400" b="0" i="0">
              <a:solidFill>
                <a:schemeClr val="dk1"/>
              </a:solidFill>
              <a:effectLst/>
              <a:latin typeface="+mn-lt"/>
              <a:ea typeface="+mn-ea"/>
              <a:cs typeface="+mn-cs"/>
            </a:rPr>
            <a:t>人だった。</a:t>
          </a:r>
          <a:r>
            <a:rPr lang="en-US" altLang="ja-JP" sz="2400" b="0" i="0">
              <a:solidFill>
                <a:schemeClr val="dk1"/>
              </a:solidFill>
              <a:effectLst/>
              <a:latin typeface="+mn-lt"/>
              <a:ea typeface="+mn-ea"/>
              <a:cs typeface="+mn-cs"/>
            </a:rPr>
            <a:t>7</a:t>
          </a:r>
          <a:r>
            <a:rPr lang="ja-JP" altLang="en-US" sz="2400" b="0" i="0">
              <a:solidFill>
                <a:schemeClr val="dk1"/>
              </a:solidFill>
              <a:effectLst/>
              <a:latin typeface="+mn-lt"/>
              <a:ea typeface="+mn-ea"/>
              <a:cs typeface="+mn-cs"/>
            </a:rPr>
            <a:t>日移動平均での世界全体の新規感染者数は</a:t>
          </a:r>
          <a:r>
            <a:rPr lang="en-US" altLang="ja-JP" sz="2400" b="0" i="0">
              <a:solidFill>
                <a:schemeClr val="dk1"/>
              </a:solidFill>
              <a:effectLst/>
              <a:latin typeface="+mn-lt"/>
              <a:ea typeface="+mn-ea"/>
              <a:cs typeface="+mn-cs"/>
            </a:rPr>
            <a:t>47</a:t>
          </a:r>
          <a:r>
            <a:rPr lang="ja-JP" altLang="en-US" sz="2400" b="0" i="0">
              <a:solidFill>
                <a:schemeClr val="dk1"/>
              </a:solidFill>
              <a:effectLst/>
              <a:latin typeface="+mn-lt"/>
              <a:ea typeface="+mn-ea"/>
              <a:cs typeface="+mn-cs"/>
            </a:rPr>
            <a:t>万</a:t>
          </a:r>
          <a:r>
            <a:rPr lang="en-US" altLang="ja-JP" sz="2400" b="0" i="0">
              <a:solidFill>
                <a:schemeClr val="dk1"/>
              </a:solidFill>
              <a:effectLst/>
              <a:latin typeface="+mn-lt"/>
              <a:ea typeface="+mn-ea"/>
              <a:cs typeface="+mn-cs"/>
            </a:rPr>
            <a:t>4305</a:t>
          </a:r>
          <a:r>
            <a:rPr lang="ja-JP" altLang="en-US" sz="2400" b="0" i="0">
              <a:solidFill>
                <a:schemeClr val="dk1"/>
              </a:solidFill>
              <a:effectLst/>
              <a:latin typeface="+mn-lt"/>
              <a:ea typeface="+mn-ea"/>
              <a:cs typeface="+mn-cs"/>
            </a:rPr>
            <a:t>人と、</a:t>
          </a:r>
          <a:r>
            <a:rPr lang="en-US" altLang="ja-JP" sz="2400" b="0" i="0">
              <a:solidFill>
                <a:schemeClr val="dk1"/>
              </a:solidFill>
              <a:effectLst/>
              <a:latin typeface="+mn-lt"/>
              <a:ea typeface="+mn-ea"/>
              <a:cs typeface="+mn-cs"/>
            </a:rPr>
            <a:t>1</a:t>
          </a:r>
          <a:r>
            <a:rPr lang="ja-JP" altLang="en-US" sz="2400" b="0" i="0">
              <a:solidFill>
                <a:schemeClr val="dk1"/>
              </a:solidFill>
              <a:effectLst/>
              <a:latin typeface="+mn-lt"/>
              <a:ea typeface="+mn-ea"/>
              <a:cs typeface="+mn-cs"/>
            </a:rPr>
            <a:t>週間前と比べて</a:t>
          </a:r>
          <a:r>
            <a:rPr lang="en-US" altLang="ja-JP" sz="2400" b="0" i="0">
              <a:solidFill>
                <a:schemeClr val="dk1"/>
              </a:solidFill>
              <a:effectLst/>
              <a:latin typeface="+mn-lt"/>
              <a:ea typeface="+mn-ea"/>
              <a:cs typeface="+mn-cs"/>
            </a:rPr>
            <a:t>4.9</a:t>
          </a:r>
          <a:r>
            <a:rPr lang="ja-JP" altLang="en-US" sz="2400" b="0" i="0">
              <a:solidFill>
                <a:schemeClr val="dk1"/>
              </a:solidFill>
              <a:effectLst/>
              <a:latin typeface="+mn-lt"/>
              <a:ea typeface="+mn-ea"/>
              <a:cs typeface="+mn-cs"/>
            </a:rPr>
            <a:t>％減った。</a:t>
          </a:r>
          <a:endParaRPr lang="en-US" altLang="ja-JP" sz="2400" b="0" i="0">
            <a:solidFill>
              <a:schemeClr val="dk1"/>
            </a:solidFill>
            <a:effectLst/>
            <a:latin typeface="+mn-lt"/>
            <a:ea typeface="+mn-ea"/>
            <a:cs typeface="+mn-cs"/>
          </a:endParaRPr>
        </a:p>
        <a:p>
          <a:endParaRPr lang="en-US" altLang="ja-JP" sz="2400" b="0" i="0">
            <a:solidFill>
              <a:schemeClr val="dk1"/>
            </a:solidFill>
            <a:effectLst/>
            <a:latin typeface="+mn-lt"/>
            <a:ea typeface="+mn-ea"/>
            <a:cs typeface="+mn-cs"/>
          </a:endParaRPr>
        </a:p>
        <a:p>
          <a:r>
            <a:rPr lang="ja-JP" altLang="en-US" sz="2400" b="0" i="0">
              <a:solidFill>
                <a:schemeClr val="dk1"/>
              </a:solidFill>
              <a:effectLst/>
              <a:latin typeface="+mn-lt"/>
              <a:ea typeface="+mn-ea"/>
              <a:cs typeface="+mn-cs"/>
            </a:rPr>
            <a:t>この辺りで、地域的な感染傾向の差であるとか、これまでの統計的データの出どころや貢献度に対して評価研究しても良い時期が来ていると思っている。</a:t>
          </a:r>
          <a:endParaRPr lang="ja-JP" altLang="en-US" sz="2400" b="1" i="0">
            <a:solidFill>
              <a:schemeClr val="dk1"/>
            </a:solidFill>
            <a:effectLst/>
            <a:latin typeface="+mn-lt"/>
            <a:ea typeface="+mn-ea"/>
            <a:cs typeface="+mn-cs"/>
          </a:endParaRPr>
        </a:p>
      </xdr:txBody>
    </xdr:sp>
    <xdr:clientData/>
  </xdr:twoCellAnchor>
  <xdr:twoCellAnchor>
    <xdr:from>
      <xdr:col>1</xdr:col>
      <xdr:colOff>1178560</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052320" y="15152087"/>
          <a:ext cx="9103360" cy="1510301"/>
          <a:chOff x="5539364" y="22210188"/>
          <a:chExt cx="9393204"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6521775" y="21239513"/>
            <a:ext cx="668317" cy="263314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676805" y="21777319"/>
            <a:ext cx="670560" cy="1536298"/>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8</xdr:col>
      <xdr:colOff>0</xdr:colOff>
      <xdr:row>33</xdr:row>
      <xdr:rowOff>254000</xdr:rowOff>
    </xdr:from>
    <xdr:to>
      <xdr:col>9</xdr:col>
      <xdr:colOff>711200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601200" y="14599920"/>
          <a:ext cx="1645920" cy="20116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1117600</xdr:colOff>
      <xdr:row>1</xdr:row>
      <xdr:rowOff>60960</xdr:rowOff>
    </xdr:from>
    <xdr:to>
      <xdr:col>5</xdr:col>
      <xdr:colOff>618881</xdr:colOff>
      <xdr:row>2</xdr:row>
      <xdr:rowOff>3373119</xdr:rowOff>
    </xdr:to>
    <xdr:pic>
      <xdr:nvPicPr>
        <xdr:cNvPr id="14" name="図 13">
          <a:extLst>
            <a:ext uri="{FF2B5EF4-FFF2-40B4-BE49-F238E27FC236}">
              <a16:creationId xmlns:a16="http://schemas.microsoft.com/office/drawing/2014/main" id="{2C7FE43F-AEF0-B03D-9838-CCE9E1411C4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991360" y="457200"/>
          <a:ext cx="4754001" cy="3708399"/>
        </a:xfrm>
        <a:prstGeom prst="rect">
          <a:avLst/>
        </a:prstGeom>
      </xdr:spPr>
    </xdr:pic>
    <xdr:clientData/>
  </xdr:twoCellAnchor>
  <xdr:twoCellAnchor editAs="oneCell">
    <xdr:from>
      <xdr:col>3</xdr:col>
      <xdr:colOff>1107440</xdr:colOff>
      <xdr:row>2</xdr:row>
      <xdr:rowOff>172720</xdr:rowOff>
    </xdr:from>
    <xdr:to>
      <xdr:col>4</xdr:col>
      <xdr:colOff>1314064</xdr:colOff>
      <xdr:row>2</xdr:row>
      <xdr:rowOff>601405</xdr:rowOff>
    </xdr:to>
    <xdr:pic>
      <xdr:nvPicPr>
        <xdr:cNvPr id="17" name="図 16">
          <a:extLst>
            <a:ext uri="{FF2B5EF4-FFF2-40B4-BE49-F238E27FC236}">
              <a16:creationId xmlns:a16="http://schemas.microsoft.com/office/drawing/2014/main" id="{527CADED-3E48-2E79-A214-1633749560B7}"/>
            </a:ext>
          </a:extLst>
        </xdr:cNvPr>
        <xdr:cNvPicPr>
          <a:picLocks noChangeAspect="1"/>
        </xdr:cNvPicPr>
      </xdr:nvPicPr>
      <xdr:blipFill>
        <a:blip xmlns:r="http://schemas.openxmlformats.org/officeDocument/2006/relationships" r:embed="rId8"/>
        <a:stretch>
          <a:fillRect/>
        </a:stretch>
      </xdr:blipFill>
      <xdr:spPr>
        <a:xfrm>
          <a:off x="4328160" y="965200"/>
          <a:ext cx="1781424" cy="4286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20</xdr:col>
      <xdr:colOff>81064</xdr:colOff>
      <xdr:row>44</xdr:row>
      <xdr:rowOff>97277</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002516" cy="3818107"/>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5</xdr:col>
      <xdr:colOff>429638</xdr:colOff>
      <xdr:row>44</xdr:row>
      <xdr:rowOff>145915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820772" cy="372488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dig.tbs.co.jp/articles/tbc/64714?display=1" TargetMode="External"/><Relationship Id="rId3" Type="http://schemas.openxmlformats.org/officeDocument/2006/relationships/hyperlink" Target="https://news.goo.ne.jp/article/yomiuri/nation/20220612-567-OYT1T50000.html" TargetMode="External"/><Relationship Id="rId7" Type="http://schemas.openxmlformats.org/officeDocument/2006/relationships/hyperlink" Target="https://www.fukuishimbun.co.jp/articles/-/1567094" TargetMode="External"/><Relationship Id="rId12" Type="http://schemas.openxmlformats.org/officeDocument/2006/relationships/printerSettings" Target="../printerSettings/printerSettings6.bin"/><Relationship Id="rId2" Type="http://schemas.openxmlformats.org/officeDocument/2006/relationships/hyperlink" Target="https://poste-vn.com/news/2022-06-06-12342" TargetMode="External"/><Relationship Id="rId1" Type="http://schemas.openxmlformats.org/officeDocument/2006/relationships/hyperlink" Target="https://newsdig.tbs.co.jp/articles/mrt/62809?display=1" TargetMode="External"/><Relationship Id="rId6" Type="http://schemas.openxmlformats.org/officeDocument/2006/relationships/hyperlink" Target="https://www.yomiuri.co.jp/national/20220609-OYT1T50108/" TargetMode="External"/><Relationship Id="rId11" Type="http://schemas.openxmlformats.org/officeDocument/2006/relationships/hyperlink" Target="https://www.cyzo.com/2022/06/post_311629_entry.html" TargetMode="External"/><Relationship Id="rId5" Type="http://schemas.openxmlformats.org/officeDocument/2006/relationships/hyperlink" Target="https://news.goo.ne.jp/article/yomiuri/nation/20220608-567-OYT1T50301.html" TargetMode="External"/><Relationship Id="rId10" Type="http://schemas.openxmlformats.org/officeDocument/2006/relationships/hyperlink" Target="https://news.yahoo.co.jp/articles/1d781bae327305e537f3ec202f59193a28a1ddef" TargetMode="External"/><Relationship Id="rId4" Type="http://schemas.openxmlformats.org/officeDocument/2006/relationships/hyperlink" Target="https://abema.tv/video/episode/89-42_s0_p257575" TargetMode="External"/><Relationship Id="rId9" Type="http://schemas.openxmlformats.org/officeDocument/2006/relationships/hyperlink" Target="https://www.shokukanken.com/news/safety/220608-1023.html"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nna.jp/news/show/2345799" TargetMode="External"/><Relationship Id="rId7" Type="http://schemas.openxmlformats.org/officeDocument/2006/relationships/hyperlink" Target="https://www.afpbb.com/articles/-/3408663" TargetMode="External"/><Relationship Id="rId2" Type="http://schemas.openxmlformats.org/officeDocument/2006/relationships/hyperlink" Target="https://www.nna.jp/news/show/2344506" TargetMode="External"/><Relationship Id="rId1" Type="http://schemas.openxmlformats.org/officeDocument/2006/relationships/hyperlink" Target="https://www.yomiuri.co.jp/world/20220604-OYT1T50198/" TargetMode="External"/><Relationship Id="rId6" Type="http://schemas.openxmlformats.org/officeDocument/2006/relationships/hyperlink" Target="https://www.jetro.go.jp/biz/areareports/2022/722ab5ebd0b4bfc6.html" TargetMode="External"/><Relationship Id="rId5" Type="http://schemas.openxmlformats.org/officeDocument/2006/relationships/hyperlink" Target="https://www.jetro.go.jp/biznews/2022/06/173a32cd7dcacb09.html" TargetMode="External"/><Relationship Id="rId4" Type="http://schemas.openxmlformats.org/officeDocument/2006/relationships/hyperlink" Target="https://www.jetro.go.jp/biznews/2022/06/52277717ce5986a5.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researchain.net/papers/10z99z9734w99wAJAHRw99w2021w99wV8I230110" TargetMode="External"/><Relationship Id="rId2" Type="http://schemas.openxmlformats.org/officeDocument/2006/relationships/hyperlink" Target="https://www.foods-ch.com/anzen/kt_43417/" TargetMode="External"/><Relationship Id="rId1" Type="http://schemas.openxmlformats.org/officeDocument/2006/relationships/hyperlink" Target="https://www.bmsci.com/sp/products/?id=1639029345-712641&amp;pb=15&amp;pca=3"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A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8" t="s">
        <v>262</v>
      </c>
      <c r="B1" s="239"/>
      <c r="C1" s="239"/>
      <c r="D1" s="239"/>
      <c r="E1" s="239"/>
      <c r="F1" s="239"/>
      <c r="G1" s="239"/>
      <c r="H1" s="239"/>
      <c r="I1" s="131"/>
    </row>
    <row r="2" spans="1:10">
      <c r="A2" s="240" t="s">
        <v>122</v>
      </c>
      <c r="B2" s="241"/>
      <c r="C2" s="241"/>
      <c r="D2" s="241"/>
      <c r="E2" s="241"/>
      <c r="F2" s="241"/>
      <c r="G2" s="241"/>
      <c r="H2" s="241"/>
      <c r="I2" s="131"/>
    </row>
    <row r="3" spans="1:10" ht="15.75" customHeight="1">
      <c r="A3" s="611" t="s">
        <v>29</v>
      </c>
      <c r="B3" s="612"/>
      <c r="C3" s="612"/>
      <c r="D3" s="612"/>
      <c r="E3" s="612"/>
      <c r="F3" s="612"/>
      <c r="G3" s="612"/>
      <c r="H3" s="613"/>
      <c r="I3" s="131"/>
    </row>
    <row r="4" spans="1:10">
      <c r="A4" s="240" t="s">
        <v>195</v>
      </c>
      <c r="B4" s="241"/>
      <c r="C4" s="241"/>
      <c r="D4" s="241"/>
      <c r="E4" s="241"/>
      <c r="F4" s="241"/>
      <c r="G4" s="241"/>
      <c r="H4" s="241"/>
      <c r="I4" s="131"/>
    </row>
    <row r="5" spans="1:10">
      <c r="A5" s="240" t="s">
        <v>123</v>
      </c>
      <c r="B5" s="241"/>
      <c r="C5" s="241"/>
      <c r="D5" s="241"/>
      <c r="E5" s="241"/>
      <c r="F5" s="241"/>
      <c r="G5" s="241"/>
      <c r="H5" s="241"/>
      <c r="I5" s="131"/>
    </row>
    <row r="6" spans="1:10">
      <c r="A6" s="242" t="s">
        <v>122</v>
      </c>
      <c r="B6" s="243"/>
      <c r="C6" s="243"/>
      <c r="D6" s="243"/>
      <c r="E6" s="243"/>
      <c r="F6" s="243"/>
      <c r="G6" s="243"/>
      <c r="H6" s="243"/>
      <c r="I6" s="131"/>
    </row>
    <row r="7" spans="1:10">
      <c r="A7" s="242" t="s">
        <v>124</v>
      </c>
      <c r="B7" s="243"/>
      <c r="C7" s="243"/>
      <c r="D7" s="243"/>
      <c r="E7" s="243"/>
      <c r="F7" s="243"/>
      <c r="G7" s="243"/>
      <c r="H7" s="243"/>
      <c r="I7" s="131"/>
    </row>
    <row r="8" spans="1:10">
      <c r="A8" s="244" t="s">
        <v>125</v>
      </c>
      <c r="B8" s="245"/>
      <c r="C8" s="245"/>
      <c r="D8" s="245"/>
      <c r="E8" s="245"/>
      <c r="F8" s="245"/>
      <c r="G8" s="245"/>
      <c r="H8" s="245"/>
      <c r="I8" s="131"/>
    </row>
    <row r="9" spans="1:10" ht="15" customHeight="1">
      <c r="A9" s="315" t="s">
        <v>126</v>
      </c>
      <c r="B9" s="316" t="str">
        <f>+'22　食中毒記事等 '!A5</f>
        <v>ホーチミンの小学校で200人以上に痺れやかゆみ、食中毒の疑い</v>
      </c>
      <c r="C9" s="317"/>
      <c r="D9" s="317"/>
      <c r="E9" s="317"/>
      <c r="F9" s="317"/>
      <c r="G9" s="317"/>
      <c r="H9" s="317"/>
      <c r="I9" s="131"/>
    </row>
    <row r="10" spans="1:10" ht="15" customHeight="1">
      <c r="A10" s="315" t="s">
        <v>127</v>
      </c>
      <c r="B10" s="410" t="str">
        <f>+'22　ノロウイルス関連情報 '!H72</f>
        <v>管理レベル「2」　</v>
      </c>
      <c r="C10" s="410" t="s">
        <v>233</v>
      </c>
      <c r="D10" s="318">
        <f>+'22　ノロウイルス関連情報 '!G73</f>
        <v>5.32</v>
      </c>
      <c r="E10" s="410" t="s">
        <v>234</v>
      </c>
      <c r="F10" s="319">
        <f>+'22　ノロウイルス関連情報 '!I73</f>
        <v>0</v>
      </c>
      <c r="G10" s="317" t="s">
        <v>138</v>
      </c>
      <c r="H10" s="317"/>
      <c r="I10" s="131"/>
    </row>
    <row r="11" spans="1:10" s="150" customFormat="1" ht="15" customHeight="1">
      <c r="A11" s="320" t="s">
        <v>128</v>
      </c>
      <c r="B11" s="617" t="str">
        <f>+'22　 残留農薬　等 '!A2</f>
        <v>残留農薬・殺虫剤検出キット Agri-Screen Ticket｜消耗品・器材｜製品紹介</v>
      </c>
      <c r="C11" s="617"/>
      <c r="D11" s="617"/>
      <c r="E11" s="617"/>
      <c r="F11" s="617"/>
      <c r="G11" s="617"/>
      <c r="H11" s="321"/>
      <c r="I11" s="149"/>
      <c r="J11" s="150" t="s">
        <v>129</v>
      </c>
    </row>
    <row r="12" spans="1:10" ht="15" customHeight="1">
      <c r="A12" s="315" t="s">
        <v>130</v>
      </c>
      <c r="B12" s="316" t="str">
        <f>+'22　食品表示'!A2</f>
        <v>給食でアレルギー未記載　八街市立小中学校　4千食分、健康被害は確認されず</v>
      </c>
      <c r="C12" s="317"/>
      <c r="D12" s="317"/>
      <c r="E12" s="317"/>
      <c r="F12" s="317"/>
      <c r="G12" s="317"/>
      <c r="H12" s="317"/>
      <c r="I12" s="131"/>
    </row>
    <row r="13" spans="1:10" ht="15" customHeight="1">
      <c r="A13" s="315" t="s">
        <v>131</v>
      </c>
      <c r="B13" s="322" t="str">
        <f>+'22　海外情報'!B3</f>
        <v>ロシア</v>
      </c>
      <c r="C13" s="317" t="str">
        <f>+'22　海外情報'!A2</f>
        <v>プーチン氏、穀物輸出に「ウクライナが機雷除去」の条件提案…黒海封鎖で世界的食料危機 ： 読売新聞オンライン</v>
      </c>
      <c r="D13" s="317"/>
      <c r="E13" s="317"/>
      <c r="F13" s="317"/>
      <c r="G13" s="317"/>
      <c r="H13" s="317"/>
      <c r="I13" s="131"/>
    </row>
    <row r="14" spans="1:10" ht="15" customHeight="1">
      <c r="A14" s="322" t="s">
        <v>132</v>
      </c>
      <c r="B14" s="323" t="str">
        <f>+'22　海外情報'!B5</f>
        <v>タイ</v>
      </c>
      <c r="C14" s="614" t="str">
        <f>+'22　海外情報'!A5</f>
        <v>欧米向け輸出、産地偽装相次ぎ注意呼びかけ - NNA ASIA・タイ・マクロ・統計・その他経済</v>
      </c>
      <c r="D14" s="614"/>
      <c r="E14" s="614"/>
      <c r="F14" s="614"/>
      <c r="G14" s="614"/>
      <c r="H14" s="615"/>
      <c r="I14" s="131"/>
    </row>
    <row r="15" spans="1:10" ht="15" customHeight="1">
      <c r="A15" s="315" t="s">
        <v>133</v>
      </c>
      <c r="B15" s="316" t="str">
        <f>+'22　感染症統計'!A20</f>
        <v>※2022年 第22週（5/30～6/5） 現在</v>
      </c>
      <c r="C15" s="317"/>
      <c r="D15" s="316" t="s">
        <v>175</v>
      </c>
      <c r="E15" s="317"/>
      <c r="F15" s="317"/>
      <c r="G15" s="317"/>
      <c r="H15" s="317"/>
      <c r="I15" s="131"/>
    </row>
    <row r="16" spans="1:10" ht="15" customHeight="1">
      <c r="A16" s="315" t="s">
        <v>134</v>
      </c>
      <c r="B16" s="616" t="str">
        <f>+'21　感染症情報'!B2</f>
        <v>2022年 第21週（5月23日〜 5月29日）</v>
      </c>
      <c r="C16" s="616"/>
      <c r="D16" s="616"/>
      <c r="E16" s="616"/>
      <c r="F16" s="616"/>
      <c r="G16" s="616"/>
      <c r="H16" s="317"/>
      <c r="I16" s="131"/>
    </row>
    <row r="17" spans="1:14" ht="15" customHeight="1">
      <c r="A17" s="315" t="s">
        <v>237</v>
      </c>
      <c r="B17" s="542" t="str">
        <f>+'22  衛生訓話'!A2</f>
        <v>今週のお題(作業は決められた時間内に決められた温度内で行う)</v>
      </c>
      <c r="C17" s="317"/>
      <c r="D17" s="317"/>
      <c r="E17" s="317"/>
      <c r="F17" s="324"/>
      <c r="G17" s="317"/>
      <c r="H17" s="317"/>
      <c r="I17" s="131"/>
    </row>
    <row r="18" spans="1:14" ht="15" customHeight="1">
      <c r="A18" s="315" t="s">
        <v>139</v>
      </c>
      <c r="B18" s="317" t="str">
        <f>+'22　新型コロナウイルス情報'!C4</f>
        <v>今週の新型コロナ 新規感染者数　世界で337万人(対前週の増加に対して36万人増加)</v>
      </c>
      <c r="C18" s="317"/>
      <c r="D18" s="317"/>
      <c r="E18" s="317"/>
      <c r="F18" s="317" t="s">
        <v>21</v>
      </c>
      <c r="G18" s="317"/>
      <c r="H18" s="317"/>
      <c r="I18" s="131"/>
    </row>
    <row r="19" spans="1:14" s="187" customFormat="1" ht="15" customHeight="1">
      <c r="A19" s="315" t="s">
        <v>198</v>
      </c>
      <c r="B19" s="317" t="s">
        <v>277</v>
      </c>
      <c r="C19" s="317"/>
      <c r="D19" s="317"/>
      <c r="E19" s="317"/>
      <c r="F19" s="317"/>
      <c r="G19" s="317"/>
      <c r="H19" s="317"/>
      <c r="I19" s="131"/>
    </row>
    <row r="20" spans="1:14">
      <c r="A20" s="244" t="s">
        <v>125</v>
      </c>
      <c r="B20" s="245"/>
      <c r="C20" s="245"/>
      <c r="D20" s="245"/>
      <c r="E20" s="245"/>
      <c r="F20" s="245"/>
      <c r="G20" s="245"/>
      <c r="H20" s="245"/>
      <c r="I20" s="131"/>
    </row>
    <row r="21" spans="1:14">
      <c r="A21" s="242" t="s">
        <v>21</v>
      </c>
      <c r="B21" s="243"/>
      <c r="C21" s="243"/>
      <c r="D21" s="243"/>
      <c r="E21" s="243"/>
      <c r="F21" s="243"/>
      <c r="G21" s="243"/>
      <c r="H21" s="243"/>
      <c r="I21" s="131"/>
    </row>
    <row r="22" spans="1:14">
      <c r="A22" s="132" t="s">
        <v>135</v>
      </c>
      <c r="I22" s="131"/>
    </row>
    <row r="23" spans="1:14">
      <c r="A23" s="131"/>
      <c r="I23" s="131"/>
    </row>
    <row r="24" spans="1:14">
      <c r="A24" s="131"/>
      <c r="I24" s="131"/>
    </row>
    <row r="25" spans="1:14">
      <c r="A25" s="131"/>
      <c r="I25" s="131"/>
      <c r="N25" t="s">
        <v>175</v>
      </c>
    </row>
    <row r="26" spans="1:14">
      <c r="A26" s="131"/>
      <c r="I26" s="131"/>
    </row>
    <row r="27" spans="1:14">
      <c r="A27" s="131"/>
      <c r="I27" s="131"/>
    </row>
    <row r="28" spans="1:14">
      <c r="A28" s="131"/>
      <c r="I28" s="131"/>
    </row>
    <row r="29" spans="1:14">
      <c r="A29" s="131"/>
      <c r="I29" s="131"/>
    </row>
    <row r="30" spans="1:14">
      <c r="A30" s="131"/>
      <c r="I30" s="131"/>
    </row>
    <row r="31" spans="1:14">
      <c r="A31" s="131"/>
      <c r="I31" s="131"/>
    </row>
    <row r="32" spans="1:14">
      <c r="A32" s="131"/>
      <c r="I32" s="131"/>
    </row>
    <row r="33" spans="1:9" ht="13.8" thickBot="1">
      <c r="A33" s="133"/>
      <c r="B33" s="134"/>
      <c r="C33" s="134"/>
      <c r="D33" s="134"/>
      <c r="E33" s="134"/>
      <c r="F33" s="134"/>
      <c r="G33" s="134"/>
      <c r="H33" s="134"/>
      <c r="I33" s="131"/>
    </row>
    <row r="34" spans="1:9" ht="13.8" thickTop="1"/>
    <row r="37" spans="1:9" ht="24.6">
      <c r="A37" s="163" t="s">
        <v>160</v>
      </c>
    </row>
    <row r="38" spans="1:9" ht="40.5" customHeight="1">
      <c r="A38" s="618" t="s">
        <v>161</v>
      </c>
      <c r="B38" s="618"/>
      <c r="C38" s="618"/>
      <c r="D38" s="618"/>
      <c r="E38" s="618"/>
      <c r="F38" s="618"/>
      <c r="G38" s="618"/>
    </row>
    <row r="39" spans="1:9" ht="30.75" customHeight="1">
      <c r="A39" s="622" t="s">
        <v>162</v>
      </c>
      <c r="B39" s="622"/>
      <c r="C39" s="622"/>
      <c r="D39" s="622"/>
      <c r="E39" s="622"/>
      <c r="F39" s="622"/>
      <c r="G39" s="622"/>
    </row>
    <row r="40" spans="1:9" ht="15">
      <c r="A40" s="164"/>
    </row>
    <row r="41" spans="1:9" ht="69.75" customHeight="1">
      <c r="A41" s="620" t="s">
        <v>170</v>
      </c>
      <c r="B41" s="620"/>
      <c r="C41" s="620"/>
      <c r="D41" s="620"/>
      <c r="E41" s="620"/>
      <c r="F41" s="620"/>
      <c r="G41" s="620"/>
    </row>
    <row r="42" spans="1:9" ht="35.25" customHeight="1">
      <c r="A42" s="622" t="s">
        <v>163</v>
      </c>
      <c r="B42" s="622"/>
      <c r="C42" s="622"/>
      <c r="D42" s="622"/>
      <c r="E42" s="622"/>
      <c r="F42" s="622"/>
      <c r="G42" s="622"/>
    </row>
    <row r="43" spans="1:9" ht="59.25" customHeight="1">
      <c r="A43" s="620" t="s">
        <v>164</v>
      </c>
      <c r="B43" s="620"/>
      <c r="C43" s="620"/>
      <c r="D43" s="620"/>
      <c r="E43" s="620"/>
      <c r="F43" s="620"/>
      <c r="G43" s="620"/>
    </row>
    <row r="44" spans="1:9" ht="15">
      <c r="A44" s="165"/>
    </row>
    <row r="45" spans="1:9" ht="27.75" customHeight="1">
      <c r="A45" s="621" t="s">
        <v>165</v>
      </c>
      <c r="B45" s="621"/>
      <c r="C45" s="621"/>
      <c r="D45" s="621"/>
      <c r="E45" s="621"/>
      <c r="F45" s="621"/>
      <c r="G45" s="621"/>
    </row>
    <row r="46" spans="1:9" ht="53.25" customHeight="1">
      <c r="A46" s="619" t="s">
        <v>171</v>
      </c>
      <c r="B46" s="620"/>
      <c r="C46" s="620"/>
      <c r="D46" s="620"/>
      <c r="E46" s="620"/>
      <c r="F46" s="620"/>
      <c r="G46" s="620"/>
    </row>
    <row r="47" spans="1:9" ht="15">
      <c r="A47" s="165"/>
    </row>
    <row r="48" spans="1:9" ht="32.25" customHeight="1">
      <c r="A48" s="621" t="s">
        <v>166</v>
      </c>
      <c r="B48" s="621"/>
      <c r="C48" s="621"/>
      <c r="D48" s="621"/>
      <c r="E48" s="621"/>
      <c r="F48" s="621"/>
      <c r="G48" s="621"/>
    </row>
    <row r="49" spans="1:7" ht="15">
      <c r="A49" s="164"/>
    </row>
    <row r="50" spans="1:7" ht="87" customHeight="1">
      <c r="A50" s="619" t="s">
        <v>172</v>
      </c>
      <c r="B50" s="620"/>
      <c r="C50" s="620"/>
      <c r="D50" s="620"/>
      <c r="E50" s="620"/>
      <c r="F50" s="620"/>
      <c r="G50" s="620"/>
    </row>
    <row r="51" spans="1:7" ht="15">
      <c r="A51" s="165"/>
    </row>
    <row r="52" spans="1:7" ht="32.25" customHeight="1">
      <c r="A52" s="621" t="s">
        <v>167</v>
      </c>
      <c r="B52" s="621"/>
      <c r="C52" s="621"/>
      <c r="D52" s="621"/>
      <c r="E52" s="621"/>
      <c r="F52" s="621"/>
      <c r="G52" s="621"/>
    </row>
    <row r="53" spans="1:7" ht="29.25" customHeight="1">
      <c r="A53" s="620" t="s">
        <v>168</v>
      </c>
      <c r="B53" s="620"/>
      <c r="C53" s="620"/>
      <c r="D53" s="620"/>
      <c r="E53" s="620"/>
      <c r="F53" s="620"/>
      <c r="G53" s="620"/>
    </row>
    <row r="54" spans="1:7" ht="15">
      <c r="A54" s="165"/>
    </row>
    <row r="55" spans="1:7" s="150" customFormat="1" ht="110.25" customHeight="1">
      <c r="A55" s="623" t="s">
        <v>173</v>
      </c>
      <c r="B55" s="624"/>
      <c r="C55" s="624"/>
      <c r="D55" s="624"/>
      <c r="E55" s="624"/>
      <c r="F55" s="624"/>
      <c r="G55" s="624"/>
    </row>
    <row r="56" spans="1:7" ht="34.5" customHeight="1">
      <c r="A56" s="622" t="s">
        <v>169</v>
      </c>
      <c r="B56" s="622"/>
      <c r="C56" s="622"/>
      <c r="D56" s="622"/>
      <c r="E56" s="622"/>
      <c r="F56" s="622"/>
      <c r="G56" s="622"/>
    </row>
    <row r="57" spans="1:7" ht="114" customHeight="1">
      <c r="A57" s="619" t="s">
        <v>174</v>
      </c>
      <c r="B57" s="620"/>
      <c r="C57" s="620"/>
      <c r="D57" s="620"/>
      <c r="E57" s="620"/>
      <c r="F57" s="620"/>
      <c r="G57" s="620"/>
    </row>
    <row r="58" spans="1:7" ht="109.5" customHeight="1">
      <c r="A58" s="620"/>
      <c r="B58" s="620"/>
      <c r="C58" s="620"/>
      <c r="D58" s="620"/>
      <c r="E58" s="620"/>
      <c r="F58" s="620"/>
      <c r="G58" s="620"/>
    </row>
    <row r="59" spans="1:7" ht="15">
      <c r="A59" s="165"/>
    </row>
    <row r="60" spans="1:7" s="162" customFormat="1" ht="57.75" customHeight="1">
      <c r="A60" s="620"/>
      <c r="B60" s="620"/>
      <c r="C60" s="620"/>
      <c r="D60" s="620"/>
      <c r="E60" s="620"/>
      <c r="F60" s="620"/>
      <c r="G60" s="620"/>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P13" sqref="P13"/>
    </sheetView>
  </sheetViews>
  <sheetFormatPr defaultColWidth="8.88671875" defaultRowHeight="13.2"/>
  <cols>
    <col min="1" max="1" width="1.6640625" style="187" customWidth="1"/>
    <col min="2" max="2" width="2.6640625" style="187" hidden="1" customWidth="1"/>
    <col min="3" max="4" width="14.77734375" style="187" customWidth="1"/>
    <col min="5" max="5" width="14.77734375" style="314" customWidth="1"/>
    <col min="6" max="6" width="8.88671875" style="314"/>
    <col min="7" max="7" width="5.21875" style="314" customWidth="1"/>
    <col min="8" max="8" width="12.5546875" style="187" customWidth="1"/>
    <col min="9" max="9" width="8.88671875" style="187"/>
    <col min="10" max="10" width="6.33203125" style="187" customWidth="1"/>
    <col min="11" max="12" width="8.88671875" style="187"/>
    <col min="13" max="13" width="6.109375" style="187" customWidth="1"/>
    <col min="14" max="16384" width="8.88671875" style="187"/>
  </cols>
  <sheetData>
    <row r="1" spans="1:14" ht="11.4" customHeight="1">
      <c r="A1" s="594" t="s">
        <v>208</v>
      </c>
      <c r="B1" s="594"/>
      <c r="C1" s="594"/>
      <c r="D1" s="594"/>
      <c r="E1" s="594"/>
      <c r="F1" s="594"/>
      <c r="G1" s="594"/>
      <c r="H1" s="594"/>
      <c r="I1" s="594"/>
      <c r="J1" s="594"/>
      <c r="K1" s="594"/>
      <c r="L1" s="594"/>
      <c r="M1" s="594"/>
      <c r="N1" s="594"/>
    </row>
    <row r="2" spans="1:14" ht="39.6" customHeight="1">
      <c r="A2" s="594"/>
      <c r="B2" s="594"/>
      <c r="C2" s="594"/>
      <c r="D2" s="594"/>
      <c r="E2" s="594"/>
      <c r="F2" s="594"/>
      <c r="G2" s="594"/>
      <c r="H2" s="594"/>
      <c r="I2" s="594"/>
      <c r="J2" s="594"/>
      <c r="K2" s="594"/>
      <c r="L2" s="594"/>
      <c r="M2" s="594"/>
      <c r="N2" s="594"/>
    </row>
    <row r="3" spans="1:14" ht="37.200000000000003" customHeight="1">
      <c r="A3" s="594"/>
      <c r="B3" s="594"/>
      <c r="C3" s="594"/>
      <c r="D3" s="594"/>
      <c r="E3" s="594"/>
      <c r="F3" s="594"/>
      <c r="G3" s="594"/>
      <c r="H3" s="594"/>
      <c r="I3" s="594"/>
      <c r="J3" s="594"/>
      <c r="K3" s="594"/>
      <c r="L3" s="594"/>
      <c r="M3" s="594"/>
      <c r="N3" s="594"/>
    </row>
    <row r="4" spans="1:14" ht="32.4" customHeight="1">
      <c r="A4" s="594"/>
      <c r="B4" s="594"/>
      <c r="C4" s="594"/>
      <c r="D4" s="594"/>
      <c r="E4" s="594"/>
      <c r="F4" s="594"/>
      <c r="G4" s="594"/>
      <c r="H4" s="594"/>
      <c r="I4" s="594"/>
      <c r="J4" s="594"/>
      <c r="K4" s="594"/>
      <c r="L4" s="594"/>
      <c r="M4" s="594"/>
      <c r="N4" s="594"/>
    </row>
    <row r="5" spans="1:14" ht="11.4" customHeight="1">
      <c r="A5" s="594"/>
      <c r="B5" s="594"/>
      <c r="C5" s="594"/>
      <c r="D5" s="594"/>
      <c r="E5" s="594"/>
      <c r="F5" s="594"/>
      <c r="G5" s="594"/>
      <c r="H5" s="594"/>
      <c r="I5" s="594"/>
      <c r="J5" s="594"/>
      <c r="K5" s="594"/>
      <c r="L5" s="594"/>
      <c r="M5" s="594"/>
      <c r="N5" s="594"/>
    </row>
    <row r="6" spans="1:14" ht="23.4" customHeight="1">
      <c r="A6" s="594"/>
      <c r="B6" s="594"/>
      <c r="C6" s="594"/>
      <c r="D6" s="594"/>
      <c r="E6" s="594"/>
      <c r="F6" s="594"/>
      <c r="G6" s="594"/>
      <c r="H6" s="594"/>
      <c r="I6" s="594"/>
      <c r="J6" s="594"/>
      <c r="K6" s="594"/>
      <c r="L6" s="594"/>
      <c r="M6" s="594"/>
      <c r="N6" s="594"/>
    </row>
    <row r="7" spans="1:14" ht="16.2" customHeight="1">
      <c r="A7" s="594"/>
      <c r="B7" s="594"/>
      <c r="C7" s="594"/>
      <c r="D7" s="594"/>
      <c r="E7" s="594"/>
      <c r="F7" s="594"/>
      <c r="G7" s="594"/>
      <c r="H7" s="594"/>
      <c r="I7" s="594"/>
      <c r="J7" s="594"/>
      <c r="K7" s="594"/>
      <c r="L7" s="594"/>
      <c r="M7" s="594"/>
      <c r="N7" s="594"/>
    </row>
    <row r="8" spans="1:14" ht="11.4" customHeight="1">
      <c r="A8" s="594"/>
      <c r="B8" s="594"/>
      <c r="C8" s="594"/>
      <c r="D8" s="594"/>
      <c r="E8" s="594"/>
      <c r="F8" s="594"/>
      <c r="G8" s="594"/>
      <c r="H8" s="594"/>
      <c r="I8" s="594"/>
      <c r="J8" s="594"/>
      <c r="K8" s="594"/>
      <c r="L8" s="594"/>
      <c r="M8" s="594"/>
      <c r="N8" s="594"/>
    </row>
    <row r="9" spans="1:14" ht="16.2" customHeight="1">
      <c r="A9" s="594"/>
      <c r="B9" s="594"/>
      <c r="C9" s="594"/>
      <c r="D9" s="594"/>
      <c r="E9" s="594"/>
      <c r="F9" s="594"/>
      <c r="G9" s="594"/>
      <c r="H9" s="594"/>
      <c r="I9" s="594"/>
      <c r="J9" s="594"/>
      <c r="K9" s="594"/>
      <c r="L9" s="594"/>
      <c r="M9" s="594"/>
      <c r="N9" s="594"/>
    </row>
    <row r="10" spans="1:14" ht="16.2" customHeight="1">
      <c r="A10" s="594"/>
      <c r="B10" s="594"/>
      <c r="C10" s="594"/>
      <c r="D10" s="594"/>
      <c r="E10" s="594"/>
      <c r="F10" s="594"/>
      <c r="G10" s="594"/>
      <c r="H10" s="594"/>
      <c r="I10" s="594"/>
      <c r="J10" s="594"/>
      <c r="K10" s="594"/>
      <c r="L10" s="594"/>
      <c r="M10" s="594"/>
      <c r="N10" s="594"/>
    </row>
    <row r="11" spans="1:14" ht="11.4" customHeight="1">
      <c r="A11" s="594"/>
      <c r="B11" s="594"/>
      <c r="C11" s="594"/>
      <c r="D11" s="594"/>
      <c r="E11" s="594"/>
      <c r="F11" s="594"/>
      <c r="G11" s="594"/>
      <c r="H11" s="594"/>
      <c r="I11" s="594"/>
      <c r="J11" s="594"/>
      <c r="K11" s="594"/>
      <c r="L11" s="594"/>
      <c r="M11" s="594"/>
      <c r="N11" s="594"/>
    </row>
    <row r="12" spans="1:14" ht="107.4" customHeight="1">
      <c r="A12" s="594"/>
      <c r="B12" s="594"/>
      <c r="C12" s="594"/>
      <c r="D12" s="594"/>
      <c r="E12" s="594"/>
      <c r="F12" s="594"/>
      <c r="G12" s="594"/>
      <c r="H12" s="594"/>
      <c r="I12" s="594"/>
      <c r="J12" s="594"/>
      <c r="K12" s="594"/>
      <c r="L12" s="594"/>
      <c r="M12" s="594"/>
      <c r="N12" s="594"/>
    </row>
    <row r="13" spans="1:14" ht="16.2" customHeight="1">
      <c r="A13" s="594"/>
      <c r="B13" s="594"/>
      <c r="C13" s="594"/>
      <c r="D13" s="594"/>
      <c r="E13" s="594"/>
      <c r="F13" s="594"/>
      <c r="G13" s="594"/>
      <c r="H13" s="594"/>
      <c r="I13" s="594"/>
      <c r="J13" s="594"/>
      <c r="K13" s="594"/>
      <c r="L13" s="594"/>
      <c r="M13" s="594"/>
      <c r="N13" s="594"/>
    </row>
    <row r="14" spans="1:14" ht="11.4" customHeight="1">
      <c r="A14" s="594"/>
      <c r="B14" s="594"/>
      <c r="C14" s="594"/>
      <c r="D14" s="594"/>
      <c r="E14" s="594"/>
      <c r="F14" s="594"/>
      <c r="G14" s="594"/>
      <c r="H14" s="594"/>
      <c r="I14" s="594"/>
      <c r="J14" s="594"/>
      <c r="K14" s="594"/>
      <c r="L14" s="594"/>
      <c r="M14" s="594"/>
      <c r="N14" s="594"/>
    </row>
    <row r="15" spans="1:14" ht="24" customHeight="1">
      <c r="A15" s="594"/>
      <c r="B15" s="594"/>
      <c r="C15" s="594"/>
      <c r="D15" s="594"/>
      <c r="E15" s="594"/>
      <c r="F15" s="594"/>
      <c r="G15" s="594"/>
      <c r="H15" s="594"/>
      <c r="I15" s="594"/>
      <c r="J15" s="594"/>
      <c r="K15" s="594"/>
      <c r="L15" s="594"/>
      <c r="M15" s="594"/>
      <c r="N15" s="594"/>
    </row>
    <row r="16" spans="1:14" ht="16.2" customHeight="1">
      <c r="A16" s="594"/>
      <c r="B16" s="594"/>
      <c r="C16" s="594"/>
      <c r="D16" s="594"/>
      <c r="E16" s="594"/>
      <c r="F16" s="594"/>
      <c r="G16" s="594"/>
      <c r="H16" s="594"/>
      <c r="I16" s="594"/>
      <c r="J16" s="594"/>
      <c r="K16" s="594"/>
      <c r="L16" s="594"/>
      <c r="M16" s="594"/>
      <c r="N16" s="594"/>
    </row>
    <row r="17" spans="1:14" ht="16.2" hidden="1" customHeight="1">
      <c r="A17" s="594"/>
      <c r="B17" s="594"/>
      <c r="C17" s="594"/>
      <c r="D17" s="594"/>
      <c r="E17" s="594"/>
      <c r="F17" s="594"/>
      <c r="G17" s="594"/>
      <c r="H17" s="594"/>
      <c r="I17" s="594"/>
      <c r="J17" s="594"/>
      <c r="K17" s="594"/>
      <c r="L17" s="594"/>
      <c r="M17" s="594"/>
      <c r="N17" s="594"/>
    </row>
    <row r="18" spans="1:14" ht="48.6" hidden="1" customHeight="1">
      <c r="A18" s="594"/>
      <c r="B18" s="594"/>
      <c r="C18" s="594"/>
      <c r="D18" s="594"/>
      <c r="E18" s="594"/>
      <c r="F18" s="594"/>
      <c r="G18" s="594"/>
      <c r="H18" s="594"/>
      <c r="I18" s="594"/>
      <c r="J18" s="594"/>
      <c r="K18" s="594"/>
      <c r="L18" s="594"/>
      <c r="M18" s="594"/>
      <c r="N18" s="594"/>
    </row>
    <row r="19" spans="1:14" ht="9.6" customHeight="1">
      <c r="A19" s="594"/>
      <c r="B19" s="594"/>
      <c r="C19" s="594"/>
      <c r="D19" s="594"/>
      <c r="E19" s="594"/>
      <c r="F19" s="594"/>
      <c r="G19" s="594"/>
      <c r="H19" s="594"/>
      <c r="I19" s="594"/>
      <c r="J19" s="594"/>
      <c r="K19" s="594"/>
      <c r="L19" s="594"/>
      <c r="M19" s="594"/>
      <c r="N19" s="594"/>
    </row>
    <row r="20" spans="1:14" ht="16.2" customHeight="1">
      <c r="A20" s="306"/>
      <c r="B20" s="306"/>
      <c r="C20" s="306"/>
      <c r="D20" s="306"/>
      <c r="E20" s="306"/>
      <c r="F20" s="428"/>
      <c r="G20" s="428"/>
      <c r="H20" s="428"/>
      <c r="I20" s="428"/>
      <c r="J20" s="429"/>
      <c r="K20" s="429"/>
      <c r="L20" s="429"/>
      <c r="M20" s="429"/>
    </row>
    <row r="21" spans="1:14" ht="16.2" customHeight="1">
      <c r="A21" s="306"/>
      <c r="B21" s="306"/>
      <c r="C21" s="306"/>
      <c r="D21" s="306"/>
      <c r="E21" s="306"/>
      <c r="F21" s="428"/>
      <c r="G21" s="428"/>
      <c r="H21" s="428"/>
      <c r="I21" s="428"/>
      <c r="J21" s="625"/>
      <c r="K21" s="625"/>
      <c r="L21" s="625"/>
      <c r="M21" s="625"/>
    </row>
    <row r="22" spans="1:14" ht="13.2" customHeight="1">
      <c r="A22" s="309"/>
      <c r="B22" s="309"/>
      <c r="C22" s="309"/>
      <c r="D22" s="309"/>
      <c r="E22" s="310"/>
      <c r="F22" s="430"/>
      <c r="G22" s="430"/>
      <c r="H22" s="430"/>
      <c r="I22" s="430"/>
      <c r="J22" s="625"/>
      <c r="K22" s="625"/>
      <c r="L22" s="625"/>
      <c r="M22" s="625"/>
    </row>
    <row r="23" spans="1:14" ht="13.2" customHeight="1">
      <c r="A23" s="309"/>
      <c r="B23" s="309"/>
      <c r="C23" s="309"/>
      <c r="D23" s="309"/>
      <c r="E23" s="310"/>
      <c r="F23" s="430"/>
      <c r="G23" s="430"/>
      <c r="H23" s="430"/>
      <c r="I23" s="430"/>
      <c r="J23" s="625"/>
      <c r="K23" s="625"/>
      <c r="L23" s="625"/>
      <c r="M23" s="625"/>
    </row>
    <row r="24" spans="1:14" ht="13.2" customHeight="1">
      <c r="A24" s="309"/>
      <c r="B24" s="309"/>
      <c r="C24" s="309"/>
      <c r="D24" s="309"/>
      <c r="E24" s="310"/>
      <c r="F24" s="310"/>
      <c r="G24" s="310"/>
      <c r="H24" s="310"/>
      <c r="I24" s="310"/>
      <c r="J24" s="308"/>
      <c r="K24" s="308"/>
      <c r="L24" s="308"/>
      <c r="M24" s="308"/>
    </row>
    <row r="25" spans="1:14" ht="13.2" customHeight="1">
      <c r="A25" s="309"/>
      <c r="B25" s="309"/>
      <c r="C25" s="309"/>
      <c r="D25" s="309"/>
      <c r="E25" s="310"/>
      <c r="F25" s="310"/>
      <c r="G25" s="310"/>
      <c r="H25" s="310"/>
      <c r="I25" s="310"/>
      <c r="J25" s="308"/>
      <c r="K25" s="308"/>
      <c r="L25" s="308"/>
      <c r="M25" s="308"/>
    </row>
    <row r="26" spans="1:14">
      <c r="A26" s="309"/>
      <c r="B26" s="309"/>
      <c r="C26" s="309"/>
      <c r="D26" s="309"/>
      <c r="E26" s="310"/>
      <c r="F26" s="310"/>
      <c r="G26" s="310"/>
      <c r="H26" s="310"/>
      <c r="I26" s="310"/>
      <c r="J26" s="310"/>
      <c r="K26" s="310"/>
      <c r="L26" s="310"/>
      <c r="M26" s="310"/>
    </row>
    <row r="27" spans="1:14">
      <c r="A27" s="309"/>
      <c r="B27" s="309"/>
      <c r="C27" s="309"/>
      <c r="D27" s="309"/>
      <c r="E27" s="310"/>
      <c r="F27" s="310"/>
      <c r="G27" s="310"/>
      <c r="H27" s="307"/>
      <c r="I27" s="307"/>
      <c r="J27" s="307"/>
      <c r="K27" s="307"/>
      <c r="L27" s="307"/>
      <c r="M27" s="307"/>
    </row>
    <row r="28" spans="1:14">
      <c r="A28" s="307"/>
      <c r="B28" s="307"/>
      <c r="C28" s="307"/>
      <c r="D28" s="307"/>
      <c r="E28" s="310"/>
      <c r="F28" s="310"/>
      <c r="G28" s="310"/>
      <c r="H28" s="307"/>
      <c r="I28" s="307"/>
      <c r="J28" s="307"/>
      <c r="K28" s="307"/>
      <c r="L28" s="307"/>
      <c r="M28" s="307"/>
    </row>
    <row r="29" spans="1:14" ht="156.6" customHeight="1">
      <c r="A29" s="307"/>
      <c r="B29" s="307"/>
      <c r="C29" s="307"/>
      <c r="D29" s="307"/>
      <c r="E29" s="311"/>
      <c r="F29" s="312"/>
      <c r="G29" s="312"/>
      <c r="H29" s="312"/>
      <c r="I29" s="312"/>
      <c r="J29" s="312"/>
      <c r="K29" s="312"/>
      <c r="L29" s="312"/>
      <c r="M29" s="312"/>
    </row>
    <row r="30" spans="1:14">
      <c r="A30" s="307"/>
      <c r="B30" s="307"/>
      <c r="C30" s="307"/>
      <c r="D30" s="307"/>
      <c r="E30" s="307"/>
      <c r="F30" s="310"/>
      <c r="G30" s="310"/>
      <c r="H30" s="307"/>
      <c r="I30" s="307"/>
      <c r="J30" s="307"/>
      <c r="K30" s="307"/>
      <c r="L30" s="307"/>
      <c r="M30" s="307"/>
    </row>
    <row r="31" spans="1:14">
      <c r="A31" s="307"/>
      <c r="B31" s="307"/>
      <c r="C31" s="307"/>
      <c r="D31" s="307"/>
      <c r="E31" s="307"/>
      <c r="F31" s="310"/>
      <c r="G31" s="310"/>
      <c r="H31" s="307"/>
      <c r="I31" s="307"/>
      <c r="J31" s="307"/>
      <c r="K31" s="307"/>
      <c r="L31" s="307"/>
      <c r="M31" s="307"/>
    </row>
    <row r="32" spans="1:14">
      <c r="A32" s="307"/>
      <c r="B32" s="307"/>
      <c r="C32" s="307"/>
      <c r="D32" s="307"/>
      <c r="E32" s="307"/>
      <c r="F32" s="310"/>
      <c r="G32" s="310"/>
      <c r="H32" s="307"/>
      <c r="I32" s="307"/>
      <c r="J32" s="307"/>
      <c r="K32" s="307"/>
      <c r="L32" s="307"/>
      <c r="M32" s="307"/>
    </row>
    <row r="33" spans="1:13">
      <c r="A33" s="307"/>
      <c r="B33" s="307"/>
      <c r="C33" s="307"/>
      <c r="D33" s="307"/>
      <c r="E33" s="307"/>
      <c r="F33" s="310"/>
      <c r="G33" s="310"/>
      <c r="H33" s="307"/>
      <c r="I33" s="307"/>
      <c r="J33" s="307"/>
      <c r="K33" s="307"/>
      <c r="L33" s="307"/>
      <c r="M33" s="307"/>
    </row>
    <row r="34" spans="1:13">
      <c r="A34" s="307"/>
      <c r="B34" s="307"/>
      <c r="C34" s="307"/>
      <c r="D34" s="307"/>
      <c r="E34" s="307"/>
      <c r="F34" s="310"/>
      <c r="G34" s="310"/>
      <c r="H34" s="307"/>
      <c r="I34" s="307"/>
      <c r="J34" s="307"/>
      <c r="K34" s="307"/>
      <c r="L34" s="307"/>
      <c r="M34" s="307"/>
    </row>
    <row r="35" spans="1:13">
      <c r="A35" s="307"/>
      <c r="B35" s="307"/>
      <c r="C35" s="307"/>
      <c r="D35" s="307"/>
      <c r="E35" s="307"/>
      <c r="F35" s="307"/>
      <c r="G35" s="307"/>
      <c r="H35" s="307"/>
      <c r="I35" s="307"/>
      <c r="J35" s="307"/>
      <c r="K35" s="307"/>
      <c r="L35" s="307"/>
      <c r="M35" s="307"/>
    </row>
    <row r="36" spans="1:13">
      <c r="A36" s="307"/>
      <c r="B36" s="307"/>
      <c r="C36" s="307"/>
      <c r="D36" s="307"/>
      <c r="E36" s="307"/>
      <c r="F36" s="307"/>
      <c r="G36" s="307"/>
      <c r="H36" s="307"/>
      <c r="I36" s="307"/>
      <c r="J36" s="307"/>
      <c r="K36" s="307"/>
      <c r="L36" s="307"/>
      <c r="M36" s="307"/>
    </row>
    <row r="37" spans="1:13">
      <c r="A37" s="307"/>
      <c r="B37" s="307"/>
      <c r="C37" s="307"/>
      <c r="D37" s="307"/>
      <c r="E37" s="307"/>
      <c r="F37" s="307"/>
      <c r="G37" s="307"/>
      <c r="H37" s="307"/>
      <c r="I37" s="307"/>
      <c r="J37" s="307"/>
      <c r="K37" s="307"/>
      <c r="L37" s="307"/>
      <c r="M37" s="307"/>
    </row>
    <row r="38" spans="1:13">
      <c r="A38" s="307"/>
      <c r="B38" s="307"/>
      <c r="C38" s="307"/>
      <c r="D38" s="307"/>
      <c r="E38" s="307"/>
      <c r="F38" s="307"/>
      <c r="G38" s="307"/>
      <c r="H38" s="307"/>
      <c r="I38" s="307"/>
      <c r="J38" s="307"/>
      <c r="K38" s="307"/>
      <c r="L38" s="307"/>
      <c r="M38" s="307"/>
    </row>
    <row r="39" spans="1:13">
      <c r="A39" s="307"/>
      <c r="B39" s="307"/>
      <c r="C39" s="307"/>
      <c r="D39" s="307"/>
      <c r="E39" s="307"/>
      <c r="F39" s="307"/>
      <c r="G39" s="307"/>
      <c r="H39" s="307"/>
      <c r="I39" s="307"/>
      <c r="J39" s="307"/>
      <c r="K39" s="307"/>
      <c r="L39" s="307"/>
      <c r="M39" s="307"/>
    </row>
    <row r="40" spans="1:13">
      <c r="A40" s="307"/>
      <c r="B40" s="307"/>
      <c r="C40" s="307"/>
      <c r="D40" s="307"/>
      <c r="E40" s="313"/>
      <c r="F40" s="310"/>
      <c r="G40" s="310"/>
      <c r="H40" s="307"/>
      <c r="I40" s="307"/>
      <c r="J40" s="307"/>
      <c r="K40" s="307"/>
      <c r="L40" s="307"/>
      <c r="M40" s="307"/>
    </row>
    <row r="41" spans="1:13">
      <c r="A41" s="307"/>
      <c r="B41" s="307"/>
      <c r="C41" s="307"/>
      <c r="D41" s="307"/>
      <c r="E41" s="310"/>
      <c r="F41" s="310"/>
      <c r="G41" s="310"/>
      <c r="H41" s="307"/>
      <c r="I41" s="307"/>
      <c r="J41" s="307"/>
      <c r="K41" s="307"/>
      <c r="L41" s="307"/>
      <c r="M41" s="307"/>
    </row>
    <row r="42" spans="1:13">
      <c r="A42" s="307"/>
      <c r="B42" s="307"/>
      <c r="C42" s="307"/>
      <c r="D42" s="307"/>
      <c r="E42" s="310"/>
      <c r="F42" s="310"/>
      <c r="G42" s="310"/>
      <c r="H42" s="307"/>
      <c r="I42" s="307"/>
      <c r="J42" s="307"/>
      <c r="K42" s="307"/>
      <c r="L42" s="307"/>
      <c r="M42" s="307"/>
    </row>
    <row r="43" spans="1:13">
      <c r="A43" s="307"/>
      <c r="B43" s="307"/>
      <c r="C43" s="307"/>
      <c r="D43" s="307"/>
      <c r="E43" s="310"/>
      <c r="F43" s="310"/>
      <c r="G43" s="310"/>
      <c r="H43" s="307"/>
      <c r="I43" s="307"/>
      <c r="J43" s="307"/>
      <c r="K43" s="307"/>
      <c r="L43" s="307"/>
      <c r="M43" s="307"/>
    </row>
    <row r="44" spans="1:13">
      <c r="A44" s="307"/>
      <c r="B44" s="307"/>
      <c r="C44" s="307"/>
      <c r="D44" s="307"/>
      <c r="E44" s="310"/>
      <c r="F44" s="310"/>
      <c r="G44" s="310"/>
      <c r="H44" s="307"/>
      <c r="I44" s="307"/>
      <c r="J44" s="307"/>
      <c r="K44" s="307"/>
      <c r="L44" s="307"/>
      <c r="M44" s="307"/>
    </row>
    <row r="45" spans="1:13">
      <c r="A45" s="307"/>
      <c r="B45" s="307"/>
      <c r="C45" s="307"/>
      <c r="D45" s="307"/>
      <c r="E45" s="310"/>
      <c r="F45" s="310"/>
      <c r="G45" s="310"/>
      <c r="H45" s="307"/>
      <c r="I45" s="307"/>
      <c r="J45" s="307"/>
      <c r="K45" s="307"/>
      <c r="L45" s="307"/>
      <c r="M45" s="307"/>
    </row>
    <row r="46" spans="1:13">
      <c r="A46" s="307"/>
      <c r="B46" s="307"/>
      <c r="C46" s="307"/>
      <c r="D46" s="307"/>
      <c r="E46" s="310"/>
      <c r="F46" s="310"/>
      <c r="G46" s="310"/>
      <c r="H46" s="307"/>
      <c r="I46" s="307"/>
      <c r="J46" s="307"/>
      <c r="K46" s="307"/>
      <c r="L46" s="307"/>
      <c r="M46" s="307"/>
    </row>
    <row r="47" spans="1:13">
      <c r="A47" s="307"/>
      <c r="B47" s="307"/>
      <c r="C47" s="307"/>
      <c r="D47" s="307"/>
      <c r="E47" s="310"/>
      <c r="F47" s="310"/>
      <c r="G47" s="310"/>
      <c r="H47" s="307"/>
      <c r="I47" s="307"/>
      <c r="J47" s="307"/>
      <c r="K47" s="307"/>
      <c r="L47" s="307"/>
      <c r="M47" s="307"/>
    </row>
    <row r="48" spans="1:13">
      <c r="A48" s="307"/>
      <c r="B48" s="307"/>
      <c r="C48" s="307"/>
      <c r="D48" s="307"/>
      <c r="E48" s="310"/>
      <c r="F48" s="310"/>
      <c r="G48" s="310"/>
      <c r="H48" s="307"/>
      <c r="I48" s="307"/>
      <c r="J48" s="307"/>
      <c r="K48" s="307"/>
      <c r="L48" s="307"/>
      <c r="M48" s="307"/>
    </row>
    <row r="49" spans="1:13">
      <c r="A49" s="307"/>
      <c r="B49" s="307"/>
      <c r="C49" s="307"/>
      <c r="D49" s="307"/>
      <c r="E49" s="310"/>
      <c r="F49" s="310"/>
      <c r="G49" s="310"/>
      <c r="H49" s="307"/>
      <c r="I49" s="307"/>
      <c r="J49" s="307"/>
      <c r="K49" s="307"/>
      <c r="L49" s="307"/>
      <c r="M49" s="307"/>
    </row>
    <row r="50" spans="1:13">
      <c r="A50" s="307"/>
      <c r="B50" s="307"/>
      <c r="C50" s="307"/>
      <c r="D50" s="307"/>
      <c r="E50" s="310"/>
      <c r="F50" s="310"/>
      <c r="G50" s="310"/>
      <c r="H50" s="307"/>
      <c r="I50" s="307"/>
      <c r="J50" s="307"/>
      <c r="K50" s="307"/>
      <c r="L50" s="307"/>
      <c r="M50" s="307"/>
    </row>
    <row r="51" spans="1:13">
      <c r="A51" s="307"/>
      <c r="B51" s="307"/>
      <c r="C51" s="307"/>
      <c r="D51" s="307"/>
      <c r="E51" s="310"/>
      <c r="F51" s="310"/>
      <c r="G51" s="310"/>
      <c r="H51" s="307"/>
      <c r="I51" s="307"/>
      <c r="J51" s="307"/>
      <c r="K51" s="307"/>
      <c r="L51" s="307"/>
      <c r="M51" s="307"/>
    </row>
    <row r="52" spans="1:13">
      <c r="A52" s="307"/>
      <c r="B52" s="307"/>
      <c r="C52" s="307"/>
      <c r="D52" s="307"/>
      <c r="E52" s="310"/>
      <c r="F52" s="310"/>
      <c r="G52" s="310"/>
      <c r="H52" s="307"/>
      <c r="I52" s="307"/>
      <c r="J52" s="307"/>
      <c r="K52" s="307"/>
      <c r="L52" s="307"/>
      <c r="M52" s="307"/>
    </row>
    <row r="53" spans="1:13">
      <c r="A53" s="307"/>
      <c r="B53" s="307"/>
      <c r="C53" s="307"/>
      <c r="D53" s="307"/>
      <c r="E53" s="310"/>
      <c r="F53" s="310"/>
      <c r="G53" s="310"/>
      <c r="H53" s="307"/>
      <c r="I53" s="307"/>
      <c r="J53" s="307"/>
      <c r="K53" s="307"/>
      <c r="L53" s="307"/>
      <c r="M53" s="307"/>
    </row>
    <row r="54" spans="1:13">
      <c r="A54" s="307"/>
      <c r="B54" s="307"/>
      <c r="C54" s="307"/>
      <c r="D54" s="307"/>
      <c r="E54" s="310"/>
      <c r="F54" s="310"/>
      <c r="G54" s="310"/>
      <c r="H54" s="307"/>
      <c r="I54" s="307"/>
      <c r="J54" s="307"/>
      <c r="K54" s="307"/>
      <c r="L54" s="307"/>
      <c r="M54" s="307"/>
    </row>
    <row r="55" spans="1:13">
      <c r="A55" s="307"/>
      <c r="B55" s="307"/>
      <c r="C55" s="307"/>
      <c r="D55" s="307"/>
      <c r="E55" s="310"/>
      <c r="F55" s="310"/>
      <c r="G55" s="310"/>
      <c r="H55" s="307"/>
      <c r="I55" s="307"/>
      <c r="J55" s="307"/>
      <c r="K55" s="307"/>
      <c r="L55" s="307"/>
      <c r="M55" s="307"/>
    </row>
    <row r="56" spans="1:13">
      <c r="A56" s="307"/>
      <c r="B56" s="307"/>
      <c r="C56" s="307"/>
      <c r="D56" s="307"/>
      <c r="E56" s="310"/>
      <c r="F56" s="310"/>
      <c r="G56" s="310"/>
      <c r="H56" s="307"/>
      <c r="I56" s="307"/>
      <c r="J56" s="307"/>
      <c r="K56" s="307"/>
      <c r="L56" s="307"/>
      <c r="M56" s="307"/>
    </row>
    <row r="57" spans="1:13">
      <c r="A57" s="307"/>
      <c r="B57" s="307"/>
      <c r="C57" s="307"/>
      <c r="D57" s="307"/>
      <c r="E57" s="310"/>
      <c r="F57" s="310"/>
      <c r="G57" s="310"/>
      <c r="H57" s="307"/>
      <c r="I57" s="307"/>
      <c r="J57" s="307"/>
      <c r="K57" s="307"/>
      <c r="L57" s="307"/>
      <c r="M57" s="307"/>
    </row>
    <row r="58" spans="1:13">
      <c r="A58" s="307"/>
      <c r="B58" s="307"/>
      <c r="C58" s="307"/>
      <c r="D58" s="307"/>
      <c r="E58" s="310"/>
      <c r="F58" s="310"/>
      <c r="G58" s="310"/>
      <c r="H58" s="307"/>
      <c r="I58" s="307"/>
      <c r="J58" s="307"/>
      <c r="K58" s="307"/>
      <c r="L58" s="307"/>
      <c r="M58" s="307"/>
    </row>
    <row r="59" spans="1:13">
      <c r="A59" s="307"/>
      <c r="B59" s="307"/>
      <c r="C59" s="307"/>
      <c r="D59" s="307"/>
      <c r="E59" s="307"/>
      <c r="F59" s="307"/>
      <c r="G59" s="307"/>
      <c r="H59" s="307"/>
      <c r="I59" s="307"/>
      <c r="J59" s="307"/>
      <c r="K59" s="307"/>
      <c r="L59" s="307"/>
      <c r="M59" s="307"/>
    </row>
    <row r="60" spans="1:13">
      <c r="A60" s="307"/>
      <c r="B60" s="307"/>
      <c r="C60" s="307"/>
      <c r="D60" s="307"/>
      <c r="E60" s="307"/>
      <c r="F60" s="307"/>
      <c r="G60" s="307"/>
      <c r="H60" s="307"/>
      <c r="I60" s="307"/>
      <c r="J60" s="307"/>
      <c r="K60" s="307"/>
      <c r="L60" s="307"/>
      <c r="M60" s="307"/>
    </row>
    <row r="61" spans="1:13">
      <c r="A61" s="307"/>
      <c r="B61" s="307"/>
      <c r="C61" s="307"/>
      <c r="D61" s="307"/>
      <c r="E61" s="307"/>
      <c r="F61" s="307"/>
      <c r="G61" s="307"/>
      <c r="H61" s="307"/>
      <c r="I61" s="307"/>
      <c r="J61" s="307"/>
      <c r="K61" s="307"/>
      <c r="L61" s="307"/>
      <c r="M61" s="307"/>
    </row>
    <row r="62" spans="1:13">
      <c r="A62" s="307"/>
      <c r="B62" s="307"/>
      <c r="C62" s="307"/>
      <c r="D62" s="307"/>
      <c r="E62" s="307"/>
      <c r="F62" s="307"/>
      <c r="G62" s="307"/>
      <c r="H62" s="307"/>
      <c r="I62" s="307"/>
      <c r="J62" s="307"/>
      <c r="K62" s="307"/>
      <c r="L62" s="307"/>
      <c r="M62" s="307"/>
    </row>
    <row r="63" spans="1:13">
      <c r="A63" s="307"/>
      <c r="B63" s="307"/>
      <c r="C63" s="307"/>
      <c r="D63" s="307"/>
      <c r="E63" s="307"/>
      <c r="F63" s="307"/>
      <c r="G63" s="307"/>
      <c r="H63" s="307"/>
      <c r="I63" s="307"/>
      <c r="J63" s="307"/>
      <c r="K63" s="307"/>
      <c r="L63" s="307"/>
      <c r="M63" s="307"/>
    </row>
    <row r="64" spans="1:13">
      <c r="A64" s="307"/>
      <c r="B64" s="307"/>
      <c r="C64" s="307"/>
      <c r="D64" s="307"/>
      <c r="E64" s="307"/>
      <c r="F64" s="307"/>
      <c r="G64" s="307"/>
      <c r="H64" s="307"/>
      <c r="I64" s="307"/>
      <c r="J64" s="307"/>
      <c r="K64" s="307"/>
      <c r="L64" s="307"/>
      <c r="M64" s="307"/>
    </row>
    <row r="65" spans="1:13">
      <c r="A65" s="307"/>
      <c r="B65" s="307"/>
      <c r="C65" s="307"/>
      <c r="D65" s="307"/>
      <c r="E65" s="307"/>
      <c r="F65" s="307"/>
      <c r="G65" s="307"/>
      <c r="H65" s="307"/>
      <c r="I65" s="307"/>
      <c r="J65" s="307"/>
      <c r="K65" s="307"/>
      <c r="L65" s="307"/>
      <c r="M65" s="307"/>
    </row>
    <row r="66" spans="1:13">
      <c r="A66" s="307"/>
      <c r="B66" s="307"/>
      <c r="C66" s="307"/>
      <c r="D66" s="307"/>
      <c r="E66" s="307"/>
      <c r="F66" s="307"/>
      <c r="G66" s="307"/>
      <c r="H66" s="307"/>
      <c r="I66" s="307"/>
      <c r="J66" s="307"/>
      <c r="K66" s="307"/>
      <c r="L66" s="307"/>
      <c r="M66" s="307"/>
    </row>
    <row r="67" spans="1:13">
      <c r="A67" s="307"/>
      <c r="B67" s="307"/>
      <c r="C67" s="307"/>
      <c r="D67" s="307"/>
      <c r="E67" s="307"/>
      <c r="F67" s="307"/>
      <c r="G67" s="307"/>
      <c r="H67" s="307"/>
      <c r="I67" s="307"/>
      <c r="J67" s="307"/>
      <c r="K67" s="307"/>
      <c r="L67" s="307"/>
      <c r="M67" s="307"/>
    </row>
    <row r="68" spans="1:13">
      <c r="A68" s="307"/>
      <c r="B68" s="307"/>
      <c r="C68" s="307"/>
      <c r="D68" s="307"/>
      <c r="E68" s="307"/>
      <c r="F68" s="307"/>
      <c r="G68" s="307"/>
      <c r="H68" s="307"/>
      <c r="I68" s="307"/>
      <c r="J68" s="307"/>
      <c r="K68" s="307"/>
      <c r="L68" s="307"/>
      <c r="M68" s="307"/>
    </row>
    <row r="69" spans="1:13">
      <c r="A69" s="307"/>
      <c r="B69" s="307"/>
      <c r="C69" s="307"/>
      <c r="D69" s="307"/>
      <c r="E69" s="307"/>
      <c r="F69" s="307"/>
      <c r="G69" s="307"/>
      <c r="H69" s="307"/>
      <c r="I69" s="307"/>
      <c r="J69" s="307"/>
      <c r="K69" s="307"/>
      <c r="L69" s="307"/>
      <c r="M69" s="307"/>
    </row>
    <row r="70" spans="1:13">
      <c r="A70" s="307"/>
      <c r="B70" s="307"/>
      <c r="C70" s="307"/>
      <c r="D70" s="307"/>
      <c r="E70" s="307"/>
      <c r="F70" s="307"/>
      <c r="G70" s="307"/>
      <c r="H70" s="307"/>
      <c r="I70" s="307"/>
      <c r="J70" s="307"/>
      <c r="K70" s="307"/>
      <c r="L70" s="307"/>
      <c r="M70" s="307"/>
    </row>
    <row r="71" spans="1:13">
      <c r="A71" s="307"/>
      <c r="B71" s="307"/>
      <c r="C71" s="307"/>
      <c r="D71" s="307"/>
      <c r="E71" s="307"/>
      <c r="F71" s="307"/>
      <c r="G71" s="307"/>
      <c r="H71" s="307"/>
      <c r="I71" s="307"/>
      <c r="J71" s="307"/>
      <c r="K71" s="307"/>
      <c r="L71" s="307"/>
      <c r="M71" s="307"/>
    </row>
    <row r="72" spans="1:13">
      <c r="A72" s="307"/>
      <c r="B72" s="307"/>
      <c r="C72" s="307"/>
      <c r="D72" s="307"/>
      <c r="E72" s="307"/>
      <c r="F72" s="307"/>
      <c r="G72" s="307"/>
      <c r="H72" s="307"/>
      <c r="I72" s="307"/>
      <c r="J72" s="307"/>
      <c r="K72" s="307"/>
      <c r="L72" s="307"/>
      <c r="M72" s="307"/>
    </row>
    <row r="73" spans="1:13">
      <c r="A73" s="307"/>
      <c r="B73" s="307"/>
      <c r="C73" s="307"/>
      <c r="D73" s="307"/>
      <c r="E73" s="307"/>
      <c r="F73" s="307"/>
      <c r="G73" s="307"/>
      <c r="H73" s="307"/>
      <c r="I73" s="307"/>
      <c r="J73" s="307"/>
      <c r="K73" s="307"/>
      <c r="L73" s="307"/>
      <c r="M73" s="307"/>
    </row>
    <row r="74" spans="1:13">
      <c r="A74" s="307"/>
      <c r="B74" s="307"/>
      <c r="C74" s="307"/>
      <c r="D74" s="307"/>
      <c r="E74" s="307"/>
      <c r="F74" s="307"/>
      <c r="G74" s="307"/>
      <c r="H74" s="307"/>
      <c r="I74" s="307"/>
      <c r="J74" s="307"/>
      <c r="K74" s="307"/>
      <c r="L74" s="307"/>
      <c r="M74" s="307"/>
    </row>
    <row r="75" spans="1:13">
      <c r="A75" s="307"/>
      <c r="B75" s="307"/>
      <c r="C75" s="307"/>
      <c r="D75" s="307"/>
      <c r="E75" s="307"/>
      <c r="F75" s="307"/>
      <c r="G75" s="307"/>
      <c r="H75" s="307"/>
      <c r="I75" s="307"/>
      <c r="J75" s="307"/>
      <c r="K75" s="307"/>
      <c r="L75" s="307"/>
      <c r="M75" s="307"/>
    </row>
    <row r="76" spans="1:13">
      <c r="A76" s="307"/>
      <c r="B76" s="307"/>
      <c r="C76" s="307"/>
      <c r="D76" s="307"/>
      <c r="E76" s="307"/>
      <c r="F76" s="307"/>
      <c r="G76" s="307"/>
      <c r="H76" s="307"/>
      <c r="I76" s="307"/>
      <c r="J76" s="307"/>
      <c r="K76" s="307"/>
      <c r="L76" s="307"/>
      <c r="M76" s="307"/>
    </row>
    <row r="77" spans="1:13">
      <c r="A77" s="307"/>
      <c r="B77" s="307"/>
      <c r="C77" s="307"/>
      <c r="D77" s="307"/>
      <c r="E77" s="307"/>
      <c r="F77" s="307"/>
      <c r="G77" s="307"/>
      <c r="H77" s="307"/>
      <c r="I77" s="307"/>
      <c r="J77" s="307"/>
      <c r="K77" s="307"/>
      <c r="L77" s="307"/>
      <c r="M77" s="307"/>
    </row>
    <row r="78" spans="1:13">
      <c r="A78" s="307"/>
      <c r="B78" s="307"/>
      <c r="C78" s="307"/>
      <c r="D78" s="307"/>
      <c r="E78" s="307"/>
      <c r="F78" s="307"/>
      <c r="G78" s="307"/>
      <c r="H78" s="307"/>
      <c r="I78" s="307"/>
      <c r="J78" s="307"/>
      <c r="K78" s="307"/>
      <c r="L78" s="307"/>
      <c r="M78" s="307"/>
    </row>
    <row r="79" spans="1:13">
      <c r="A79" s="307"/>
      <c r="B79" s="307"/>
      <c r="C79" s="307"/>
      <c r="D79" s="307"/>
      <c r="E79" s="307"/>
      <c r="F79" s="307"/>
      <c r="G79" s="307"/>
      <c r="H79" s="307"/>
      <c r="I79" s="307"/>
      <c r="J79" s="307"/>
      <c r="K79" s="307"/>
      <c r="L79" s="307"/>
      <c r="M79" s="307"/>
    </row>
    <row r="80" spans="1:13">
      <c r="A80" s="307"/>
      <c r="B80" s="307"/>
      <c r="C80" s="307"/>
      <c r="D80" s="307"/>
      <c r="E80" s="307"/>
      <c r="F80" s="307"/>
      <c r="G80" s="307"/>
      <c r="H80" s="307"/>
      <c r="I80" s="307"/>
      <c r="J80" s="307"/>
      <c r="K80" s="307"/>
      <c r="L80" s="307"/>
      <c r="M80" s="307"/>
    </row>
    <row r="81" spans="1:13">
      <c r="A81" s="307"/>
      <c r="B81" s="307"/>
      <c r="C81" s="307"/>
      <c r="D81" s="307"/>
      <c r="E81" s="307"/>
      <c r="F81" s="307"/>
      <c r="G81" s="307"/>
      <c r="H81" s="307"/>
      <c r="I81" s="307"/>
      <c r="J81" s="307"/>
      <c r="K81" s="307"/>
      <c r="L81" s="307"/>
      <c r="M81" s="307"/>
    </row>
    <row r="82" spans="1:13">
      <c r="A82" s="307"/>
      <c r="B82" s="307"/>
      <c r="C82" s="307"/>
      <c r="D82" s="307"/>
      <c r="E82" s="307"/>
      <c r="F82" s="307"/>
      <c r="G82" s="307"/>
      <c r="H82" s="307"/>
      <c r="I82" s="307"/>
      <c r="J82" s="307"/>
      <c r="K82" s="307"/>
      <c r="L82" s="307"/>
      <c r="M82" s="307"/>
    </row>
    <row r="83" spans="1:13">
      <c r="A83" s="307"/>
      <c r="B83" s="307"/>
      <c r="C83" s="307"/>
      <c r="D83" s="307"/>
      <c r="E83" s="307"/>
      <c r="F83" s="307"/>
      <c r="G83" s="307"/>
      <c r="H83" s="307"/>
      <c r="I83" s="307"/>
      <c r="J83" s="307"/>
      <c r="K83" s="307"/>
      <c r="L83" s="307"/>
      <c r="M83" s="307"/>
    </row>
    <row r="84" spans="1:13">
      <c r="A84" s="307"/>
      <c r="B84" s="307"/>
      <c r="C84" s="307"/>
      <c r="D84" s="307"/>
      <c r="E84" s="307"/>
      <c r="F84" s="307"/>
      <c r="G84" s="307"/>
      <c r="H84" s="307"/>
      <c r="I84" s="307"/>
      <c r="J84" s="307"/>
      <c r="K84" s="307"/>
      <c r="L84" s="307"/>
      <c r="M84" s="307"/>
    </row>
    <row r="85" spans="1:13">
      <c r="A85" s="307"/>
      <c r="B85" s="307"/>
      <c r="C85" s="307"/>
      <c r="D85" s="307"/>
      <c r="E85" s="307"/>
      <c r="F85" s="307"/>
      <c r="G85" s="307"/>
      <c r="H85" s="307"/>
      <c r="I85" s="307"/>
      <c r="J85" s="307"/>
      <c r="K85" s="307"/>
      <c r="L85" s="307"/>
      <c r="M85" s="307"/>
    </row>
    <row r="86" spans="1:13">
      <c r="A86" s="307"/>
      <c r="B86" s="307"/>
      <c r="C86" s="307"/>
      <c r="D86" s="307"/>
      <c r="E86" s="307"/>
      <c r="F86" s="307"/>
      <c r="G86" s="307"/>
      <c r="H86" s="307"/>
      <c r="I86" s="307"/>
      <c r="J86" s="307"/>
      <c r="K86" s="307"/>
      <c r="L86" s="307"/>
      <c r="M86" s="307"/>
    </row>
    <row r="87" spans="1:13">
      <c r="A87" s="307"/>
      <c r="B87" s="307"/>
      <c r="C87" s="307"/>
      <c r="D87" s="307"/>
      <c r="E87" s="307"/>
      <c r="F87" s="307"/>
      <c r="G87" s="307"/>
      <c r="H87" s="307"/>
      <c r="I87" s="307"/>
      <c r="J87" s="307"/>
      <c r="K87" s="307"/>
      <c r="L87" s="307"/>
      <c r="M87" s="307"/>
    </row>
    <row r="88" spans="1:13">
      <c r="A88" s="307"/>
      <c r="B88" s="307"/>
      <c r="C88" s="307"/>
      <c r="D88" s="307"/>
      <c r="E88" s="307"/>
      <c r="F88" s="307"/>
      <c r="G88" s="307"/>
      <c r="H88" s="307"/>
      <c r="I88" s="307"/>
      <c r="J88" s="307"/>
      <c r="K88" s="307"/>
      <c r="L88" s="307"/>
      <c r="M88" s="307"/>
    </row>
    <row r="89" spans="1:13">
      <c r="A89" s="307"/>
      <c r="B89" s="307"/>
      <c r="C89" s="307"/>
      <c r="D89" s="307"/>
      <c r="E89" s="307"/>
      <c r="F89" s="307"/>
      <c r="G89" s="307"/>
      <c r="H89" s="307"/>
      <c r="I89" s="307"/>
      <c r="J89" s="307"/>
      <c r="K89" s="307"/>
      <c r="L89" s="307"/>
      <c r="M89" s="307"/>
    </row>
    <row r="90" spans="1:13">
      <c r="A90" s="307"/>
      <c r="B90" s="307"/>
      <c r="C90" s="307"/>
      <c r="D90" s="307"/>
      <c r="E90" s="307"/>
      <c r="F90" s="307"/>
      <c r="G90" s="307"/>
      <c r="H90" s="307"/>
      <c r="I90" s="307"/>
      <c r="J90" s="307"/>
      <c r="K90" s="307"/>
      <c r="L90" s="307"/>
      <c r="M90" s="307"/>
    </row>
    <row r="91" spans="1:13">
      <c r="A91" s="307"/>
      <c r="B91" s="307"/>
      <c r="C91" s="307"/>
      <c r="D91" s="307"/>
      <c r="E91" s="307"/>
      <c r="F91" s="307"/>
      <c r="G91" s="307"/>
      <c r="H91" s="307"/>
      <c r="I91" s="307"/>
      <c r="J91" s="307"/>
      <c r="K91" s="307"/>
      <c r="L91" s="307"/>
      <c r="M91" s="307"/>
    </row>
    <row r="92" spans="1:13">
      <c r="A92" s="307"/>
      <c r="B92" s="307"/>
      <c r="C92" s="307"/>
      <c r="D92" s="307"/>
      <c r="E92" s="307"/>
      <c r="F92" s="307"/>
      <c r="G92" s="307"/>
      <c r="H92" s="307"/>
      <c r="I92" s="307"/>
      <c r="J92" s="307"/>
      <c r="K92" s="307"/>
      <c r="L92" s="307"/>
      <c r="M92" s="307"/>
    </row>
    <row r="93" spans="1:13">
      <c r="A93" s="307"/>
      <c r="B93" s="307"/>
      <c r="C93" s="307"/>
      <c r="D93" s="307"/>
      <c r="E93" s="307"/>
      <c r="F93" s="307"/>
      <c r="G93" s="307"/>
      <c r="H93" s="307"/>
      <c r="I93" s="307"/>
      <c r="J93" s="307"/>
      <c r="K93" s="307"/>
      <c r="L93" s="307"/>
      <c r="M93" s="307"/>
    </row>
    <row r="94" spans="1:13">
      <c r="A94" s="307"/>
      <c r="B94" s="307"/>
      <c r="C94" s="307"/>
      <c r="D94" s="307"/>
      <c r="E94" s="307"/>
      <c r="F94" s="307"/>
      <c r="G94" s="307"/>
      <c r="H94" s="307"/>
      <c r="I94" s="307"/>
      <c r="J94" s="307"/>
      <c r="K94" s="307"/>
      <c r="L94" s="307"/>
      <c r="M94" s="307"/>
    </row>
    <row r="95" spans="1:13">
      <c r="A95" s="307"/>
      <c r="B95" s="307"/>
      <c r="C95" s="307"/>
      <c r="D95" s="307"/>
      <c r="E95" s="307"/>
      <c r="F95" s="307"/>
      <c r="G95" s="307"/>
      <c r="H95" s="307"/>
      <c r="I95" s="307"/>
      <c r="J95" s="307"/>
      <c r="K95" s="307"/>
      <c r="L95" s="307"/>
      <c r="M95" s="307"/>
    </row>
    <row r="96" spans="1:13">
      <c r="A96" s="307"/>
      <c r="B96" s="307"/>
      <c r="C96" s="307"/>
      <c r="D96" s="307"/>
      <c r="E96" s="307"/>
      <c r="F96" s="307"/>
      <c r="G96" s="307"/>
      <c r="H96" s="307"/>
      <c r="I96" s="307"/>
      <c r="J96" s="307"/>
      <c r="K96" s="307"/>
      <c r="L96" s="307"/>
      <c r="M96" s="307"/>
    </row>
    <row r="97" spans="1:13">
      <c r="A97" s="307"/>
      <c r="B97" s="307"/>
      <c r="C97" s="307"/>
      <c r="D97" s="307"/>
      <c r="E97" s="307"/>
      <c r="F97" s="307"/>
      <c r="G97" s="307"/>
      <c r="H97" s="307"/>
      <c r="I97" s="307"/>
      <c r="J97" s="307"/>
      <c r="K97" s="307"/>
      <c r="L97" s="307"/>
      <c r="M97" s="307"/>
    </row>
    <row r="98" spans="1:13">
      <c r="A98" s="307"/>
      <c r="B98" s="307"/>
      <c r="C98" s="307"/>
      <c r="D98" s="307"/>
      <c r="E98" s="307"/>
      <c r="F98" s="307"/>
      <c r="G98" s="307"/>
      <c r="H98" s="307"/>
      <c r="I98" s="307"/>
      <c r="J98" s="307"/>
      <c r="K98" s="307"/>
      <c r="L98" s="307"/>
      <c r="M98" s="307"/>
    </row>
    <row r="99" spans="1:13">
      <c r="A99" s="307"/>
      <c r="B99" s="307"/>
      <c r="C99" s="307"/>
      <c r="D99" s="307"/>
      <c r="E99" s="307"/>
      <c r="F99" s="307"/>
      <c r="G99" s="307"/>
      <c r="H99" s="307"/>
      <c r="I99" s="307"/>
      <c r="J99" s="307"/>
      <c r="K99" s="307"/>
      <c r="L99" s="307"/>
      <c r="M99" s="307"/>
    </row>
    <row r="100" spans="1:13">
      <c r="A100" s="307"/>
      <c r="B100" s="307"/>
      <c r="C100" s="307"/>
      <c r="D100" s="307"/>
      <c r="E100" s="307"/>
      <c r="F100" s="307"/>
      <c r="G100" s="307"/>
      <c r="H100" s="307"/>
      <c r="I100" s="307"/>
      <c r="J100" s="307"/>
      <c r="K100" s="307"/>
      <c r="L100" s="307"/>
      <c r="M100" s="307"/>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21" sqref="H21:L21"/>
    </sheetView>
  </sheetViews>
  <sheetFormatPr defaultColWidth="9" defaultRowHeight="13.2"/>
  <cols>
    <col min="1" max="1" width="12.77734375" style="73" customWidth="1"/>
    <col min="2" max="2" width="5.109375" style="73" customWidth="1"/>
    <col min="3" max="3" width="3.77734375" style="73" customWidth="1"/>
    <col min="4" max="4" width="6.88671875" style="73" customWidth="1"/>
    <col min="5" max="5" width="13.109375" style="73" customWidth="1"/>
    <col min="6" max="6" width="13.109375" style="117" customWidth="1"/>
    <col min="7" max="7" width="11.33203125" style="73" customWidth="1"/>
    <col min="8" max="8" width="26.6640625" style="90" customWidth="1"/>
    <col min="9" max="9" width="13" style="81" customWidth="1"/>
    <col min="10" max="10" width="16.109375" style="81" customWidth="1"/>
    <col min="11" max="11" width="13.44140625" style="117" customWidth="1"/>
    <col min="12" max="12" width="20.44140625" style="117" customWidth="1"/>
    <col min="13" max="13" width="13.44140625" style="88" customWidth="1"/>
    <col min="14" max="14" width="22.44140625" style="73" customWidth="1"/>
    <col min="15" max="15" width="9" style="74"/>
    <col min="16" max="16384" width="9" style="73"/>
  </cols>
  <sheetData>
    <row r="1" spans="1:16" ht="26.25" customHeight="1" thickTop="1">
      <c r="A1" s="65" t="s">
        <v>248</v>
      </c>
      <c r="B1" s="66"/>
      <c r="C1" s="66"/>
      <c r="D1" s="67"/>
      <c r="E1" s="67"/>
      <c r="F1" s="68"/>
      <c r="G1" s="69"/>
      <c r="H1" s="70"/>
      <c r="I1" s="331" t="s">
        <v>38</v>
      </c>
      <c r="J1" s="90"/>
      <c r="K1" s="71"/>
      <c r="L1" s="332"/>
      <c r="M1" s="72"/>
    </row>
    <row r="2" spans="1:16" ht="17.399999999999999">
      <c r="A2" s="75"/>
      <c r="B2" s="333"/>
      <c r="C2" s="333"/>
      <c r="D2" s="333"/>
      <c r="E2" s="333"/>
      <c r="F2" s="333"/>
      <c r="G2" s="76"/>
      <c r="H2" s="77"/>
      <c r="I2" s="334" t="s">
        <v>39</v>
      </c>
      <c r="J2" s="78"/>
      <c r="K2" s="335" t="s">
        <v>21</v>
      </c>
      <c r="L2" s="79"/>
      <c r="M2" s="72"/>
      <c r="N2" s="259"/>
      <c r="P2" s="178"/>
    </row>
    <row r="3" spans="1:16" ht="17.399999999999999">
      <c r="A3" s="336" t="s">
        <v>29</v>
      </c>
      <c r="B3" s="337"/>
      <c r="D3" s="338"/>
      <c r="E3" s="338"/>
      <c r="F3" s="338"/>
      <c r="G3" s="80"/>
      <c r="H3" s="187"/>
      <c r="J3" s="339"/>
      <c r="L3" s="71"/>
      <c r="M3" s="82"/>
    </row>
    <row r="4" spans="1:16" ht="17.399999999999999">
      <c r="A4" s="83"/>
      <c r="B4" s="337"/>
      <c r="C4" s="117"/>
      <c r="D4" s="338"/>
      <c r="E4" s="338"/>
      <c r="F4" s="340"/>
      <c r="G4" s="84"/>
      <c r="H4" s="85"/>
      <c r="I4" s="85"/>
      <c r="J4" s="90"/>
      <c r="L4" s="71"/>
      <c r="M4" s="82"/>
      <c r="N4" s="417"/>
    </row>
    <row r="5" spans="1:16">
      <c r="A5" s="341"/>
      <c r="D5" s="338"/>
      <c r="E5" s="86"/>
      <c r="F5" s="342"/>
      <c r="G5" s="87"/>
      <c r="H5"/>
      <c r="I5" s="343"/>
      <c r="J5" s="90"/>
      <c r="M5" s="82"/>
    </row>
    <row r="6" spans="1:16" ht="17.399999999999999">
      <c r="A6" s="341"/>
      <c r="D6" s="338"/>
      <c r="E6" s="342"/>
      <c r="F6" s="342"/>
      <c r="G6" s="87"/>
      <c r="H6" s="77"/>
      <c r="I6" s="344"/>
      <c r="J6" s="90"/>
      <c r="M6" s="82"/>
    </row>
    <row r="7" spans="1:16">
      <c r="A7" s="341"/>
      <c r="D7" s="338"/>
      <c r="E7" s="342"/>
      <c r="F7" s="342"/>
      <c r="G7" s="87"/>
      <c r="H7" s="345"/>
      <c r="I7" s="343"/>
      <c r="J7" s="90"/>
      <c r="M7" s="82"/>
    </row>
    <row r="8" spans="1:16">
      <c r="A8" s="341"/>
      <c r="D8" s="338"/>
      <c r="E8" s="342"/>
      <c r="F8" s="342"/>
      <c r="G8" s="87"/>
      <c r="H8" s="78"/>
      <c r="I8" s="346"/>
      <c r="J8" s="346"/>
      <c r="K8" s="346"/>
    </row>
    <row r="9" spans="1:16">
      <c r="A9" s="341"/>
      <c r="D9" s="338"/>
      <c r="E9" s="342"/>
      <c r="F9" s="342"/>
      <c r="G9" s="87"/>
      <c r="H9" s="346"/>
      <c r="I9" s="346"/>
      <c r="J9" s="346"/>
      <c r="K9" s="346"/>
      <c r="N9" s="89"/>
    </row>
    <row r="10" spans="1:16">
      <c r="A10" s="341"/>
      <c r="D10" s="338"/>
      <c r="E10" s="342"/>
      <c r="F10" s="342"/>
      <c r="G10" s="87"/>
      <c r="H10" s="346"/>
      <c r="I10" s="346"/>
      <c r="J10" s="346"/>
      <c r="K10" s="346"/>
      <c r="N10" s="89" t="s">
        <v>40</v>
      </c>
    </row>
    <row r="11" spans="1:16">
      <c r="A11" s="341"/>
      <c r="D11" s="338"/>
      <c r="E11" s="342"/>
      <c r="F11" s="342"/>
      <c r="G11" s="87"/>
      <c r="H11" s="346"/>
      <c r="I11" s="346"/>
      <c r="J11" s="346"/>
      <c r="K11" s="346"/>
    </row>
    <row r="12" spans="1:16">
      <c r="A12" s="341"/>
      <c r="D12" s="338"/>
      <c r="E12" s="342"/>
      <c r="F12" s="342"/>
      <c r="G12" s="87"/>
      <c r="H12" s="346"/>
      <c r="I12" s="346"/>
      <c r="J12" s="346"/>
      <c r="K12" s="346"/>
      <c r="N12" s="89" t="s">
        <v>41</v>
      </c>
      <c r="O12" s="541"/>
    </row>
    <row r="13" spans="1:16">
      <c r="A13" s="341"/>
      <c r="D13" s="338"/>
      <c r="E13" s="342"/>
      <c r="F13" s="342"/>
      <c r="G13" s="87"/>
      <c r="H13" s="346"/>
      <c r="I13" s="346"/>
      <c r="J13" s="346"/>
      <c r="K13" s="346"/>
    </row>
    <row r="14" spans="1:16">
      <c r="A14" s="341"/>
      <c r="D14" s="338"/>
      <c r="E14" s="342"/>
      <c r="F14" s="342"/>
      <c r="G14" s="87"/>
      <c r="H14" s="346"/>
      <c r="I14" s="346"/>
      <c r="J14" s="346"/>
      <c r="K14" s="346"/>
      <c r="N14" s="347" t="s">
        <v>42</v>
      </c>
    </row>
    <row r="15" spans="1:16">
      <c r="A15" s="341"/>
      <c r="D15" s="338"/>
      <c r="E15" s="338" t="s">
        <v>21</v>
      </c>
      <c r="F15" s="340"/>
      <c r="G15" s="80"/>
      <c r="H15" s="345"/>
      <c r="I15" s="343"/>
      <c r="J15" s="78"/>
    </row>
    <row r="16" spans="1:16">
      <c r="A16" s="341"/>
      <c r="D16" s="338"/>
      <c r="E16" s="338"/>
      <c r="F16" s="340"/>
      <c r="G16" s="80"/>
      <c r="I16" s="343"/>
      <c r="J16" s="90"/>
      <c r="N16" s="419" t="s">
        <v>236</v>
      </c>
    </row>
    <row r="17" spans="1:19" ht="20.25" customHeight="1" thickBot="1">
      <c r="A17" s="686" t="s">
        <v>281</v>
      </c>
      <c r="B17" s="687"/>
      <c r="C17" s="687"/>
      <c r="D17" s="349"/>
      <c r="E17" s="350"/>
      <c r="F17" s="687" t="s">
        <v>278</v>
      </c>
      <c r="G17" s="688"/>
      <c r="H17" s="345"/>
      <c r="I17" s="343"/>
      <c r="J17" s="78"/>
      <c r="L17" s="79"/>
      <c r="M17" s="82"/>
      <c r="N17" s="348" t="s">
        <v>136</v>
      </c>
    </row>
    <row r="18" spans="1:19" ht="39" customHeight="1" thickTop="1">
      <c r="A18" s="689" t="s">
        <v>43</v>
      </c>
      <c r="B18" s="690"/>
      <c r="C18" s="691"/>
      <c r="D18" s="351" t="s">
        <v>44</v>
      </c>
      <c r="E18" s="352"/>
      <c r="F18" s="692" t="s">
        <v>45</v>
      </c>
      <c r="G18" s="693"/>
      <c r="I18" s="343"/>
      <c r="J18" s="90"/>
      <c r="M18" s="82"/>
      <c r="Q18" s="73" t="s">
        <v>29</v>
      </c>
      <c r="S18" s="73" t="s">
        <v>21</v>
      </c>
    </row>
    <row r="19" spans="1:19" ht="30" customHeight="1">
      <c r="A19" s="694" t="s">
        <v>241</v>
      </c>
      <c r="B19" s="694"/>
      <c r="C19" s="694"/>
      <c r="D19" s="694"/>
      <c r="E19" s="694"/>
      <c r="F19" s="694"/>
      <c r="G19" s="694"/>
      <c r="H19" s="353"/>
      <c r="I19" s="91" t="s">
        <v>46</v>
      </c>
      <c r="J19" s="91"/>
      <c r="K19" s="91"/>
      <c r="L19" s="79"/>
      <c r="M19" s="82"/>
    </row>
    <row r="20" spans="1:19" ht="17.399999999999999">
      <c r="E20" s="354" t="s">
        <v>47</v>
      </c>
      <c r="F20" s="355" t="s">
        <v>48</v>
      </c>
      <c r="H20" s="559" t="s">
        <v>217</v>
      </c>
      <c r="I20" s="343"/>
      <c r="J20" s="90" t="s">
        <v>21</v>
      </c>
      <c r="K20" s="356" t="s">
        <v>21</v>
      </c>
      <c r="M20" s="82"/>
    </row>
    <row r="21" spans="1:19" ht="16.8" thickBot="1">
      <c r="A21" s="357"/>
      <c r="B21" s="695">
        <v>44724</v>
      </c>
      <c r="C21" s="696"/>
      <c r="D21" s="358" t="s">
        <v>49</v>
      </c>
      <c r="E21" s="697" t="s">
        <v>50</v>
      </c>
      <c r="F21" s="698"/>
      <c r="G21" s="81" t="s">
        <v>51</v>
      </c>
      <c r="H21" s="699" t="s">
        <v>279</v>
      </c>
      <c r="I21" s="700"/>
      <c r="J21" s="700"/>
      <c r="K21" s="700"/>
      <c r="L21" s="700"/>
      <c r="M21" s="92" t="s">
        <v>217</v>
      </c>
      <c r="N21" s="93"/>
    </row>
    <row r="22" spans="1:19" ht="36" customHeight="1" thickTop="1" thickBot="1">
      <c r="A22" s="359" t="s">
        <v>52</v>
      </c>
      <c r="B22" s="701" t="s">
        <v>53</v>
      </c>
      <c r="C22" s="702"/>
      <c r="D22" s="703"/>
      <c r="E22" s="94" t="s">
        <v>264</v>
      </c>
      <c r="F22" s="94" t="s">
        <v>280</v>
      </c>
      <c r="G22" s="360" t="s">
        <v>54</v>
      </c>
      <c r="H22" s="704" t="s">
        <v>55</v>
      </c>
      <c r="I22" s="705"/>
      <c r="J22" s="705"/>
      <c r="K22" s="705"/>
      <c r="L22" s="706"/>
      <c r="M22" s="361" t="s">
        <v>56</v>
      </c>
      <c r="N22" s="362" t="s">
        <v>57</v>
      </c>
      <c r="R22" s="73" t="s">
        <v>29</v>
      </c>
    </row>
    <row r="23" spans="1:19" ht="81.599999999999994" customHeight="1" thickBot="1">
      <c r="A23" s="363" t="s">
        <v>58</v>
      </c>
      <c r="B23" s="626" t="str">
        <f>IF(G23&gt;5,"☆☆☆☆",IF(AND(G23&gt;=2.39,G23&lt;5),"☆☆☆",IF(AND(G23&gt;=1.39,G23&lt;2.4),"☆☆",IF(AND(G23&gt;0,G23&lt;1.4),"☆",IF(AND(G23&gt;=-1.39,G23&lt;0),"★",IF(AND(G23&gt;=-2.39,G23&lt;-1.4),"★★",IF(AND(G23&gt;=-3.39,G23&lt;-2.4),"★★★")))))))</f>
        <v>☆</v>
      </c>
      <c r="C23" s="627"/>
      <c r="D23" s="628"/>
      <c r="E23" s="180">
        <v>3.91</v>
      </c>
      <c r="F23" s="180">
        <v>3.79</v>
      </c>
      <c r="G23" s="235">
        <f>+E23-F23</f>
        <v>0.12000000000000011</v>
      </c>
      <c r="H23" s="629" t="s">
        <v>265</v>
      </c>
      <c r="I23" s="630"/>
      <c r="J23" s="630"/>
      <c r="K23" s="630"/>
      <c r="L23" s="631"/>
      <c r="M23" s="581" t="s">
        <v>266</v>
      </c>
      <c r="N23" s="595">
        <v>44714</v>
      </c>
      <c r="O23" s="448" t="s">
        <v>235</v>
      </c>
    </row>
    <row r="24" spans="1:19" ht="66" customHeight="1" thickBot="1">
      <c r="A24" s="364" t="s">
        <v>59</v>
      </c>
      <c r="B24" s="626" t="str">
        <f t="shared" ref="B24" si="0">IF(G24&gt;5,"☆☆☆☆",IF(AND(G24&gt;=2.39,G24&lt;5),"☆☆☆",IF(AND(G24&gt;=1.39,G24&lt;2.4),"☆☆",IF(AND(G24&gt;0,G24&lt;1.4),"☆",IF(AND(G24&gt;=-1.39,G24&lt;0),"★",IF(AND(G24&gt;=-2.39,G24&lt;-1.4),"★★",IF(AND(G24&gt;=-3.39,G24&lt;-2.4),"★★★")))))))</f>
        <v>★</v>
      </c>
      <c r="C24" s="627"/>
      <c r="D24" s="628"/>
      <c r="E24" s="180">
        <v>5.69</v>
      </c>
      <c r="F24" s="180">
        <v>5.0999999999999996</v>
      </c>
      <c r="G24" s="325">
        <f t="shared" ref="G24:G70" si="1">+F24-E24</f>
        <v>-0.59000000000000075</v>
      </c>
      <c r="H24" s="707"/>
      <c r="I24" s="708"/>
      <c r="J24" s="708"/>
      <c r="K24" s="708"/>
      <c r="L24" s="709"/>
      <c r="M24" s="250"/>
      <c r="N24" s="251"/>
      <c r="O24" s="448" t="s">
        <v>59</v>
      </c>
      <c r="Q24" s="73" t="s">
        <v>29</v>
      </c>
    </row>
    <row r="25" spans="1:19" ht="81" customHeight="1" thickBot="1">
      <c r="A25" s="457" t="s">
        <v>60</v>
      </c>
      <c r="B25" s="626" t="str">
        <f t="shared" ref="B25:B70" si="2">IF(G25&gt;5,"☆☆☆☆",IF(AND(G25&gt;=2.39,G25&lt;5),"☆☆☆",IF(AND(G25&gt;=1.39,G25&lt;2.4),"☆☆",IF(AND(G25&gt;0,G25&lt;1.4),"☆",IF(AND(G25&gt;=-1.39,G25&lt;0),"★",IF(AND(G25&gt;=-2.39,G25&lt;-1.4),"★★",IF(AND(G25&gt;=-3.39,G25&lt;-2.4),"★★★")))))))</f>
        <v>☆☆</v>
      </c>
      <c r="C25" s="627"/>
      <c r="D25" s="628"/>
      <c r="E25" s="180">
        <v>4.45</v>
      </c>
      <c r="F25" s="479">
        <v>6</v>
      </c>
      <c r="G25" s="223">
        <f t="shared" si="1"/>
        <v>1.5499999999999998</v>
      </c>
      <c r="H25" s="629"/>
      <c r="I25" s="630"/>
      <c r="J25" s="630"/>
      <c r="K25" s="630"/>
      <c r="L25" s="631"/>
      <c r="M25" s="581"/>
      <c r="N25" s="251"/>
      <c r="O25" s="448" t="s">
        <v>60</v>
      </c>
    </row>
    <row r="26" spans="1:19" ht="83.25" customHeight="1" thickBot="1">
      <c r="A26" s="457" t="s">
        <v>61</v>
      </c>
      <c r="B26" s="626" t="str">
        <f t="shared" si="2"/>
        <v>☆</v>
      </c>
      <c r="C26" s="627"/>
      <c r="D26" s="628"/>
      <c r="E26" s="479">
        <v>6.04</v>
      </c>
      <c r="F26" s="479">
        <v>6.67</v>
      </c>
      <c r="G26" s="95">
        <f t="shared" si="1"/>
        <v>0.62999999999999989</v>
      </c>
      <c r="H26" s="629"/>
      <c r="I26" s="630"/>
      <c r="J26" s="630"/>
      <c r="K26" s="630"/>
      <c r="L26" s="631"/>
      <c r="M26" s="250"/>
      <c r="N26" s="251"/>
      <c r="O26" s="448" t="s">
        <v>61</v>
      </c>
    </row>
    <row r="27" spans="1:19" ht="78.599999999999994" customHeight="1" thickBot="1">
      <c r="A27" s="457" t="s">
        <v>62</v>
      </c>
      <c r="B27" s="626" t="str">
        <f t="shared" si="2"/>
        <v>★</v>
      </c>
      <c r="C27" s="627"/>
      <c r="D27" s="628"/>
      <c r="E27" s="480">
        <v>2.94</v>
      </c>
      <c r="F27" s="480">
        <v>2.74</v>
      </c>
      <c r="G27" s="95">
        <f t="shared" si="1"/>
        <v>-0.19999999999999973</v>
      </c>
      <c r="H27" s="629"/>
      <c r="I27" s="630"/>
      <c r="J27" s="630"/>
      <c r="K27" s="630"/>
      <c r="L27" s="631"/>
      <c r="M27" s="250"/>
      <c r="N27" s="251"/>
      <c r="O27" s="448" t="s">
        <v>62</v>
      </c>
    </row>
    <row r="28" spans="1:19" ht="87" customHeight="1" thickBot="1">
      <c r="A28" s="457" t="s">
        <v>63</v>
      </c>
      <c r="B28" s="626" t="str">
        <f t="shared" si="2"/>
        <v>☆</v>
      </c>
      <c r="C28" s="627"/>
      <c r="D28" s="628"/>
      <c r="E28" s="479">
        <v>7.31</v>
      </c>
      <c r="F28" s="479">
        <v>7.62</v>
      </c>
      <c r="G28" s="95">
        <f t="shared" si="1"/>
        <v>0.3100000000000005</v>
      </c>
      <c r="H28" s="629"/>
      <c r="I28" s="630"/>
      <c r="J28" s="630"/>
      <c r="K28" s="630"/>
      <c r="L28" s="631"/>
      <c r="M28" s="250"/>
      <c r="N28" s="251"/>
      <c r="O28" s="448" t="s">
        <v>63</v>
      </c>
    </row>
    <row r="29" spans="1:19" ht="71.25" customHeight="1" thickBot="1">
      <c r="A29" s="457" t="s">
        <v>64</v>
      </c>
      <c r="B29" s="626" t="str">
        <f t="shared" si="2"/>
        <v>☆</v>
      </c>
      <c r="C29" s="627"/>
      <c r="D29" s="628"/>
      <c r="E29" s="180">
        <v>3.58</v>
      </c>
      <c r="F29" s="180">
        <v>3.66</v>
      </c>
      <c r="G29" s="95">
        <f t="shared" si="1"/>
        <v>8.0000000000000071E-2</v>
      </c>
      <c r="H29" s="629"/>
      <c r="I29" s="630"/>
      <c r="J29" s="630"/>
      <c r="K29" s="630"/>
      <c r="L29" s="631"/>
      <c r="M29" s="250"/>
      <c r="N29" s="251"/>
      <c r="O29" s="448" t="s">
        <v>64</v>
      </c>
    </row>
    <row r="30" spans="1:19" ht="73.5" customHeight="1" thickBot="1">
      <c r="A30" s="457" t="s">
        <v>65</v>
      </c>
      <c r="B30" s="626" t="str">
        <f t="shared" si="2"/>
        <v>☆</v>
      </c>
      <c r="C30" s="627"/>
      <c r="D30" s="628"/>
      <c r="E30" s="180">
        <v>3.83</v>
      </c>
      <c r="F30" s="180">
        <v>3.92</v>
      </c>
      <c r="G30" s="95">
        <f t="shared" si="1"/>
        <v>8.9999999999999858E-2</v>
      </c>
      <c r="H30" s="629"/>
      <c r="I30" s="630"/>
      <c r="J30" s="630"/>
      <c r="K30" s="630"/>
      <c r="L30" s="631"/>
      <c r="M30" s="250"/>
      <c r="N30" s="251"/>
      <c r="O30" s="448" t="s">
        <v>65</v>
      </c>
    </row>
    <row r="31" spans="1:19" ht="75.75" customHeight="1" thickBot="1">
      <c r="A31" s="457" t="s">
        <v>66</v>
      </c>
      <c r="B31" s="626" t="str">
        <f t="shared" si="2"/>
        <v>☆</v>
      </c>
      <c r="C31" s="627"/>
      <c r="D31" s="628"/>
      <c r="E31" s="480">
        <v>2.29</v>
      </c>
      <c r="F31" s="480">
        <v>2.5</v>
      </c>
      <c r="G31" s="95">
        <f t="shared" si="1"/>
        <v>0.20999999999999996</v>
      </c>
      <c r="H31" s="629"/>
      <c r="I31" s="630"/>
      <c r="J31" s="630"/>
      <c r="K31" s="630"/>
      <c r="L31" s="631"/>
      <c r="M31" s="250"/>
      <c r="N31" s="251"/>
      <c r="O31" s="448" t="s">
        <v>66</v>
      </c>
    </row>
    <row r="32" spans="1:19" ht="96" customHeight="1" thickBot="1">
      <c r="A32" s="458" t="s">
        <v>67</v>
      </c>
      <c r="B32" s="626" t="str">
        <f t="shared" si="2"/>
        <v>★</v>
      </c>
      <c r="C32" s="627"/>
      <c r="D32" s="628"/>
      <c r="E32" s="180">
        <v>4.93</v>
      </c>
      <c r="F32" s="180">
        <v>4.3</v>
      </c>
      <c r="G32" s="95">
        <f t="shared" si="1"/>
        <v>-0.62999999999999989</v>
      </c>
      <c r="H32" s="629"/>
      <c r="I32" s="630"/>
      <c r="J32" s="630"/>
      <c r="K32" s="630"/>
      <c r="L32" s="631"/>
      <c r="M32" s="250"/>
      <c r="N32" s="251"/>
      <c r="O32" s="448" t="s">
        <v>67</v>
      </c>
    </row>
    <row r="33" spans="1:16" ht="94.95" customHeight="1" thickBot="1">
      <c r="A33" s="459" t="s">
        <v>68</v>
      </c>
      <c r="B33" s="626" t="str">
        <f t="shared" si="2"/>
        <v>☆</v>
      </c>
      <c r="C33" s="627"/>
      <c r="D33" s="628"/>
      <c r="E33" s="479">
        <v>6.31</v>
      </c>
      <c r="F33" s="479">
        <v>6.63</v>
      </c>
      <c r="G33" s="95">
        <f t="shared" si="1"/>
        <v>0.32000000000000028</v>
      </c>
      <c r="H33" s="629"/>
      <c r="I33" s="630"/>
      <c r="J33" s="630"/>
      <c r="K33" s="630"/>
      <c r="L33" s="631"/>
      <c r="M33" s="250"/>
      <c r="N33" s="251"/>
      <c r="O33" s="448" t="s">
        <v>68</v>
      </c>
    </row>
    <row r="34" spans="1:16" ht="81" customHeight="1" thickBot="1">
      <c r="A34" s="364" t="s">
        <v>69</v>
      </c>
      <c r="B34" s="626" t="str">
        <f t="shared" si="2"/>
        <v>☆</v>
      </c>
      <c r="C34" s="627"/>
      <c r="D34" s="628"/>
      <c r="E34" s="180">
        <v>5</v>
      </c>
      <c r="F34" s="180">
        <v>5.36</v>
      </c>
      <c r="G34" s="95">
        <f t="shared" si="1"/>
        <v>0.36000000000000032</v>
      </c>
      <c r="H34" s="629"/>
      <c r="I34" s="630"/>
      <c r="J34" s="630"/>
      <c r="K34" s="630"/>
      <c r="L34" s="631"/>
      <c r="M34" s="512"/>
      <c r="N34" s="513"/>
      <c r="O34" s="448" t="s">
        <v>69</v>
      </c>
    </row>
    <row r="35" spans="1:16" ht="94.5" customHeight="1" thickBot="1">
      <c r="A35" s="458" t="s">
        <v>70</v>
      </c>
      <c r="B35" s="626" t="str">
        <f t="shared" si="2"/>
        <v>★</v>
      </c>
      <c r="C35" s="627"/>
      <c r="D35" s="628"/>
      <c r="E35" s="479">
        <v>6.34</v>
      </c>
      <c r="F35" s="479">
        <v>6.28</v>
      </c>
      <c r="G35" s="95">
        <f t="shared" si="1"/>
        <v>-5.9999999999999609E-2</v>
      </c>
      <c r="H35" s="683"/>
      <c r="I35" s="684"/>
      <c r="J35" s="684"/>
      <c r="K35" s="684"/>
      <c r="L35" s="685"/>
      <c r="M35" s="514"/>
      <c r="N35" s="515"/>
      <c r="O35" s="448" t="s">
        <v>70</v>
      </c>
    </row>
    <row r="36" spans="1:16" ht="92.4" customHeight="1" thickBot="1">
      <c r="A36" s="460" t="s">
        <v>71</v>
      </c>
      <c r="B36" s="626" t="str">
        <f t="shared" si="2"/>
        <v>★</v>
      </c>
      <c r="C36" s="627"/>
      <c r="D36" s="628"/>
      <c r="E36" s="180">
        <v>5.9</v>
      </c>
      <c r="F36" s="180">
        <v>5.69</v>
      </c>
      <c r="G36" s="95">
        <f t="shared" si="1"/>
        <v>-0.20999999999999996</v>
      </c>
      <c r="H36" s="629"/>
      <c r="I36" s="630"/>
      <c r="J36" s="630"/>
      <c r="K36" s="630"/>
      <c r="L36" s="631"/>
      <c r="M36" s="516"/>
      <c r="N36" s="517"/>
      <c r="O36" s="448" t="s">
        <v>71</v>
      </c>
    </row>
    <row r="37" spans="1:16" ht="87.75" customHeight="1" thickBot="1">
      <c r="A37" s="457" t="s">
        <v>72</v>
      </c>
      <c r="B37" s="626" t="str">
        <f t="shared" si="2"/>
        <v>☆</v>
      </c>
      <c r="C37" s="627"/>
      <c r="D37" s="628"/>
      <c r="E37" s="180">
        <v>4.16</v>
      </c>
      <c r="F37" s="180">
        <v>4.91</v>
      </c>
      <c r="G37" s="95">
        <f t="shared" si="1"/>
        <v>0.75</v>
      </c>
      <c r="H37" s="629"/>
      <c r="I37" s="630"/>
      <c r="J37" s="630"/>
      <c r="K37" s="630"/>
      <c r="L37" s="631"/>
      <c r="M37" s="250"/>
      <c r="N37" s="251"/>
      <c r="O37" s="448" t="s">
        <v>72</v>
      </c>
    </row>
    <row r="38" spans="1:16" ht="75.75" customHeight="1" thickBot="1">
      <c r="A38" s="457" t="s">
        <v>73</v>
      </c>
      <c r="B38" s="626" t="str">
        <f t="shared" si="2"/>
        <v>★★★</v>
      </c>
      <c r="C38" s="627"/>
      <c r="D38" s="628"/>
      <c r="E38" s="479">
        <v>9.24</v>
      </c>
      <c r="F38" s="180">
        <v>5.93</v>
      </c>
      <c r="G38" s="95">
        <f t="shared" si="1"/>
        <v>-3.3100000000000005</v>
      </c>
      <c r="H38" s="629"/>
      <c r="I38" s="630"/>
      <c r="J38" s="630"/>
      <c r="K38" s="630"/>
      <c r="L38" s="631"/>
      <c r="M38" s="518"/>
      <c r="N38" s="519"/>
      <c r="O38" s="448" t="s">
        <v>73</v>
      </c>
    </row>
    <row r="39" spans="1:16" ht="70.2" customHeight="1" thickBot="1">
      <c r="A39" s="457" t="s">
        <v>74</v>
      </c>
      <c r="B39" s="626" t="str">
        <f t="shared" si="2"/>
        <v>★</v>
      </c>
      <c r="C39" s="627"/>
      <c r="D39" s="628"/>
      <c r="E39" s="479">
        <v>6.62</v>
      </c>
      <c r="F39" s="479">
        <v>6.45</v>
      </c>
      <c r="G39" s="95">
        <f t="shared" si="1"/>
        <v>-0.16999999999999993</v>
      </c>
      <c r="H39" s="629"/>
      <c r="I39" s="630"/>
      <c r="J39" s="630"/>
      <c r="K39" s="630"/>
      <c r="L39" s="631"/>
      <c r="M39" s="516"/>
      <c r="N39" s="517"/>
      <c r="O39" s="448" t="s">
        <v>74</v>
      </c>
    </row>
    <row r="40" spans="1:16" ht="78.75" customHeight="1" thickBot="1">
      <c r="A40" s="457" t="s">
        <v>75</v>
      </c>
      <c r="B40" s="626" t="str">
        <f t="shared" si="2"/>
        <v>☆</v>
      </c>
      <c r="C40" s="627"/>
      <c r="D40" s="628"/>
      <c r="E40" s="180">
        <v>5.87</v>
      </c>
      <c r="F40" s="180">
        <v>5.91</v>
      </c>
      <c r="G40" s="95">
        <f t="shared" si="1"/>
        <v>4.0000000000000036E-2</v>
      </c>
      <c r="H40" s="629"/>
      <c r="I40" s="630"/>
      <c r="J40" s="630"/>
      <c r="K40" s="630"/>
      <c r="L40" s="631"/>
      <c r="M40" s="518"/>
      <c r="N40" s="519"/>
      <c r="O40" s="448" t="s">
        <v>75</v>
      </c>
    </row>
    <row r="41" spans="1:16" ht="66" customHeight="1" thickBot="1">
      <c r="A41" s="457" t="s">
        <v>76</v>
      </c>
      <c r="B41" s="626" t="str">
        <f t="shared" si="2"/>
        <v>☆</v>
      </c>
      <c r="C41" s="627"/>
      <c r="D41" s="628"/>
      <c r="E41" s="180">
        <v>3.54</v>
      </c>
      <c r="F41" s="180">
        <v>4.33</v>
      </c>
      <c r="G41" s="95">
        <f t="shared" si="1"/>
        <v>0.79</v>
      </c>
      <c r="H41" s="629"/>
      <c r="I41" s="630"/>
      <c r="J41" s="630"/>
      <c r="K41" s="630"/>
      <c r="L41" s="631"/>
      <c r="M41" s="250"/>
      <c r="N41" s="251"/>
      <c r="O41" s="448" t="s">
        <v>76</v>
      </c>
    </row>
    <row r="42" spans="1:16" ht="77.25" customHeight="1" thickBot="1">
      <c r="A42" s="457" t="s">
        <v>77</v>
      </c>
      <c r="B42" s="626" t="str">
        <f t="shared" si="2"/>
        <v>★</v>
      </c>
      <c r="C42" s="627"/>
      <c r="D42" s="628"/>
      <c r="E42" s="479">
        <v>6.7</v>
      </c>
      <c r="F42" s="479">
        <v>6.63</v>
      </c>
      <c r="G42" s="95">
        <f t="shared" si="1"/>
        <v>-7.0000000000000284E-2</v>
      </c>
      <c r="H42" s="629"/>
      <c r="I42" s="630"/>
      <c r="J42" s="630"/>
      <c r="K42" s="630"/>
      <c r="L42" s="631"/>
      <c r="M42" s="516"/>
      <c r="N42" s="251"/>
      <c r="O42" s="448" t="s">
        <v>77</v>
      </c>
      <c r="P42" s="73" t="s">
        <v>217</v>
      </c>
    </row>
    <row r="43" spans="1:16" ht="69.75" customHeight="1" thickBot="1">
      <c r="A43" s="457" t="s">
        <v>78</v>
      </c>
      <c r="B43" s="626" t="str">
        <f t="shared" si="2"/>
        <v>☆</v>
      </c>
      <c r="C43" s="627"/>
      <c r="D43" s="628"/>
      <c r="E43" s="180">
        <v>4.34</v>
      </c>
      <c r="F43" s="180">
        <v>4.74</v>
      </c>
      <c r="G43" s="95">
        <f t="shared" si="1"/>
        <v>0.40000000000000036</v>
      </c>
      <c r="H43" s="629"/>
      <c r="I43" s="630"/>
      <c r="J43" s="630"/>
      <c r="K43" s="630"/>
      <c r="L43" s="631"/>
      <c r="M43" s="250"/>
      <c r="N43" s="251"/>
      <c r="O43" s="448" t="s">
        <v>78</v>
      </c>
    </row>
    <row r="44" spans="1:16" ht="77.25" customHeight="1" thickBot="1">
      <c r="A44" s="461" t="s">
        <v>79</v>
      </c>
      <c r="B44" s="626" t="str">
        <f t="shared" si="2"/>
        <v>★</v>
      </c>
      <c r="C44" s="627"/>
      <c r="D44" s="628"/>
      <c r="E44" s="180">
        <v>4.5199999999999996</v>
      </c>
      <c r="F44" s="180">
        <v>4.29</v>
      </c>
      <c r="G44" s="95">
        <f t="shared" si="1"/>
        <v>-0.22999999999999954</v>
      </c>
      <c r="H44" s="629"/>
      <c r="I44" s="630"/>
      <c r="J44" s="630"/>
      <c r="K44" s="630"/>
      <c r="L44" s="631"/>
      <c r="M44" s="250"/>
      <c r="N44" s="251"/>
      <c r="O44" s="448" t="s">
        <v>79</v>
      </c>
    </row>
    <row r="45" spans="1:16" ht="81.75" customHeight="1" thickBot="1">
      <c r="A45" s="457" t="s">
        <v>80</v>
      </c>
      <c r="B45" s="626" t="str">
        <f t="shared" si="2"/>
        <v>☆</v>
      </c>
      <c r="C45" s="627"/>
      <c r="D45" s="628"/>
      <c r="E45" s="180">
        <v>4.9400000000000004</v>
      </c>
      <c r="F45" s="180">
        <v>5.12</v>
      </c>
      <c r="G45" s="95">
        <f t="shared" si="1"/>
        <v>0.17999999999999972</v>
      </c>
      <c r="H45" s="629"/>
      <c r="I45" s="630"/>
      <c r="J45" s="630"/>
      <c r="K45" s="630"/>
      <c r="L45" s="631"/>
      <c r="M45" s="250"/>
      <c r="N45" s="526"/>
      <c r="O45" s="448" t="s">
        <v>80</v>
      </c>
    </row>
    <row r="46" spans="1:16" ht="72.75" customHeight="1" thickBot="1">
      <c r="A46" s="457" t="s">
        <v>81</v>
      </c>
      <c r="B46" s="626" t="str">
        <f t="shared" si="2"/>
        <v>☆</v>
      </c>
      <c r="C46" s="627"/>
      <c r="D46" s="628"/>
      <c r="E46" s="180">
        <v>3.93</v>
      </c>
      <c r="F46" s="180">
        <v>4.32</v>
      </c>
      <c r="G46" s="95">
        <f t="shared" si="1"/>
        <v>0.39000000000000012</v>
      </c>
      <c r="H46" s="629"/>
      <c r="I46" s="630"/>
      <c r="J46" s="630"/>
      <c r="K46" s="630"/>
      <c r="L46" s="631"/>
      <c r="M46" s="250"/>
      <c r="N46" s="251"/>
      <c r="O46" s="448" t="s">
        <v>81</v>
      </c>
    </row>
    <row r="47" spans="1:16" ht="81.75" customHeight="1" thickBot="1">
      <c r="A47" s="457" t="s">
        <v>82</v>
      </c>
      <c r="B47" s="626" t="str">
        <f t="shared" si="2"/>
        <v>☆</v>
      </c>
      <c r="C47" s="627"/>
      <c r="D47" s="628"/>
      <c r="E47" s="180">
        <v>4.8099999999999996</v>
      </c>
      <c r="F47" s="180">
        <v>5.47</v>
      </c>
      <c r="G47" s="95">
        <f t="shared" si="1"/>
        <v>0.66000000000000014</v>
      </c>
      <c r="H47" s="629"/>
      <c r="I47" s="630"/>
      <c r="J47" s="630"/>
      <c r="K47" s="630"/>
      <c r="L47" s="631"/>
      <c r="M47" s="527"/>
      <c r="N47" s="251"/>
      <c r="O47" s="448" t="s">
        <v>82</v>
      </c>
    </row>
    <row r="48" spans="1:16" ht="78.75" customHeight="1" thickBot="1">
      <c r="A48" s="457" t="s">
        <v>83</v>
      </c>
      <c r="B48" s="626" t="str">
        <f t="shared" si="2"/>
        <v>★</v>
      </c>
      <c r="C48" s="627"/>
      <c r="D48" s="628"/>
      <c r="E48" s="180">
        <v>3.61</v>
      </c>
      <c r="F48" s="180">
        <v>3.52</v>
      </c>
      <c r="G48" s="95">
        <f t="shared" si="1"/>
        <v>-8.9999999999999858E-2</v>
      </c>
      <c r="H48" s="635"/>
      <c r="I48" s="636"/>
      <c r="J48" s="636"/>
      <c r="K48" s="636"/>
      <c r="L48" s="637"/>
      <c r="M48" s="250"/>
      <c r="N48" s="251"/>
      <c r="O48" s="448" t="s">
        <v>83</v>
      </c>
    </row>
    <row r="49" spans="1:15" ht="74.25" customHeight="1" thickBot="1">
      <c r="A49" s="457" t="s">
        <v>84</v>
      </c>
      <c r="B49" s="626" t="str">
        <f t="shared" si="2"/>
        <v>☆</v>
      </c>
      <c r="C49" s="627"/>
      <c r="D49" s="628"/>
      <c r="E49" s="180">
        <v>5.17</v>
      </c>
      <c r="F49" s="180">
        <v>5.27</v>
      </c>
      <c r="G49" s="95">
        <f t="shared" si="1"/>
        <v>9.9999999999999645E-2</v>
      </c>
      <c r="H49" s="629"/>
      <c r="I49" s="630"/>
      <c r="J49" s="630"/>
      <c r="K49" s="630"/>
      <c r="L49" s="631"/>
      <c r="M49" s="528"/>
      <c r="N49" s="251"/>
      <c r="O49" s="448" t="s">
        <v>84</v>
      </c>
    </row>
    <row r="50" spans="1:15" ht="73.2" customHeight="1" thickBot="1">
      <c r="A50" s="457" t="s">
        <v>85</v>
      </c>
      <c r="B50" s="626" t="str">
        <f t="shared" si="2"/>
        <v>☆</v>
      </c>
      <c r="C50" s="627"/>
      <c r="D50" s="628"/>
      <c r="E50" s="180">
        <v>5.7</v>
      </c>
      <c r="F50" s="180">
        <v>5.83</v>
      </c>
      <c r="G50" s="95">
        <f t="shared" si="1"/>
        <v>0.12999999999999989</v>
      </c>
      <c r="H50" s="635"/>
      <c r="I50" s="636"/>
      <c r="J50" s="636"/>
      <c r="K50" s="636"/>
      <c r="L50" s="637"/>
      <c r="M50" s="250"/>
      <c r="N50" s="251"/>
      <c r="O50" s="448" t="s">
        <v>85</v>
      </c>
    </row>
    <row r="51" spans="1:15" ht="73.5" customHeight="1" thickBot="1">
      <c r="A51" s="457" t="s">
        <v>86</v>
      </c>
      <c r="B51" s="626" t="str">
        <f t="shared" si="2"/>
        <v>☆</v>
      </c>
      <c r="C51" s="627"/>
      <c r="D51" s="628"/>
      <c r="E51" s="180">
        <v>4.88</v>
      </c>
      <c r="F51" s="479">
        <v>6.21</v>
      </c>
      <c r="G51" s="95">
        <f t="shared" si="1"/>
        <v>1.33</v>
      </c>
      <c r="H51" s="629"/>
      <c r="I51" s="630"/>
      <c r="J51" s="630"/>
      <c r="K51" s="630"/>
      <c r="L51" s="631"/>
      <c r="M51" s="518"/>
      <c r="N51" s="519"/>
      <c r="O51" s="448" t="s">
        <v>86</v>
      </c>
    </row>
    <row r="52" spans="1:15" ht="91.95" customHeight="1" thickBot="1">
      <c r="A52" s="457" t="s">
        <v>87</v>
      </c>
      <c r="B52" s="626" t="str">
        <f t="shared" si="2"/>
        <v>☆</v>
      </c>
      <c r="C52" s="627"/>
      <c r="D52" s="628"/>
      <c r="E52" s="480">
        <v>2.67</v>
      </c>
      <c r="F52" s="180">
        <v>3.53</v>
      </c>
      <c r="G52" s="95">
        <f t="shared" si="1"/>
        <v>0.85999999999999988</v>
      </c>
      <c r="H52" s="629"/>
      <c r="I52" s="630"/>
      <c r="J52" s="630"/>
      <c r="K52" s="630"/>
      <c r="L52" s="631"/>
      <c r="M52" s="250"/>
      <c r="N52" s="251"/>
      <c r="O52" s="448" t="s">
        <v>87</v>
      </c>
    </row>
    <row r="53" spans="1:15" ht="77.25" customHeight="1" thickBot="1">
      <c r="A53" s="457" t="s">
        <v>88</v>
      </c>
      <c r="B53" s="626" t="str">
        <f t="shared" si="2"/>
        <v>★</v>
      </c>
      <c r="C53" s="627"/>
      <c r="D53" s="628"/>
      <c r="E53" s="180">
        <v>5.74</v>
      </c>
      <c r="F53" s="180">
        <v>5.16</v>
      </c>
      <c r="G53" s="95">
        <f t="shared" si="1"/>
        <v>-0.58000000000000007</v>
      </c>
      <c r="H53" s="629"/>
      <c r="I53" s="630"/>
      <c r="J53" s="630"/>
      <c r="K53" s="630"/>
      <c r="L53" s="631"/>
      <c r="M53" s="250"/>
      <c r="N53" s="251"/>
      <c r="O53" s="448" t="s">
        <v>88</v>
      </c>
    </row>
    <row r="54" spans="1:15" ht="63.75" customHeight="1" thickBot="1">
      <c r="A54" s="457" t="s">
        <v>89</v>
      </c>
      <c r="B54" s="626" t="str">
        <f t="shared" si="2"/>
        <v>☆</v>
      </c>
      <c r="C54" s="627"/>
      <c r="D54" s="628"/>
      <c r="E54" s="180">
        <v>5.35</v>
      </c>
      <c r="F54" s="180">
        <v>5.39</v>
      </c>
      <c r="G54" s="95">
        <f t="shared" si="1"/>
        <v>4.0000000000000036E-2</v>
      </c>
      <c r="H54" s="629"/>
      <c r="I54" s="630"/>
      <c r="J54" s="630"/>
      <c r="K54" s="630"/>
      <c r="L54" s="631"/>
      <c r="M54" s="250"/>
      <c r="N54" s="251"/>
      <c r="O54" s="448" t="s">
        <v>89</v>
      </c>
    </row>
    <row r="55" spans="1:15" ht="75" customHeight="1" thickBot="1">
      <c r="A55" s="457" t="s">
        <v>90</v>
      </c>
      <c r="B55" s="626" t="str">
        <f t="shared" si="2"/>
        <v>★</v>
      </c>
      <c r="C55" s="627"/>
      <c r="D55" s="628"/>
      <c r="E55" s="180">
        <v>5.26</v>
      </c>
      <c r="F55" s="180">
        <v>5.09</v>
      </c>
      <c r="G55" s="95">
        <f t="shared" si="1"/>
        <v>-0.16999999999999993</v>
      </c>
      <c r="H55" s="629"/>
      <c r="I55" s="630"/>
      <c r="J55" s="630"/>
      <c r="K55" s="630"/>
      <c r="L55" s="631"/>
      <c r="M55" s="250"/>
      <c r="N55" s="251"/>
      <c r="O55" s="448" t="s">
        <v>90</v>
      </c>
    </row>
    <row r="56" spans="1:15" ht="80.25" customHeight="1" thickBot="1">
      <c r="A56" s="457" t="s">
        <v>91</v>
      </c>
      <c r="B56" s="626" t="str">
        <f t="shared" si="2"/>
        <v>☆</v>
      </c>
      <c r="C56" s="627"/>
      <c r="D56" s="628"/>
      <c r="E56" s="180">
        <v>5.21</v>
      </c>
      <c r="F56" s="180">
        <v>5.32</v>
      </c>
      <c r="G56" s="95">
        <f t="shared" si="1"/>
        <v>0.11000000000000032</v>
      </c>
      <c r="H56" s="629"/>
      <c r="I56" s="630"/>
      <c r="J56" s="630"/>
      <c r="K56" s="630"/>
      <c r="L56" s="631"/>
      <c r="M56" s="250"/>
      <c r="N56" s="251"/>
      <c r="O56" s="448" t="s">
        <v>91</v>
      </c>
    </row>
    <row r="57" spans="1:15" ht="63.75" customHeight="1" thickBot="1">
      <c r="A57" s="457" t="s">
        <v>92</v>
      </c>
      <c r="B57" s="626" t="str">
        <f t="shared" si="2"/>
        <v>★★★</v>
      </c>
      <c r="C57" s="627"/>
      <c r="D57" s="628"/>
      <c r="E57" s="479">
        <v>6.8</v>
      </c>
      <c r="F57" s="180">
        <v>4.2699999999999996</v>
      </c>
      <c r="G57" s="95">
        <f t="shared" si="1"/>
        <v>-2.5300000000000002</v>
      </c>
      <c r="H57" s="635"/>
      <c r="I57" s="636"/>
      <c r="J57" s="636"/>
      <c r="K57" s="636"/>
      <c r="L57" s="637"/>
      <c r="M57" s="250"/>
      <c r="N57" s="251"/>
      <c r="O57" s="448" t="s">
        <v>92</v>
      </c>
    </row>
    <row r="58" spans="1:15" ht="69.75" customHeight="1" thickBot="1">
      <c r="A58" s="457" t="s">
        <v>93</v>
      </c>
      <c r="B58" s="626" t="str">
        <f t="shared" si="2"/>
        <v>★</v>
      </c>
      <c r="C58" s="627"/>
      <c r="D58" s="628"/>
      <c r="E58" s="180">
        <v>5.43</v>
      </c>
      <c r="F58" s="180">
        <v>4.87</v>
      </c>
      <c r="G58" s="95">
        <f t="shared" si="1"/>
        <v>-0.55999999999999961</v>
      </c>
      <c r="H58" s="629"/>
      <c r="I58" s="630"/>
      <c r="J58" s="630"/>
      <c r="K58" s="630"/>
      <c r="L58" s="631"/>
      <c r="M58" s="250"/>
      <c r="N58" s="251"/>
      <c r="O58" s="448" t="s">
        <v>93</v>
      </c>
    </row>
    <row r="59" spans="1:15" ht="76.2" customHeight="1" thickBot="1">
      <c r="A59" s="457" t="s">
        <v>94</v>
      </c>
      <c r="B59" s="626" t="str">
        <f t="shared" si="2"/>
        <v>★</v>
      </c>
      <c r="C59" s="627"/>
      <c r="D59" s="628"/>
      <c r="E59" s="180">
        <v>5.64</v>
      </c>
      <c r="F59" s="180">
        <v>5.54</v>
      </c>
      <c r="G59" s="95">
        <f t="shared" si="1"/>
        <v>-9.9999999999999645E-2</v>
      </c>
      <c r="H59" s="629"/>
      <c r="I59" s="630"/>
      <c r="J59" s="630"/>
      <c r="K59" s="630"/>
      <c r="L59" s="631"/>
      <c r="M59" s="518"/>
      <c r="N59" s="519"/>
      <c r="O59" s="448" t="s">
        <v>94</v>
      </c>
    </row>
    <row r="60" spans="1:15" ht="91.95" customHeight="1" thickBot="1">
      <c r="A60" s="457" t="s">
        <v>95</v>
      </c>
      <c r="B60" s="626" t="str">
        <f t="shared" si="2"/>
        <v>☆</v>
      </c>
      <c r="C60" s="627"/>
      <c r="D60" s="628"/>
      <c r="E60" s="479">
        <v>6.05</v>
      </c>
      <c r="F60" s="479">
        <v>6.7</v>
      </c>
      <c r="G60" s="95">
        <f t="shared" si="1"/>
        <v>0.65000000000000036</v>
      </c>
      <c r="H60" s="629"/>
      <c r="I60" s="630"/>
      <c r="J60" s="630"/>
      <c r="K60" s="630"/>
      <c r="L60" s="631"/>
      <c r="M60" s="250"/>
      <c r="N60" s="251"/>
      <c r="O60" s="448" t="s">
        <v>95</v>
      </c>
    </row>
    <row r="61" spans="1:15" ht="81" customHeight="1" thickBot="1">
      <c r="A61" s="457" t="s">
        <v>96</v>
      </c>
      <c r="B61" s="626" t="str">
        <f t="shared" si="2"/>
        <v>★</v>
      </c>
      <c r="C61" s="627"/>
      <c r="D61" s="628"/>
      <c r="E61" s="480">
        <v>2.96</v>
      </c>
      <c r="F61" s="480">
        <v>1.82</v>
      </c>
      <c r="G61" s="95">
        <f t="shared" si="1"/>
        <v>-1.1399999999999999</v>
      </c>
      <c r="H61" s="629"/>
      <c r="I61" s="630"/>
      <c r="J61" s="630"/>
      <c r="K61" s="630"/>
      <c r="L61" s="631"/>
      <c r="M61" s="250"/>
      <c r="N61" s="251"/>
      <c r="O61" s="448" t="s">
        <v>96</v>
      </c>
    </row>
    <row r="62" spans="1:15" ht="75.599999999999994" customHeight="1" thickBot="1">
      <c r="A62" s="457" t="s">
        <v>97</v>
      </c>
      <c r="B62" s="626" t="str">
        <f t="shared" si="2"/>
        <v>☆</v>
      </c>
      <c r="C62" s="627"/>
      <c r="D62" s="628"/>
      <c r="E62" s="479">
        <v>6.97</v>
      </c>
      <c r="F62" s="479">
        <v>7.14</v>
      </c>
      <c r="G62" s="95">
        <f t="shared" si="1"/>
        <v>0.16999999999999993</v>
      </c>
      <c r="H62" s="629"/>
      <c r="I62" s="630"/>
      <c r="J62" s="630"/>
      <c r="K62" s="630"/>
      <c r="L62" s="631"/>
      <c r="M62" s="250"/>
      <c r="N62" s="251"/>
      <c r="O62" s="448" t="s">
        <v>97</v>
      </c>
    </row>
    <row r="63" spans="1:15" ht="87" customHeight="1" thickBot="1">
      <c r="A63" s="457" t="s">
        <v>98</v>
      </c>
      <c r="B63" s="626" t="str">
        <f t="shared" si="2"/>
        <v>☆</v>
      </c>
      <c r="C63" s="627"/>
      <c r="D63" s="628"/>
      <c r="E63" s="480">
        <v>2.83</v>
      </c>
      <c r="F63" s="180">
        <v>3.09</v>
      </c>
      <c r="G63" s="95">
        <f t="shared" si="1"/>
        <v>0.25999999999999979</v>
      </c>
      <c r="H63" s="629"/>
      <c r="I63" s="630"/>
      <c r="J63" s="630"/>
      <c r="K63" s="630"/>
      <c r="L63" s="631"/>
      <c r="M63" s="543"/>
      <c r="N63" s="251"/>
      <c r="O63" s="448" t="s">
        <v>98</v>
      </c>
    </row>
    <row r="64" spans="1:15" ht="73.2" customHeight="1" thickBot="1">
      <c r="A64" s="457" t="s">
        <v>99</v>
      </c>
      <c r="B64" s="626" t="str">
        <f t="shared" si="2"/>
        <v>★</v>
      </c>
      <c r="C64" s="627"/>
      <c r="D64" s="628"/>
      <c r="E64" s="180">
        <v>3.61</v>
      </c>
      <c r="F64" s="480">
        <v>2.68</v>
      </c>
      <c r="G64" s="95">
        <f t="shared" si="1"/>
        <v>-0.92999999999999972</v>
      </c>
      <c r="H64" s="638"/>
      <c r="I64" s="639"/>
      <c r="J64" s="639"/>
      <c r="K64" s="639"/>
      <c r="L64" s="640"/>
      <c r="M64" s="250"/>
      <c r="N64" s="251"/>
      <c r="O64" s="448" t="s">
        <v>99</v>
      </c>
    </row>
    <row r="65" spans="1:18" ht="80.25" customHeight="1" thickBot="1">
      <c r="A65" s="457" t="s">
        <v>100</v>
      </c>
      <c r="B65" s="626" t="str">
        <f t="shared" si="2"/>
        <v>★★</v>
      </c>
      <c r="C65" s="627"/>
      <c r="D65" s="628"/>
      <c r="E65" s="479">
        <v>8.84</v>
      </c>
      <c r="F65" s="479">
        <v>7</v>
      </c>
      <c r="G65" s="95">
        <f t="shared" si="1"/>
        <v>-1.8399999999999999</v>
      </c>
      <c r="H65" s="641"/>
      <c r="I65" s="642"/>
      <c r="J65" s="642"/>
      <c r="K65" s="642"/>
      <c r="L65" s="643"/>
      <c r="M65" s="544"/>
      <c r="N65" s="251"/>
      <c r="O65" s="448" t="s">
        <v>100</v>
      </c>
    </row>
    <row r="66" spans="1:18" ht="88.5" customHeight="1" thickBot="1">
      <c r="A66" s="457" t="s">
        <v>101</v>
      </c>
      <c r="B66" s="626" t="str">
        <f t="shared" si="2"/>
        <v>★</v>
      </c>
      <c r="C66" s="627"/>
      <c r="D66" s="628"/>
      <c r="E66" s="479">
        <v>8.2799999999999994</v>
      </c>
      <c r="F66" s="479">
        <v>8.14</v>
      </c>
      <c r="G66" s="95">
        <f t="shared" si="1"/>
        <v>-0.13999999999999879</v>
      </c>
      <c r="H66" s="635"/>
      <c r="I66" s="636"/>
      <c r="J66" s="636"/>
      <c r="K66" s="636"/>
      <c r="L66" s="637"/>
      <c r="M66" s="250"/>
      <c r="N66" s="251"/>
      <c r="O66" s="448" t="s">
        <v>101</v>
      </c>
    </row>
    <row r="67" spans="1:18" ht="78.75" customHeight="1" thickBot="1">
      <c r="A67" s="457" t="s">
        <v>102</v>
      </c>
      <c r="B67" s="626" t="str">
        <f t="shared" si="2"/>
        <v>★</v>
      </c>
      <c r="C67" s="627"/>
      <c r="D67" s="628"/>
      <c r="E67" s="180">
        <v>5.31</v>
      </c>
      <c r="F67" s="180">
        <v>5.14</v>
      </c>
      <c r="G67" s="95">
        <f t="shared" si="1"/>
        <v>-0.16999999999999993</v>
      </c>
      <c r="H67" s="629"/>
      <c r="I67" s="630"/>
      <c r="J67" s="630"/>
      <c r="K67" s="630"/>
      <c r="L67" s="631"/>
      <c r="M67" s="250"/>
      <c r="N67" s="251"/>
      <c r="O67" s="448" t="s">
        <v>102</v>
      </c>
    </row>
    <row r="68" spans="1:18" ht="63" customHeight="1" thickBot="1">
      <c r="A68" s="460" t="s">
        <v>103</v>
      </c>
      <c r="B68" s="626" t="str">
        <f t="shared" si="2"/>
        <v>☆</v>
      </c>
      <c r="C68" s="627"/>
      <c r="D68" s="628"/>
      <c r="E68" s="479">
        <v>7.68</v>
      </c>
      <c r="F68" s="479">
        <v>8.7899999999999991</v>
      </c>
      <c r="G68" s="95">
        <f t="shared" si="1"/>
        <v>1.1099999999999994</v>
      </c>
      <c r="H68" s="632"/>
      <c r="I68" s="633"/>
      <c r="J68" s="633"/>
      <c r="K68" s="633"/>
      <c r="L68" s="634"/>
      <c r="M68" s="504"/>
      <c r="N68" s="503"/>
      <c r="O68" s="448" t="s">
        <v>103</v>
      </c>
    </row>
    <row r="69" spans="1:18" ht="72.75" customHeight="1" thickBot="1">
      <c r="A69" s="458" t="s">
        <v>104</v>
      </c>
      <c r="B69" s="626" t="str">
        <f t="shared" si="2"/>
        <v>★</v>
      </c>
      <c r="C69" s="627"/>
      <c r="D69" s="628"/>
      <c r="E69" s="481">
        <v>2.41</v>
      </c>
      <c r="F69" s="481">
        <v>2.12</v>
      </c>
      <c r="G69" s="95">
        <f t="shared" si="1"/>
        <v>-0.29000000000000004</v>
      </c>
      <c r="H69" s="635"/>
      <c r="I69" s="636"/>
      <c r="J69" s="636"/>
      <c r="K69" s="636"/>
      <c r="L69" s="637"/>
      <c r="M69" s="250"/>
      <c r="N69" s="251"/>
      <c r="O69" s="448" t="s">
        <v>104</v>
      </c>
    </row>
    <row r="70" spans="1:18" ht="58.5" customHeight="1" thickBot="1">
      <c r="A70" s="365" t="s">
        <v>105</v>
      </c>
      <c r="B70" s="626" t="b">
        <f t="shared" si="2"/>
        <v>0</v>
      </c>
      <c r="C70" s="627"/>
      <c r="D70" s="628"/>
      <c r="E70" s="180">
        <v>5.32</v>
      </c>
      <c r="F70" s="180">
        <v>5.32</v>
      </c>
      <c r="G70" s="246">
        <f t="shared" si="1"/>
        <v>0</v>
      </c>
      <c r="H70" s="629"/>
      <c r="I70" s="630"/>
      <c r="J70" s="630"/>
      <c r="K70" s="630"/>
      <c r="L70" s="631"/>
      <c r="M70" s="366"/>
      <c r="N70" s="251"/>
      <c r="O70" s="448"/>
    </row>
    <row r="71" spans="1:18" ht="42.75" customHeight="1" thickBot="1">
      <c r="A71" s="367"/>
      <c r="B71" s="367"/>
      <c r="C71" s="367"/>
      <c r="D71" s="367"/>
      <c r="E71" s="674"/>
      <c r="F71" s="674"/>
      <c r="G71" s="674"/>
      <c r="H71" s="674"/>
      <c r="I71" s="674"/>
      <c r="J71" s="674"/>
      <c r="K71" s="674"/>
      <c r="L71" s="674"/>
      <c r="M71" s="74">
        <f>COUNTIF(E23:E69,"&gt;=10")</f>
        <v>0</v>
      </c>
      <c r="N71" s="74">
        <f>COUNTIF(F23:F69,"&gt;=10")</f>
        <v>0</v>
      </c>
      <c r="O71" s="74" t="s">
        <v>29</v>
      </c>
    </row>
    <row r="72" spans="1:18" ht="36.75" customHeight="1" thickBot="1">
      <c r="A72" s="96" t="s">
        <v>21</v>
      </c>
      <c r="B72" s="97"/>
      <c r="C72" s="161"/>
      <c r="D72" s="161"/>
      <c r="E72" s="675" t="s">
        <v>20</v>
      </c>
      <c r="F72" s="675"/>
      <c r="G72" s="675"/>
      <c r="H72" s="676" t="s">
        <v>245</v>
      </c>
      <c r="I72" s="677"/>
      <c r="J72" s="97"/>
      <c r="K72" s="98"/>
      <c r="L72" s="98"/>
      <c r="M72" s="99"/>
      <c r="N72" s="100"/>
    </row>
    <row r="73" spans="1:18" ht="36.75" customHeight="1" thickBot="1">
      <c r="A73" s="101"/>
      <c r="B73" s="368"/>
      <c r="C73" s="678" t="s">
        <v>106</v>
      </c>
      <c r="D73" s="679"/>
      <c r="E73" s="679"/>
      <c r="F73" s="680"/>
      <c r="G73" s="102">
        <f>+F70</f>
        <v>5.32</v>
      </c>
      <c r="H73" s="103" t="s">
        <v>107</v>
      </c>
      <c r="I73" s="681">
        <f>+G70</f>
        <v>0</v>
      </c>
      <c r="J73" s="682"/>
      <c r="K73" s="369"/>
      <c r="L73" s="369"/>
      <c r="M73" s="370"/>
      <c r="N73" s="104"/>
    </row>
    <row r="74" spans="1:18" ht="36.75" customHeight="1" thickBot="1">
      <c r="A74" s="101"/>
      <c r="B74" s="368"/>
      <c r="C74" s="644" t="s">
        <v>108</v>
      </c>
      <c r="D74" s="645"/>
      <c r="E74" s="645"/>
      <c r="F74" s="646"/>
      <c r="G74" s="105">
        <f>+F35</f>
        <v>6.28</v>
      </c>
      <c r="H74" s="106" t="s">
        <v>107</v>
      </c>
      <c r="I74" s="647">
        <f>+G35</f>
        <v>-5.9999999999999609E-2</v>
      </c>
      <c r="J74" s="648"/>
      <c r="K74" s="369"/>
      <c r="L74" s="369"/>
      <c r="M74" s="370"/>
      <c r="N74" s="104"/>
      <c r="R74" s="414" t="s">
        <v>21</v>
      </c>
    </row>
    <row r="75" spans="1:18" ht="36.75" customHeight="1" thickBot="1">
      <c r="A75" s="101"/>
      <c r="B75" s="368"/>
      <c r="C75" s="649" t="s">
        <v>109</v>
      </c>
      <c r="D75" s="650"/>
      <c r="E75" s="650"/>
      <c r="F75" s="107" t="str">
        <f>VLOOKUP(G75,F:P,10,0)</f>
        <v>鹿児島県</v>
      </c>
      <c r="G75" s="108">
        <f>MAX(F23:F70)</f>
        <v>8.7899999999999991</v>
      </c>
      <c r="H75" s="651" t="s">
        <v>110</v>
      </c>
      <c r="I75" s="652"/>
      <c r="J75" s="652"/>
      <c r="K75" s="109">
        <f>+N71</f>
        <v>0</v>
      </c>
      <c r="L75" s="110" t="s">
        <v>111</v>
      </c>
      <c r="M75" s="111">
        <f>N71-M71</f>
        <v>0</v>
      </c>
      <c r="N75" s="104"/>
      <c r="R75" s="415"/>
    </row>
    <row r="76" spans="1:18" ht="36.75" customHeight="1" thickBot="1">
      <c r="A76" s="112"/>
      <c r="B76" s="113"/>
      <c r="C76" s="113"/>
      <c r="D76" s="113"/>
      <c r="E76" s="113"/>
      <c r="F76" s="113"/>
      <c r="G76" s="113"/>
      <c r="H76" s="113"/>
      <c r="I76" s="113"/>
      <c r="J76" s="113"/>
      <c r="K76" s="114"/>
      <c r="L76" s="114"/>
      <c r="M76" s="115"/>
      <c r="N76" s="116"/>
      <c r="R76" s="415"/>
    </row>
    <row r="77" spans="1:18" ht="30.75" customHeight="1">
      <c r="A77" s="145"/>
      <c r="B77" s="145"/>
      <c r="C77" s="145"/>
      <c r="D77" s="145"/>
      <c r="E77" s="145"/>
      <c r="F77" s="145"/>
      <c r="G77" s="145"/>
      <c r="H77" s="145"/>
      <c r="I77" s="145"/>
      <c r="J77" s="145"/>
      <c r="K77" s="371"/>
      <c r="L77" s="371"/>
      <c r="M77" s="372"/>
      <c r="N77" s="373"/>
      <c r="R77" s="416"/>
    </row>
    <row r="78" spans="1:18" ht="30.75" customHeight="1" thickBot="1">
      <c r="A78" s="374"/>
      <c r="B78" s="374"/>
      <c r="C78" s="374"/>
      <c r="D78" s="374"/>
      <c r="E78" s="374"/>
      <c r="F78" s="374"/>
      <c r="G78" s="374"/>
      <c r="H78" s="374"/>
      <c r="I78" s="374"/>
      <c r="J78" s="374"/>
      <c r="K78" s="375"/>
      <c r="L78" s="375"/>
      <c r="M78" s="376"/>
      <c r="N78" s="374"/>
    </row>
    <row r="79" spans="1:18" ht="24.75" customHeight="1" thickTop="1">
      <c r="A79" s="653">
        <v>2</v>
      </c>
      <c r="B79" s="656" t="s">
        <v>242</v>
      </c>
      <c r="C79" s="657"/>
      <c r="D79" s="657"/>
      <c r="E79" s="657"/>
      <c r="F79" s="658"/>
      <c r="G79" s="665" t="s">
        <v>243</v>
      </c>
      <c r="H79" s="666"/>
      <c r="I79" s="666"/>
      <c r="J79" s="666"/>
      <c r="K79" s="666"/>
      <c r="L79" s="666"/>
      <c r="M79" s="666"/>
      <c r="N79" s="667"/>
    </row>
    <row r="80" spans="1:18" ht="24.75" customHeight="1">
      <c r="A80" s="654"/>
      <c r="B80" s="659"/>
      <c r="C80" s="660"/>
      <c r="D80" s="660"/>
      <c r="E80" s="660"/>
      <c r="F80" s="661"/>
      <c r="G80" s="668"/>
      <c r="H80" s="669"/>
      <c r="I80" s="669"/>
      <c r="J80" s="669"/>
      <c r="K80" s="669"/>
      <c r="L80" s="669"/>
      <c r="M80" s="669"/>
      <c r="N80" s="670"/>
      <c r="O80" s="377" t="s">
        <v>29</v>
      </c>
      <c r="P80" s="377"/>
    </row>
    <row r="81" spans="1:16" ht="24.75" customHeight="1">
      <c r="A81" s="654"/>
      <c r="B81" s="659"/>
      <c r="C81" s="660"/>
      <c r="D81" s="660"/>
      <c r="E81" s="660"/>
      <c r="F81" s="661"/>
      <c r="G81" s="668"/>
      <c r="H81" s="669"/>
      <c r="I81" s="669"/>
      <c r="J81" s="669"/>
      <c r="K81" s="669"/>
      <c r="L81" s="669"/>
      <c r="M81" s="669"/>
      <c r="N81" s="670"/>
      <c r="O81" s="377" t="s">
        <v>21</v>
      </c>
      <c r="P81" s="377" t="s">
        <v>112</v>
      </c>
    </row>
    <row r="82" spans="1:16" ht="24.75" customHeight="1">
      <c r="A82" s="654"/>
      <c r="B82" s="659"/>
      <c r="C82" s="660"/>
      <c r="D82" s="660"/>
      <c r="E82" s="660"/>
      <c r="F82" s="661"/>
      <c r="G82" s="668"/>
      <c r="H82" s="669"/>
      <c r="I82" s="669"/>
      <c r="J82" s="669"/>
      <c r="K82" s="669"/>
      <c r="L82" s="669"/>
      <c r="M82" s="669"/>
      <c r="N82" s="670"/>
      <c r="O82" s="378"/>
      <c r="P82" s="377"/>
    </row>
    <row r="83" spans="1:16" ht="46.2" customHeight="1" thickBot="1">
      <c r="A83" s="655"/>
      <c r="B83" s="662"/>
      <c r="C83" s="663"/>
      <c r="D83" s="663"/>
      <c r="E83" s="663"/>
      <c r="F83" s="664"/>
      <c r="G83" s="671"/>
      <c r="H83" s="672"/>
      <c r="I83" s="672"/>
      <c r="J83" s="672"/>
      <c r="K83" s="672"/>
      <c r="L83" s="672"/>
      <c r="M83" s="672"/>
      <c r="N83" s="67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9318-4065-4DE7-9A4F-9D4330EB5D00}">
  <dimension ref="A1:P24"/>
  <sheetViews>
    <sheetView view="pageBreakPreview" zoomScale="95" zoomScaleNormal="75" zoomScaleSheetLayoutView="95" workbookViewId="0">
      <selection activeCell="O10" sqref="O10"/>
    </sheetView>
  </sheetViews>
  <sheetFormatPr defaultColWidth="9" defaultRowHeight="13.2"/>
  <cols>
    <col min="1" max="1" width="4.88671875" style="601" customWidth="1"/>
    <col min="2" max="7" width="9" style="601"/>
    <col min="8" max="10" width="13.88671875" style="601" customWidth="1"/>
    <col min="11" max="11" width="11" style="601" customWidth="1"/>
    <col min="12" max="12" width="9" style="601"/>
    <col min="13" max="13" width="4.21875" style="601" customWidth="1"/>
    <col min="14" max="16384" width="9" style="601"/>
  </cols>
  <sheetData>
    <row r="1" spans="1:16" ht="23.4">
      <c r="A1" s="719" t="s">
        <v>396</v>
      </c>
      <c r="B1" s="719"/>
      <c r="C1" s="719"/>
      <c r="D1" s="719"/>
      <c r="E1" s="719"/>
      <c r="F1" s="719"/>
      <c r="G1" s="719"/>
      <c r="H1" s="719"/>
      <c r="I1" s="719"/>
      <c r="J1" s="720"/>
      <c r="K1" s="720"/>
      <c r="L1" s="720"/>
      <c r="M1" s="720"/>
    </row>
    <row r="2" spans="1:16" ht="19.2">
      <c r="A2" s="721" t="s">
        <v>397</v>
      </c>
      <c r="B2" s="721"/>
      <c r="C2" s="721"/>
      <c r="D2" s="721"/>
      <c r="E2" s="721"/>
      <c r="F2" s="721"/>
      <c r="G2" s="721"/>
      <c r="H2" s="721"/>
      <c r="I2" s="721"/>
      <c r="J2" s="722"/>
      <c r="K2" s="722"/>
      <c r="L2" s="722"/>
      <c r="M2" s="722"/>
      <c r="N2" s="602"/>
    </row>
    <row r="3" spans="1:16" ht="19.2">
      <c r="A3" s="721" t="s">
        <v>398</v>
      </c>
      <c r="B3" s="721"/>
      <c r="C3" s="721"/>
      <c r="D3" s="721"/>
      <c r="E3" s="721"/>
      <c r="F3" s="721"/>
      <c r="G3" s="721"/>
      <c r="H3" s="721"/>
      <c r="I3" s="721"/>
      <c r="J3" s="722"/>
      <c r="K3" s="722"/>
      <c r="L3" s="722"/>
      <c r="M3" s="722"/>
      <c r="N3" s="723"/>
    </row>
    <row r="4" spans="1:16" ht="16.2">
      <c r="A4" s="724" t="s">
        <v>399</v>
      </c>
      <c r="B4" s="724"/>
      <c r="C4" s="724"/>
      <c r="D4" s="724"/>
      <c r="E4" s="724"/>
      <c r="F4" s="724"/>
      <c r="G4" s="724"/>
      <c r="H4" s="724"/>
      <c r="I4" s="724"/>
      <c r="J4" s="725"/>
      <c r="K4" s="725"/>
      <c r="L4" s="725"/>
      <c r="M4" s="725"/>
      <c r="N4" s="723"/>
    </row>
    <row r="5" spans="1:16" ht="16.2">
      <c r="A5" s="603"/>
      <c r="B5" s="604"/>
      <c r="C5" s="604"/>
      <c r="D5" s="604"/>
      <c r="E5" s="604"/>
      <c r="F5" s="604"/>
      <c r="G5" s="604"/>
      <c r="H5" s="604"/>
      <c r="I5" s="604"/>
      <c r="J5" s="604"/>
      <c r="K5" s="604"/>
      <c r="L5" s="604"/>
      <c r="M5" s="604"/>
      <c r="N5" s="723"/>
    </row>
    <row r="6" spans="1:16" ht="17.399999999999999">
      <c r="A6" s="604"/>
      <c r="B6" s="726" t="s">
        <v>29</v>
      </c>
      <c r="C6" s="727"/>
      <c r="D6" s="727"/>
      <c r="E6" s="727"/>
      <c r="F6" s="604"/>
      <c r="G6" s="604"/>
      <c r="H6" s="730" t="s">
        <v>400</v>
      </c>
      <c r="I6" s="731"/>
      <c r="J6" s="731"/>
      <c r="K6" s="731"/>
      <c r="L6" s="731"/>
      <c r="M6" s="604"/>
      <c r="N6" s="723"/>
      <c r="O6" s="605"/>
    </row>
    <row r="7" spans="1:16" ht="16.2">
      <c r="A7" s="604"/>
      <c r="B7" s="728"/>
      <c r="C7" s="728"/>
      <c r="D7" s="728"/>
      <c r="E7" s="728"/>
      <c r="F7" s="604"/>
      <c r="G7" s="604"/>
      <c r="H7" s="731"/>
      <c r="I7" s="731"/>
      <c r="J7" s="731"/>
      <c r="K7" s="731"/>
      <c r="L7" s="731"/>
      <c r="M7" s="604"/>
      <c r="N7" s="723"/>
      <c r="O7" s="601" t="s">
        <v>21</v>
      </c>
    </row>
    <row r="8" spans="1:16" ht="16.2">
      <c r="A8" s="604"/>
      <c r="B8" s="728"/>
      <c r="C8" s="728"/>
      <c r="D8" s="728"/>
      <c r="E8" s="728"/>
      <c r="F8" s="604"/>
      <c r="G8" s="604"/>
      <c r="H8" s="731"/>
      <c r="I8" s="731"/>
      <c r="J8" s="731"/>
      <c r="K8" s="731"/>
      <c r="L8" s="731"/>
      <c r="M8" s="604"/>
    </row>
    <row r="9" spans="1:16" ht="16.2">
      <c r="A9" s="604"/>
      <c r="B9" s="728"/>
      <c r="C9" s="728"/>
      <c r="D9" s="728"/>
      <c r="E9" s="728"/>
      <c r="F9" s="604"/>
      <c r="G9" s="604"/>
      <c r="H9" s="731"/>
      <c r="I9" s="731"/>
      <c r="J9" s="731"/>
      <c r="K9" s="731"/>
      <c r="L9" s="731"/>
      <c r="M9" s="604"/>
    </row>
    <row r="10" spans="1:16" ht="16.2">
      <c r="A10" s="604"/>
      <c r="B10" s="728"/>
      <c r="C10" s="728"/>
      <c r="D10" s="728"/>
      <c r="E10" s="728"/>
      <c r="F10" s="604"/>
      <c r="G10" s="604"/>
      <c r="H10" s="731"/>
      <c r="I10" s="731"/>
      <c r="J10" s="731"/>
      <c r="K10" s="731"/>
      <c r="L10" s="731"/>
      <c r="M10" s="604"/>
    </row>
    <row r="11" spans="1:16" ht="16.2">
      <c r="A11" s="604"/>
      <c r="B11" s="728"/>
      <c r="C11" s="728"/>
      <c r="D11" s="728"/>
      <c r="E11" s="728"/>
      <c r="F11" s="606"/>
      <c r="G11" s="606"/>
      <c r="H11" s="731"/>
      <c r="I11" s="731"/>
      <c r="J11" s="731"/>
      <c r="K11" s="731"/>
      <c r="L11" s="731"/>
      <c r="M11" s="604"/>
    </row>
    <row r="12" spans="1:16" ht="16.2">
      <c r="A12" s="604"/>
      <c r="B12" s="728"/>
      <c r="C12" s="728"/>
      <c r="D12" s="728"/>
      <c r="E12" s="728"/>
      <c r="F12" s="607"/>
      <c r="G12" s="607"/>
      <c r="H12" s="731"/>
      <c r="I12" s="731"/>
      <c r="J12" s="731"/>
      <c r="K12" s="731"/>
      <c r="L12" s="731"/>
      <c r="M12" s="604"/>
    </row>
    <row r="13" spans="1:16" ht="17.399999999999999">
      <c r="A13" s="604"/>
      <c r="B13" s="729"/>
      <c r="C13" s="729"/>
      <c r="D13" s="729"/>
      <c r="E13" s="729"/>
      <c r="F13" s="607"/>
      <c r="G13" s="607"/>
      <c r="H13" s="731"/>
      <c r="I13" s="731"/>
      <c r="J13" s="731"/>
      <c r="K13" s="731"/>
      <c r="L13" s="731"/>
      <c r="M13" s="604"/>
      <c r="P13" s="605"/>
    </row>
    <row r="14" spans="1:16" ht="16.2">
      <c r="A14" s="604"/>
      <c r="B14" s="729"/>
      <c r="C14" s="729"/>
      <c r="D14" s="729"/>
      <c r="E14" s="729"/>
      <c r="F14" s="606"/>
      <c r="G14" s="606"/>
      <c r="H14" s="731"/>
      <c r="I14" s="731"/>
      <c r="J14" s="731"/>
      <c r="K14" s="731"/>
      <c r="L14" s="731"/>
      <c r="M14" s="604"/>
      <c r="P14" s="608" t="s">
        <v>21</v>
      </c>
    </row>
    <row r="15" spans="1:16" ht="16.2">
      <c r="A15" s="604"/>
      <c r="B15" s="604"/>
      <c r="C15" s="604"/>
      <c r="D15" s="604"/>
      <c r="E15" s="604"/>
      <c r="F15" s="604"/>
      <c r="G15" s="604"/>
      <c r="H15" s="604" t="s">
        <v>21</v>
      </c>
      <c r="I15" s="604"/>
      <c r="J15" s="604"/>
      <c r="K15" s="604"/>
      <c r="L15" s="604"/>
      <c r="M15" s="604"/>
    </row>
    <row r="16" spans="1:16" ht="16.8" thickBot="1">
      <c r="A16" s="609"/>
      <c r="B16" s="610"/>
      <c r="C16" s="610"/>
      <c r="D16" s="610"/>
      <c r="E16" s="610"/>
      <c r="F16" s="610"/>
      <c r="G16" s="610"/>
      <c r="H16" s="610"/>
      <c r="I16" s="610"/>
      <c r="J16" s="610"/>
      <c r="K16" s="610"/>
      <c r="L16" s="610"/>
      <c r="M16" s="610"/>
    </row>
    <row r="17" spans="1:13" ht="5.4" customHeight="1" thickTop="1">
      <c r="A17" s="610"/>
      <c r="B17" s="710" t="s">
        <v>401</v>
      </c>
      <c r="C17" s="711"/>
      <c r="D17" s="711"/>
      <c r="E17" s="711"/>
      <c r="F17" s="711"/>
      <c r="G17" s="711"/>
      <c r="H17" s="711"/>
      <c r="I17" s="711"/>
      <c r="J17" s="711"/>
      <c r="K17" s="711"/>
      <c r="L17" s="712"/>
      <c r="M17" s="610"/>
    </row>
    <row r="18" spans="1:13" ht="17.25" customHeight="1">
      <c r="A18" s="610"/>
      <c r="B18" s="713"/>
      <c r="C18" s="714"/>
      <c r="D18" s="714"/>
      <c r="E18" s="714"/>
      <c r="F18" s="714"/>
      <c r="G18" s="714"/>
      <c r="H18" s="714"/>
      <c r="I18" s="714"/>
      <c r="J18" s="714"/>
      <c r="K18" s="714"/>
      <c r="L18" s="715"/>
      <c r="M18" s="610"/>
    </row>
    <row r="19" spans="1:13" ht="17.25" customHeight="1">
      <c r="A19" s="610"/>
      <c r="B19" s="713"/>
      <c r="C19" s="714"/>
      <c r="D19" s="714"/>
      <c r="E19" s="714"/>
      <c r="F19" s="714"/>
      <c r="G19" s="714"/>
      <c r="H19" s="714"/>
      <c r="I19" s="714"/>
      <c r="J19" s="714"/>
      <c r="K19" s="714"/>
      <c r="L19" s="715"/>
      <c r="M19" s="610"/>
    </row>
    <row r="20" spans="1:13" ht="17.25" customHeight="1">
      <c r="A20" s="610"/>
      <c r="B20" s="713"/>
      <c r="C20" s="714"/>
      <c r="D20" s="714"/>
      <c r="E20" s="714"/>
      <c r="F20" s="714"/>
      <c r="G20" s="714"/>
      <c r="H20" s="714"/>
      <c r="I20" s="714"/>
      <c r="J20" s="714"/>
      <c r="K20" s="714"/>
      <c r="L20" s="715"/>
      <c r="M20" s="610"/>
    </row>
    <row r="21" spans="1:13" ht="17.25" customHeight="1">
      <c r="A21" s="610"/>
      <c r="B21" s="713"/>
      <c r="C21" s="714"/>
      <c r="D21" s="714"/>
      <c r="E21" s="714"/>
      <c r="F21" s="714"/>
      <c r="G21" s="714"/>
      <c r="H21" s="714"/>
      <c r="I21" s="714"/>
      <c r="J21" s="714"/>
      <c r="K21" s="714"/>
      <c r="L21" s="715"/>
      <c r="M21" s="610"/>
    </row>
    <row r="22" spans="1:13" ht="25.8" customHeight="1" thickBot="1">
      <c r="A22" s="610"/>
      <c r="B22" s="716"/>
      <c r="C22" s="717"/>
      <c r="D22" s="717"/>
      <c r="E22" s="717"/>
      <c r="F22" s="717"/>
      <c r="G22" s="717"/>
      <c r="H22" s="717"/>
      <c r="I22" s="717"/>
      <c r="J22" s="717"/>
      <c r="K22" s="717"/>
      <c r="L22" s="718"/>
      <c r="M22" s="610"/>
    </row>
    <row r="23" spans="1:13" ht="13.8" thickTop="1">
      <c r="A23" s="610"/>
      <c r="B23" s="610"/>
      <c r="C23" s="610"/>
      <c r="D23" s="610"/>
      <c r="E23" s="610"/>
      <c r="F23" s="610"/>
      <c r="G23" s="610"/>
      <c r="H23" s="610"/>
      <c r="I23" s="610"/>
      <c r="J23" s="610"/>
      <c r="K23" s="610"/>
      <c r="L23" s="610"/>
      <c r="M23" s="610"/>
    </row>
    <row r="24" spans="1:13">
      <c r="A24" s="610"/>
      <c r="B24" s="610"/>
      <c r="C24" s="610"/>
      <c r="D24" s="610"/>
      <c r="E24" s="610"/>
      <c r="F24" s="610"/>
      <c r="G24" s="610"/>
      <c r="H24" s="610"/>
      <c r="I24" s="610"/>
      <c r="J24" s="610"/>
      <c r="K24" s="610"/>
      <c r="L24" s="610"/>
      <c r="M24" s="610"/>
    </row>
  </sheetData>
  <mergeCells count="8">
    <mergeCell ref="B17:L22"/>
    <mergeCell ref="A1:M1"/>
    <mergeCell ref="A2:M2"/>
    <mergeCell ref="A3:M3"/>
    <mergeCell ref="N3:N7"/>
    <mergeCell ref="A4:M4"/>
    <mergeCell ref="B6:E14"/>
    <mergeCell ref="H6:L14"/>
  </mergeCells>
  <phoneticPr fontId="106"/>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B7" zoomScale="75" zoomScaleNormal="75" workbookViewId="0">
      <selection activeCell="P35" sqref="P35"/>
    </sheetView>
  </sheetViews>
  <sheetFormatPr defaultColWidth="8.88671875" defaultRowHeight="14.4"/>
  <cols>
    <col min="1" max="1" width="12.77734375" style="141" customWidth="1"/>
    <col min="2" max="2" width="25" style="187" customWidth="1"/>
    <col min="3" max="3" width="9.109375" style="187" customWidth="1"/>
    <col min="4" max="4" width="23" style="187" customWidth="1"/>
    <col min="5" max="5" width="19.44140625" style="187" customWidth="1"/>
    <col min="6" max="6" width="12.21875" style="187" customWidth="1"/>
    <col min="7" max="7" width="14.77734375" style="187" customWidth="1"/>
    <col min="8" max="8" width="20.88671875" style="187" customWidth="1"/>
    <col min="9" max="9" width="19" style="187" customWidth="1"/>
    <col min="10" max="10" width="13.21875" style="187" customWidth="1"/>
    <col min="11" max="11" width="10.88671875" style="187" customWidth="1"/>
    <col min="12" max="12" width="13" style="187" customWidth="1"/>
    <col min="13" max="13" width="16.109375" style="187" customWidth="1"/>
    <col min="14" max="14" width="28.77734375" style="187" customWidth="1"/>
    <col min="15" max="15" width="7.88671875" style="187" customWidth="1"/>
    <col min="16" max="16" width="40.44140625" style="262" customWidth="1"/>
    <col min="17" max="17" width="40.44140625" style="187" customWidth="1"/>
    <col min="18" max="16384" width="8.88671875" style="187"/>
  </cols>
  <sheetData>
    <row r="1" spans="2:19" ht="31.2" customHeight="1">
      <c r="B1" s="147"/>
      <c r="C1" s="418" t="s">
        <v>282</v>
      </c>
      <c r="D1" s="201"/>
      <c r="E1" s="201"/>
      <c r="F1" s="201"/>
      <c r="G1" s="201" t="s">
        <v>276</v>
      </c>
      <c r="H1" s="201"/>
      <c r="I1" s="201"/>
      <c r="J1" s="201"/>
      <c r="K1" s="201"/>
      <c r="L1" s="201"/>
      <c r="M1" s="201"/>
      <c r="N1" s="201"/>
      <c r="O1" s="141"/>
      <c r="P1" s="261"/>
    </row>
    <row r="2" spans="2:19" ht="31.2" customHeight="1">
      <c r="B2" s="147"/>
      <c r="C2" s="201"/>
      <c r="D2" s="201"/>
      <c r="E2" s="201"/>
      <c r="F2" s="201"/>
      <c r="G2" s="201"/>
      <c r="H2" s="201"/>
      <c r="I2" s="201"/>
      <c r="J2" s="201"/>
      <c r="K2" s="201"/>
      <c r="L2" s="201"/>
      <c r="M2" s="201"/>
      <c r="N2" s="201"/>
      <c r="O2" s="141"/>
      <c r="P2" s="261"/>
    </row>
    <row r="3" spans="2:19" ht="266.39999999999998" customHeight="1">
      <c r="B3" s="735"/>
      <c r="C3" s="735"/>
      <c r="D3" s="735"/>
      <c r="E3" s="735"/>
      <c r="F3" s="735"/>
      <c r="G3" s="735"/>
      <c r="H3" s="735"/>
      <c r="I3" s="735"/>
      <c r="J3" s="735"/>
      <c r="K3" s="735"/>
      <c r="L3" s="735"/>
      <c r="M3" s="735"/>
      <c r="N3" s="735"/>
      <c r="O3" s="141" t="s">
        <v>208</v>
      </c>
      <c r="P3" s="261"/>
    </row>
    <row r="4" spans="2:19" ht="29.25" customHeight="1">
      <c r="B4" s="225"/>
      <c r="C4" s="226" t="s">
        <v>284</v>
      </c>
      <c r="D4" s="227"/>
      <c r="E4" s="227"/>
      <c r="F4" s="227"/>
      <c r="G4" s="228"/>
      <c r="H4" s="227"/>
      <c r="I4" s="227"/>
      <c r="J4" s="229"/>
      <c r="K4" s="229"/>
      <c r="L4" s="229"/>
      <c r="M4" s="229"/>
      <c r="N4" s="230"/>
      <c r="O4" s="141"/>
      <c r="P4" s="252"/>
    </row>
    <row r="5" spans="2:19" ht="267" customHeight="1">
      <c r="B5" s="740" t="s">
        <v>283</v>
      </c>
      <c r="C5" s="741"/>
      <c r="D5" s="741"/>
      <c r="E5" s="741"/>
      <c r="F5" s="741"/>
      <c r="G5" s="741"/>
      <c r="H5" s="741"/>
      <c r="I5" s="741"/>
      <c r="J5" s="741"/>
      <c r="K5" s="741"/>
      <c r="L5" s="741"/>
      <c r="M5" s="741"/>
      <c r="N5" s="741"/>
      <c r="O5" s="141"/>
      <c r="P5" s="520" t="s">
        <v>208</v>
      </c>
    </row>
    <row r="6" spans="2:19" ht="32.4" customHeight="1">
      <c r="B6" s="744" t="s">
        <v>228</v>
      </c>
      <c r="C6" s="745"/>
      <c r="D6" s="745"/>
      <c r="E6" s="745"/>
      <c r="F6" s="745"/>
      <c r="G6" s="745"/>
      <c r="H6" s="745"/>
      <c r="I6" s="745"/>
      <c r="J6" s="745"/>
      <c r="K6" s="745"/>
      <c r="L6" s="745"/>
      <c r="M6" s="745"/>
      <c r="N6" s="745"/>
      <c r="O6" s="141"/>
      <c r="P6" s="249"/>
    </row>
    <row r="7" spans="2:19" ht="11.4" customHeight="1">
      <c r="B7" s="742"/>
      <c r="C7" s="743"/>
      <c r="D7" s="743"/>
      <c r="E7" s="743"/>
      <c r="F7" s="743"/>
      <c r="G7" s="743"/>
      <c r="H7" s="743"/>
      <c r="I7" s="743"/>
      <c r="J7" s="743"/>
      <c r="K7" s="743"/>
      <c r="L7" s="743"/>
      <c r="M7" s="743"/>
      <c r="N7" s="743"/>
      <c r="O7" s="141"/>
      <c r="P7" s="249"/>
      <c r="R7" s="187" t="s">
        <v>225</v>
      </c>
    </row>
    <row r="8" spans="2:19" ht="21.6" customHeight="1">
      <c r="B8" s="234"/>
      <c r="C8" s="736" t="s">
        <v>285</v>
      </c>
      <c r="D8" s="736"/>
      <c r="E8" s="736"/>
      <c r="F8" s="736"/>
      <c r="G8" s="736"/>
      <c r="H8" s="736"/>
      <c r="I8" s="736"/>
      <c r="J8" s="736"/>
      <c r="K8" s="736"/>
      <c r="L8" s="736"/>
      <c r="M8" s="148" t="s">
        <v>208</v>
      </c>
      <c r="N8" s="148"/>
      <c r="O8" s="141"/>
      <c r="P8" s="284"/>
      <c r="Q8" s="573">
        <f>+H13-G13</f>
        <v>3373691</v>
      </c>
    </row>
    <row r="9" spans="2:19" ht="21.6" customHeight="1">
      <c r="B9" s="234"/>
      <c r="C9" s="737" t="s">
        <v>178</v>
      </c>
      <c r="D9" s="737"/>
      <c r="E9" s="737"/>
      <c r="F9" s="737"/>
      <c r="G9" s="737"/>
      <c r="H9" s="737"/>
      <c r="I9" s="737"/>
      <c r="J9" s="737"/>
      <c r="K9" s="737"/>
      <c r="L9" s="737"/>
      <c r="M9" s="148"/>
      <c r="N9" s="173"/>
      <c r="O9" s="141"/>
      <c r="P9" s="285"/>
    </row>
    <row r="10" spans="2:19" ht="21.6" customHeight="1">
      <c r="B10" s="148"/>
      <c r="C10" s="148"/>
      <c r="D10" s="173"/>
      <c r="E10" s="173"/>
      <c r="F10" s="173"/>
      <c r="G10" s="193"/>
      <c r="H10" s="173"/>
      <c r="I10" s="173"/>
      <c r="J10" s="173"/>
      <c r="K10" s="173"/>
      <c r="L10" s="173"/>
      <c r="M10" s="173"/>
      <c r="N10" s="173"/>
      <c r="O10" s="141"/>
      <c r="P10" s="290"/>
    </row>
    <row r="11" spans="2:19" ht="15" customHeight="1">
      <c r="B11" s="141"/>
      <c r="C11" s="141"/>
      <c r="D11" s="194"/>
      <c r="E11" s="194"/>
      <c r="F11" s="194"/>
      <c r="G11" s="195"/>
      <c r="H11" s="194"/>
      <c r="I11" s="194"/>
      <c r="J11" s="194"/>
      <c r="K11" s="194"/>
      <c r="L11" s="194"/>
      <c r="M11" s="194"/>
      <c r="N11" s="194"/>
      <c r="O11" s="141"/>
      <c r="P11" s="561">
        <f>+H13-G13</f>
        <v>3373691</v>
      </c>
      <c r="Q11" s="529"/>
      <c r="R11" s="529"/>
      <c r="S11" s="529"/>
    </row>
    <row r="12" spans="2:19" ht="13.5" customHeight="1">
      <c r="B12" s="141"/>
      <c r="C12" s="141"/>
      <c r="D12" s="738" t="s">
        <v>179</v>
      </c>
      <c r="E12" s="738"/>
      <c r="F12" s="196"/>
      <c r="G12" s="197" t="s">
        <v>180</v>
      </c>
      <c r="H12" s="198" t="s">
        <v>181</v>
      </c>
      <c r="I12" s="199" t="s">
        <v>182</v>
      </c>
      <c r="J12" s="198" t="s">
        <v>183</v>
      </c>
      <c r="K12" s="198" t="s">
        <v>184</v>
      </c>
      <c r="L12" s="200" t="s">
        <v>197</v>
      </c>
      <c r="M12" s="194"/>
      <c r="N12" s="194"/>
      <c r="O12" s="141"/>
      <c r="P12" s="290"/>
      <c r="Q12" s="529"/>
      <c r="R12" s="529"/>
      <c r="S12" s="529"/>
    </row>
    <row r="13" spans="2:19" ht="18" customHeight="1">
      <c r="B13" s="141"/>
      <c r="C13" s="141"/>
      <c r="D13" s="738"/>
      <c r="E13" s="738"/>
      <c r="F13" s="237" t="s">
        <v>185</v>
      </c>
      <c r="G13" s="270">
        <v>531646045</v>
      </c>
      <c r="H13" s="270">
        <v>535019736</v>
      </c>
      <c r="I13" s="233">
        <f t="shared" ref="I13:I22" si="0">+H13/$H$13</f>
        <v>1</v>
      </c>
      <c r="J13" s="560">
        <v>6308812</v>
      </c>
      <c r="K13" s="424">
        <f>+J13/G13</f>
        <v>1.186656434169467E-2</v>
      </c>
      <c r="L13" s="233">
        <f t="shared" ref="L13:L30" si="1">+H13/G13</f>
        <v>1.0063457464448926</v>
      </c>
      <c r="M13" s="739" t="s">
        <v>186</v>
      </c>
      <c r="N13" s="739"/>
      <c r="O13" s="562"/>
      <c r="P13" s="290"/>
      <c r="Q13" s="529"/>
      <c r="R13" s="529"/>
      <c r="S13" s="529"/>
    </row>
    <row r="14" spans="2:19" ht="17.25" customHeight="1">
      <c r="B14" s="141"/>
      <c r="C14" s="141"/>
      <c r="D14" s="738"/>
      <c r="E14" s="738"/>
      <c r="F14" s="546" t="s">
        <v>251</v>
      </c>
      <c r="G14" s="292">
        <v>84748840</v>
      </c>
      <c r="H14" s="292">
        <v>85500976</v>
      </c>
      <c r="I14" s="233">
        <f t="shared" si="0"/>
        <v>0.1598090131015279</v>
      </c>
      <c r="J14" s="449">
        <v>1011260</v>
      </c>
      <c r="K14" s="440">
        <f>+J14/H14</f>
        <v>1.1827467326220932E-2</v>
      </c>
      <c r="L14" s="264">
        <f t="shared" si="1"/>
        <v>1.0088748825352654</v>
      </c>
      <c r="M14" s="733" t="s">
        <v>217</v>
      </c>
      <c r="N14" s="563">
        <f>+H13-G13</f>
        <v>3373691</v>
      </c>
      <c r="O14" s="562"/>
      <c r="P14" s="498"/>
      <c r="Q14" s="529"/>
      <c r="R14" s="529"/>
      <c r="S14" s="529"/>
    </row>
    <row r="15" spans="2:19" ht="17.25" customHeight="1">
      <c r="B15" s="141"/>
      <c r="C15" s="141"/>
      <c r="D15" s="738"/>
      <c r="E15" s="738"/>
      <c r="F15" s="547" t="s">
        <v>249</v>
      </c>
      <c r="G15" s="292">
        <v>3897530</v>
      </c>
      <c r="H15" s="292">
        <v>3913534</v>
      </c>
      <c r="I15" s="233">
        <f t="shared" si="0"/>
        <v>7.3147469834645498E-3</v>
      </c>
      <c r="J15" s="532">
        <v>41576</v>
      </c>
      <c r="K15" s="440">
        <f>+J15/G15</f>
        <v>1.0667268757392502E-2</v>
      </c>
      <c r="L15" s="264">
        <f t="shared" si="1"/>
        <v>1.0041061903307993</v>
      </c>
      <c r="M15" s="733"/>
      <c r="N15" s="582" t="s">
        <v>208</v>
      </c>
      <c r="O15" s="562"/>
      <c r="P15" s="498"/>
      <c r="Q15" s="289"/>
      <c r="R15" s="529"/>
      <c r="S15" s="529"/>
    </row>
    <row r="16" spans="2:19" ht="17.25" customHeight="1">
      <c r="B16" s="141"/>
      <c r="C16" s="141"/>
      <c r="D16" s="738"/>
      <c r="E16" s="738"/>
      <c r="F16" s="548" t="s">
        <v>252</v>
      </c>
      <c r="G16" s="291">
        <v>5782405</v>
      </c>
      <c r="H16" s="291">
        <v>5814866</v>
      </c>
      <c r="I16" s="233">
        <f t="shared" si="0"/>
        <v>1.0868507475021445E-2</v>
      </c>
      <c r="J16" s="236">
        <v>325144</v>
      </c>
      <c r="K16" s="427">
        <f t="shared" ref="K16:K22" si="2">+J16/H16</f>
        <v>5.591599187324351E-2</v>
      </c>
      <c r="L16" s="264">
        <f t="shared" si="1"/>
        <v>1.0056137541386325</v>
      </c>
      <c r="M16" s="564"/>
      <c r="N16" s="564"/>
      <c r="O16" s="562"/>
      <c r="P16" s="498"/>
      <c r="Q16" s="290"/>
      <c r="R16" s="529"/>
      <c r="S16" s="529"/>
    </row>
    <row r="17" spans="2:19" ht="17.25" customHeight="1">
      <c r="B17" s="141"/>
      <c r="C17" s="141"/>
      <c r="D17" s="738"/>
      <c r="E17" s="738"/>
      <c r="F17" s="549" t="s">
        <v>253</v>
      </c>
      <c r="G17" s="291">
        <v>31137479</v>
      </c>
      <c r="H17" s="291">
        <v>31445137</v>
      </c>
      <c r="I17" s="233">
        <f t="shared" si="0"/>
        <v>5.8773788860753351E-2</v>
      </c>
      <c r="J17" s="265">
        <v>668074</v>
      </c>
      <c r="K17" s="426">
        <f t="shared" si="2"/>
        <v>2.1245701680358397E-2</v>
      </c>
      <c r="L17" s="264">
        <f t="shared" si="1"/>
        <v>1.0098806329182912</v>
      </c>
      <c r="M17" s="564"/>
      <c r="N17" s="564"/>
      <c r="O17" s="562"/>
      <c r="P17" s="498"/>
      <c r="Q17" s="531"/>
      <c r="R17" s="529"/>
      <c r="S17" s="529"/>
    </row>
    <row r="18" spans="2:19" ht="17.25" customHeight="1">
      <c r="B18" s="141"/>
      <c r="C18" s="141"/>
      <c r="D18" s="738"/>
      <c r="E18" s="738"/>
      <c r="F18" s="547" t="s">
        <v>187</v>
      </c>
      <c r="G18" s="291">
        <v>9230573</v>
      </c>
      <c r="H18" s="291">
        <v>9276618</v>
      </c>
      <c r="I18" s="233">
        <f t="shared" si="0"/>
        <v>1.7338833272498196E-2</v>
      </c>
      <c r="J18" s="236">
        <v>128973</v>
      </c>
      <c r="K18" s="263">
        <f t="shared" si="2"/>
        <v>1.3903019397802087E-2</v>
      </c>
      <c r="L18" s="264">
        <f t="shared" si="1"/>
        <v>1.0049883143765832</v>
      </c>
      <c r="M18" s="564"/>
      <c r="N18" s="564"/>
      <c r="O18" s="562"/>
      <c r="P18" s="498"/>
      <c r="Q18" s="289"/>
      <c r="R18" s="529"/>
      <c r="S18" s="529"/>
    </row>
    <row r="19" spans="2:19" ht="17.25" customHeight="1">
      <c r="B19" s="141"/>
      <c r="C19" s="141"/>
      <c r="D19" s="738"/>
      <c r="E19" s="738"/>
      <c r="F19" s="596" t="s">
        <v>254</v>
      </c>
      <c r="G19" s="597">
        <v>3739796</v>
      </c>
      <c r="H19" s="597">
        <v>3808970</v>
      </c>
      <c r="I19" s="420">
        <f t="shared" si="0"/>
        <v>7.1193074642016572E-3</v>
      </c>
      <c r="J19" s="598">
        <v>58076</v>
      </c>
      <c r="K19" s="599">
        <f t="shared" si="2"/>
        <v>1.52471665568382E-2</v>
      </c>
      <c r="L19" s="412">
        <f t="shared" si="1"/>
        <v>1.0184967308377249</v>
      </c>
      <c r="M19" s="564"/>
      <c r="N19" s="564"/>
      <c r="O19" s="562"/>
      <c r="P19" s="498"/>
      <c r="Q19" s="290"/>
      <c r="R19" s="529"/>
      <c r="S19" s="529"/>
    </row>
    <row r="20" spans="2:19" ht="17.25" customHeight="1">
      <c r="B20" s="141"/>
      <c r="C20" s="141"/>
      <c r="D20" s="738"/>
      <c r="E20" s="738"/>
      <c r="F20" s="572" t="s">
        <v>255</v>
      </c>
      <c r="G20" s="291">
        <v>3967078</v>
      </c>
      <c r="H20" s="291">
        <v>3977628</v>
      </c>
      <c r="I20" s="233">
        <f t="shared" si="0"/>
        <v>7.4345444333290909E-3</v>
      </c>
      <c r="J20" s="236">
        <v>101477</v>
      </c>
      <c r="K20" s="571">
        <f t="shared" si="2"/>
        <v>2.5511938270748297E-2</v>
      </c>
      <c r="L20" s="533">
        <f t="shared" si="1"/>
        <v>1.0026593880937051</v>
      </c>
      <c r="M20" s="564"/>
      <c r="N20" s="564"/>
      <c r="O20" s="562"/>
      <c r="P20" s="498"/>
      <c r="Q20" s="531"/>
      <c r="R20" s="529"/>
      <c r="S20" s="529"/>
    </row>
    <row r="21" spans="2:19" ht="17.25" customHeight="1">
      <c r="B21" s="141"/>
      <c r="C21" s="141"/>
      <c r="D21" s="738"/>
      <c r="E21" s="738"/>
      <c r="F21" s="546" t="s">
        <v>256</v>
      </c>
      <c r="G21" s="583">
        <v>15072747</v>
      </c>
      <c r="H21" s="292">
        <v>15072747</v>
      </c>
      <c r="I21" s="233">
        <f t="shared" si="0"/>
        <v>2.8172319609533057E-2</v>
      </c>
      <c r="J21" s="421">
        <v>98965</v>
      </c>
      <c r="K21" s="263">
        <f t="shared" si="2"/>
        <v>6.5658237347180314E-3</v>
      </c>
      <c r="L21" s="264">
        <f t="shared" si="1"/>
        <v>1</v>
      </c>
      <c r="M21" s="564"/>
      <c r="N21" s="564"/>
      <c r="O21" s="562"/>
      <c r="P21" s="498"/>
      <c r="Q21" s="289"/>
      <c r="R21" s="529"/>
      <c r="S21" s="529"/>
    </row>
    <row r="22" spans="2:19" ht="17.25" customHeight="1">
      <c r="B22" s="141"/>
      <c r="C22" s="141"/>
      <c r="D22" s="738"/>
      <c r="E22" s="738"/>
      <c r="F22" s="548" t="s">
        <v>257</v>
      </c>
      <c r="G22" s="304">
        <v>7232678</v>
      </c>
      <c r="H22" s="304">
        <v>7233528</v>
      </c>
      <c r="I22" s="233">
        <f t="shared" si="0"/>
        <v>1.352011433088517E-2</v>
      </c>
      <c r="J22" s="236">
        <v>141349</v>
      </c>
      <c r="K22" s="482">
        <f t="shared" si="2"/>
        <v>1.9540810514592603E-2</v>
      </c>
      <c r="L22" s="264">
        <f t="shared" si="1"/>
        <v>1.0001175221681375</v>
      </c>
      <c r="M22" s="564"/>
      <c r="N22" s="564"/>
      <c r="O22" s="562"/>
      <c r="P22" s="498"/>
      <c r="Q22" s="290"/>
      <c r="R22" s="529"/>
      <c r="S22" s="529"/>
    </row>
    <row r="23" spans="2:19" ht="17.25" customHeight="1">
      <c r="B23" s="141"/>
      <c r="C23" s="141"/>
      <c r="D23" s="738"/>
      <c r="E23" s="738"/>
      <c r="F23" s="546" t="s">
        <v>258</v>
      </c>
      <c r="G23" s="292">
        <v>43172547</v>
      </c>
      <c r="H23" s="292">
        <v>43213435</v>
      </c>
      <c r="I23" s="233">
        <f>+H23/$H$13</f>
        <v>8.0769796125801235E-2</v>
      </c>
      <c r="J23" s="293">
        <v>524757</v>
      </c>
      <c r="K23" s="263">
        <f>+J23/H23</f>
        <v>1.2143376243985232E-2</v>
      </c>
      <c r="L23" s="264">
        <f>+H23/G23</f>
        <v>1.00094708333979</v>
      </c>
      <c r="M23" s="564"/>
      <c r="N23" s="564"/>
      <c r="O23" s="562"/>
      <c r="P23" s="498"/>
      <c r="Q23" s="531"/>
      <c r="R23" s="529"/>
      <c r="S23" s="529"/>
    </row>
    <row r="24" spans="2:19" ht="17.25" customHeight="1">
      <c r="B24" s="141"/>
      <c r="C24" s="141"/>
      <c r="D24" s="738"/>
      <c r="E24" s="738"/>
      <c r="F24" s="550" t="s">
        <v>259</v>
      </c>
      <c r="G24" s="560">
        <v>1530556</v>
      </c>
      <c r="H24" s="560">
        <v>1531112</v>
      </c>
      <c r="I24" s="233">
        <f>+G24/$H$13</f>
        <v>2.8607468043010658E-3</v>
      </c>
      <c r="J24" s="560">
        <v>30381</v>
      </c>
      <c r="K24" s="482">
        <f>+J24/G24</f>
        <v>1.9849649408450264E-2</v>
      </c>
      <c r="L24" s="264">
        <f t="shared" si="1"/>
        <v>1.0003632666821731</v>
      </c>
      <c r="M24" s="564"/>
      <c r="N24" s="564"/>
      <c r="O24" s="562"/>
      <c r="P24" s="498"/>
      <c r="Q24" s="289"/>
      <c r="R24" s="529"/>
      <c r="S24" s="529"/>
    </row>
    <row r="25" spans="2:19" ht="17.25" customHeight="1">
      <c r="B25" s="141"/>
      <c r="C25" s="141"/>
      <c r="D25" s="738"/>
      <c r="E25" s="738"/>
      <c r="F25" s="551" t="s">
        <v>260</v>
      </c>
      <c r="G25" s="425">
        <v>18080277</v>
      </c>
      <c r="H25" s="425">
        <v>18104944</v>
      </c>
      <c r="I25" s="233">
        <f>+H25/$H$13</f>
        <v>3.3839768482858357E-2</v>
      </c>
      <c r="J25" s="236">
        <v>372276</v>
      </c>
      <c r="K25" s="482">
        <f>+J25/H25</f>
        <v>2.0562118281061793E-2</v>
      </c>
      <c r="L25" s="264">
        <f>+H25/G25</f>
        <v>1.0013643043190101</v>
      </c>
      <c r="M25" s="564"/>
      <c r="N25" s="564"/>
      <c r="O25" s="562"/>
      <c r="P25" s="498"/>
      <c r="Q25" s="290"/>
      <c r="R25" s="529"/>
      <c r="S25" s="529"/>
    </row>
    <row r="26" spans="2:19" ht="17.25" customHeight="1">
      <c r="B26" s="141"/>
      <c r="C26" s="141"/>
      <c r="D26" s="738"/>
      <c r="E26" s="738"/>
      <c r="F26" s="569" t="s">
        <v>261</v>
      </c>
      <c r="G26" s="425">
        <v>12403245</v>
      </c>
      <c r="H26" s="425">
        <v>12478994</v>
      </c>
      <c r="I26" s="233">
        <f t="shared" ref="I26:I30" si="3">+H26/$H$13</f>
        <v>2.3324362000731874E-2</v>
      </c>
      <c r="J26" s="236">
        <v>107108</v>
      </c>
      <c r="K26" s="570">
        <f>+J26/H26</f>
        <v>8.5830636668308355E-3</v>
      </c>
      <c r="L26" s="264">
        <f t="shared" si="1"/>
        <v>1.0061071921098068</v>
      </c>
      <c r="M26" s="564"/>
      <c r="N26" s="564"/>
      <c r="O26" s="562"/>
      <c r="P26" s="498"/>
      <c r="Q26" s="531"/>
      <c r="R26" s="529"/>
      <c r="S26" s="529"/>
    </row>
    <row r="27" spans="2:19" ht="17.25" customHeight="1">
      <c r="B27" s="141"/>
      <c r="C27" s="141"/>
      <c r="D27" s="738"/>
      <c r="E27" s="738"/>
      <c r="F27" s="552" t="s">
        <v>250</v>
      </c>
      <c r="G27" s="425">
        <v>29813848</v>
      </c>
      <c r="H27" s="425">
        <v>29946697</v>
      </c>
      <c r="I27" s="233">
        <f t="shared" si="3"/>
        <v>5.5973069748589614E-2</v>
      </c>
      <c r="J27" s="236">
        <v>149749</v>
      </c>
      <c r="K27" s="263">
        <f>+J27/H27</f>
        <v>5.0005180871867108E-3</v>
      </c>
      <c r="L27" s="264">
        <f>+H27/G27</f>
        <v>1.0044559494634842</v>
      </c>
      <c r="M27" s="564"/>
      <c r="N27" s="564"/>
      <c r="O27" s="562"/>
      <c r="P27" s="498"/>
      <c r="Q27" s="289"/>
      <c r="R27" s="529"/>
      <c r="S27" s="529"/>
    </row>
    <row r="28" spans="2:19" ht="22.2" customHeight="1">
      <c r="B28" s="141"/>
      <c r="C28" s="141"/>
      <c r="D28" s="738"/>
      <c r="E28" s="738"/>
      <c r="F28" s="568" t="s">
        <v>196</v>
      </c>
      <c r="G28" s="291">
        <v>26493235</v>
      </c>
      <c r="H28" s="291">
        <v>26803867</v>
      </c>
      <c r="I28" s="233">
        <f t="shared" si="3"/>
        <v>5.0098837849226557E-2</v>
      </c>
      <c r="J28" s="567">
        <v>139806</v>
      </c>
      <c r="K28" s="263">
        <f t="shared" ref="K28:K30" si="4">+J28/H28</f>
        <v>5.2158891849448438E-3</v>
      </c>
      <c r="L28" s="264">
        <f t="shared" si="1"/>
        <v>1.0117249554461734</v>
      </c>
      <c r="M28" s="734" t="s">
        <v>286</v>
      </c>
      <c r="N28" s="733"/>
      <c r="O28" s="562"/>
      <c r="P28" s="498"/>
      <c r="Q28" s="290"/>
      <c r="R28" s="529"/>
      <c r="S28" s="529"/>
    </row>
    <row r="29" spans="2:19" ht="22.2" customHeight="1">
      <c r="B29" s="141"/>
      <c r="C29" s="141"/>
      <c r="D29" s="732"/>
      <c r="E29" s="732"/>
      <c r="F29" s="441" t="s">
        <v>206</v>
      </c>
      <c r="G29" s="442">
        <v>8918984</v>
      </c>
      <c r="H29" s="442">
        <v>9026281</v>
      </c>
      <c r="I29" s="420">
        <f t="shared" si="3"/>
        <v>1.687093090711704E-2</v>
      </c>
      <c r="J29" s="443">
        <v>30879</v>
      </c>
      <c r="K29" s="411">
        <f t="shared" si="4"/>
        <v>3.4210102698996408E-3</v>
      </c>
      <c r="L29" s="412">
        <f t="shared" si="1"/>
        <v>1.0120301819130968</v>
      </c>
      <c r="M29" s="733"/>
      <c r="N29" s="733"/>
      <c r="O29" s="562"/>
      <c r="P29" s="498"/>
      <c r="Q29" s="531"/>
      <c r="R29" s="529"/>
      <c r="S29" s="529"/>
    </row>
    <row r="30" spans="2:19" ht="22.2" customHeight="1">
      <c r="B30" s="146"/>
      <c r="C30" s="141"/>
      <c r="D30" s="260"/>
      <c r="E30" s="260"/>
      <c r="F30" s="545" t="s">
        <v>246</v>
      </c>
      <c r="G30" s="500">
        <v>2607368</v>
      </c>
      <c r="H30" s="500">
        <v>2104207</v>
      </c>
      <c r="I30" s="420">
        <f t="shared" si="3"/>
        <v>3.9329521107610132E-3</v>
      </c>
      <c r="J30" s="501">
        <v>14616</v>
      </c>
      <c r="K30" s="411">
        <f t="shared" si="4"/>
        <v>6.9460846770303493E-3</v>
      </c>
      <c r="L30" s="412">
        <f t="shared" si="1"/>
        <v>0.80702340444463538</v>
      </c>
      <c r="M30" s="733"/>
      <c r="N30" s="733"/>
      <c r="O30" s="562"/>
      <c r="P30" s="498"/>
      <c r="Q30" s="289"/>
      <c r="R30" s="529"/>
      <c r="S30" s="529"/>
    </row>
    <row r="31" spans="2:19" ht="17.399999999999999" customHeight="1">
      <c r="B31" s="141"/>
      <c r="C31" s="141"/>
      <c r="D31" s="141"/>
      <c r="E31" s="141"/>
      <c r="F31" s="141"/>
      <c r="G31" s="141"/>
      <c r="H31" s="141"/>
      <c r="I31" s="141"/>
      <c r="J31" s="141"/>
      <c r="K31" s="141"/>
      <c r="L31" s="141"/>
      <c r="M31" s="562"/>
      <c r="N31" s="562"/>
      <c r="O31" s="562"/>
      <c r="P31" s="498"/>
      <c r="Q31" s="290"/>
      <c r="R31" s="529"/>
      <c r="S31" s="529"/>
    </row>
    <row r="32" spans="2:19" ht="21.6" customHeight="1">
      <c r="B32" s="181"/>
      <c r="C32" s="181"/>
      <c r="D32" s="181"/>
      <c r="E32" s="181"/>
      <c r="F32" s="181"/>
      <c r="G32" s="181"/>
      <c r="H32" s="181"/>
      <c r="I32" s="181"/>
      <c r="J32" s="181"/>
      <c r="K32" s="141"/>
      <c r="L32" s="764" t="s">
        <v>275</v>
      </c>
      <c r="M32" s="764"/>
      <c r="N32" s="764"/>
      <c r="O32" s="562"/>
      <c r="P32" s="498"/>
      <c r="Q32" s="531"/>
      <c r="R32" s="529"/>
      <c r="S32" s="529"/>
    </row>
    <row r="33" spans="2:19" ht="21.6" customHeight="1">
      <c r="B33" s="181"/>
      <c r="C33" s="181"/>
      <c r="D33" s="181"/>
      <c r="E33" s="181"/>
      <c r="F33" s="181"/>
      <c r="G33" s="181"/>
      <c r="H33" s="181"/>
      <c r="I33" s="181"/>
      <c r="J33" s="181"/>
      <c r="K33" s="141"/>
      <c r="L33" s="764"/>
      <c r="M33" s="764"/>
      <c r="N33" s="764"/>
      <c r="O33" s="562" t="s">
        <v>208</v>
      </c>
      <c r="P33" s="498"/>
      <c r="Q33" s="289"/>
      <c r="R33" s="529"/>
      <c r="S33" s="529"/>
    </row>
    <row r="34" spans="2:19" ht="21.6" customHeight="1">
      <c r="B34" s="181"/>
      <c r="C34" s="181"/>
      <c r="D34" s="181"/>
      <c r="E34" s="181"/>
      <c r="F34" s="181"/>
      <c r="G34" s="181"/>
      <c r="H34" s="181"/>
      <c r="I34" s="181"/>
      <c r="J34" s="181"/>
      <c r="K34" s="141"/>
      <c r="L34" s="764"/>
      <c r="M34" s="764"/>
      <c r="N34" s="764"/>
      <c r="O34" s="566"/>
      <c r="P34" s="498"/>
      <c r="Q34" s="290"/>
      <c r="R34" s="529"/>
      <c r="S34" s="529"/>
    </row>
    <row r="35" spans="2:19" ht="21.6" customHeight="1">
      <c r="B35" s="181"/>
      <c r="C35" s="181"/>
      <c r="D35" s="181"/>
      <c r="E35" s="181"/>
      <c r="F35" s="181"/>
      <c r="G35" s="181"/>
      <c r="H35" s="181"/>
      <c r="I35" s="181"/>
      <c r="J35" s="181"/>
      <c r="K35" s="141"/>
      <c r="L35" s="764"/>
      <c r="M35" s="764"/>
      <c r="N35" s="764"/>
      <c r="O35" s="566"/>
      <c r="P35" s="498"/>
      <c r="Q35" s="531"/>
      <c r="R35" s="529"/>
      <c r="S35" s="529"/>
    </row>
    <row r="36" spans="2:19" ht="21.6" customHeight="1">
      <c r="B36" s="181"/>
      <c r="C36" s="181"/>
      <c r="D36" s="181"/>
      <c r="E36" s="181"/>
      <c r="F36" s="181"/>
      <c r="G36" s="181"/>
      <c r="H36" s="181"/>
      <c r="I36" s="181"/>
      <c r="J36" s="181"/>
      <c r="K36" s="141"/>
      <c r="L36" s="764"/>
      <c r="M36" s="764"/>
      <c r="N36" s="764"/>
      <c r="O36" s="566"/>
      <c r="P36" s="498"/>
      <c r="Q36" s="289"/>
      <c r="R36" s="529"/>
      <c r="S36" s="529"/>
    </row>
    <row r="37" spans="2:19" ht="21.6" customHeight="1">
      <c r="B37" s="502"/>
      <c r="C37" s="181"/>
      <c r="D37" s="181"/>
      <c r="E37" s="181"/>
      <c r="F37" s="181"/>
      <c r="G37" s="181"/>
      <c r="H37" s="181"/>
      <c r="I37" s="181"/>
      <c r="J37" s="181"/>
      <c r="K37" s="141"/>
      <c r="L37" s="764"/>
      <c r="M37" s="764"/>
      <c r="N37" s="764"/>
      <c r="O37" s="566"/>
      <c r="P37" s="498"/>
      <c r="Q37" s="290"/>
      <c r="R37" s="529"/>
      <c r="S37" s="529"/>
    </row>
    <row r="38" spans="2:19" ht="21.6" customHeight="1">
      <c r="B38" s="181"/>
      <c r="C38" s="181"/>
      <c r="D38" s="181"/>
      <c r="E38" s="181"/>
      <c r="F38" s="181"/>
      <c r="G38" s="181"/>
      <c r="H38" s="181"/>
      <c r="I38" s="181"/>
      <c r="J38" s="181"/>
      <c r="K38" s="141"/>
      <c r="L38" s="764"/>
      <c r="M38" s="764"/>
      <c r="N38" s="764"/>
      <c r="O38" s="566"/>
      <c r="P38" s="498"/>
      <c r="Q38" s="531"/>
      <c r="R38" s="529"/>
      <c r="S38" s="529"/>
    </row>
    <row r="39" spans="2:19" ht="21.6" customHeight="1">
      <c r="B39" s="181"/>
      <c r="C39" s="181"/>
      <c r="D39" s="181"/>
      <c r="E39" s="181"/>
      <c r="F39" s="181"/>
      <c r="G39" s="181"/>
      <c r="H39" s="181"/>
      <c r="I39" s="181"/>
      <c r="J39" s="181"/>
      <c r="K39" s="141"/>
      <c r="L39" s="764"/>
      <c r="M39" s="764"/>
      <c r="N39" s="764"/>
      <c r="O39" s="566"/>
      <c r="P39" s="498"/>
      <c r="Q39" s="289"/>
      <c r="R39" s="529"/>
      <c r="S39" s="529"/>
    </row>
    <row r="40" spans="2:19" ht="21.6" customHeight="1">
      <c r="B40" s="181"/>
      <c r="C40" s="181"/>
      <c r="D40" s="181"/>
      <c r="E40" s="181"/>
      <c r="F40" s="181"/>
      <c r="G40" s="181"/>
      <c r="H40" s="181"/>
      <c r="I40" s="181"/>
      <c r="J40" s="181"/>
      <c r="K40" s="141"/>
      <c r="L40" s="764"/>
      <c r="M40" s="764"/>
      <c r="N40" s="764"/>
      <c r="O40" s="566"/>
      <c r="P40" s="498"/>
      <c r="Q40" s="290"/>
      <c r="R40" s="529"/>
      <c r="S40" s="529"/>
    </row>
    <row r="41" spans="2:19" ht="21.6" customHeight="1">
      <c r="B41" s="181"/>
      <c r="C41" s="181"/>
      <c r="D41" s="181"/>
      <c r="E41" s="181"/>
      <c r="F41" s="181"/>
      <c r="G41" s="181"/>
      <c r="H41" s="181"/>
      <c r="I41" s="181"/>
      <c r="J41" s="181"/>
      <c r="K41" s="141"/>
      <c r="L41" s="764"/>
      <c r="M41" s="764"/>
      <c r="N41" s="764"/>
      <c r="O41" s="566"/>
      <c r="P41" s="498"/>
      <c r="Q41" s="531"/>
      <c r="R41" s="529"/>
      <c r="S41" s="529"/>
    </row>
    <row r="42" spans="2:19" ht="21.6" customHeight="1">
      <c r="B42" s="181"/>
      <c r="C42" s="181"/>
      <c r="D42" s="181"/>
      <c r="E42" s="181"/>
      <c r="F42" s="181"/>
      <c r="G42" s="181"/>
      <c r="H42" s="181"/>
      <c r="I42" s="181"/>
      <c r="J42" s="181"/>
      <c r="K42" s="141"/>
      <c r="L42" s="764"/>
      <c r="M42" s="764"/>
      <c r="N42" s="764"/>
      <c r="O42" s="566"/>
      <c r="P42" s="498"/>
      <c r="Q42" s="289"/>
      <c r="R42" s="529"/>
      <c r="S42" s="529"/>
    </row>
    <row r="43" spans="2:19" ht="21.6" customHeight="1">
      <c r="B43" s="141"/>
      <c r="C43" s="141"/>
      <c r="D43" s="141"/>
      <c r="E43" s="141"/>
      <c r="F43" s="141"/>
      <c r="G43" s="141"/>
      <c r="H43" s="141"/>
      <c r="I43" s="141"/>
      <c r="J43" s="141"/>
      <c r="K43" s="141"/>
      <c r="L43" s="505"/>
      <c r="M43" s="565"/>
      <c r="N43" s="565"/>
      <c r="O43" s="566"/>
      <c r="P43" s="498"/>
      <c r="Q43" s="290"/>
      <c r="R43" s="529"/>
      <c r="S43" s="529"/>
    </row>
    <row r="44" spans="2:19" ht="21.6" customHeight="1">
      <c r="B44" s="141"/>
      <c r="C44" s="141"/>
      <c r="D44" s="141"/>
      <c r="E44" s="141"/>
      <c r="F44" s="141"/>
      <c r="G44" s="141"/>
      <c r="H44" s="141"/>
      <c r="I44" s="141"/>
      <c r="J44" s="141"/>
      <c r="K44" s="141"/>
      <c r="L44" s="505"/>
      <c r="M44" s="565"/>
      <c r="N44" s="565"/>
      <c r="O44" s="566"/>
      <c r="P44" s="498"/>
      <c r="Q44" s="531"/>
      <c r="R44" s="529"/>
      <c r="S44" s="529"/>
    </row>
    <row r="45" spans="2:19" ht="32.4">
      <c r="B45" s="765" t="s">
        <v>188</v>
      </c>
      <c r="C45" s="765"/>
      <c r="D45" s="765"/>
      <c r="E45" s="765"/>
      <c r="F45" s="765"/>
      <c r="G45" s="765"/>
      <c r="H45" s="765"/>
      <c r="I45" s="152"/>
      <c r="J45" s="151"/>
      <c r="K45" s="141"/>
      <c r="L45" s="141"/>
      <c r="M45" s="141"/>
      <c r="N45" s="141"/>
      <c r="O45" s="141"/>
      <c r="Q45" s="290"/>
    </row>
    <row r="46" spans="2:19" ht="18">
      <c r="B46" s="182" t="s">
        <v>140</v>
      </c>
      <c r="C46" s="141"/>
      <c r="D46" s="141"/>
      <c r="E46" s="141"/>
      <c r="F46" s="141"/>
      <c r="G46" s="141"/>
      <c r="H46" s="141"/>
      <c r="I46" s="141"/>
      <c r="J46" s="141"/>
      <c r="K46" s="141"/>
      <c r="L46" s="141"/>
      <c r="M46" s="141"/>
      <c r="N46" s="141"/>
      <c r="O46" s="141"/>
      <c r="P46" s="289"/>
      <c r="Q46" s="531"/>
    </row>
    <row r="47" spans="2:19" ht="18">
      <c r="B47" s="759" t="s">
        <v>141</v>
      </c>
      <c r="C47" s="759"/>
      <c r="D47" s="759"/>
      <c r="E47" s="759"/>
      <c r="F47" s="759"/>
      <c r="G47" s="759"/>
      <c r="H47" s="759"/>
      <c r="I47" s="759"/>
      <c r="J47" s="759"/>
      <c r="K47" s="759"/>
      <c r="L47" s="759"/>
      <c r="M47" s="759"/>
      <c r="N47" s="141"/>
      <c r="O47" s="141"/>
      <c r="P47" s="290"/>
    </row>
    <row r="48" spans="2:19" ht="18">
      <c r="B48" s="766" t="s">
        <v>142</v>
      </c>
      <c r="C48" s="766"/>
      <c r="D48" s="766"/>
      <c r="E48" s="766"/>
      <c r="F48" s="766"/>
      <c r="G48" s="766"/>
      <c r="H48" s="766"/>
      <c r="I48" s="766"/>
      <c r="J48" s="766"/>
      <c r="K48" s="766"/>
      <c r="L48" s="766"/>
      <c r="M48" s="766"/>
      <c r="N48" s="141"/>
      <c r="O48" s="141"/>
      <c r="P48" s="290"/>
    </row>
    <row r="49" spans="2:16" ht="22.5" customHeight="1">
      <c r="B49" s="761" t="s">
        <v>203</v>
      </c>
      <c r="C49" s="762"/>
      <c r="D49" s="762"/>
      <c r="E49" s="762"/>
      <c r="F49" s="762"/>
      <c r="G49" s="762"/>
      <c r="H49" s="762"/>
      <c r="I49" s="762"/>
      <c r="J49" s="762"/>
      <c r="K49" s="762"/>
      <c r="L49" s="762"/>
      <c r="M49" s="763"/>
      <c r="N49" s="760" t="s">
        <v>189</v>
      </c>
      <c r="O49" s="141"/>
      <c r="P49" s="289"/>
    </row>
    <row r="50" spans="2:16" ht="22.5" customHeight="1">
      <c r="B50" s="217" t="s">
        <v>209</v>
      </c>
      <c r="C50" s="215"/>
      <c r="D50" s="215"/>
      <c r="E50" s="215"/>
      <c r="F50" s="215"/>
      <c r="G50" s="215"/>
      <c r="H50" s="215"/>
      <c r="I50" s="215"/>
      <c r="J50" s="215"/>
      <c r="K50" s="215"/>
      <c r="L50" s="215"/>
      <c r="M50" s="216"/>
      <c r="N50" s="760"/>
      <c r="O50" s="141"/>
      <c r="P50" s="290"/>
    </row>
    <row r="51" spans="2:16" ht="18">
      <c r="B51" s="759" t="s">
        <v>199</v>
      </c>
      <c r="C51" s="759"/>
      <c r="D51" s="759"/>
      <c r="E51" s="759"/>
      <c r="F51" s="759"/>
      <c r="G51" s="759"/>
      <c r="H51" s="759"/>
      <c r="I51" s="759"/>
      <c r="J51" s="759"/>
      <c r="K51" s="759"/>
      <c r="L51" s="759"/>
      <c r="M51" s="759"/>
      <c r="N51" s="760"/>
      <c r="O51" s="141"/>
      <c r="P51" s="290"/>
    </row>
    <row r="52" spans="2:16" ht="18">
      <c r="B52" s="766" t="s">
        <v>200</v>
      </c>
      <c r="C52" s="766"/>
      <c r="D52" s="766"/>
      <c r="E52" s="766"/>
      <c r="F52" s="766"/>
      <c r="G52" s="766"/>
      <c r="H52" s="766"/>
      <c r="I52" s="766"/>
      <c r="J52" s="766"/>
      <c r="K52" s="766"/>
      <c r="L52" s="766"/>
      <c r="M52" s="766"/>
      <c r="N52" s="760"/>
      <c r="O52" s="141"/>
      <c r="P52" s="289"/>
    </row>
    <row r="53" spans="2:16" ht="18">
      <c r="B53" s="759" t="s">
        <v>201</v>
      </c>
      <c r="C53" s="759"/>
      <c r="D53" s="759"/>
      <c r="E53" s="759"/>
      <c r="F53" s="759"/>
      <c r="G53" s="759"/>
      <c r="H53" s="759"/>
      <c r="I53" s="759"/>
      <c r="J53" s="759"/>
      <c r="K53" s="759"/>
      <c r="L53" s="759"/>
      <c r="M53" s="759"/>
      <c r="N53" s="760"/>
      <c r="O53" s="141"/>
      <c r="P53" s="290"/>
    </row>
    <row r="54" spans="2:16" ht="18">
      <c r="B54" s="759" t="s">
        <v>202</v>
      </c>
      <c r="C54" s="759"/>
      <c r="D54" s="759"/>
      <c r="E54" s="759"/>
      <c r="F54" s="759"/>
      <c r="G54" s="759"/>
      <c r="H54" s="759"/>
      <c r="I54" s="759"/>
      <c r="J54" s="759"/>
      <c r="K54" s="759"/>
      <c r="L54" s="759"/>
      <c r="M54" s="759"/>
      <c r="N54" s="760"/>
      <c r="O54" s="141"/>
      <c r="P54" s="290"/>
    </row>
    <row r="55" spans="2:16" ht="18">
      <c r="B55" s="154"/>
      <c r="M55" s="141"/>
      <c r="N55" s="760"/>
      <c r="O55" s="141"/>
      <c r="P55" s="289"/>
    </row>
    <row r="56" spans="2:16" ht="17.25" customHeight="1">
      <c r="B56" s="752" t="s">
        <v>143</v>
      </c>
      <c r="C56" s="753"/>
      <c r="D56" s="753"/>
      <c r="E56" s="753"/>
      <c r="F56" s="753"/>
      <c r="G56" s="753"/>
      <c r="H56" s="753"/>
      <c r="I56" s="753"/>
      <c r="J56" s="753"/>
      <c r="K56" s="753"/>
      <c r="L56" s="753"/>
      <c r="M56" s="754"/>
      <c r="N56" s="760"/>
      <c r="O56" s="141"/>
      <c r="P56" s="290"/>
    </row>
    <row r="57" spans="2:16" ht="17.25" customHeight="1">
      <c r="B57" s="752" t="s">
        <v>144</v>
      </c>
      <c r="C57" s="753"/>
      <c r="D57" s="753"/>
      <c r="E57" s="753"/>
      <c r="F57" s="753"/>
      <c r="G57" s="753"/>
      <c r="H57" s="753"/>
      <c r="I57" s="753"/>
      <c r="J57" s="753"/>
      <c r="K57" s="753"/>
      <c r="L57" s="753"/>
      <c r="M57" s="754"/>
      <c r="N57" s="760"/>
      <c r="O57" s="141"/>
      <c r="P57" s="290"/>
    </row>
    <row r="58" spans="2:16" ht="17.25" customHeight="1">
      <c r="B58" s="752" t="s">
        <v>145</v>
      </c>
      <c r="C58" s="753"/>
      <c r="D58" s="753"/>
      <c r="E58" s="753"/>
      <c r="F58" s="753"/>
      <c r="G58" s="753"/>
      <c r="H58" s="753"/>
      <c r="I58" s="753"/>
      <c r="J58" s="753"/>
      <c r="K58" s="753"/>
      <c r="L58" s="753"/>
      <c r="M58" s="754"/>
      <c r="N58" s="760"/>
      <c r="O58" s="141"/>
      <c r="P58" s="289"/>
    </row>
    <row r="59" spans="2:16" ht="18">
      <c r="B59" s="752" t="s">
        <v>146</v>
      </c>
      <c r="C59" s="753"/>
      <c r="D59" s="753"/>
      <c r="E59" s="753"/>
      <c r="F59" s="753"/>
      <c r="G59" s="753"/>
      <c r="H59" s="753"/>
      <c r="I59" s="753"/>
      <c r="J59" s="753"/>
      <c r="K59" s="753"/>
      <c r="L59" s="753"/>
      <c r="M59" s="754"/>
      <c r="N59" s="760"/>
      <c r="O59" s="141"/>
      <c r="P59" s="290"/>
    </row>
    <row r="60" spans="2:16" ht="18">
      <c r="B60" s="752" t="s">
        <v>147</v>
      </c>
      <c r="C60" s="753"/>
      <c r="D60" s="753"/>
      <c r="E60" s="753"/>
      <c r="F60" s="753"/>
      <c r="G60" s="753"/>
      <c r="H60" s="753"/>
      <c r="I60" s="753"/>
      <c r="J60" s="753"/>
      <c r="K60" s="753"/>
      <c r="L60" s="753"/>
      <c r="M60" s="754"/>
      <c r="N60" s="760"/>
      <c r="O60" s="141"/>
      <c r="P60" s="290"/>
    </row>
    <row r="61" spans="2:16" ht="18">
      <c r="B61" s="746" t="s">
        <v>148</v>
      </c>
      <c r="C61" s="747"/>
      <c r="D61" s="747"/>
      <c r="E61" s="747"/>
      <c r="F61" s="747"/>
      <c r="G61" s="747"/>
      <c r="H61" s="747"/>
      <c r="I61" s="747"/>
      <c r="J61" s="747"/>
      <c r="K61" s="747"/>
      <c r="L61" s="747"/>
      <c r="M61" s="748"/>
      <c r="N61" s="141"/>
      <c r="O61" s="141"/>
      <c r="P61" s="289"/>
    </row>
    <row r="62" spans="2:16" ht="18">
      <c r="B62" s="749" t="s">
        <v>149</v>
      </c>
      <c r="C62" s="750"/>
      <c r="D62" s="750"/>
      <c r="E62" s="750"/>
      <c r="F62" s="750"/>
      <c r="G62" s="750"/>
      <c r="H62" s="750"/>
      <c r="I62" s="750"/>
      <c r="J62" s="750"/>
      <c r="K62" s="750"/>
      <c r="L62" s="750"/>
      <c r="M62" s="751"/>
      <c r="N62" s="141"/>
      <c r="O62" s="141"/>
      <c r="P62" s="290"/>
    </row>
    <row r="63" spans="2:16" ht="18">
      <c r="B63" s="752" t="s">
        <v>207</v>
      </c>
      <c r="C63" s="753"/>
      <c r="D63" s="753"/>
      <c r="E63" s="753"/>
      <c r="F63" s="753"/>
      <c r="G63" s="753"/>
      <c r="H63" s="753"/>
      <c r="I63" s="753"/>
      <c r="J63" s="753"/>
      <c r="K63" s="753"/>
      <c r="L63" s="753"/>
      <c r="M63" s="754"/>
      <c r="N63" s="141"/>
      <c r="O63" s="141"/>
      <c r="P63" s="290"/>
    </row>
    <row r="64" spans="2:16" ht="18">
      <c r="B64" s="154"/>
      <c r="M64" s="141"/>
      <c r="N64" s="141"/>
      <c r="O64" s="141"/>
      <c r="P64" s="289"/>
    </row>
    <row r="65" spans="1:16" ht="18.600000000000001" thickBot="1">
      <c r="B65" s="154"/>
      <c r="M65" s="141"/>
      <c r="N65" s="141"/>
      <c r="O65" s="141"/>
      <c r="P65" s="290"/>
    </row>
    <row r="66" spans="1:16" ht="20.25" customHeight="1">
      <c r="B66" s="755" t="s">
        <v>150</v>
      </c>
      <c r="C66" s="755" t="s">
        <v>151</v>
      </c>
      <c r="D66" s="755" t="s">
        <v>152</v>
      </c>
      <c r="E66" s="755" t="s">
        <v>153</v>
      </c>
      <c r="F66" s="155" t="s">
        <v>154</v>
      </c>
      <c r="G66" s="175" t="s">
        <v>215</v>
      </c>
      <c r="H66" s="757" t="s">
        <v>214</v>
      </c>
      <c r="I66" s="757" t="s">
        <v>156</v>
      </c>
      <c r="J66" s="757" t="s">
        <v>157</v>
      </c>
      <c r="K66" s="757" t="s">
        <v>190</v>
      </c>
      <c r="L66" s="755" t="s">
        <v>158</v>
      </c>
      <c r="M66" s="755" t="s">
        <v>210</v>
      </c>
      <c r="N66" s="141"/>
      <c r="O66" s="141"/>
      <c r="P66" s="290"/>
    </row>
    <row r="67" spans="1:16" ht="18.600000000000001" thickBot="1">
      <c r="B67" s="756"/>
      <c r="C67" s="756"/>
      <c r="D67" s="756"/>
      <c r="E67" s="756"/>
      <c r="F67" s="156" t="s">
        <v>155</v>
      </c>
      <c r="G67" s="176"/>
      <c r="H67" s="758"/>
      <c r="I67" s="758"/>
      <c r="J67" s="758"/>
      <c r="K67" s="758"/>
      <c r="L67" s="756"/>
      <c r="M67" s="756"/>
      <c r="N67" s="141"/>
      <c r="O67" s="141"/>
      <c r="P67" s="290"/>
    </row>
    <row r="68" spans="1:16" ht="18.600000000000001" thickBot="1">
      <c r="B68" s="157">
        <v>1</v>
      </c>
      <c r="C68" s="158" t="s">
        <v>159</v>
      </c>
      <c r="D68" s="159"/>
      <c r="E68" s="159"/>
      <c r="F68" s="159"/>
      <c r="G68" s="177"/>
      <c r="H68" s="159"/>
      <c r="I68" s="159"/>
      <c r="J68" s="159"/>
      <c r="K68" s="160" t="s">
        <v>159</v>
      </c>
      <c r="L68" s="159"/>
      <c r="M68" s="159"/>
      <c r="N68" s="141"/>
      <c r="O68" s="141"/>
      <c r="P68" s="290"/>
    </row>
    <row r="69" spans="1:16" ht="18.600000000000001" thickBot="1">
      <c r="A69" s="169" t="s">
        <v>29</v>
      </c>
      <c r="B69" s="170">
        <v>2</v>
      </c>
      <c r="C69" s="171" t="s">
        <v>159</v>
      </c>
      <c r="D69" s="172" t="s">
        <v>159</v>
      </c>
      <c r="E69" s="172" t="s">
        <v>159</v>
      </c>
      <c r="F69" s="172" t="s">
        <v>191</v>
      </c>
      <c r="G69" s="177"/>
      <c r="H69" s="159"/>
      <c r="I69" s="159"/>
      <c r="J69" s="172" t="s">
        <v>192</v>
      </c>
      <c r="K69" s="172" t="s">
        <v>159</v>
      </c>
      <c r="L69" s="159"/>
      <c r="M69" s="159"/>
      <c r="N69" s="141" t="s">
        <v>193</v>
      </c>
      <c r="O69" s="141"/>
      <c r="P69" s="289"/>
    </row>
    <row r="70" spans="1:16" ht="18.600000000000001" thickBot="1">
      <c r="A70" s="169" t="s">
        <v>21</v>
      </c>
      <c r="B70" s="170">
        <v>3</v>
      </c>
      <c r="C70" s="171" t="s">
        <v>159</v>
      </c>
      <c r="D70" s="172" t="s">
        <v>159</v>
      </c>
      <c r="E70" s="172" t="s">
        <v>159</v>
      </c>
      <c r="F70" s="172" t="s">
        <v>159</v>
      </c>
      <c r="G70" s="177"/>
      <c r="H70" s="159"/>
      <c r="I70" s="159"/>
      <c r="J70" s="172" t="s">
        <v>159</v>
      </c>
      <c r="K70" s="172" t="s">
        <v>159</v>
      </c>
      <c r="L70" s="172" t="s">
        <v>159</v>
      </c>
      <c r="M70" s="159"/>
      <c r="N70" s="141"/>
      <c r="O70" s="141"/>
      <c r="P70" s="290"/>
    </row>
    <row r="71" spans="1:16" ht="18.600000000000001" thickBot="1">
      <c r="A71" s="169" t="s">
        <v>194</v>
      </c>
      <c r="B71" s="166">
        <v>4</v>
      </c>
      <c r="C71" s="167" t="s">
        <v>159</v>
      </c>
      <c r="D71" s="168" t="s">
        <v>159</v>
      </c>
      <c r="E71" s="168" t="s">
        <v>159</v>
      </c>
      <c r="F71" s="168" t="s">
        <v>159</v>
      </c>
      <c r="G71" s="168" t="s">
        <v>159</v>
      </c>
      <c r="H71" s="168" t="s">
        <v>159</v>
      </c>
      <c r="I71" s="159" t="s">
        <v>212</v>
      </c>
      <c r="J71" s="168" t="s">
        <v>159</v>
      </c>
      <c r="K71" s="168" t="s">
        <v>159</v>
      </c>
      <c r="L71" s="168" t="s">
        <v>159</v>
      </c>
      <c r="M71" s="168" t="s">
        <v>159</v>
      </c>
      <c r="N71" s="187" t="s">
        <v>211</v>
      </c>
      <c r="O71" s="141"/>
      <c r="P71" s="290"/>
    </row>
    <row r="72" spans="1:16" ht="18.600000000000001" thickBot="1">
      <c r="A72" s="169"/>
      <c r="B72" s="170">
        <v>5</v>
      </c>
      <c r="C72" s="171" t="s">
        <v>159</v>
      </c>
      <c r="D72" s="172" t="s">
        <v>159</v>
      </c>
      <c r="E72" s="172" t="s">
        <v>159</v>
      </c>
      <c r="F72" s="172" t="s">
        <v>159</v>
      </c>
      <c r="G72" s="172" t="s">
        <v>159</v>
      </c>
      <c r="H72" s="172" t="s">
        <v>159</v>
      </c>
      <c r="I72" s="172" t="s">
        <v>159</v>
      </c>
      <c r="J72" s="172" t="s">
        <v>159</v>
      </c>
      <c r="K72" s="172" t="s">
        <v>159</v>
      </c>
      <c r="L72" s="172" t="s">
        <v>159</v>
      </c>
      <c r="M72" s="172" t="s">
        <v>159</v>
      </c>
      <c r="N72" s="141"/>
      <c r="O72" s="141"/>
    </row>
    <row r="73" spans="1:16" ht="18.600000000000001" thickBot="1">
      <c r="B73" s="157">
        <v>6</v>
      </c>
      <c r="C73" s="158" t="s">
        <v>159</v>
      </c>
      <c r="D73" s="160" t="s">
        <v>159</v>
      </c>
      <c r="E73" s="160" t="s">
        <v>159</v>
      </c>
      <c r="F73" s="160" t="s">
        <v>159</v>
      </c>
      <c r="G73" s="160" t="s">
        <v>159</v>
      </c>
      <c r="H73" s="160" t="s">
        <v>159</v>
      </c>
      <c r="I73" s="160" t="s">
        <v>159</v>
      </c>
      <c r="J73" s="160" t="s">
        <v>159</v>
      </c>
      <c r="K73" s="160" t="s">
        <v>159</v>
      </c>
      <c r="L73" s="160" t="s">
        <v>159</v>
      </c>
      <c r="M73" s="160" t="s">
        <v>159</v>
      </c>
      <c r="N73" s="141"/>
      <c r="O73" s="141"/>
    </row>
    <row r="74" spans="1:16" ht="18.600000000000001" thickBot="1">
      <c r="B74" s="157">
        <v>7</v>
      </c>
      <c r="C74" s="158" t="s">
        <v>159</v>
      </c>
      <c r="D74" s="160" t="s">
        <v>159</v>
      </c>
      <c r="E74" s="160" t="s">
        <v>159</v>
      </c>
      <c r="F74" s="160" t="s">
        <v>159</v>
      </c>
      <c r="G74" s="160" t="s">
        <v>159</v>
      </c>
      <c r="H74" s="160" t="s">
        <v>159</v>
      </c>
      <c r="I74" s="160" t="s">
        <v>159</v>
      </c>
      <c r="J74" s="160" t="s">
        <v>159</v>
      </c>
      <c r="K74" s="160" t="s">
        <v>159</v>
      </c>
      <c r="L74" s="160" t="s">
        <v>159</v>
      </c>
      <c r="M74" s="160" t="s">
        <v>159</v>
      </c>
      <c r="N74" s="141"/>
      <c r="O74" s="141"/>
    </row>
    <row r="75" spans="1:16">
      <c r="N75" s="141"/>
      <c r="O75" s="141"/>
    </row>
    <row r="76" spans="1:16">
      <c r="I76" s="187" t="s">
        <v>213</v>
      </c>
      <c r="N76" s="141"/>
      <c r="O76" s="141"/>
    </row>
    <row r="77" spans="1:16">
      <c r="N77" s="141"/>
      <c r="O77" s="141"/>
    </row>
  </sheetData>
  <mergeCells count="39">
    <mergeCell ref="L32:N42"/>
    <mergeCell ref="B45:H45"/>
    <mergeCell ref="B47:M47"/>
    <mergeCell ref="B48:M48"/>
    <mergeCell ref="B52:M52"/>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M28:N30"/>
    <mergeCell ref="B3:N3"/>
    <mergeCell ref="C8:L8"/>
    <mergeCell ref="C9:L9"/>
    <mergeCell ref="D12:E28"/>
    <mergeCell ref="M13:N13"/>
    <mergeCell ref="B5:N5"/>
    <mergeCell ref="B7:N7"/>
    <mergeCell ref="B6:N6"/>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C32" sqref="C32:C35"/>
    </sheetView>
  </sheetViews>
  <sheetFormatPr defaultColWidth="9" defaultRowHeight="19.2"/>
  <cols>
    <col min="1" max="1" width="193.44140625" style="525" customWidth="1"/>
    <col min="2" max="2" width="11.21875" style="523" customWidth="1"/>
    <col min="3" max="3" width="27.44140625" style="523" customWidth="1"/>
    <col min="4" max="4" width="17.88671875" style="524" customWidth="1"/>
    <col min="5" max="16384" width="9" style="7"/>
  </cols>
  <sheetData>
    <row r="1" spans="1:4" s="56" customFormat="1" ht="44.25" customHeight="1" thickBot="1">
      <c r="A1" s="297" t="s">
        <v>287</v>
      </c>
      <c r="B1" s="298" t="s">
        <v>0</v>
      </c>
      <c r="C1" s="299" t="s">
        <v>1</v>
      </c>
      <c r="D1" s="521" t="s">
        <v>2</v>
      </c>
    </row>
    <row r="2" spans="1:4" s="188" customFormat="1" ht="44.25" customHeight="1">
      <c r="A2" s="278" t="s">
        <v>333</v>
      </c>
      <c r="B2" s="267"/>
      <c r="C2" s="767" t="s">
        <v>336</v>
      </c>
      <c r="D2" s="770">
        <v>44717</v>
      </c>
    </row>
    <row r="3" spans="1:4" s="188" customFormat="1" ht="124.8" customHeight="1">
      <c r="A3" s="506" t="s">
        <v>334</v>
      </c>
      <c r="B3" s="268" t="s">
        <v>337</v>
      </c>
      <c r="C3" s="768"/>
      <c r="D3" s="771"/>
    </row>
    <row r="4" spans="1:4" s="188" customFormat="1" ht="35.4" customHeight="1" thickBot="1">
      <c r="A4" s="279" t="s">
        <v>335</v>
      </c>
      <c r="B4" s="269"/>
      <c r="C4" s="769"/>
      <c r="D4" s="772"/>
    </row>
    <row r="5" spans="1:4" s="188" customFormat="1" ht="44.25" customHeight="1">
      <c r="A5" s="278" t="s">
        <v>338</v>
      </c>
      <c r="B5" s="267"/>
      <c r="C5" s="767" t="s">
        <v>342</v>
      </c>
      <c r="D5" s="770">
        <v>44718</v>
      </c>
    </row>
    <row r="6" spans="1:4" s="188" customFormat="1" ht="159.6" customHeight="1">
      <c r="A6" s="506" t="s">
        <v>339</v>
      </c>
      <c r="B6" s="268" t="s">
        <v>341</v>
      </c>
      <c r="C6" s="768"/>
      <c r="D6" s="771"/>
    </row>
    <row r="7" spans="1:4" s="188" customFormat="1" ht="35.4" customHeight="1" thickBot="1">
      <c r="A7" s="279" t="s">
        <v>340</v>
      </c>
      <c r="B7" s="269"/>
      <c r="C7" s="769"/>
      <c r="D7" s="772"/>
    </row>
    <row r="8" spans="1:4" s="188" customFormat="1" ht="44.25" customHeight="1" thickBot="1">
      <c r="A8" s="278" t="s">
        <v>343</v>
      </c>
      <c r="B8" s="267"/>
      <c r="C8" s="767" t="s">
        <v>345</v>
      </c>
      <c r="D8" s="773">
        <v>44724</v>
      </c>
    </row>
    <row r="9" spans="1:4" s="188" customFormat="1" ht="135.6" customHeight="1" thickBot="1">
      <c r="A9" s="506" t="s">
        <v>344</v>
      </c>
      <c r="B9" s="268" t="s">
        <v>347</v>
      </c>
      <c r="C9" s="768"/>
      <c r="D9" s="774"/>
    </row>
    <row r="10" spans="1:4" s="188" customFormat="1" ht="34.950000000000003" customHeight="1" thickBot="1">
      <c r="A10" s="279" t="s">
        <v>346</v>
      </c>
      <c r="B10" s="269"/>
      <c r="C10" s="769"/>
      <c r="D10" s="774"/>
    </row>
    <row r="11" spans="1:4" s="188" customFormat="1" ht="43.8" customHeight="1" thickTop="1" thickBot="1">
      <c r="A11" s="281" t="s">
        <v>348</v>
      </c>
      <c r="B11" s="786" t="s">
        <v>351</v>
      </c>
      <c r="C11" s="790" t="s">
        <v>352</v>
      </c>
      <c r="D11" s="773">
        <v>44722</v>
      </c>
    </row>
    <row r="12" spans="1:4" s="188" customFormat="1" ht="246" customHeight="1" thickBot="1">
      <c r="A12" s="507" t="s">
        <v>349</v>
      </c>
      <c r="B12" s="787"/>
      <c r="C12" s="791"/>
      <c r="D12" s="774"/>
    </row>
    <row r="13" spans="1:4" s="188" customFormat="1" ht="34.950000000000003" customHeight="1" thickBot="1">
      <c r="A13" s="282" t="s">
        <v>350</v>
      </c>
      <c r="B13" s="788"/>
      <c r="C13" s="792"/>
      <c r="D13" s="782"/>
    </row>
    <row r="14" spans="1:4" s="188" customFormat="1" ht="44.25" customHeight="1" thickTop="1" thickBot="1">
      <c r="A14" s="278" t="s">
        <v>353</v>
      </c>
      <c r="B14" s="267"/>
      <c r="C14" s="767" t="s">
        <v>356</v>
      </c>
      <c r="D14" s="773">
        <v>44721</v>
      </c>
    </row>
    <row r="15" spans="1:4" s="188" customFormat="1" ht="88.2" customHeight="1" thickBot="1">
      <c r="A15" s="506" t="s">
        <v>354</v>
      </c>
      <c r="B15" s="268" t="s">
        <v>355</v>
      </c>
      <c r="C15" s="768"/>
      <c r="D15" s="774"/>
    </row>
    <row r="16" spans="1:4" s="188" customFormat="1" ht="34.950000000000003" customHeight="1" thickBot="1">
      <c r="A16" s="279" t="s">
        <v>357</v>
      </c>
      <c r="B16" s="269"/>
      <c r="C16" s="769"/>
      <c r="D16" s="774"/>
    </row>
    <row r="17" spans="1:4" s="188" customFormat="1" ht="51.6" customHeight="1" thickTop="1" thickBot="1">
      <c r="A17" s="281" t="s">
        <v>358</v>
      </c>
      <c r="B17" s="786" t="s">
        <v>361</v>
      </c>
      <c r="C17" s="790" t="s">
        <v>345</v>
      </c>
      <c r="D17" s="773">
        <v>44721</v>
      </c>
    </row>
    <row r="18" spans="1:4" s="188" customFormat="1" ht="122.4" customHeight="1" thickBot="1">
      <c r="A18" s="507" t="s">
        <v>359</v>
      </c>
      <c r="B18" s="787"/>
      <c r="C18" s="791"/>
      <c r="D18" s="774"/>
    </row>
    <row r="19" spans="1:4" s="188" customFormat="1" ht="36.6" customHeight="1" thickBot="1">
      <c r="A19" s="282" t="s">
        <v>360</v>
      </c>
      <c r="B19" s="788"/>
      <c r="C19" s="792"/>
      <c r="D19" s="782"/>
    </row>
    <row r="20" spans="1:4" s="56" customFormat="1" ht="44.25" customHeight="1" thickTop="1" thickBot="1">
      <c r="A20" s="600" t="s">
        <v>362</v>
      </c>
      <c r="B20" s="796" t="s">
        <v>366</v>
      </c>
      <c r="C20" s="790" t="s">
        <v>365</v>
      </c>
      <c r="D20" s="773">
        <v>44720</v>
      </c>
    </row>
    <row r="21" spans="1:4" s="56" customFormat="1" ht="115.2" customHeight="1" thickBot="1">
      <c r="A21" s="508" t="s">
        <v>363</v>
      </c>
      <c r="B21" s="797"/>
      <c r="C21" s="791"/>
      <c r="D21" s="774"/>
    </row>
    <row r="22" spans="1:4" s="56" customFormat="1" ht="35.4" customHeight="1" thickBot="1">
      <c r="A22" s="326" t="s">
        <v>364</v>
      </c>
      <c r="B22" s="798"/>
      <c r="C22" s="799"/>
      <c r="D22" s="774"/>
    </row>
    <row r="23" spans="1:4" s="188" customFormat="1" ht="52.2" customHeight="1" thickTop="1" thickBot="1">
      <c r="A23" s="278" t="s">
        <v>367</v>
      </c>
      <c r="B23" s="267"/>
      <c r="C23" s="767" t="s">
        <v>370</v>
      </c>
      <c r="D23" s="773">
        <v>44719</v>
      </c>
    </row>
    <row r="24" spans="1:4" s="188" customFormat="1" ht="126.6" customHeight="1" thickBot="1">
      <c r="A24" s="506" t="s">
        <v>368</v>
      </c>
      <c r="B24" s="268" t="s">
        <v>369</v>
      </c>
      <c r="C24" s="768"/>
      <c r="D24" s="774"/>
    </row>
    <row r="25" spans="1:4" s="188" customFormat="1" ht="45" customHeight="1" thickBot="1">
      <c r="A25" s="279" t="s">
        <v>371</v>
      </c>
      <c r="B25" s="269"/>
      <c r="C25" s="769"/>
      <c r="D25" s="774"/>
    </row>
    <row r="26" spans="1:4" s="188" customFormat="1" ht="48.6" customHeight="1" thickTop="1">
      <c r="A26" s="553" t="s">
        <v>372</v>
      </c>
      <c r="B26" s="485"/>
      <c r="C26" s="783" t="s">
        <v>376</v>
      </c>
      <c r="D26" s="793">
        <v>44720</v>
      </c>
    </row>
    <row r="27" spans="1:4" s="188" customFormat="1" ht="114.6" customHeight="1">
      <c r="A27" s="283" t="s">
        <v>373</v>
      </c>
      <c r="B27" s="509" t="s">
        <v>375</v>
      </c>
      <c r="C27" s="784"/>
      <c r="D27" s="794"/>
    </row>
    <row r="28" spans="1:4" s="188" customFormat="1" ht="43.2" customHeight="1" thickBot="1">
      <c r="A28" s="534" t="s">
        <v>374</v>
      </c>
      <c r="B28" s="510"/>
      <c r="C28" s="785"/>
      <c r="D28" s="795"/>
    </row>
    <row r="29" spans="1:4" s="188" customFormat="1" ht="52.2" customHeight="1" thickTop="1" thickBot="1">
      <c r="A29" s="280" t="s">
        <v>377</v>
      </c>
      <c r="B29" s="796" t="s">
        <v>355</v>
      </c>
      <c r="C29" s="790" t="s">
        <v>380</v>
      </c>
      <c r="D29" s="773">
        <v>44719</v>
      </c>
    </row>
    <row r="30" spans="1:4" s="188" customFormat="1" ht="100.2" customHeight="1" thickBot="1">
      <c r="A30" s="508" t="s">
        <v>378</v>
      </c>
      <c r="B30" s="797"/>
      <c r="C30" s="791"/>
      <c r="D30" s="774"/>
    </row>
    <row r="31" spans="1:4" s="188" customFormat="1" ht="43.2" customHeight="1" thickBot="1">
      <c r="A31" s="326" t="s">
        <v>379</v>
      </c>
      <c r="B31" s="798"/>
      <c r="C31" s="799"/>
      <c r="D31" s="774"/>
    </row>
    <row r="32" spans="1:4" s="188" customFormat="1" ht="48.6" customHeight="1" thickTop="1" thickBot="1">
      <c r="A32" s="281" t="s">
        <v>381</v>
      </c>
      <c r="B32" s="786" t="s">
        <v>385</v>
      </c>
      <c r="C32" s="790" t="s">
        <v>384</v>
      </c>
      <c r="D32" s="773">
        <v>44719</v>
      </c>
    </row>
    <row r="33" spans="1:4" s="188" customFormat="1" ht="409.2" customHeight="1" thickBot="1">
      <c r="A33" s="800" t="s">
        <v>382</v>
      </c>
      <c r="B33" s="787"/>
      <c r="C33" s="791"/>
      <c r="D33" s="774"/>
    </row>
    <row r="34" spans="1:4" s="188" customFormat="1" ht="109.2" customHeight="1" thickBot="1">
      <c r="A34" s="801"/>
      <c r="B34" s="787"/>
      <c r="C34" s="791"/>
      <c r="D34" s="789"/>
    </row>
    <row r="35" spans="1:4" s="188" customFormat="1" ht="40.950000000000003" customHeight="1" thickBot="1">
      <c r="A35" s="282" t="s">
        <v>383</v>
      </c>
      <c r="B35" s="788"/>
      <c r="C35" s="792"/>
      <c r="D35" s="782"/>
    </row>
    <row r="36" spans="1:4" s="188" customFormat="1" ht="37.950000000000003" hidden="1" customHeight="1" thickTop="1">
      <c r="A36" s="202"/>
      <c r="B36" s="530"/>
      <c r="C36" s="777"/>
      <c r="D36" s="536"/>
    </row>
    <row r="37" spans="1:4" s="188" customFormat="1" ht="96" hidden="1" customHeight="1">
      <c r="A37" s="522"/>
      <c r="B37" s="775"/>
      <c r="C37" s="778"/>
      <c r="D37" s="537"/>
    </row>
    <row r="38" spans="1:4" s="188" customFormat="1" ht="37.950000000000003" hidden="1" customHeight="1" thickBot="1">
      <c r="A38" s="535"/>
      <c r="B38" s="780"/>
      <c r="C38" s="781"/>
      <c r="D38" s="538"/>
    </row>
    <row r="39" spans="1:4" s="188" customFormat="1" ht="37.950000000000003" hidden="1" customHeight="1">
      <c r="A39" s="202"/>
      <c r="B39" s="530"/>
      <c r="C39" s="777"/>
      <c r="D39" s="536"/>
    </row>
    <row r="40" spans="1:4" s="188" customFormat="1" ht="216" hidden="1" customHeight="1">
      <c r="A40" s="522"/>
      <c r="B40" s="775"/>
      <c r="C40" s="778"/>
      <c r="D40" s="537"/>
    </row>
    <row r="41" spans="1:4" s="188" customFormat="1" ht="37.950000000000003" hidden="1" customHeight="1" thickBot="1">
      <c r="A41" s="539"/>
      <c r="B41" s="776"/>
      <c r="C41" s="779"/>
      <c r="D41" s="540"/>
    </row>
    <row r="42" spans="1:4" ht="19.8" thickTop="1"/>
  </sheetData>
  <mergeCells count="32">
    <mergeCell ref="D29:D31"/>
    <mergeCell ref="C17:C19"/>
    <mergeCell ref="C23:C25"/>
    <mergeCell ref="D23:D25"/>
    <mergeCell ref="A33:A34"/>
    <mergeCell ref="B11:B13"/>
    <mergeCell ref="C11:C13"/>
    <mergeCell ref="D11:D13"/>
    <mergeCell ref="C14:C16"/>
    <mergeCell ref="D14:D16"/>
    <mergeCell ref="B40:B41"/>
    <mergeCell ref="C39:C41"/>
    <mergeCell ref="B37:B38"/>
    <mergeCell ref="C36:C38"/>
    <mergeCell ref="D17:D19"/>
    <mergeCell ref="C26:C28"/>
    <mergeCell ref="B32:B35"/>
    <mergeCell ref="D32:D35"/>
    <mergeCell ref="C32:C35"/>
    <mergeCell ref="D26:D28"/>
    <mergeCell ref="B20:B22"/>
    <mergeCell ref="C20:C22"/>
    <mergeCell ref="D20:D22"/>
    <mergeCell ref="B17:B19"/>
    <mergeCell ref="B29:B31"/>
    <mergeCell ref="C29:C31"/>
    <mergeCell ref="C2:C4"/>
    <mergeCell ref="D2:D4"/>
    <mergeCell ref="C8:C10"/>
    <mergeCell ref="D8:D10"/>
    <mergeCell ref="C5:C7"/>
    <mergeCell ref="D5:D7"/>
  </mergeCells>
  <phoneticPr fontId="16"/>
  <hyperlinks>
    <hyperlink ref="A4" r:id="rId1" xr:uid="{6CB4D29D-81DD-43DC-915B-2CA4CEC1255F}"/>
    <hyperlink ref="A7" r:id="rId2" xr:uid="{59BEEA0E-B15A-4321-87A0-2CEA3C3F8BA0}"/>
    <hyperlink ref="A10" r:id="rId3" xr:uid="{3F4BE3D1-CB5E-4DEA-9286-6ABDD9929CF7}"/>
    <hyperlink ref="A13" r:id="rId4" xr:uid="{E995B6AC-22C4-4670-B5E7-604BF64949DA}"/>
    <hyperlink ref="A16" r:id="rId5" xr:uid="{89878613-756B-4BF3-82E9-F71439459F81}"/>
    <hyperlink ref="A19" r:id="rId6" xr:uid="{73E9E22D-FC0A-420C-AE56-4282FB9EF85E}"/>
    <hyperlink ref="A22" r:id="rId7" xr:uid="{02E525B6-ACA6-49E7-80D9-390F9EC8CB91}"/>
    <hyperlink ref="A25" r:id="rId8" xr:uid="{B3046F53-BB38-4C96-832A-EBDC085B3D66}"/>
    <hyperlink ref="A28" r:id="rId9" xr:uid="{CA00B701-BFED-4061-BDCF-DAF85A1E0ECD}"/>
    <hyperlink ref="A31" r:id="rId10" xr:uid="{91AF22D0-E794-4A37-9D45-49018E0289E3}"/>
    <hyperlink ref="A35" r:id="rId11" xr:uid="{0DD6BB65-C1F4-4977-BAD2-78F9DD8A5F65}"/>
  </hyperlinks>
  <pageMargins left="0" right="0" top="0.19685039370078741" bottom="0.39370078740157483" header="0" footer="0.19685039370078741"/>
  <pageSetup paperSize="8" scale="28" orientation="portrait" horizontalDpi="300" verticalDpi="300"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6"/>
  <sheetViews>
    <sheetView defaultGridColor="0" view="pageBreakPreview" colorId="56" zoomScale="83" zoomScaleNormal="66" zoomScaleSheetLayoutView="83" workbookViewId="0">
      <selection activeCell="A35" sqref="A35"/>
    </sheetView>
  </sheetViews>
  <sheetFormatPr defaultColWidth="9" defaultRowHeight="19.2"/>
  <cols>
    <col min="1" max="1" width="213.21875" style="580" customWidth="1"/>
    <col min="2" max="2" width="18" style="213" customWidth="1"/>
    <col min="3" max="3" width="20.109375" style="214" customWidth="1"/>
    <col min="4" max="16384" width="9" style="43"/>
  </cols>
  <sheetData>
    <row r="1" spans="1:3" ht="58.95" customHeight="1" thickBot="1">
      <c r="A1" s="42" t="s">
        <v>288</v>
      </c>
      <c r="B1" s="488" t="s">
        <v>24</v>
      </c>
      <c r="C1" s="489" t="s">
        <v>2</v>
      </c>
    </row>
    <row r="2" spans="1:3" ht="48" customHeight="1">
      <c r="A2" s="496" t="s">
        <v>402</v>
      </c>
      <c r="B2" s="267"/>
      <c r="C2" s="802">
        <v>44718</v>
      </c>
    </row>
    <row r="3" spans="1:3" ht="269.39999999999998" customHeight="1">
      <c r="A3" s="575" t="s">
        <v>416</v>
      </c>
      <c r="B3" s="268" t="s">
        <v>423</v>
      </c>
      <c r="C3" s="803"/>
    </row>
    <row r="4" spans="1:3" ht="37.200000000000003" customHeight="1" thickBot="1">
      <c r="A4" s="593" t="s">
        <v>409</v>
      </c>
      <c r="B4" s="268"/>
      <c r="C4" s="804"/>
    </row>
    <row r="5" spans="1:3" ht="48" customHeight="1">
      <c r="A5" s="496" t="s">
        <v>403</v>
      </c>
      <c r="B5" s="809" t="s">
        <v>424</v>
      </c>
      <c r="C5" s="802">
        <v>44719</v>
      </c>
    </row>
    <row r="6" spans="1:3" s="413" customFormat="1" ht="103.2" customHeight="1" thickBot="1">
      <c r="A6" s="576" t="s">
        <v>417</v>
      </c>
      <c r="B6" s="810"/>
      <c r="C6" s="804"/>
    </row>
    <row r="7" spans="1:3" s="413" customFormat="1" ht="38.4" customHeight="1" thickBot="1">
      <c r="A7" s="592" t="s">
        <v>410</v>
      </c>
      <c r="B7" s="557"/>
      <c r="C7" s="511" t="s">
        <v>430</v>
      </c>
    </row>
    <row r="8" spans="1:3" ht="48" customHeight="1">
      <c r="A8" s="496" t="s">
        <v>404</v>
      </c>
      <c r="B8" s="267"/>
      <c r="C8" s="490"/>
    </row>
    <row r="9" spans="1:3" ht="94.8" customHeight="1">
      <c r="A9" s="422" t="s">
        <v>418</v>
      </c>
      <c r="B9" s="491" t="s">
        <v>425</v>
      </c>
      <c r="C9" s="492">
        <v>44719</v>
      </c>
    </row>
    <row r="10" spans="1:3" ht="39.75" customHeight="1" thickBot="1">
      <c r="A10" s="224" t="s">
        <v>411</v>
      </c>
      <c r="B10" s="269"/>
      <c r="C10" s="493"/>
    </row>
    <row r="11" spans="1:3" ht="45.6" customHeight="1">
      <c r="A11" s="496" t="s">
        <v>405</v>
      </c>
      <c r="B11" s="267"/>
      <c r="C11" s="490"/>
    </row>
    <row r="12" spans="1:3" ht="267" customHeight="1">
      <c r="A12" s="575" t="s">
        <v>419</v>
      </c>
      <c r="B12" s="268" t="s">
        <v>426</v>
      </c>
      <c r="C12" s="494">
        <v>44720</v>
      </c>
    </row>
    <row r="13" spans="1:3" ht="37.799999999999997" customHeight="1" thickBot="1">
      <c r="A13" s="590" t="s">
        <v>412</v>
      </c>
      <c r="B13" s="269"/>
      <c r="C13" s="493"/>
    </row>
    <row r="14" spans="1:3" ht="40.950000000000003" customHeight="1">
      <c r="A14" s="496" t="s">
        <v>406</v>
      </c>
      <c r="B14" s="267"/>
      <c r="C14" s="490"/>
    </row>
    <row r="15" spans="1:3" ht="173.4" customHeight="1">
      <c r="A15" s="577" t="s">
        <v>420</v>
      </c>
      <c r="B15" s="268" t="s">
        <v>427</v>
      </c>
      <c r="C15" s="494">
        <v>44720</v>
      </c>
    </row>
    <row r="16" spans="1:3" ht="36" customHeight="1" thickBot="1">
      <c r="A16" s="591" t="s">
        <v>415</v>
      </c>
      <c r="B16" s="269"/>
      <c r="C16" s="493"/>
    </row>
    <row r="17" spans="1:3" ht="36" customHeight="1">
      <c r="A17" s="496" t="s">
        <v>407</v>
      </c>
      <c r="B17" s="267"/>
      <c r="C17" s="490"/>
    </row>
    <row r="18" spans="1:3" ht="331.8" customHeight="1" thickBot="1">
      <c r="A18" s="575" t="s">
        <v>421</v>
      </c>
      <c r="B18" s="495" t="s">
        <v>428</v>
      </c>
      <c r="C18" s="494">
        <v>44722</v>
      </c>
    </row>
    <row r="19" spans="1:3" ht="36" customHeight="1" thickBot="1">
      <c r="A19" s="590" t="s">
        <v>413</v>
      </c>
      <c r="B19" s="495"/>
      <c r="C19" s="493"/>
    </row>
    <row r="20" spans="1:3" ht="36" customHeight="1">
      <c r="A20" s="189" t="s">
        <v>408</v>
      </c>
      <c r="B20" s="204"/>
      <c r="C20" s="205"/>
    </row>
    <row r="21" spans="1:3" ht="246" customHeight="1">
      <c r="A21" s="575" t="s">
        <v>422</v>
      </c>
      <c r="B21" s="209" t="s">
        <v>429</v>
      </c>
      <c r="C21" s="206">
        <v>44723</v>
      </c>
    </row>
    <row r="22" spans="1:3" ht="36" customHeight="1" thickBot="1">
      <c r="A22" s="590" t="s">
        <v>414</v>
      </c>
      <c r="B22" s="207"/>
      <c r="C22" s="208"/>
    </row>
    <row r="23" spans="1:3" s="2" customFormat="1" ht="39.6" hidden="1" customHeight="1">
      <c r="A23" s="189"/>
      <c r="B23" s="204"/>
      <c r="C23" s="205"/>
    </row>
    <row r="24" spans="1:3" s="2" customFormat="1" ht="264.60000000000002" hidden="1" customHeight="1">
      <c r="A24" s="575"/>
      <c r="B24" s="471"/>
      <c r="C24" s="206"/>
    </row>
    <row r="25" spans="1:3" s="2" customFormat="1" ht="34.200000000000003" hidden="1" customHeight="1" thickBot="1">
      <c r="A25" s="590"/>
      <c r="B25" s="207"/>
      <c r="C25" s="208"/>
    </row>
    <row r="26" spans="1:3" ht="34.200000000000003" hidden="1" customHeight="1">
      <c r="A26" s="189"/>
      <c r="B26" s="204"/>
      <c r="C26" s="205"/>
    </row>
    <row r="27" spans="1:3" ht="301.2" hidden="1" customHeight="1">
      <c r="A27" s="575"/>
      <c r="B27" s="209"/>
      <c r="C27" s="206"/>
    </row>
    <row r="28" spans="1:3" ht="34.200000000000003" hidden="1" customHeight="1" thickBot="1">
      <c r="A28" s="589"/>
      <c r="B28" s="555"/>
      <c r="C28" s="556"/>
    </row>
    <row r="29" spans="1:3" ht="34.200000000000003" hidden="1" customHeight="1" thickTop="1">
      <c r="A29" s="554"/>
      <c r="B29" s="209"/>
      <c r="C29" s="206"/>
    </row>
    <row r="30" spans="1:3" ht="249" hidden="1" customHeight="1">
      <c r="A30" s="575"/>
      <c r="B30" s="209"/>
      <c r="C30" s="206"/>
    </row>
    <row r="31" spans="1:3" ht="34.200000000000003" hidden="1" customHeight="1" thickBot="1">
      <c r="A31" s="588"/>
      <c r="B31" s="207"/>
      <c r="C31" s="208"/>
    </row>
    <row r="32" spans="1:3" ht="34.200000000000003" hidden="1" customHeight="1">
      <c r="A32" s="189"/>
      <c r="B32" s="204"/>
      <c r="C32" s="205"/>
    </row>
    <row r="33" spans="1:3" ht="244.8" hidden="1" customHeight="1">
      <c r="A33" s="575"/>
      <c r="B33" s="209"/>
      <c r="C33" s="206"/>
    </row>
    <row r="34" spans="1:3" ht="34.200000000000003" hidden="1" customHeight="1" thickBot="1">
      <c r="A34" s="588"/>
      <c r="B34" s="207"/>
      <c r="C34" s="208"/>
    </row>
    <row r="35" spans="1:3" ht="34.200000000000003" customHeight="1">
      <c r="A35" s="578"/>
      <c r="B35" s="210"/>
      <c r="C35" s="211"/>
    </row>
    <row r="36" spans="1:3" ht="34.200000000000003" customHeight="1" thickBot="1">
      <c r="A36" s="579"/>
      <c r="B36" s="212"/>
      <c r="C36" s="212"/>
    </row>
    <row r="37" spans="1:3" ht="28.5" customHeight="1">
      <c r="A37" s="805" t="s">
        <v>28</v>
      </c>
      <c r="B37" s="806"/>
      <c r="C37" s="806"/>
    </row>
    <row r="38" spans="1:3" ht="28.5" customHeight="1">
      <c r="A38" s="807" t="s">
        <v>27</v>
      </c>
      <c r="B38" s="808"/>
      <c r="C38" s="808"/>
    </row>
    <row r="39" spans="1:3" ht="248.25" customHeight="1"/>
    <row r="40" spans="1:3" ht="37.5" customHeight="1"/>
    <row r="41" spans="1:3" ht="24" customHeight="1"/>
    <row r="42" spans="1:3" ht="24" customHeight="1"/>
    <row r="43" spans="1:3" ht="26.25" customHeight="1"/>
    <row r="44" spans="1:3" ht="26.25" customHeight="1"/>
    <row r="45" spans="1:3" ht="199.5" customHeight="1"/>
    <row r="46" spans="1:3" ht="33.75" customHeight="1"/>
    <row r="47" spans="1:3" ht="48.75" customHeight="1"/>
    <row r="48" spans="1:3" ht="233.25" customHeight="1"/>
    <row r="49" ht="33.75" customHeight="1"/>
    <row r="50" ht="19.5" customHeight="1"/>
    <row r="51" ht="19.5" customHeight="1"/>
    <row r="52" ht="28.5" customHeight="1"/>
    <row r="53" ht="35.25" customHeight="1"/>
    <row r="54" ht="218.25" customHeight="1"/>
    <row r="55" ht="218.25" customHeight="1"/>
    <row r="56" ht="218.25" customHeight="1"/>
  </sheetData>
  <mergeCells count="5">
    <mergeCell ref="C2:C4"/>
    <mergeCell ref="A37:C37"/>
    <mergeCell ref="A38:C38"/>
    <mergeCell ref="C5:C6"/>
    <mergeCell ref="B5:B6"/>
  </mergeCells>
  <phoneticPr fontId="16"/>
  <hyperlinks>
    <hyperlink ref="A4" r:id="rId1" xr:uid="{CED29BFE-8551-4473-A746-4BEB3D5D5BB3}"/>
    <hyperlink ref="A7" r:id="rId2" xr:uid="{0B3D4D40-EAE1-47D5-9E8F-6979A9707072}"/>
    <hyperlink ref="A10" r:id="rId3" xr:uid="{BF0D9898-B60E-4C50-ADBD-0B5241C211F8}"/>
    <hyperlink ref="A13" r:id="rId4" xr:uid="{074C9BBB-13EF-42EB-9D33-D1C75E5A0199}"/>
    <hyperlink ref="A19" r:id="rId5" xr:uid="{30C54C78-44C3-4368-8CA5-2EB13835698B}"/>
    <hyperlink ref="A22" r:id="rId6" xr:uid="{C3B701EC-1033-43A3-ADD1-8CCB67FB0A9E}"/>
    <hyperlink ref="A16" r:id="rId7" xr:uid="{9AE099AA-4062-4939-A72F-C48630BC58CA}"/>
  </hyperlinks>
  <pageMargins left="0.74803149606299213" right="0.74803149606299213" top="0.98425196850393704" bottom="0.98425196850393704" header="0.51181102362204722" footer="0.51181102362204722"/>
  <pageSetup paperSize="9" scale="19" fitToHeight="3"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D15" sqref="D15"/>
    </sheetView>
  </sheetViews>
  <sheetFormatPr defaultColWidth="9" defaultRowHeight="13.2"/>
  <cols>
    <col min="1" max="1" width="2.109375" style="328" customWidth="1"/>
    <col min="2" max="2" width="25.77734375" style="118" customWidth="1"/>
    <col min="3" max="3" width="65.33203125" style="328" customWidth="1"/>
    <col min="4" max="4" width="92.5546875" style="328" customWidth="1"/>
    <col min="5" max="5" width="3.88671875" style="328" customWidth="1"/>
    <col min="6" max="16384" width="9" style="328"/>
  </cols>
  <sheetData>
    <row r="1" spans="2:7" ht="18.75" customHeight="1">
      <c r="B1" s="118" t="s">
        <v>113</v>
      </c>
    </row>
    <row r="2" spans="2:7" ht="17.25" customHeight="1" thickBot="1">
      <c r="B2" t="s">
        <v>386</v>
      </c>
      <c r="D2" s="813"/>
      <c r="E2" s="720"/>
    </row>
    <row r="3" spans="2:7" ht="16.5" customHeight="1" thickBot="1">
      <c r="B3" s="119" t="s">
        <v>114</v>
      </c>
      <c r="C3" s="327" t="s">
        <v>115</v>
      </c>
      <c r="D3" s="224" t="s">
        <v>221</v>
      </c>
    </row>
    <row r="4" spans="2:7" ht="17.25" customHeight="1" thickBot="1">
      <c r="B4" s="120" t="s">
        <v>116</v>
      </c>
      <c r="C4" s="153" t="s">
        <v>387</v>
      </c>
      <c r="D4" s="121"/>
    </row>
    <row r="5" spans="2:7" ht="17.25" customHeight="1">
      <c r="B5" s="814" t="s">
        <v>177</v>
      </c>
      <c r="C5" s="817" t="s">
        <v>218</v>
      </c>
      <c r="D5" s="818"/>
    </row>
    <row r="6" spans="2:7" ht="19.2" customHeight="1">
      <c r="B6" s="815"/>
      <c r="C6" s="819" t="s">
        <v>219</v>
      </c>
      <c r="D6" s="820"/>
      <c r="G6" s="253"/>
    </row>
    <row r="7" spans="2:7" ht="19.95" customHeight="1">
      <c r="B7" s="815"/>
      <c r="C7" s="329" t="s">
        <v>220</v>
      </c>
      <c r="D7" s="330"/>
      <c r="G7" s="253"/>
    </row>
    <row r="8" spans="2:7" ht="19.8" customHeight="1" thickBot="1">
      <c r="B8" s="816"/>
      <c r="C8" s="255" t="s">
        <v>222</v>
      </c>
      <c r="D8" s="254"/>
      <c r="G8" s="253"/>
    </row>
    <row r="9" spans="2:7" ht="34.200000000000003" customHeight="1" thickBot="1">
      <c r="B9" s="122" t="s">
        <v>117</v>
      </c>
      <c r="C9" s="821"/>
      <c r="D9" s="822"/>
    </row>
    <row r="10" spans="2:7" ht="66" customHeight="1" thickBot="1">
      <c r="B10" s="123" t="s">
        <v>118</v>
      </c>
      <c r="C10" s="823" t="s">
        <v>388</v>
      </c>
      <c r="D10" s="824"/>
    </row>
    <row r="11" spans="2:7" ht="65.400000000000006" customHeight="1" thickBot="1">
      <c r="B11" s="124"/>
      <c r="C11" s="125" t="s">
        <v>389</v>
      </c>
      <c r="D11" s="266" t="s">
        <v>390</v>
      </c>
      <c r="F11" s="328" t="s">
        <v>21</v>
      </c>
    </row>
    <row r="12" spans="2:7" ht="24.6" customHeight="1" thickBot="1">
      <c r="B12" s="122" t="s">
        <v>392</v>
      </c>
      <c r="C12" s="127" t="s">
        <v>391</v>
      </c>
      <c r="D12" s="126"/>
    </row>
    <row r="13" spans="2:7" ht="121.2" customHeight="1" thickBot="1">
      <c r="B13" s="128" t="s">
        <v>119</v>
      </c>
      <c r="C13" s="129" t="s">
        <v>393</v>
      </c>
      <c r="D13" s="218" t="s">
        <v>394</v>
      </c>
      <c r="F13" s="187" t="s">
        <v>29</v>
      </c>
    </row>
    <row r="14" spans="2:7" ht="79.2" customHeight="1" thickBot="1">
      <c r="B14" s="130" t="s">
        <v>120</v>
      </c>
      <c r="C14" s="811" t="s">
        <v>395</v>
      </c>
      <c r="D14" s="812"/>
    </row>
    <row r="15" spans="2:7" ht="17.25" customHeight="1"/>
    <row r="16" spans="2:7" ht="17.25" customHeight="1">
      <c r="C16" s="328" t="s">
        <v>121</v>
      </c>
    </row>
    <row r="17" spans="2:5">
      <c r="C17" s="328" t="s">
        <v>29</v>
      </c>
    </row>
    <row r="18" spans="2:5">
      <c r="E18" s="328" t="s">
        <v>21</v>
      </c>
    </row>
    <row r="21" spans="2:5">
      <c r="B21" s="118"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8"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7" sqref="AE27"/>
    </sheetView>
  </sheetViews>
  <sheetFormatPr defaultColWidth="9" defaultRowHeight="13.2"/>
  <cols>
    <col min="1" max="1" width="7.33203125" style="450" customWidth="1"/>
    <col min="2" max="13" width="6.77734375" style="450" customWidth="1"/>
    <col min="14" max="14" width="7.44140625" style="450" customWidth="1"/>
    <col min="15" max="15" width="5.88671875" style="450" customWidth="1"/>
    <col min="16" max="16" width="7.44140625" style="450" customWidth="1"/>
    <col min="17" max="29" width="6.77734375" style="450" customWidth="1"/>
    <col min="30" max="16384" width="9" style="450"/>
  </cols>
  <sheetData>
    <row r="1" spans="1:29" ht="15" customHeight="1">
      <c r="A1" s="827" t="s">
        <v>3</v>
      </c>
      <c r="B1" s="828"/>
      <c r="C1" s="828"/>
      <c r="D1" s="828"/>
      <c r="E1" s="828"/>
      <c r="F1" s="828"/>
      <c r="G1" s="828"/>
      <c r="H1" s="828"/>
      <c r="I1" s="828"/>
      <c r="J1" s="828"/>
      <c r="K1" s="828"/>
      <c r="L1" s="828"/>
      <c r="M1" s="828"/>
      <c r="N1" s="829"/>
      <c r="P1" s="830" t="s">
        <v>4</v>
      </c>
      <c r="Q1" s="831"/>
      <c r="R1" s="831"/>
      <c r="S1" s="831"/>
      <c r="T1" s="831"/>
      <c r="U1" s="831"/>
      <c r="V1" s="831"/>
      <c r="W1" s="831"/>
      <c r="X1" s="831"/>
      <c r="Y1" s="831"/>
      <c r="Z1" s="831"/>
      <c r="AA1" s="831"/>
      <c r="AB1" s="831"/>
      <c r="AC1" s="832"/>
    </row>
    <row r="2" spans="1:29" ht="18" customHeight="1" thickBot="1">
      <c r="A2" s="833" t="s">
        <v>5</v>
      </c>
      <c r="B2" s="834"/>
      <c r="C2" s="834"/>
      <c r="D2" s="834"/>
      <c r="E2" s="834"/>
      <c r="F2" s="834"/>
      <c r="G2" s="834"/>
      <c r="H2" s="834"/>
      <c r="I2" s="834"/>
      <c r="J2" s="834"/>
      <c r="K2" s="834"/>
      <c r="L2" s="834"/>
      <c r="M2" s="834"/>
      <c r="N2" s="835"/>
      <c r="P2" s="836" t="s">
        <v>6</v>
      </c>
      <c r="Q2" s="834"/>
      <c r="R2" s="834"/>
      <c r="S2" s="834"/>
      <c r="T2" s="834"/>
      <c r="U2" s="834"/>
      <c r="V2" s="834"/>
      <c r="W2" s="834"/>
      <c r="X2" s="834"/>
      <c r="Y2" s="834"/>
      <c r="Z2" s="834"/>
      <c r="AA2" s="834"/>
      <c r="AB2" s="834"/>
      <c r="AC2" s="837"/>
    </row>
    <row r="3" spans="1:29" ht="13.8" thickBot="1">
      <c r="A3" s="9"/>
      <c r="B3" s="232" t="s">
        <v>240</v>
      </c>
      <c r="C3" s="232" t="s">
        <v>7</v>
      </c>
      <c r="D3" s="232" t="s">
        <v>8</v>
      </c>
      <c r="E3" s="232" t="s">
        <v>9</v>
      </c>
      <c r="F3" s="232" t="s">
        <v>10</v>
      </c>
      <c r="G3" s="220" t="s">
        <v>11</v>
      </c>
      <c r="H3" s="232" t="s">
        <v>12</v>
      </c>
      <c r="I3" s="232" t="s">
        <v>13</v>
      </c>
      <c r="J3" s="232" t="s">
        <v>14</v>
      </c>
      <c r="K3" s="232" t="s">
        <v>15</v>
      </c>
      <c r="L3" s="232" t="s">
        <v>16</v>
      </c>
      <c r="M3" s="232" t="s">
        <v>17</v>
      </c>
      <c r="N3" s="10" t="s">
        <v>18</v>
      </c>
      <c r="P3" s="11"/>
      <c r="Q3" s="232" t="s">
        <v>240</v>
      </c>
      <c r="R3" s="232" t="s">
        <v>7</v>
      </c>
      <c r="S3" s="232" t="s">
        <v>8</v>
      </c>
      <c r="T3" s="232" t="s">
        <v>9</v>
      </c>
      <c r="U3" s="232" t="s">
        <v>10</v>
      </c>
      <c r="V3" s="220" t="s">
        <v>11</v>
      </c>
      <c r="W3" s="231" t="s">
        <v>12</v>
      </c>
      <c r="X3" s="231" t="s">
        <v>13</v>
      </c>
      <c r="Y3" s="232" t="s">
        <v>14</v>
      </c>
      <c r="Z3" s="232" t="s">
        <v>15</v>
      </c>
      <c r="AA3" s="232" t="s">
        <v>16</v>
      </c>
      <c r="AB3" s="232" t="s">
        <v>17</v>
      </c>
      <c r="AC3" s="12" t="s">
        <v>19</v>
      </c>
    </row>
    <row r="4" spans="1:29" ht="19.8" thickBot="1">
      <c r="A4" s="423" t="s">
        <v>238</v>
      </c>
      <c r="B4" s="379">
        <f>AVERAGE(B8:B17)</f>
        <v>65.400000000000006</v>
      </c>
      <c r="C4" s="379">
        <f t="shared" ref="C4:M4" si="0">AVERAGE(C7:C17)</f>
        <v>55.545454545454547</v>
      </c>
      <c r="D4" s="379">
        <f t="shared" si="0"/>
        <v>64.454545454545453</v>
      </c>
      <c r="E4" s="379">
        <f t="shared" si="0"/>
        <v>102.36363636363636</v>
      </c>
      <c r="F4" s="379">
        <f t="shared" si="0"/>
        <v>184.36363636363637</v>
      </c>
      <c r="G4" s="379">
        <f t="shared" si="0"/>
        <v>373</v>
      </c>
      <c r="H4" s="379">
        <f t="shared" si="0"/>
        <v>621</v>
      </c>
      <c r="I4" s="379">
        <f t="shared" si="0"/>
        <v>905.9</v>
      </c>
      <c r="J4" s="379">
        <f t="shared" si="0"/>
        <v>563.4</v>
      </c>
      <c r="K4" s="379">
        <f t="shared" si="0"/>
        <v>366.4</v>
      </c>
      <c r="L4" s="379">
        <f t="shared" si="0"/>
        <v>210.8</v>
      </c>
      <c r="M4" s="379">
        <f t="shared" si="0"/>
        <v>131.5</v>
      </c>
      <c r="N4" s="379">
        <f>SUM(B4:M4)</f>
        <v>3644.1272727272731</v>
      </c>
      <c r="O4" s="14"/>
      <c r="P4" s="13" t="str">
        <f>+A4</f>
        <v>12-21年月平均</v>
      </c>
      <c r="Q4" s="379">
        <f t="shared" ref="Q4:AB4" si="1">AVERAGE(Q8:Q17)</f>
        <v>9.6999999999999993</v>
      </c>
      <c r="R4" s="379">
        <f t="shared" si="1"/>
        <v>9.9</v>
      </c>
      <c r="S4" s="379">
        <f t="shared" si="1"/>
        <v>15</v>
      </c>
      <c r="T4" s="379">
        <f t="shared" si="1"/>
        <v>7.5</v>
      </c>
      <c r="U4" s="379">
        <f t="shared" si="1"/>
        <v>10.7</v>
      </c>
      <c r="V4" s="379">
        <f t="shared" si="1"/>
        <v>9.9</v>
      </c>
      <c r="W4" s="379">
        <f t="shared" si="1"/>
        <v>8.9</v>
      </c>
      <c r="X4" s="379">
        <f t="shared" si="1"/>
        <v>12.6</v>
      </c>
      <c r="Y4" s="379">
        <f t="shared" si="1"/>
        <v>10.9</v>
      </c>
      <c r="Z4" s="379">
        <f t="shared" si="1"/>
        <v>21.8</v>
      </c>
      <c r="AA4" s="379">
        <f t="shared" si="1"/>
        <v>12.8</v>
      </c>
      <c r="AB4" s="379">
        <f t="shared" si="1"/>
        <v>12.9</v>
      </c>
      <c r="AC4" s="379">
        <f>SUM(Q4:AB4)</f>
        <v>142.6</v>
      </c>
    </row>
    <row r="5" spans="1:29" ht="13.8" thickBot="1">
      <c r="A5" s="432"/>
      <c r="B5" s="432"/>
      <c r="C5" s="135"/>
      <c r="D5" s="135"/>
      <c r="E5" s="135"/>
      <c r="F5" s="135"/>
      <c r="G5" s="15" t="s">
        <v>20</v>
      </c>
      <c r="H5" s="381"/>
      <c r="I5" s="381"/>
      <c r="J5" s="381"/>
      <c r="K5" s="381"/>
      <c r="L5" s="381"/>
      <c r="M5" s="381"/>
      <c r="N5" s="381"/>
      <c r="O5" s="140"/>
      <c r="P5" s="222"/>
      <c r="Q5" s="222"/>
      <c r="R5" s="135"/>
      <c r="S5" s="135"/>
      <c r="T5" s="135"/>
      <c r="U5" s="135"/>
      <c r="V5" s="15" t="s">
        <v>20</v>
      </c>
      <c r="W5" s="381"/>
      <c r="X5" s="381"/>
      <c r="Y5" s="381"/>
      <c r="Z5" s="381"/>
      <c r="AA5" s="381"/>
      <c r="AB5" s="381"/>
      <c r="AC5" s="381"/>
    </row>
    <row r="6" spans="1:29" ht="13.8" thickBot="1">
      <c r="A6" s="219"/>
      <c r="B6" s="219"/>
      <c r="C6" s="483"/>
      <c r="D6" s="483"/>
      <c r="E6" s="483"/>
      <c r="F6" s="483"/>
      <c r="G6" s="305">
        <v>61</v>
      </c>
      <c r="H6" s="380"/>
      <c r="I6" s="380"/>
      <c r="J6" s="380"/>
      <c r="K6" s="380"/>
      <c r="L6" s="380"/>
      <c r="M6" s="380"/>
      <c r="N6" s="381"/>
      <c r="O6" s="14"/>
      <c r="P6" s="222"/>
      <c r="Q6" s="222"/>
      <c r="R6" s="483"/>
      <c r="S6" s="483"/>
      <c r="T6" s="483"/>
      <c r="U6" s="483"/>
      <c r="V6" s="305">
        <v>1</v>
      </c>
      <c r="W6" s="135"/>
      <c r="X6" s="135"/>
      <c r="Y6" s="135"/>
      <c r="Z6" s="135"/>
      <c r="AA6" s="135"/>
      <c r="AB6" s="135"/>
      <c r="AC6" s="381"/>
    </row>
    <row r="7" spans="1:29" ht="18" customHeight="1" thickBot="1">
      <c r="A7" s="433" t="s">
        <v>239</v>
      </c>
      <c r="B7" s="464">
        <v>81</v>
      </c>
      <c r="C7" s="465">
        <v>39</v>
      </c>
      <c r="D7" s="465">
        <v>72</v>
      </c>
      <c r="E7" s="465">
        <v>88</v>
      </c>
      <c r="F7" s="465">
        <v>253</v>
      </c>
      <c r="G7" s="465">
        <v>61</v>
      </c>
      <c r="H7" s="380"/>
      <c r="I7" s="380"/>
      <c r="J7" s="380"/>
      <c r="K7" s="380"/>
      <c r="L7" s="380"/>
      <c r="M7" s="380"/>
      <c r="N7" s="221">
        <f t="shared" ref="N7:N18" si="2">SUM(B7:M7)</f>
        <v>594</v>
      </c>
      <c r="O7" s="145" t="s">
        <v>21</v>
      </c>
      <c r="P7" s="433" t="s">
        <v>239</v>
      </c>
      <c r="Q7" s="464">
        <v>0</v>
      </c>
      <c r="R7" s="465">
        <v>5</v>
      </c>
      <c r="S7" s="465">
        <v>4</v>
      </c>
      <c r="T7" s="465">
        <v>1</v>
      </c>
      <c r="U7" s="465">
        <v>1</v>
      </c>
      <c r="V7" s="465">
        <v>1</v>
      </c>
      <c r="W7" s="380"/>
      <c r="X7" s="380"/>
      <c r="Y7" s="380"/>
      <c r="Z7" s="380"/>
      <c r="AA7" s="380"/>
      <c r="AB7" s="380"/>
      <c r="AC7" s="221">
        <f t="shared" ref="AC7:AC18" si="3">SUM(Q7:AB7)</f>
        <v>12</v>
      </c>
    </row>
    <row r="8" spans="1:29" ht="18" customHeight="1" thickBot="1">
      <c r="A8" s="433" t="s">
        <v>205</v>
      </c>
      <c r="B8" s="462">
        <v>81</v>
      </c>
      <c r="C8" s="462">
        <v>48</v>
      </c>
      <c r="D8" s="463">
        <v>71</v>
      </c>
      <c r="E8" s="462">
        <v>128</v>
      </c>
      <c r="F8" s="462">
        <v>171</v>
      </c>
      <c r="G8" s="462">
        <v>350</v>
      </c>
      <c r="H8" s="462">
        <v>569</v>
      </c>
      <c r="I8" s="462">
        <v>553</v>
      </c>
      <c r="J8" s="462">
        <v>458</v>
      </c>
      <c r="K8" s="462">
        <v>306</v>
      </c>
      <c r="L8" s="462">
        <v>220</v>
      </c>
      <c r="M8" s="463">
        <v>229</v>
      </c>
      <c r="N8" s="456">
        <f t="shared" si="2"/>
        <v>3184</v>
      </c>
      <c r="O8" s="431"/>
      <c r="P8" s="434" t="s">
        <v>204</v>
      </c>
      <c r="Q8" s="466">
        <v>1</v>
      </c>
      <c r="R8" s="466">
        <v>2</v>
      </c>
      <c r="S8" s="466">
        <v>1</v>
      </c>
      <c r="T8" s="466">
        <v>0</v>
      </c>
      <c r="U8" s="466">
        <v>0</v>
      </c>
      <c r="V8" s="466">
        <v>0</v>
      </c>
      <c r="W8" s="466">
        <v>1</v>
      </c>
      <c r="X8" s="466">
        <v>1</v>
      </c>
      <c r="Y8" s="466">
        <v>0</v>
      </c>
      <c r="Z8" s="466">
        <v>1</v>
      </c>
      <c r="AA8" s="466">
        <v>0</v>
      </c>
      <c r="AB8" s="466">
        <v>0</v>
      </c>
      <c r="AC8" s="467">
        <f t="shared" si="3"/>
        <v>7</v>
      </c>
    </row>
    <row r="9" spans="1:29" ht="18" customHeight="1" thickBot="1">
      <c r="A9" s="434" t="s">
        <v>137</v>
      </c>
      <c r="B9" s="300">
        <v>112</v>
      </c>
      <c r="C9" s="300">
        <v>85</v>
      </c>
      <c r="D9" s="300">
        <v>60</v>
      </c>
      <c r="E9" s="300">
        <v>97</v>
      </c>
      <c r="F9" s="300">
        <v>95</v>
      </c>
      <c r="G9" s="300">
        <v>305</v>
      </c>
      <c r="H9" s="300">
        <v>544</v>
      </c>
      <c r="I9" s="300">
        <v>449</v>
      </c>
      <c r="J9" s="300">
        <v>475</v>
      </c>
      <c r="K9" s="300">
        <v>505</v>
      </c>
      <c r="L9" s="300">
        <v>219</v>
      </c>
      <c r="M9" s="301">
        <v>98</v>
      </c>
      <c r="N9" s="455">
        <f t="shared" si="2"/>
        <v>3044</v>
      </c>
      <c r="O9" s="145"/>
      <c r="P9" s="434" t="s">
        <v>137</v>
      </c>
      <c r="Q9" s="382">
        <v>16</v>
      </c>
      <c r="R9" s="382">
        <v>1</v>
      </c>
      <c r="S9" s="382">
        <v>19</v>
      </c>
      <c r="T9" s="380">
        <v>3</v>
      </c>
      <c r="U9" s="380">
        <v>13</v>
      </c>
      <c r="V9" s="380">
        <v>1</v>
      </c>
      <c r="W9" s="380">
        <v>2</v>
      </c>
      <c r="X9" s="380">
        <v>2</v>
      </c>
      <c r="Y9" s="380">
        <v>0</v>
      </c>
      <c r="Z9" s="380">
        <v>24</v>
      </c>
      <c r="AA9" s="380">
        <v>4</v>
      </c>
      <c r="AB9" s="380">
        <v>1</v>
      </c>
      <c r="AC9" s="454">
        <f t="shared" si="3"/>
        <v>86</v>
      </c>
    </row>
    <row r="10" spans="1:29" ht="18" customHeight="1" thickBot="1">
      <c r="A10" s="435" t="s">
        <v>30</v>
      </c>
      <c r="B10" s="383">
        <v>84</v>
      </c>
      <c r="C10" s="383">
        <v>100</v>
      </c>
      <c r="D10" s="384">
        <v>77</v>
      </c>
      <c r="E10" s="384">
        <v>80</v>
      </c>
      <c r="F10" s="191">
        <v>236</v>
      </c>
      <c r="G10" s="191">
        <v>438</v>
      </c>
      <c r="H10" s="192">
        <v>631</v>
      </c>
      <c r="I10" s="191">
        <v>752</v>
      </c>
      <c r="J10" s="190">
        <v>523</v>
      </c>
      <c r="K10" s="191">
        <v>427</v>
      </c>
      <c r="L10" s="190">
        <v>253</v>
      </c>
      <c r="M10" s="385">
        <v>136</v>
      </c>
      <c r="N10" s="438">
        <f t="shared" si="2"/>
        <v>3737</v>
      </c>
      <c r="O10" s="145"/>
      <c r="P10" s="436" t="s">
        <v>22</v>
      </c>
      <c r="Q10" s="386">
        <v>7</v>
      </c>
      <c r="R10" s="386">
        <v>7</v>
      </c>
      <c r="S10" s="387">
        <v>13</v>
      </c>
      <c r="T10" s="387">
        <v>3</v>
      </c>
      <c r="U10" s="387">
        <v>8</v>
      </c>
      <c r="V10" s="387">
        <v>11</v>
      </c>
      <c r="W10" s="386">
        <v>5</v>
      </c>
      <c r="X10" s="387">
        <v>11</v>
      </c>
      <c r="Y10" s="387">
        <v>9</v>
      </c>
      <c r="Z10" s="387">
        <v>9</v>
      </c>
      <c r="AA10" s="388">
        <v>20</v>
      </c>
      <c r="AB10" s="388">
        <v>35</v>
      </c>
      <c r="AC10" s="452">
        <f t="shared" si="3"/>
        <v>138</v>
      </c>
    </row>
    <row r="11" spans="1:29" ht="18" customHeight="1" thickBot="1">
      <c r="A11" s="435" t="s">
        <v>31</v>
      </c>
      <c r="B11" s="387">
        <v>41</v>
      </c>
      <c r="C11" s="387">
        <v>44</v>
      </c>
      <c r="D11" s="387">
        <v>67</v>
      </c>
      <c r="E11" s="387">
        <v>103</v>
      </c>
      <c r="F11" s="389">
        <v>311</v>
      </c>
      <c r="G11" s="387">
        <v>415</v>
      </c>
      <c r="H11" s="387">
        <v>539</v>
      </c>
      <c r="I11" s="389">
        <v>1165</v>
      </c>
      <c r="J11" s="387">
        <v>534</v>
      </c>
      <c r="K11" s="387">
        <v>297</v>
      </c>
      <c r="L11" s="386">
        <v>205</v>
      </c>
      <c r="M11" s="390">
        <v>92</v>
      </c>
      <c r="N11" s="439">
        <f t="shared" si="2"/>
        <v>3813</v>
      </c>
      <c r="O11" s="145"/>
      <c r="P11" s="435" t="s">
        <v>31</v>
      </c>
      <c r="Q11" s="387">
        <v>9</v>
      </c>
      <c r="R11" s="387">
        <v>22</v>
      </c>
      <c r="S11" s="386">
        <v>18</v>
      </c>
      <c r="T11" s="387">
        <v>9</v>
      </c>
      <c r="U11" s="391">
        <v>21</v>
      </c>
      <c r="V11" s="387">
        <v>14</v>
      </c>
      <c r="W11" s="387">
        <v>6</v>
      </c>
      <c r="X11" s="387">
        <v>13</v>
      </c>
      <c r="Y11" s="387">
        <v>7</v>
      </c>
      <c r="Z11" s="392">
        <v>81</v>
      </c>
      <c r="AA11" s="391">
        <v>31</v>
      </c>
      <c r="AB11" s="392">
        <v>37</v>
      </c>
      <c r="AC11" s="453">
        <f t="shared" si="3"/>
        <v>268</v>
      </c>
    </row>
    <row r="12" spans="1:29" ht="18" customHeight="1" thickBot="1">
      <c r="A12" s="435" t="s">
        <v>32</v>
      </c>
      <c r="B12" s="387">
        <v>57</v>
      </c>
      <c r="C12" s="386">
        <v>35</v>
      </c>
      <c r="D12" s="387">
        <v>95</v>
      </c>
      <c r="E12" s="386">
        <v>112</v>
      </c>
      <c r="F12" s="387">
        <v>131</v>
      </c>
      <c r="G12" s="18">
        <v>340</v>
      </c>
      <c r="H12" s="18">
        <v>483</v>
      </c>
      <c r="I12" s="19">
        <v>1339</v>
      </c>
      <c r="J12" s="18">
        <v>614</v>
      </c>
      <c r="K12" s="18">
        <v>349</v>
      </c>
      <c r="L12" s="18">
        <v>236</v>
      </c>
      <c r="M12" s="393">
        <v>68</v>
      </c>
      <c r="N12" s="438">
        <f t="shared" si="2"/>
        <v>3859</v>
      </c>
      <c r="O12" s="145"/>
      <c r="P12" s="435" t="s">
        <v>32</v>
      </c>
      <c r="Q12" s="387">
        <v>19</v>
      </c>
      <c r="R12" s="387">
        <v>12</v>
      </c>
      <c r="S12" s="387">
        <v>8</v>
      </c>
      <c r="T12" s="386">
        <v>12</v>
      </c>
      <c r="U12" s="387">
        <v>7</v>
      </c>
      <c r="V12" s="387">
        <v>15</v>
      </c>
      <c r="W12" s="18">
        <v>16</v>
      </c>
      <c r="X12" s="393">
        <v>12</v>
      </c>
      <c r="Y12" s="386">
        <v>16</v>
      </c>
      <c r="Z12" s="387">
        <v>6</v>
      </c>
      <c r="AA12" s="386">
        <v>12</v>
      </c>
      <c r="AB12" s="386">
        <v>6</v>
      </c>
      <c r="AC12" s="452">
        <f t="shared" si="3"/>
        <v>141</v>
      </c>
    </row>
    <row r="13" spans="1:29" ht="18" customHeight="1" thickBot="1">
      <c r="A13" s="435" t="s">
        <v>33</v>
      </c>
      <c r="B13" s="394">
        <v>68</v>
      </c>
      <c r="C13" s="387">
        <v>42</v>
      </c>
      <c r="D13" s="387">
        <v>44</v>
      </c>
      <c r="E13" s="386">
        <v>75</v>
      </c>
      <c r="F13" s="386">
        <v>135</v>
      </c>
      <c r="G13" s="386">
        <v>448</v>
      </c>
      <c r="H13" s="387">
        <v>507</v>
      </c>
      <c r="I13" s="387">
        <v>808</v>
      </c>
      <c r="J13" s="391">
        <v>795</v>
      </c>
      <c r="K13" s="386">
        <v>313</v>
      </c>
      <c r="L13" s="386">
        <v>246</v>
      </c>
      <c r="M13" s="386">
        <v>143</v>
      </c>
      <c r="N13" s="438">
        <f t="shared" si="2"/>
        <v>3624</v>
      </c>
      <c r="O13" s="145"/>
      <c r="P13" s="435" t="s">
        <v>33</v>
      </c>
      <c r="Q13" s="396">
        <v>9</v>
      </c>
      <c r="R13" s="387">
        <v>16</v>
      </c>
      <c r="S13" s="387">
        <v>12</v>
      </c>
      <c r="T13" s="386">
        <v>6</v>
      </c>
      <c r="U13" s="397">
        <v>7</v>
      </c>
      <c r="V13" s="397">
        <v>14</v>
      </c>
      <c r="W13" s="387">
        <v>9</v>
      </c>
      <c r="X13" s="387">
        <v>14</v>
      </c>
      <c r="Y13" s="387">
        <v>9</v>
      </c>
      <c r="Z13" s="387">
        <v>9</v>
      </c>
      <c r="AA13" s="397">
        <v>8</v>
      </c>
      <c r="AB13" s="397">
        <v>7</v>
      </c>
      <c r="AC13" s="452">
        <f t="shared" si="3"/>
        <v>120</v>
      </c>
    </row>
    <row r="14" spans="1:29" ht="18" customHeight="1" thickBot="1">
      <c r="A14" s="17" t="s">
        <v>34</v>
      </c>
      <c r="B14" s="398">
        <v>71</v>
      </c>
      <c r="C14" s="398">
        <v>97</v>
      </c>
      <c r="D14" s="398">
        <v>61</v>
      </c>
      <c r="E14" s="399">
        <v>105</v>
      </c>
      <c r="F14" s="399">
        <v>198</v>
      </c>
      <c r="G14" s="399">
        <v>442</v>
      </c>
      <c r="H14" s="400">
        <v>790</v>
      </c>
      <c r="I14" s="20">
        <v>674</v>
      </c>
      <c r="J14" s="20">
        <v>594</v>
      </c>
      <c r="K14" s="399">
        <v>275</v>
      </c>
      <c r="L14" s="399">
        <v>133</v>
      </c>
      <c r="M14" s="399">
        <v>108</v>
      </c>
      <c r="N14" s="438">
        <f t="shared" si="2"/>
        <v>3548</v>
      </c>
      <c r="O14" s="14"/>
      <c r="P14" s="437" t="s">
        <v>34</v>
      </c>
      <c r="Q14" s="398">
        <v>7</v>
      </c>
      <c r="R14" s="398">
        <v>13</v>
      </c>
      <c r="S14" s="398">
        <v>11</v>
      </c>
      <c r="T14" s="399">
        <v>11</v>
      </c>
      <c r="U14" s="399">
        <v>12</v>
      </c>
      <c r="V14" s="399">
        <v>15</v>
      </c>
      <c r="W14" s="399">
        <v>20</v>
      </c>
      <c r="X14" s="399">
        <v>15</v>
      </c>
      <c r="Y14" s="399">
        <v>15</v>
      </c>
      <c r="Z14" s="399">
        <v>20</v>
      </c>
      <c r="AA14" s="399">
        <v>9</v>
      </c>
      <c r="AB14" s="399">
        <v>7</v>
      </c>
      <c r="AC14" s="451">
        <f t="shared" si="3"/>
        <v>155</v>
      </c>
    </row>
    <row r="15" spans="1:29" ht="13.8" hidden="1" thickBot="1">
      <c r="A15" s="22" t="s">
        <v>35</v>
      </c>
      <c r="B15" s="396">
        <v>38</v>
      </c>
      <c r="C15" s="399">
        <v>19</v>
      </c>
      <c r="D15" s="399">
        <v>38</v>
      </c>
      <c r="E15" s="399">
        <v>203</v>
      </c>
      <c r="F15" s="399">
        <v>146</v>
      </c>
      <c r="G15" s="399">
        <v>439</v>
      </c>
      <c r="H15" s="400">
        <v>964</v>
      </c>
      <c r="I15" s="400">
        <v>1154</v>
      </c>
      <c r="J15" s="399">
        <v>423</v>
      </c>
      <c r="K15" s="399">
        <v>388</v>
      </c>
      <c r="L15" s="399">
        <v>176</v>
      </c>
      <c r="M15" s="399">
        <v>143</v>
      </c>
      <c r="N15" s="401">
        <f t="shared" si="2"/>
        <v>4131</v>
      </c>
      <c r="O15" s="14"/>
      <c r="P15" s="21" t="s">
        <v>35</v>
      </c>
      <c r="Q15" s="399">
        <v>7</v>
      </c>
      <c r="R15" s="399">
        <v>7</v>
      </c>
      <c r="S15" s="399">
        <v>8</v>
      </c>
      <c r="T15" s="399">
        <v>12</v>
      </c>
      <c r="U15" s="399">
        <v>9</v>
      </c>
      <c r="V15" s="399">
        <v>6</v>
      </c>
      <c r="W15" s="399">
        <v>11</v>
      </c>
      <c r="X15" s="399">
        <v>8</v>
      </c>
      <c r="Y15" s="399">
        <v>16</v>
      </c>
      <c r="Z15" s="399">
        <v>40</v>
      </c>
      <c r="AA15" s="399">
        <v>17</v>
      </c>
      <c r="AB15" s="399">
        <v>16</v>
      </c>
      <c r="AC15" s="399">
        <f t="shared" si="3"/>
        <v>157</v>
      </c>
    </row>
    <row r="16" spans="1:29" ht="13.8" hidden="1" thickBot="1">
      <c r="A16" s="402" t="s">
        <v>36</v>
      </c>
      <c r="B16" s="20">
        <v>49</v>
      </c>
      <c r="C16" s="20">
        <v>63</v>
      </c>
      <c r="D16" s="20">
        <v>50</v>
      </c>
      <c r="E16" s="20">
        <v>71</v>
      </c>
      <c r="F16" s="20">
        <v>144</v>
      </c>
      <c r="G16" s="20">
        <v>374</v>
      </c>
      <c r="H16" s="142">
        <v>729</v>
      </c>
      <c r="I16" s="142">
        <v>1097</v>
      </c>
      <c r="J16" s="142">
        <v>650</v>
      </c>
      <c r="K16" s="20">
        <v>397</v>
      </c>
      <c r="L16" s="20">
        <v>192</v>
      </c>
      <c r="M16" s="20">
        <v>217</v>
      </c>
      <c r="N16" s="401">
        <f t="shared" si="2"/>
        <v>4033</v>
      </c>
      <c r="O16" s="14"/>
      <c r="P16" s="23" t="s">
        <v>36</v>
      </c>
      <c r="Q16" s="20">
        <v>10</v>
      </c>
      <c r="R16" s="20">
        <v>6</v>
      </c>
      <c r="S16" s="20">
        <v>14</v>
      </c>
      <c r="T16" s="20">
        <v>10</v>
      </c>
      <c r="U16" s="20">
        <v>10</v>
      </c>
      <c r="V16" s="20">
        <v>19</v>
      </c>
      <c r="W16" s="20">
        <v>11</v>
      </c>
      <c r="X16" s="20">
        <v>20</v>
      </c>
      <c r="Y16" s="20">
        <v>15</v>
      </c>
      <c r="Z16" s="20">
        <v>8</v>
      </c>
      <c r="AA16" s="20">
        <v>11</v>
      </c>
      <c r="AB16" s="20">
        <v>8</v>
      </c>
      <c r="AC16" s="399">
        <f t="shared" si="3"/>
        <v>142</v>
      </c>
    </row>
    <row r="17" spans="1:30" ht="13.8" hidden="1" thickBot="1">
      <c r="A17" s="22" t="s">
        <v>37</v>
      </c>
      <c r="B17" s="20">
        <v>53</v>
      </c>
      <c r="C17" s="20">
        <v>39</v>
      </c>
      <c r="D17" s="20">
        <v>74</v>
      </c>
      <c r="E17" s="20">
        <v>64</v>
      </c>
      <c r="F17" s="20">
        <v>208</v>
      </c>
      <c r="G17" s="20">
        <v>491</v>
      </c>
      <c r="H17" s="20">
        <v>454</v>
      </c>
      <c r="I17" s="142">
        <v>1068</v>
      </c>
      <c r="J17" s="20">
        <v>568</v>
      </c>
      <c r="K17" s="20">
        <v>407</v>
      </c>
      <c r="L17" s="20">
        <v>228</v>
      </c>
      <c r="M17" s="20">
        <v>81</v>
      </c>
      <c r="N17" s="395">
        <f t="shared" si="2"/>
        <v>3735</v>
      </c>
      <c r="O17" s="14"/>
      <c r="P17" s="21" t="s">
        <v>37</v>
      </c>
      <c r="Q17" s="20">
        <v>12</v>
      </c>
      <c r="R17" s="20">
        <v>13</v>
      </c>
      <c r="S17" s="20">
        <v>46</v>
      </c>
      <c r="T17" s="20">
        <v>9</v>
      </c>
      <c r="U17" s="20">
        <v>20</v>
      </c>
      <c r="V17" s="20">
        <v>4</v>
      </c>
      <c r="W17" s="20">
        <v>8</v>
      </c>
      <c r="X17" s="20">
        <v>30</v>
      </c>
      <c r="Y17" s="20">
        <v>22</v>
      </c>
      <c r="Z17" s="20">
        <v>20</v>
      </c>
      <c r="AA17" s="20">
        <v>16</v>
      </c>
      <c r="AB17" s="20">
        <v>12</v>
      </c>
      <c r="AC17" s="403">
        <f t="shared" si="3"/>
        <v>212</v>
      </c>
    </row>
    <row r="18" spans="1:30" ht="13.8" hidden="1" thickBot="1">
      <c r="A18" s="22" t="s">
        <v>23</v>
      </c>
      <c r="B18" s="143">
        <v>67</v>
      </c>
      <c r="C18" s="143">
        <v>62</v>
      </c>
      <c r="D18" s="143">
        <v>57</v>
      </c>
      <c r="E18" s="143">
        <v>77</v>
      </c>
      <c r="F18" s="143">
        <v>473</v>
      </c>
      <c r="G18" s="143">
        <v>468</v>
      </c>
      <c r="H18" s="144">
        <v>659</v>
      </c>
      <c r="I18" s="143">
        <v>851</v>
      </c>
      <c r="J18" s="143">
        <v>542</v>
      </c>
      <c r="K18" s="143">
        <v>270</v>
      </c>
      <c r="L18" s="143">
        <v>208</v>
      </c>
      <c r="M18" s="143">
        <v>174</v>
      </c>
      <c r="N18" s="404">
        <f t="shared" si="2"/>
        <v>3908</v>
      </c>
      <c r="O18" s="14" t="s">
        <v>29</v>
      </c>
      <c r="P18" s="23" t="s">
        <v>23</v>
      </c>
      <c r="Q18" s="20">
        <v>6</v>
      </c>
      <c r="R18" s="20">
        <v>25</v>
      </c>
      <c r="S18" s="20">
        <v>29</v>
      </c>
      <c r="T18" s="20">
        <v>4</v>
      </c>
      <c r="U18" s="20">
        <v>17</v>
      </c>
      <c r="V18" s="20">
        <v>19</v>
      </c>
      <c r="W18" s="20">
        <v>14</v>
      </c>
      <c r="X18" s="20">
        <v>37</v>
      </c>
      <c r="Y18" s="24">
        <v>76</v>
      </c>
      <c r="Z18" s="20">
        <v>34</v>
      </c>
      <c r="AA18" s="20">
        <v>17</v>
      </c>
      <c r="AB18" s="20">
        <v>18</v>
      </c>
      <c r="AC18" s="403">
        <f t="shared" si="3"/>
        <v>296</v>
      </c>
    </row>
    <row r="19" spans="1:30">
      <c r="A19" s="25"/>
      <c r="B19" s="405"/>
      <c r="C19" s="405"/>
      <c r="D19" s="405"/>
      <c r="E19" s="405"/>
      <c r="F19" s="405"/>
      <c r="G19" s="405"/>
      <c r="H19" s="405"/>
      <c r="I19" s="405"/>
      <c r="J19" s="405"/>
      <c r="K19" s="405"/>
      <c r="L19" s="405"/>
      <c r="M19" s="405"/>
      <c r="N19" s="26"/>
      <c r="O19" s="14"/>
      <c r="P19" s="27"/>
      <c r="Q19" s="406"/>
      <c r="R19" s="406"/>
      <c r="S19" s="406"/>
      <c r="T19" s="406"/>
      <c r="U19" s="406"/>
      <c r="V19" s="406"/>
      <c r="W19" s="406"/>
      <c r="X19" s="406"/>
      <c r="Y19" s="406"/>
      <c r="Z19" s="406"/>
      <c r="AA19" s="406"/>
      <c r="AB19" s="406"/>
      <c r="AC19" s="405"/>
    </row>
    <row r="20" spans="1:30" ht="13.5" customHeight="1">
      <c r="A20" s="838" t="s">
        <v>332</v>
      </c>
      <c r="B20" s="839"/>
      <c r="C20" s="839"/>
      <c r="D20" s="839"/>
      <c r="E20" s="839"/>
      <c r="F20" s="839"/>
      <c r="G20" s="839"/>
      <c r="H20" s="839"/>
      <c r="I20" s="839"/>
      <c r="J20" s="839"/>
      <c r="K20" s="839"/>
      <c r="L20" s="839"/>
      <c r="M20" s="839"/>
      <c r="N20" s="840"/>
      <c r="O20" s="14"/>
      <c r="P20" s="838" t="str">
        <f>+A20</f>
        <v>※2022年 第22週（5/30～6/5） 現在</v>
      </c>
      <c r="Q20" s="839"/>
      <c r="R20" s="839"/>
      <c r="S20" s="839"/>
      <c r="T20" s="839"/>
      <c r="U20" s="839"/>
      <c r="V20" s="839"/>
      <c r="W20" s="839"/>
      <c r="X20" s="839"/>
      <c r="Y20" s="839"/>
      <c r="Z20" s="839"/>
      <c r="AA20" s="839"/>
      <c r="AB20" s="839"/>
      <c r="AC20" s="840"/>
    </row>
    <row r="21" spans="1:30" ht="13.8" thickBot="1">
      <c r="A21" s="28"/>
      <c r="B21" s="14"/>
      <c r="C21" s="14"/>
      <c r="D21" s="14"/>
      <c r="E21" s="14"/>
      <c r="F21" s="14"/>
      <c r="G21" s="14" t="s">
        <v>21</v>
      </c>
      <c r="H21" s="14"/>
      <c r="I21" s="14"/>
      <c r="J21" s="14"/>
      <c r="K21" s="14"/>
      <c r="L21" s="14"/>
      <c r="M21" s="14"/>
      <c r="N21" s="29"/>
      <c r="O21" s="14"/>
      <c r="P21" s="247"/>
      <c r="Q21" s="14"/>
      <c r="R21" s="14"/>
      <c r="S21" s="14"/>
      <c r="T21" s="14"/>
      <c r="U21" s="14"/>
      <c r="V21" s="14"/>
      <c r="W21" s="14"/>
      <c r="X21" s="14"/>
      <c r="Y21" s="14"/>
      <c r="Z21" s="14"/>
      <c r="AA21" s="14"/>
      <c r="AB21" s="14"/>
      <c r="AC21" s="31"/>
    </row>
    <row r="22" spans="1:30" ht="17.25" customHeight="1" thickBot="1">
      <c r="A22" s="28"/>
      <c r="B22" s="407" t="s">
        <v>229</v>
      </c>
      <c r="C22" s="14"/>
      <c r="D22" s="32" t="s">
        <v>331</v>
      </c>
      <c r="E22" s="33"/>
      <c r="F22" s="14"/>
      <c r="G22" s="14" t="s">
        <v>21</v>
      </c>
      <c r="H22" s="14"/>
      <c r="I22" s="14"/>
      <c r="J22" s="14"/>
      <c r="K22" s="14"/>
      <c r="L22" s="14"/>
      <c r="M22" s="14"/>
      <c r="N22" s="29"/>
      <c r="O22" s="145" t="s">
        <v>21</v>
      </c>
      <c r="P22" s="248"/>
      <c r="Q22" s="408" t="s">
        <v>230</v>
      </c>
      <c r="R22" s="825" t="s">
        <v>263</v>
      </c>
      <c r="S22" s="826"/>
      <c r="T22" s="14" t="s">
        <v>21</v>
      </c>
      <c r="U22" s="14"/>
      <c r="V22" s="14"/>
      <c r="W22" s="14"/>
      <c r="X22" s="14"/>
      <c r="Y22" s="14"/>
      <c r="Z22" s="14"/>
      <c r="AA22" s="14"/>
      <c r="AB22" s="14"/>
      <c r="AC22" s="31"/>
    </row>
    <row r="23" spans="1:30" ht="15" customHeight="1">
      <c r="A23" s="28"/>
      <c r="B23" s="14"/>
      <c r="C23" s="14"/>
      <c r="D23" s="14" t="s">
        <v>29</v>
      </c>
      <c r="E23" s="14"/>
      <c r="F23" s="14"/>
      <c r="G23" s="14"/>
      <c r="H23" s="14"/>
      <c r="I23" s="14"/>
      <c r="J23" s="14"/>
      <c r="K23" s="14"/>
      <c r="L23" s="14"/>
      <c r="M23" s="14"/>
      <c r="N23" s="29"/>
      <c r="O23" s="145" t="s">
        <v>21</v>
      </c>
      <c r="P23" s="247"/>
      <c r="Q23" s="14"/>
      <c r="R23" s="14"/>
      <c r="S23" s="14"/>
      <c r="T23" s="14"/>
      <c r="U23" s="14"/>
      <c r="V23" s="14"/>
      <c r="W23" s="14"/>
      <c r="X23" s="14"/>
      <c r="Y23" s="14"/>
      <c r="Z23" s="14"/>
      <c r="AA23" s="14"/>
      <c r="AB23" s="14"/>
      <c r="AC23" s="31"/>
    </row>
    <row r="24" spans="1:30" ht="9" customHeight="1">
      <c r="A24" s="28"/>
      <c r="B24" s="14"/>
      <c r="C24" s="14"/>
      <c r="D24" s="14"/>
      <c r="E24" s="14"/>
      <c r="F24" s="14"/>
      <c r="G24" s="14"/>
      <c r="H24" s="14"/>
      <c r="I24" s="14"/>
      <c r="J24" s="14"/>
      <c r="K24" s="14"/>
      <c r="L24" s="14"/>
      <c r="M24" s="14"/>
      <c r="N24" s="29"/>
      <c r="O24" s="145" t="s">
        <v>21</v>
      </c>
      <c r="P24" s="30"/>
      <c r="Q24" s="14"/>
      <c r="R24" s="14"/>
      <c r="S24" s="14"/>
      <c r="T24" s="14"/>
      <c r="U24" s="14"/>
      <c r="V24" s="14"/>
      <c r="W24" s="14"/>
      <c r="X24" s="14"/>
      <c r="Y24" s="14"/>
      <c r="Z24" s="14"/>
      <c r="AA24" s="14"/>
      <c r="AB24" s="14"/>
      <c r="AC24" s="31"/>
    </row>
    <row r="25" spans="1:30">
      <c r="A25" s="28"/>
      <c r="B25" s="14"/>
      <c r="C25" s="14"/>
      <c r="D25" s="14"/>
      <c r="E25" s="14"/>
      <c r="F25" s="14"/>
      <c r="G25" s="14"/>
      <c r="H25" s="14"/>
      <c r="I25" s="14"/>
      <c r="J25" s="14"/>
      <c r="K25" s="14"/>
      <c r="L25" s="14"/>
      <c r="M25" s="14"/>
      <c r="N25" s="29"/>
      <c r="O25" s="14" t="s">
        <v>21</v>
      </c>
      <c r="P25" s="16"/>
      <c r="AC25" s="34"/>
    </row>
    <row r="26" spans="1:30">
      <c r="A26" s="28"/>
      <c r="B26" s="14"/>
      <c r="C26" s="14"/>
      <c r="D26" s="14"/>
      <c r="E26" s="14"/>
      <c r="F26" s="14"/>
      <c r="G26" s="14"/>
      <c r="H26" s="14"/>
      <c r="I26" s="14"/>
      <c r="J26" s="14"/>
      <c r="K26" s="14"/>
      <c r="L26" s="14"/>
      <c r="M26" s="14"/>
      <c r="N26" s="29"/>
      <c r="O26" s="14" t="s">
        <v>21</v>
      </c>
      <c r="P26" s="16"/>
      <c r="AC26" s="34"/>
    </row>
    <row r="27" spans="1:30">
      <c r="A27" s="28"/>
      <c r="B27" s="14"/>
      <c r="C27" s="14"/>
      <c r="D27" s="14"/>
      <c r="E27" s="14"/>
      <c r="F27" s="14"/>
      <c r="G27" s="14"/>
      <c r="H27" s="14"/>
      <c r="I27" s="14"/>
      <c r="J27" s="14"/>
      <c r="K27" s="14"/>
      <c r="L27" s="14"/>
      <c r="M27" s="14"/>
      <c r="N27" s="29"/>
      <c r="O27" s="14" t="s">
        <v>21</v>
      </c>
      <c r="P27" s="16"/>
      <c r="AC27" s="34"/>
      <c r="AD27" s="302"/>
    </row>
    <row r="28" spans="1:30">
      <c r="A28" s="28"/>
      <c r="B28" s="14"/>
      <c r="C28" s="14"/>
      <c r="D28" s="14"/>
      <c r="E28" s="14"/>
      <c r="F28" s="14"/>
      <c r="G28" s="14"/>
      <c r="H28" s="14"/>
      <c r="I28" s="14"/>
      <c r="J28" s="14"/>
      <c r="K28" s="14"/>
      <c r="L28" s="14"/>
      <c r="M28" s="14"/>
      <c r="N28" s="29"/>
      <c r="O28" s="14"/>
      <c r="P28" s="16"/>
      <c r="AC28" s="34"/>
    </row>
    <row r="29" spans="1:30">
      <c r="A29" s="28"/>
      <c r="B29" s="14"/>
      <c r="C29" s="14"/>
      <c r="D29" s="14"/>
      <c r="E29" s="14"/>
      <c r="F29" s="14"/>
      <c r="G29" s="14"/>
      <c r="H29" s="14"/>
      <c r="I29" s="14"/>
      <c r="J29" s="14"/>
      <c r="K29" s="14"/>
      <c r="L29" s="14"/>
      <c r="M29" s="14"/>
      <c r="N29" s="29"/>
      <c r="O29" s="14"/>
      <c r="P29" s="16"/>
      <c r="AC29" s="34"/>
    </row>
    <row r="30" spans="1:30" ht="13.8" thickBot="1">
      <c r="A30" s="35"/>
      <c r="B30" s="36"/>
      <c r="C30" s="36"/>
      <c r="D30" s="36"/>
      <c r="E30" s="36"/>
      <c r="F30" s="36"/>
      <c r="G30" s="36"/>
      <c r="H30" s="36"/>
      <c r="I30" s="36"/>
      <c r="J30" s="36"/>
      <c r="K30" s="36"/>
      <c r="L30" s="36"/>
      <c r="M30" s="36"/>
      <c r="N30" s="37"/>
      <c r="O30" s="14"/>
      <c r="P30" s="38"/>
      <c r="Q30" s="39"/>
      <c r="R30" s="39"/>
      <c r="S30" s="39"/>
      <c r="T30" s="39"/>
      <c r="U30" s="39"/>
      <c r="V30" s="39"/>
      <c r="W30" s="39"/>
      <c r="X30" s="39"/>
      <c r="Y30" s="39"/>
      <c r="Z30" s="39"/>
      <c r="AA30" s="39"/>
      <c r="AB30" s="39"/>
      <c r="AC30" s="40"/>
    </row>
    <row r="31" spans="1:30">
      <c r="A31" s="41"/>
      <c r="C31" s="14"/>
      <c r="D31" s="14"/>
      <c r="E31" s="14"/>
      <c r="F31" s="14"/>
      <c r="G31" s="14"/>
      <c r="H31" s="14"/>
      <c r="I31" s="14"/>
      <c r="J31" s="14"/>
      <c r="K31" s="14"/>
      <c r="L31" s="14"/>
      <c r="M31" s="14"/>
      <c r="N31" s="14"/>
      <c r="O31" s="14"/>
    </row>
    <row r="32" spans="1:30">
      <c r="O32" s="14"/>
    </row>
    <row r="33" spans="1:29">
      <c r="K33" s="409" t="s">
        <v>29</v>
      </c>
      <c r="O33" s="14"/>
    </row>
    <row r="34" spans="1:29">
      <c r="O34" s="14"/>
    </row>
    <row r="35" spans="1:29">
      <c r="O35" s="14"/>
    </row>
    <row r="36" spans="1:2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c r="Q37" s="179" t="s">
        <v>231</v>
      </c>
      <c r="R37" s="179"/>
      <c r="S37" s="179"/>
      <c r="T37" s="179"/>
      <c r="U37" s="179"/>
      <c r="V37" s="179"/>
      <c r="W37" s="179"/>
      <c r="X37" s="179"/>
    </row>
    <row r="38" spans="1:29">
      <c r="Q38" s="179" t="s">
        <v>232</v>
      </c>
      <c r="R38" s="179"/>
      <c r="S38" s="179"/>
      <c r="T38" s="179"/>
      <c r="U38" s="179"/>
      <c r="V38" s="179"/>
      <c r="W38" s="179"/>
      <c r="X38" s="17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1"/>
  <sheetViews>
    <sheetView view="pageBreakPreview" zoomScaleNormal="100" zoomScaleSheetLayoutView="100" workbookViewId="0">
      <selection activeCell="G12" sqref="G12"/>
    </sheetView>
  </sheetViews>
  <sheetFormatPr defaultColWidth="9" defaultRowHeight="13.2"/>
  <cols>
    <col min="1" max="1" width="21.33203125" style="49" customWidth="1"/>
    <col min="2" max="2" width="19.77734375" style="49" customWidth="1"/>
    <col min="3" max="3" width="80.21875" style="447" customWidth="1"/>
    <col min="4" max="4" width="14.44140625" style="50" customWidth="1"/>
    <col min="5" max="5" width="13.6640625" style="50" customWidth="1"/>
    <col min="6" max="6" width="13.88671875" style="44" customWidth="1"/>
    <col min="7" max="7" width="58.6640625" style="44" customWidth="1"/>
    <col min="8" max="10" width="9" style="44"/>
    <col min="11" max="11" width="14.109375" style="44" customWidth="1"/>
    <col min="12" max="16384" width="9" style="44"/>
  </cols>
  <sheetData>
    <row r="1" spans="1:5" ht="44.25" customHeight="1">
      <c r="A1" s="472" t="s">
        <v>289</v>
      </c>
      <c r="B1" s="473" t="s">
        <v>227</v>
      </c>
      <c r="C1" s="474" t="s">
        <v>247</v>
      </c>
      <c r="D1" s="475" t="s">
        <v>25</v>
      </c>
      <c r="E1" s="476" t="s">
        <v>26</v>
      </c>
    </row>
    <row r="2" spans="1:5" s="183" customFormat="1" ht="22.95" customHeight="1">
      <c r="A2" s="574" t="s">
        <v>267</v>
      </c>
      <c r="B2" s="477" t="s">
        <v>274</v>
      </c>
      <c r="C2" s="585" t="s">
        <v>320</v>
      </c>
      <c r="D2" s="478">
        <v>44722</v>
      </c>
      <c r="E2" s="478">
        <v>44722</v>
      </c>
    </row>
    <row r="3" spans="1:5" s="183" customFormat="1" ht="22.95" customHeight="1">
      <c r="A3" s="477" t="s">
        <v>269</v>
      </c>
      <c r="B3" s="477" t="s">
        <v>292</v>
      </c>
      <c r="C3" s="585" t="s">
        <v>321</v>
      </c>
      <c r="D3" s="478">
        <v>44722</v>
      </c>
      <c r="E3" s="478">
        <v>44722</v>
      </c>
    </row>
    <row r="4" spans="1:5" s="183" customFormat="1" ht="22.95" customHeight="1">
      <c r="A4" s="477" t="s">
        <v>267</v>
      </c>
      <c r="B4" s="477" t="s">
        <v>293</v>
      </c>
      <c r="C4" s="584" t="s">
        <v>322</v>
      </c>
      <c r="D4" s="478">
        <v>44721</v>
      </c>
      <c r="E4" s="478">
        <v>44722</v>
      </c>
    </row>
    <row r="5" spans="1:5" s="183" customFormat="1" ht="22.95" customHeight="1">
      <c r="A5" s="477" t="s">
        <v>267</v>
      </c>
      <c r="B5" s="477" t="s">
        <v>294</v>
      </c>
      <c r="C5" s="477" t="s">
        <v>323</v>
      </c>
      <c r="D5" s="478">
        <v>44721</v>
      </c>
      <c r="E5" s="478">
        <v>44722</v>
      </c>
    </row>
    <row r="6" spans="1:5" s="183" customFormat="1" ht="22.95" customHeight="1">
      <c r="A6" s="477" t="s">
        <v>268</v>
      </c>
      <c r="B6" s="477" t="s">
        <v>295</v>
      </c>
      <c r="C6" s="585" t="s">
        <v>324</v>
      </c>
      <c r="D6" s="478">
        <v>44721</v>
      </c>
      <c r="E6" s="478">
        <v>44722</v>
      </c>
    </row>
    <row r="7" spans="1:5" s="183" customFormat="1" ht="22.95" customHeight="1">
      <c r="A7" s="477" t="s">
        <v>267</v>
      </c>
      <c r="B7" s="558" t="s">
        <v>296</v>
      </c>
      <c r="C7" s="477" t="s">
        <v>325</v>
      </c>
      <c r="D7" s="478">
        <v>44721</v>
      </c>
      <c r="E7" s="478">
        <v>44722</v>
      </c>
    </row>
    <row r="8" spans="1:5" s="183" customFormat="1" ht="22.95" customHeight="1">
      <c r="A8" s="477" t="s">
        <v>267</v>
      </c>
      <c r="B8" s="558" t="s">
        <v>297</v>
      </c>
      <c r="C8" s="586" t="s">
        <v>326</v>
      </c>
      <c r="D8" s="478">
        <v>44721</v>
      </c>
      <c r="E8" s="478">
        <v>44721</v>
      </c>
    </row>
    <row r="9" spans="1:5" s="183" customFormat="1" ht="22.95" customHeight="1">
      <c r="A9" s="477" t="s">
        <v>267</v>
      </c>
      <c r="B9" s="558" t="s">
        <v>270</v>
      </c>
      <c r="C9" s="585" t="s">
        <v>327</v>
      </c>
      <c r="D9" s="478">
        <v>44721</v>
      </c>
      <c r="E9" s="478">
        <v>44721</v>
      </c>
    </row>
    <row r="10" spans="1:5" s="183" customFormat="1" ht="22.95" customHeight="1">
      <c r="A10" s="477" t="s">
        <v>267</v>
      </c>
      <c r="B10" s="558" t="s">
        <v>298</v>
      </c>
      <c r="C10" s="585" t="s">
        <v>328</v>
      </c>
      <c r="D10" s="478">
        <v>44720</v>
      </c>
      <c r="E10" s="478">
        <v>44721</v>
      </c>
    </row>
    <row r="11" spans="1:5" s="183" customFormat="1" ht="22.95" customHeight="1">
      <c r="A11" s="477" t="s">
        <v>267</v>
      </c>
      <c r="B11" s="558" t="s">
        <v>273</v>
      </c>
      <c r="C11" s="587" t="s">
        <v>329</v>
      </c>
      <c r="D11" s="478">
        <v>44720</v>
      </c>
      <c r="E11" s="478">
        <v>44721</v>
      </c>
    </row>
    <row r="12" spans="1:5" s="183" customFormat="1" ht="22.95" customHeight="1">
      <c r="A12" s="477" t="s">
        <v>267</v>
      </c>
      <c r="B12" s="558" t="s">
        <v>299</v>
      </c>
      <c r="C12" s="587" t="s">
        <v>330</v>
      </c>
      <c r="D12" s="478">
        <v>44720</v>
      </c>
      <c r="E12" s="478">
        <v>44721</v>
      </c>
    </row>
    <row r="13" spans="1:5" s="183" customFormat="1" ht="22.95" customHeight="1">
      <c r="A13" s="477" t="s">
        <v>267</v>
      </c>
      <c r="B13" s="558" t="s">
        <v>270</v>
      </c>
      <c r="C13" s="587" t="s">
        <v>300</v>
      </c>
      <c r="D13" s="478">
        <v>44720</v>
      </c>
      <c r="E13" s="478">
        <v>44720</v>
      </c>
    </row>
    <row r="14" spans="1:5" s="183" customFormat="1" ht="22.95" customHeight="1">
      <c r="A14" s="477" t="s">
        <v>267</v>
      </c>
      <c r="B14" s="558" t="s">
        <v>272</v>
      </c>
      <c r="C14" s="585" t="s">
        <v>301</v>
      </c>
      <c r="D14" s="478">
        <v>44720</v>
      </c>
      <c r="E14" s="478">
        <v>44720</v>
      </c>
    </row>
    <row r="15" spans="1:5" s="183" customFormat="1" ht="22.95" customHeight="1">
      <c r="A15" s="477" t="s">
        <v>267</v>
      </c>
      <c r="B15" s="558" t="s">
        <v>302</v>
      </c>
      <c r="C15" s="584" t="s">
        <v>303</v>
      </c>
      <c r="D15" s="478">
        <v>44720</v>
      </c>
      <c r="E15" s="478">
        <v>44720</v>
      </c>
    </row>
    <row r="16" spans="1:5" s="183" customFormat="1" ht="22.95" customHeight="1">
      <c r="A16" s="477" t="s">
        <v>267</v>
      </c>
      <c r="B16" s="558" t="s">
        <v>304</v>
      </c>
      <c r="C16" s="587" t="s">
        <v>305</v>
      </c>
      <c r="D16" s="478">
        <v>44720</v>
      </c>
      <c r="E16" s="478">
        <v>44720</v>
      </c>
    </row>
    <row r="17" spans="1:11" s="183" customFormat="1" ht="22.95" customHeight="1">
      <c r="A17" s="477" t="s">
        <v>269</v>
      </c>
      <c r="B17" s="558" t="s">
        <v>306</v>
      </c>
      <c r="C17" s="585" t="s">
        <v>307</v>
      </c>
      <c r="D17" s="478">
        <v>44719</v>
      </c>
      <c r="E17" s="478">
        <v>44720</v>
      </c>
    </row>
    <row r="18" spans="1:11" s="183" customFormat="1" ht="22.95" customHeight="1">
      <c r="A18" s="477" t="s">
        <v>269</v>
      </c>
      <c r="B18" s="558" t="s">
        <v>271</v>
      </c>
      <c r="C18" s="587" t="s">
        <v>308</v>
      </c>
      <c r="D18" s="478">
        <v>44719</v>
      </c>
      <c r="E18" s="478">
        <v>44720</v>
      </c>
    </row>
    <row r="19" spans="1:11" s="183" customFormat="1" ht="22.95" customHeight="1">
      <c r="A19" s="477" t="s">
        <v>267</v>
      </c>
      <c r="B19" s="558" t="s">
        <v>309</v>
      </c>
      <c r="C19" s="587" t="s">
        <v>310</v>
      </c>
      <c r="D19" s="478">
        <v>44719</v>
      </c>
      <c r="E19" s="478">
        <v>44719</v>
      </c>
    </row>
    <row r="20" spans="1:11" s="183" customFormat="1" ht="22.95" customHeight="1">
      <c r="A20" s="477" t="s">
        <v>311</v>
      </c>
      <c r="B20" s="558" t="s">
        <v>312</v>
      </c>
      <c r="C20" s="585" t="s">
        <v>313</v>
      </c>
      <c r="D20" s="478">
        <v>44718</v>
      </c>
      <c r="E20" s="478">
        <v>44719</v>
      </c>
    </row>
    <row r="21" spans="1:11" s="183" customFormat="1" ht="22.95" customHeight="1">
      <c r="A21" s="477" t="s">
        <v>267</v>
      </c>
      <c r="B21" s="558" t="s">
        <v>314</v>
      </c>
      <c r="C21" s="586" t="s">
        <v>315</v>
      </c>
      <c r="D21" s="478">
        <v>44718</v>
      </c>
      <c r="E21" s="478">
        <v>44719</v>
      </c>
    </row>
    <row r="22" spans="1:11" s="183" customFormat="1" ht="22.95" customHeight="1">
      <c r="A22" s="477" t="s">
        <v>268</v>
      </c>
      <c r="B22" s="558" t="s">
        <v>316</v>
      </c>
      <c r="C22" s="587" t="s">
        <v>317</v>
      </c>
      <c r="D22" s="478">
        <v>44718</v>
      </c>
      <c r="E22" s="478">
        <v>44718</v>
      </c>
    </row>
    <row r="23" spans="1:11" s="183" customFormat="1" ht="22.95" customHeight="1">
      <c r="A23" s="477" t="s">
        <v>267</v>
      </c>
      <c r="B23" s="558" t="s">
        <v>318</v>
      </c>
      <c r="C23" s="587" t="s">
        <v>319</v>
      </c>
      <c r="D23" s="478">
        <v>44714</v>
      </c>
      <c r="E23" s="478">
        <v>44718</v>
      </c>
    </row>
    <row r="24" spans="1:11" s="183" customFormat="1" ht="22.95" customHeight="1">
      <c r="A24" s="477"/>
      <c r="B24" s="558"/>
      <c r="C24" s="477"/>
      <c r="D24" s="478"/>
      <c r="E24" s="478"/>
    </row>
    <row r="25" spans="1:11" s="183" customFormat="1" ht="22.95" customHeight="1">
      <c r="A25" s="477"/>
      <c r="B25" s="558"/>
      <c r="C25" s="477"/>
      <c r="D25" s="478"/>
      <c r="E25" s="478"/>
    </row>
    <row r="26" spans="1:11" s="183" customFormat="1" ht="22.2" customHeight="1">
      <c r="A26" s="275"/>
      <c r="B26" s="276"/>
      <c r="C26" s="277"/>
      <c r="D26" s="276"/>
      <c r="E26" s="276"/>
    </row>
    <row r="27" spans="1:11" s="183" customFormat="1" ht="18" customHeight="1">
      <c r="A27" s="271"/>
      <c r="B27" s="272"/>
      <c r="C27" s="444" t="s">
        <v>226</v>
      </c>
      <c r="D27" s="273"/>
      <c r="E27" s="273"/>
    </row>
    <row r="28" spans="1:11" ht="18.75" customHeight="1">
      <c r="A28" s="44"/>
      <c r="B28" s="44"/>
      <c r="C28" s="183"/>
      <c r="D28" s="44"/>
      <c r="E28" s="44"/>
    </row>
    <row r="29" spans="1:11" ht="9" customHeight="1">
      <c r="A29" s="45"/>
      <c r="B29" s="46"/>
      <c r="C29" s="445"/>
      <c r="D29" s="47"/>
      <c r="E29" s="47"/>
    </row>
    <row r="30" spans="1:11" s="48" customFormat="1" ht="20.25" customHeight="1">
      <c r="A30" s="185" t="s">
        <v>176</v>
      </c>
      <c r="B30" s="185"/>
      <c r="C30" s="446"/>
      <c r="D30" s="61"/>
      <c r="E30" s="61"/>
    </row>
    <row r="31" spans="1:11" s="48" customFormat="1" ht="20.25" customHeight="1">
      <c r="A31" s="841" t="s">
        <v>27</v>
      </c>
      <c r="B31" s="841"/>
      <c r="C31" s="841"/>
      <c r="D31" s="62"/>
      <c r="E31" s="62"/>
      <c r="J31" s="184"/>
      <c r="K31" s="184"/>
    </row>
  </sheetData>
  <mergeCells count="1">
    <mergeCell ref="A31:C31"/>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6"/>
  <sheetViews>
    <sheetView zoomScale="91" zoomScaleNormal="91" zoomScaleSheetLayoutView="100" workbookViewId="0">
      <selection activeCell="N22" sqref="N22"/>
    </sheetView>
  </sheetViews>
  <sheetFormatPr defaultColWidth="9" defaultRowHeight="16.8" customHeight="1"/>
  <cols>
    <col min="1" max="13" width="9" style="1"/>
    <col min="14" max="14" width="108.6640625" style="1" customWidth="1"/>
    <col min="15" max="15" width="26.88671875" style="14" customWidth="1"/>
    <col min="16" max="16384" width="9" style="1"/>
  </cols>
  <sheetData>
    <row r="1" spans="1:16" ht="43.8" customHeight="1" thickBot="1">
      <c r="A1" s="865" t="s">
        <v>290</v>
      </c>
      <c r="B1" s="866"/>
      <c r="C1" s="866"/>
      <c r="D1" s="866"/>
      <c r="E1" s="866"/>
      <c r="F1" s="866"/>
      <c r="G1" s="866"/>
      <c r="H1" s="866"/>
      <c r="I1" s="866"/>
      <c r="J1" s="866"/>
      <c r="K1" s="866"/>
      <c r="L1" s="866"/>
      <c r="M1" s="866"/>
      <c r="N1" s="867"/>
    </row>
    <row r="2" spans="1:16" s="303" customFormat="1" ht="47.4" customHeight="1" thickBot="1">
      <c r="A2" s="872" t="s">
        <v>431</v>
      </c>
      <c r="B2" s="873"/>
      <c r="C2" s="873"/>
      <c r="D2" s="873"/>
      <c r="E2" s="873"/>
      <c r="F2" s="873"/>
      <c r="G2" s="873"/>
      <c r="H2" s="873"/>
      <c r="I2" s="873"/>
      <c r="J2" s="873"/>
      <c r="K2" s="873"/>
      <c r="L2" s="873"/>
      <c r="M2" s="873"/>
      <c r="N2" s="874"/>
      <c r="O2" s="14"/>
    </row>
    <row r="3" spans="1:16" s="303" customFormat="1" ht="114.6" customHeight="1">
      <c r="A3" s="875" t="s">
        <v>432</v>
      </c>
      <c r="B3" s="876"/>
      <c r="C3" s="876"/>
      <c r="D3" s="876"/>
      <c r="E3" s="876"/>
      <c r="F3" s="876"/>
      <c r="G3" s="876"/>
      <c r="H3" s="876"/>
      <c r="I3" s="876"/>
      <c r="J3" s="876"/>
      <c r="K3" s="876"/>
      <c r="L3" s="876"/>
      <c r="M3" s="876"/>
      <c r="N3" s="877"/>
      <c r="O3" s="14"/>
    </row>
    <row r="4" spans="1:16" s="484" customFormat="1" ht="45" customHeight="1">
      <c r="A4" s="878" t="s">
        <v>433</v>
      </c>
      <c r="B4" s="879"/>
      <c r="C4" s="879"/>
      <c r="D4" s="879"/>
      <c r="E4" s="879"/>
      <c r="F4" s="879"/>
      <c r="G4" s="879"/>
      <c r="H4" s="879"/>
      <c r="I4" s="879"/>
      <c r="J4" s="879"/>
      <c r="K4" s="879"/>
      <c r="L4" s="879"/>
      <c r="M4" s="879"/>
      <c r="N4" s="880"/>
      <c r="O4" s="14"/>
    </row>
    <row r="5" spans="1:16" ht="155.4" customHeight="1" thickBot="1">
      <c r="A5" s="869" t="s">
        <v>434</v>
      </c>
      <c r="B5" s="870"/>
      <c r="C5" s="870"/>
      <c r="D5" s="870"/>
      <c r="E5" s="870"/>
      <c r="F5" s="870"/>
      <c r="G5" s="870"/>
      <c r="H5" s="870"/>
      <c r="I5" s="870"/>
      <c r="J5" s="870"/>
      <c r="K5" s="870"/>
      <c r="L5" s="870"/>
      <c r="M5" s="870"/>
      <c r="N5" s="871"/>
      <c r="O5" s="57"/>
    </row>
    <row r="6" spans="1:16" ht="48" customHeight="1">
      <c r="A6" s="868" t="s">
        <v>436</v>
      </c>
      <c r="B6" s="849"/>
      <c r="C6" s="849"/>
      <c r="D6" s="849"/>
      <c r="E6" s="849"/>
      <c r="F6" s="849"/>
      <c r="G6" s="849"/>
      <c r="H6" s="849"/>
      <c r="I6" s="849"/>
      <c r="J6" s="849"/>
      <c r="K6" s="849"/>
      <c r="L6" s="849"/>
      <c r="M6" s="849"/>
      <c r="N6" s="850"/>
    </row>
    <row r="7" spans="1:16" ht="144.6" customHeight="1" thickBot="1">
      <c r="A7" s="851" t="s">
        <v>435</v>
      </c>
      <c r="B7" s="852"/>
      <c r="C7" s="852"/>
      <c r="D7" s="852"/>
      <c r="E7" s="852"/>
      <c r="F7" s="852"/>
      <c r="G7" s="852"/>
      <c r="H7" s="852"/>
      <c r="I7" s="852"/>
      <c r="J7" s="852"/>
      <c r="K7" s="852"/>
      <c r="L7" s="852"/>
      <c r="M7" s="852"/>
      <c r="N7" s="853"/>
      <c r="O7" s="51"/>
    </row>
    <row r="8" spans="1:16" ht="40.799999999999997" customHeight="1">
      <c r="A8" s="862" t="s">
        <v>437</v>
      </c>
      <c r="B8" s="863"/>
      <c r="C8" s="863"/>
      <c r="D8" s="863"/>
      <c r="E8" s="863"/>
      <c r="F8" s="863"/>
      <c r="G8" s="863"/>
      <c r="H8" s="863"/>
      <c r="I8" s="863"/>
      <c r="J8" s="863"/>
      <c r="K8" s="863"/>
      <c r="L8" s="863"/>
      <c r="M8" s="863"/>
      <c r="N8" s="864"/>
    </row>
    <row r="9" spans="1:16" ht="372" customHeight="1" thickBot="1">
      <c r="A9" s="842" t="s">
        <v>438</v>
      </c>
      <c r="B9" s="843"/>
      <c r="C9" s="843"/>
      <c r="D9" s="843"/>
      <c r="E9" s="843"/>
      <c r="F9" s="843"/>
      <c r="G9" s="843"/>
      <c r="H9" s="843"/>
      <c r="I9" s="843"/>
      <c r="J9" s="843"/>
      <c r="K9" s="843"/>
      <c r="L9" s="843"/>
      <c r="M9" s="843"/>
      <c r="N9" s="844"/>
      <c r="O9" s="57"/>
    </row>
    <row r="10" spans="1:16" s="186" customFormat="1" ht="40.799999999999997" customHeight="1">
      <c r="A10" s="848" t="s">
        <v>439</v>
      </c>
      <c r="B10" s="849"/>
      <c r="C10" s="849"/>
      <c r="D10" s="849"/>
      <c r="E10" s="849"/>
      <c r="F10" s="849"/>
      <c r="G10" s="849"/>
      <c r="H10" s="849"/>
      <c r="I10" s="849"/>
      <c r="J10" s="849"/>
      <c r="K10" s="849"/>
      <c r="L10" s="849"/>
      <c r="M10" s="849"/>
      <c r="N10" s="850"/>
      <c r="O10" s="57"/>
    </row>
    <row r="11" spans="1:16" s="186" customFormat="1" ht="153" customHeight="1" thickBot="1">
      <c r="A11" s="851" t="s">
        <v>440</v>
      </c>
      <c r="B11" s="852"/>
      <c r="C11" s="852"/>
      <c r="D11" s="852"/>
      <c r="E11" s="852"/>
      <c r="F11" s="852"/>
      <c r="G11" s="852"/>
      <c r="H11" s="852"/>
      <c r="I11" s="852"/>
      <c r="J11" s="852"/>
      <c r="K11" s="852"/>
      <c r="L11" s="852"/>
      <c r="M11" s="852"/>
      <c r="N11" s="853"/>
      <c r="O11" s="57"/>
    </row>
    <row r="12" spans="1:16" s="140" customFormat="1" ht="27" hidden="1" customHeight="1">
      <c r="A12" s="856"/>
      <c r="B12" s="857"/>
      <c r="C12" s="857"/>
      <c r="D12" s="857"/>
      <c r="E12" s="857"/>
      <c r="F12" s="857"/>
      <c r="G12" s="857"/>
      <c r="H12" s="857"/>
      <c r="I12" s="857"/>
      <c r="J12" s="857"/>
      <c r="K12" s="857"/>
      <c r="L12" s="857"/>
      <c r="M12" s="857"/>
      <c r="N12" s="858"/>
      <c r="O12" s="499"/>
    </row>
    <row r="13" spans="1:16" s="140" customFormat="1" ht="31.8" hidden="1" customHeight="1" thickBot="1">
      <c r="A13" s="859"/>
      <c r="B13" s="860"/>
      <c r="C13" s="860"/>
      <c r="D13" s="860"/>
      <c r="E13" s="860"/>
      <c r="F13" s="860"/>
      <c r="G13" s="860"/>
      <c r="H13" s="860"/>
      <c r="I13" s="860"/>
      <c r="J13" s="860"/>
      <c r="K13" s="860"/>
      <c r="L13" s="860"/>
      <c r="M13" s="860"/>
      <c r="N13" s="861"/>
      <c r="O13" s="499"/>
    </row>
    <row r="14" spans="1:16" s="140" customFormat="1" ht="25.8" customHeight="1">
      <c r="A14" s="136"/>
      <c r="B14" s="137"/>
      <c r="C14" s="137"/>
      <c r="D14" s="137"/>
      <c r="E14" s="137"/>
      <c r="F14" s="137"/>
      <c r="G14" s="137"/>
      <c r="H14" s="137"/>
      <c r="I14" s="137"/>
      <c r="J14" s="137"/>
      <c r="K14" s="137"/>
      <c r="L14" s="137"/>
      <c r="M14" s="137"/>
      <c r="N14" s="138"/>
      <c r="O14" s="139"/>
    </row>
    <row r="15" spans="1:16" s="140" customFormat="1" ht="25.8" customHeight="1" thickBot="1">
      <c r="A15" s="136"/>
      <c r="B15" s="137"/>
      <c r="C15" s="137"/>
      <c r="D15" s="137"/>
      <c r="E15" s="137"/>
      <c r="F15" s="137"/>
      <c r="G15" s="137"/>
      <c r="H15" s="137"/>
      <c r="I15" s="137"/>
      <c r="J15" s="137"/>
      <c r="K15" s="137"/>
      <c r="L15" s="137"/>
      <c r="M15" s="137"/>
      <c r="N15" s="138"/>
      <c r="O15" s="139"/>
    </row>
    <row r="16" spans="1:16" ht="49.2" customHeight="1">
      <c r="A16" s="854" t="s">
        <v>441</v>
      </c>
      <c r="B16" s="854"/>
      <c r="C16" s="854"/>
      <c r="D16" s="854"/>
      <c r="E16" s="854"/>
      <c r="F16" s="854"/>
      <c r="G16" s="854"/>
      <c r="H16" s="854"/>
      <c r="I16" s="854"/>
      <c r="J16" s="854"/>
      <c r="K16" s="854"/>
      <c r="L16" s="854"/>
      <c r="M16" s="854"/>
      <c r="N16" s="855"/>
      <c r="P16" s="52"/>
    </row>
    <row r="17" spans="1:16" ht="21.6" customHeight="1">
      <c r="A17" s="845" t="s">
        <v>244</v>
      </c>
      <c r="B17" s="846"/>
      <c r="C17" s="846"/>
      <c r="D17" s="846"/>
      <c r="E17" s="846"/>
      <c r="F17" s="846"/>
      <c r="G17" s="846"/>
      <c r="H17" s="846"/>
      <c r="I17" s="846"/>
      <c r="J17" s="846"/>
      <c r="K17" s="846"/>
      <c r="L17" s="846"/>
      <c r="M17" s="846"/>
      <c r="N17" s="847"/>
      <c r="O17" s="63" t="s">
        <v>216</v>
      </c>
      <c r="P17" s="52"/>
    </row>
    <row r="18" spans="1:16" ht="30" customHeight="1" thickBot="1">
      <c r="A18" s="58"/>
      <c r="B18" s="59"/>
      <c r="C18" s="59"/>
      <c r="D18" s="59"/>
      <c r="E18" s="59"/>
      <c r="F18" s="59"/>
      <c r="G18" s="59"/>
      <c r="H18" s="59"/>
      <c r="I18" s="59"/>
      <c r="J18" s="59"/>
      <c r="K18" s="59"/>
      <c r="L18" s="59"/>
      <c r="M18" s="59"/>
      <c r="N18" s="60"/>
      <c r="P18" s="52"/>
    </row>
    <row r="19" spans="1:16" ht="22.8" customHeight="1">
      <c r="A19" s="805" t="s">
        <v>29</v>
      </c>
      <c r="B19" s="806"/>
      <c r="C19" s="806"/>
      <c r="D19" s="806"/>
      <c r="E19" s="806"/>
      <c r="F19" s="806"/>
      <c r="G19" s="806"/>
      <c r="H19" s="806"/>
      <c r="I19" s="806"/>
      <c r="J19" s="806"/>
      <c r="K19" s="806"/>
      <c r="L19" s="806"/>
      <c r="M19" s="806"/>
      <c r="N19" s="806"/>
      <c r="O19" s="53"/>
      <c r="P19" s="48"/>
    </row>
    <row r="20" spans="1:16" ht="40.200000000000003" customHeight="1">
      <c r="A20" s="807" t="s">
        <v>27</v>
      </c>
      <c r="B20" s="808"/>
      <c r="C20" s="808"/>
      <c r="D20" s="808"/>
      <c r="E20" s="808"/>
      <c r="F20" s="808"/>
      <c r="G20" s="808"/>
      <c r="H20" s="808"/>
      <c r="I20" s="808"/>
      <c r="J20" s="808"/>
      <c r="K20" s="808"/>
      <c r="L20" s="808"/>
      <c r="M20" s="808"/>
      <c r="N20" s="808"/>
      <c r="O20" s="53"/>
      <c r="P20" s="48"/>
    </row>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sheetData>
  <mergeCells count="17">
    <mergeCell ref="A8:N8"/>
    <mergeCell ref="A1:N1"/>
    <mergeCell ref="A6:N6"/>
    <mergeCell ref="A7:N7"/>
    <mergeCell ref="A5:N5"/>
    <mergeCell ref="A2:N2"/>
    <mergeCell ref="A3:N3"/>
    <mergeCell ref="A4:N4"/>
    <mergeCell ref="A9:N9"/>
    <mergeCell ref="A20:N20"/>
    <mergeCell ref="A19:N19"/>
    <mergeCell ref="A17:N17"/>
    <mergeCell ref="A10:N10"/>
    <mergeCell ref="A11:N11"/>
    <mergeCell ref="A16:N16"/>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3" sqref="A3"/>
    </sheetView>
  </sheetViews>
  <sheetFormatPr defaultColWidth="9" defaultRowHeight="14.4"/>
  <cols>
    <col min="1" max="1" width="212.109375" style="6" customWidth="1"/>
    <col min="2" max="2" width="33.109375" style="4" hidden="1" customWidth="1"/>
    <col min="3" max="3" width="23.109375" style="5" hidden="1" customWidth="1"/>
    <col min="4" max="16384" width="9" style="7"/>
  </cols>
  <sheetData>
    <row r="1" spans="1:14" s="56" customFormat="1" ht="46.2" customHeight="1" thickBot="1">
      <c r="A1" s="203" t="s">
        <v>291</v>
      </c>
      <c r="B1" s="54" t="s">
        <v>0</v>
      </c>
      <c r="C1" s="55" t="s">
        <v>2</v>
      </c>
    </row>
    <row r="2" spans="1:14" s="52" customFormat="1" ht="53.25" customHeight="1">
      <c r="A2" s="497" t="s">
        <v>442</v>
      </c>
      <c r="B2" s="3"/>
      <c r="C2" s="881"/>
    </row>
    <row r="3" spans="1:14" s="52" customFormat="1" ht="209.4" customHeight="1">
      <c r="A3" s="469" t="s">
        <v>443</v>
      </c>
      <c r="B3" s="64"/>
      <c r="C3" s="882"/>
    </row>
    <row r="4" spans="1:14" s="52" customFormat="1" ht="31.8" customHeight="1" thickBot="1">
      <c r="A4" s="174" t="s">
        <v>444</v>
      </c>
    </row>
    <row r="5" spans="1:14" s="52" customFormat="1" ht="41.4" customHeight="1">
      <c r="A5" s="486" t="s">
        <v>445</v>
      </c>
      <c r="B5" s="3"/>
      <c r="C5" s="881"/>
    </row>
    <row r="6" spans="1:14" s="52" customFormat="1" ht="157.80000000000001" customHeight="1">
      <c r="A6" s="470" t="s">
        <v>446</v>
      </c>
      <c r="B6" s="64"/>
      <c r="C6" s="882"/>
      <c r="D6" t="s">
        <v>216</v>
      </c>
    </row>
    <row r="7" spans="1:14" s="52" customFormat="1" ht="31.2" customHeight="1" thickBot="1">
      <c r="A7" s="174" t="s">
        <v>447</v>
      </c>
    </row>
    <row r="8" spans="1:14" s="52" customFormat="1" ht="43.2" customHeight="1">
      <c r="A8" s="487" t="s">
        <v>448</v>
      </c>
      <c r="B8" s="256"/>
      <c r="C8" s="881"/>
    </row>
    <row r="9" spans="1:14" s="52" customFormat="1" ht="235.2" customHeight="1">
      <c r="A9" s="468" t="s">
        <v>449</v>
      </c>
      <c r="B9" s="257"/>
      <c r="C9" s="882"/>
    </row>
    <row r="10" spans="1:14" s="52" customFormat="1" ht="28.8" customHeight="1" thickBot="1">
      <c r="A10" s="258" t="s">
        <v>450</v>
      </c>
    </row>
    <row r="11" spans="1:14" s="52" customFormat="1" ht="53.25" hidden="1" customHeight="1">
      <c r="A11" s="288"/>
      <c r="B11" s="286"/>
      <c r="C11" s="286"/>
      <c r="D11" s="286"/>
      <c r="E11" s="286"/>
      <c r="F11" s="286"/>
      <c r="G11" s="286"/>
      <c r="H11" s="286"/>
      <c r="I11" s="286"/>
      <c r="J11" s="286"/>
      <c r="K11" s="286"/>
      <c r="L11" s="286"/>
      <c r="M11" s="286"/>
      <c r="N11" s="287"/>
    </row>
    <row r="12" spans="1:14" s="52" customFormat="1" ht="249.6" hidden="1" customHeight="1" thickBot="1">
      <c r="A12" s="294"/>
      <c r="B12" s="295"/>
      <c r="C12" s="295"/>
      <c r="D12" s="295"/>
      <c r="E12" s="295"/>
      <c r="F12" s="295"/>
      <c r="G12" s="295"/>
      <c r="H12" s="295"/>
      <c r="I12" s="295"/>
      <c r="J12" s="295"/>
      <c r="K12" s="295"/>
      <c r="L12" s="295"/>
      <c r="M12" s="295"/>
      <c r="N12" s="296"/>
    </row>
    <row r="13" spans="1:14" s="52" customFormat="1" ht="42.6" hidden="1" customHeight="1" thickBot="1">
      <c r="A13" s="174"/>
    </row>
    <row r="14" spans="1:14" s="52" customFormat="1" ht="42.6" hidden="1" customHeight="1">
      <c r="A14" s="274"/>
    </row>
    <row r="15" spans="1:14" s="52" customFormat="1" ht="39" customHeight="1">
      <c r="A15" s="52" t="s">
        <v>223</v>
      </c>
    </row>
    <row r="16" spans="1:14" s="52" customFormat="1" ht="32.25" customHeight="1">
      <c r="A16" s="52" t="s">
        <v>224</v>
      </c>
    </row>
    <row r="17" spans="1:3" s="52" customFormat="1" ht="36.75" customHeight="1">
      <c r="A17" s="6"/>
      <c r="B17" s="4"/>
      <c r="C17" s="5"/>
    </row>
    <row r="18" spans="1:3" s="52" customFormat="1" ht="33" customHeight="1">
      <c r="A18" s="6"/>
      <c r="B18" s="4"/>
      <c r="C18" s="5"/>
    </row>
    <row r="19" spans="1:3" s="52" customFormat="1" ht="36.75" customHeight="1">
      <c r="A19" s="6"/>
      <c r="B19" s="4"/>
      <c r="C19" s="5"/>
    </row>
    <row r="20" spans="1:3" s="52" customFormat="1" ht="36.75" customHeight="1">
      <c r="A20" s="6"/>
      <c r="B20" s="4"/>
      <c r="C20" s="5"/>
    </row>
    <row r="21" spans="1:3" s="52" customFormat="1" ht="25.5" customHeight="1">
      <c r="A21" s="6"/>
      <c r="B21" s="4"/>
      <c r="C21" s="5"/>
    </row>
    <row r="22" spans="1:3" s="52" customFormat="1" ht="32.25" customHeight="1">
      <c r="A22" s="6"/>
      <c r="B22" s="4"/>
      <c r="C22" s="5"/>
    </row>
    <row r="23" spans="1:3" s="52" customFormat="1" ht="30.75" customHeight="1">
      <c r="A23" s="6"/>
      <c r="B23" s="4"/>
      <c r="C23" s="5"/>
    </row>
    <row r="24" spans="1:3" s="52" customFormat="1" ht="42.75" customHeight="1">
      <c r="A24" s="6"/>
      <c r="B24" s="4"/>
      <c r="C24" s="5"/>
    </row>
    <row r="25" spans="1:3" s="52" customFormat="1" ht="43.5" customHeight="1">
      <c r="A25" s="6"/>
      <c r="B25" s="4"/>
      <c r="C25" s="5"/>
    </row>
    <row r="26" spans="1:3" s="52" customFormat="1" ht="27.75" customHeight="1">
      <c r="A26" s="6"/>
      <c r="B26" s="4"/>
      <c r="C26" s="5"/>
    </row>
    <row r="27" spans="1:3" s="52" customFormat="1" ht="30.75" customHeight="1">
      <c r="A27" s="6"/>
      <c r="B27" s="4"/>
      <c r="C27" s="5"/>
    </row>
    <row r="28" spans="1:3" s="8" customFormat="1" ht="29.25" customHeight="1">
      <c r="A28" s="6"/>
      <c r="B28" s="4"/>
      <c r="C28" s="5"/>
    </row>
    <row r="29" spans="1:3" ht="27" customHeight="1"/>
    <row r="30" spans="1:3" ht="27" customHeight="1"/>
    <row r="31" spans="1:3" s="52" customFormat="1" ht="27" customHeight="1">
      <c r="A31" s="6"/>
      <c r="B31" s="4"/>
      <c r="C31" s="5"/>
    </row>
    <row r="32" spans="1:3" s="52" customFormat="1" ht="27" customHeight="1">
      <c r="A32" s="6"/>
      <c r="B32" s="4"/>
      <c r="C32" s="5"/>
    </row>
    <row r="33" spans="1:3" s="52" customFormat="1" ht="27" customHeight="1">
      <c r="A33" s="6"/>
      <c r="B33" s="4"/>
      <c r="C33" s="5"/>
    </row>
    <row r="34" spans="1:3" s="52" customFormat="1" ht="27" customHeight="1">
      <c r="A34" s="6"/>
      <c r="B34" s="4"/>
      <c r="C34" s="5"/>
    </row>
    <row r="35" spans="1:3" s="52" customFormat="1" ht="27" customHeight="1">
      <c r="A35" s="6"/>
      <c r="B35" s="4"/>
      <c r="C35" s="5"/>
    </row>
    <row r="36" spans="1:3" s="52" customFormat="1" ht="27" customHeight="1">
      <c r="A36" s="6"/>
      <c r="B36" s="4"/>
      <c r="C36" s="5"/>
    </row>
    <row r="37" spans="1:3" s="52" customFormat="1" ht="27" customHeight="1">
      <c r="A37" s="6"/>
      <c r="B37" s="4"/>
      <c r="C37" s="5"/>
    </row>
  </sheetData>
  <mergeCells count="3">
    <mergeCell ref="C2:C3"/>
    <mergeCell ref="C5:C6"/>
    <mergeCell ref="C8:C9"/>
  </mergeCells>
  <phoneticPr fontId="16"/>
  <hyperlinks>
    <hyperlink ref="A4" r:id="rId1" xr:uid="{812000AC-E377-4C18-9E9C-23ACAD42C00F}"/>
    <hyperlink ref="A7" r:id="rId2" xr:uid="{4FD6A8DE-595E-4CDA-BCF2-85CCC1207AC3}"/>
    <hyperlink ref="A10" r:id="rId3" xr:uid="{1921F98A-D47E-4199-B8A1-AA70FAC85C4F}"/>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22　ノロウイルス関連情報 </vt:lpstr>
      <vt:lpstr>22  衛生訓話</vt:lpstr>
      <vt:lpstr>22　新型コロナウイルス情報</vt:lpstr>
      <vt:lpstr>22　食中毒記事等 </vt:lpstr>
      <vt:lpstr>22　海外情報</vt:lpstr>
      <vt:lpstr>21　感染症情報</vt:lpstr>
      <vt:lpstr>22　感染症統計</vt:lpstr>
      <vt:lpstr>22 食品回収</vt:lpstr>
      <vt:lpstr>22　食品表示</vt:lpstr>
      <vt:lpstr>22　 残留農薬　等 </vt:lpstr>
      <vt:lpstr>'21　感染症情報'!Print_Area</vt:lpstr>
      <vt:lpstr>'22  衛生訓話'!Print_Area</vt:lpstr>
      <vt:lpstr>'22　 残留農薬　等 '!Print_Area</vt:lpstr>
      <vt:lpstr>'22　ノロウイルス関連情報 '!Print_Area</vt:lpstr>
      <vt:lpstr>'22　海外情報'!Print_Area</vt:lpstr>
      <vt:lpstr>'22　感染症統計'!Print_Area</vt:lpstr>
      <vt:lpstr>'22　食中毒記事等 '!Print_Area</vt:lpstr>
      <vt:lpstr>'22 食品回収'!Print_Area</vt:lpstr>
      <vt:lpstr>'22　食品表示'!Print_Area</vt:lpstr>
      <vt:lpstr>スポンサー広告!Print_Area</vt:lpstr>
      <vt:lpstr>'22　 残留農薬　等 '!Print_Titles</vt:lpstr>
      <vt:lpstr>'22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2022-06-12T20:51:22Z</dcterms:modified>
</cp:coreProperties>
</file>