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codeName="ThisWorkbook"/>
  <xr:revisionPtr revIDLastSave="0" documentId="13_ncr:1_{44D1A517-C2CF-4457-A5EC-170CC32475FF}"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1　ノロウイルス関連情報 " sheetId="101" r:id="rId3"/>
    <sheet name="21　衛生訓話" sheetId="109" r:id="rId4"/>
    <sheet name="21　新型コロナウイルス情報" sheetId="82" r:id="rId5"/>
    <sheet name="21　食中毒記事等 " sheetId="29" r:id="rId6"/>
    <sheet name="21　海外情報" sheetId="31" r:id="rId7"/>
    <sheet name="20　感染症情報" sheetId="103" r:id="rId8"/>
    <sheet name="21　感染症統計" sheetId="106" r:id="rId9"/>
    <sheet name="21 食品回収" sheetId="60" r:id="rId10"/>
    <sheet name="21　食品表示" sheetId="34" r:id="rId11"/>
    <sheet name="21　 残留農薬　等 " sheetId="35" r:id="rId12"/>
  </sheets>
  <definedNames>
    <definedName name="_xlnm._FilterDatabase" localSheetId="11" hidden="1">'21　 残留農薬　等 '!$A$1:$C$1</definedName>
    <definedName name="_xlnm._FilterDatabase" localSheetId="2" hidden="1">'21　ノロウイルス関連情報 '!$A$22:$G$75</definedName>
    <definedName name="_xlnm._FilterDatabase" localSheetId="5" hidden="1">'21　食中毒記事等 '!$A$1:$D$1</definedName>
    <definedName name="_xlnm.Print_Area" localSheetId="7">'20　感染症情報'!$A$1:$E$21</definedName>
    <definedName name="_xlnm.Print_Area" localSheetId="11">'21　 残留農薬　等 '!$A$1:$A$16</definedName>
    <definedName name="_xlnm.Print_Area" localSheetId="2">'21　ノロウイルス関連情報 '!$A$1:$N$84</definedName>
    <definedName name="_xlnm.Print_Area" localSheetId="3">'21　衛生訓話'!$A$1:$M$25</definedName>
    <definedName name="_xlnm.Print_Area" localSheetId="6">'21　海外情報'!$A$1:$C$41</definedName>
    <definedName name="_xlnm.Print_Area" localSheetId="8">'21　感染症統計'!$A$1:$AC$36</definedName>
    <definedName name="_xlnm.Print_Area" localSheetId="5">'21　食中毒記事等 '!$A$1:$D$39</definedName>
    <definedName name="_xlnm.Print_Area" localSheetId="9">'21 食品回収'!$A$1:$E$37</definedName>
    <definedName name="_xlnm.Print_Area" localSheetId="10">'21　食品表示'!$A$1:$N$20</definedName>
    <definedName name="_xlnm.Print_Area" localSheetId="1">スポンサー広告!$A$1:$M$19</definedName>
    <definedName name="_xlnm.Print_Titles" localSheetId="11">'21　 残留農薬　等 '!$1:$1</definedName>
    <definedName name="_xlnm.Print_Titles" localSheetId="5">'21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Q8" i="82" l="1"/>
  <c r="G23" i="101"/>
  <c r="G24" i="101"/>
  <c r="B9" i="78" l="1"/>
  <c r="C14" i="78" l="1"/>
  <c r="B14" i="78"/>
  <c r="C13" i="78"/>
  <c r="B13" i="78"/>
  <c r="B11" i="78"/>
  <c r="L30" i="82" l="1"/>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B60" i="101" s="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B36" i="101" s="1"/>
  <c r="G35" i="101"/>
  <c r="B35" i="101" s="1"/>
  <c r="G34" i="101"/>
  <c r="B34" i="101" s="1"/>
  <c r="G33" i="101"/>
  <c r="B33" i="101" s="1"/>
  <c r="G32" i="101"/>
  <c r="B32" i="101" s="1"/>
  <c r="G31" i="101"/>
  <c r="B31" i="101" s="1"/>
  <c r="G30" i="101"/>
  <c r="B30" i="101" s="1"/>
  <c r="G29" i="101"/>
  <c r="B29" i="101" s="1"/>
  <c r="G28" i="101"/>
  <c r="B28" i="101" s="1"/>
  <c r="G27" i="101"/>
  <c r="B27" i="101" s="1"/>
  <c r="G26" i="101"/>
  <c r="B26" i="101" s="1"/>
  <c r="G25" i="101"/>
  <c r="B25" i="101" s="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<sst xmlns="http://schemas.openxmlformats.org/spreadsheetml/2006/main" count="697" uniqueCount="483">
  <si>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</si>
  <si>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</si>
  <si>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</si>
  <si>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</si>
  <si>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</si>
  <si>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</si>
  <si>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</si>
  <si>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</si>
  <si>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</si>
  <si>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</si>
  <si>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</si>
  <si>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</si>
  <si>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</si>
  <si>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</si>
  <si>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</si>
  <si>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</si>
  <si>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</si>
  <si>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</si>
  <si>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</si>
  <si>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</si>
  <si>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</si>
  <si>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</si>
  <si>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</si>
  <si>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</si>
  <si>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</si>
  <si>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</si>
  <si>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</si>
  <si>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</si>
  <si>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</si>
  <si>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</si>
  <si>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</si>
  <si>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</si>
  <si>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</si>
  <si>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</si>
  <si>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</si>
  <si>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</si>
  <si>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</si>
  <si>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</si>
  <si>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</si>
  <si>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</si>
  <si>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</si>
  <si>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</si>
  <si>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</si>
  <si>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</si>
  <si>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</si>
  <si>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</si>
  <si>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</si>
  <si>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</si>
  <si>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</si>
  <si>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</si>
  <si>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</si>
  <si>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</si>
  <si>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</si>
  <si>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</si>
  <si>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</si>
  <si>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</si>
  <si>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</si>
  <si>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</si>
  <si>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</si>
  <si>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</si>
  <si>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</si>
  <si>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</si>
  <si>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</si>
  <si>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</si>
  <si>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</si>
  <si>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</si>
  <si>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</si>
  <si>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</si>
  <si>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</si>
  <si>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</si>
  <si>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</si>
  <si>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</si>
  <si>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</si>
  <si>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</si>
  <si>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</si>
  <si>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</si>
  <si>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</si>
  <si>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</si>
  <si>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</si>
  <si>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</si>
  <si>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</si>
  <si>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</si>
  <si>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</si>
  <si>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</si>
  <si>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</si>
  <si>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</si>
  <si>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</si>
  <si>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</si>
  <si>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</si>
  <si>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</si>
  <si>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</si>
  <si>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</si>
  <si>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</si>
  <si>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</si>
  <si>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</si>
  <si>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</si>
  <si>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</si>
  <si>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</si>
  <si>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</si>
  <si>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</si>
  <si>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</si>
  <si>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</si>
  <si>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</si>
  <si>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</si>
  <si>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</si>
  <si>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</si>
  <si>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</si>
  <si>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</si>
  <si>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</si>
  <si>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</si>
  <si>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</si>
  <si>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</si>
  <si>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</si>
  <si>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</si>
  <si>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</si>
  <si>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</si>
  <si>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</si>
  <si>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</si>
  <si>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</si>
  <si>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</si>
  <si>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</si>
  <si>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</si>
  <si>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</si>
  <si>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</si>
  <si>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</si>
  <si>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</si>
  <si>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</si>
  <si>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</si>
  <si>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</si>
  <si>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</si>
  <si>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</si>
  <si>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</si>
  <si>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</si>
  <si>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</si>
  <si>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</si>
  <si>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</si>
  <si>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</si>
  <si>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</si>
  <si>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</si>
  <si>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</si>
  <si>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</si>
  <si>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</si>
  <si>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</si>
  <si>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</si>
  <si>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</si>
  <si>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</si>
  <si>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</si>
  <si>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</si>
  <si>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</si>
  <si>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</si>
  <si>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</si>
  <si>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</si>
  <si>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</si>
  <si>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</si>
  <si>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</si>
  <si>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</si>
  <si>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</si>
  <si>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</si>
  <si>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</si>
  <si>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</si>
  <si>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</si>
  <si>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</si>
  <si>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</si>
  <si>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</si>
  <si>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</si>
  <si>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</si>
  <si>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</si>
  <si>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</si>
  <si>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</si>
  <si>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</si>
  <si>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</si>
  <si>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</si>
  <si>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</si>
  <si>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</si>
  <si>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</si>
  <si>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</si>
  <si>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</si>
  <si>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</si>
  <si>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</si>
  <si>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</si>
  <si>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</si>
  <si>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</si>
  <si>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</si>
  <si>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</si>
  <si>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</si>
  <si>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</si>
  <si>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</si>
  <si>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</si>
  <si>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</si>
  <si>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</si>
  <si>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</si>
  <si>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</si>
  <si>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</si>
  <si>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</si>
  <si>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</si>
  <si>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</si>
  <si>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</si>
  <si>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</si>
  <si>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</si>
  <si>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</si>
  <si>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</si>
  <si>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</si>
  <si>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</si>
  <si>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</si>
  <si>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</si>
  <si>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</si>
  <si>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</si>
  <si>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</si>
  <si>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</si>
  <si>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</si>
  <si>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</si>
  <si>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</si>
  <si>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</si>
  <si>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</si>
  <si>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</si>
  <si>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</si>
  <si>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</si>
  <si>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</si>
  <si>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</si>
  <si>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</si>
  <si>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</si>
  <si>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</si>
  <si>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</si>
  <si>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</si>
  <si>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</si>
  <si>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</si>
  <si>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</si>
  <si>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</si>
  <si>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</si>
  <si>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</si>
  <si>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</si>
  <si>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</si>
  <si>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</si>
  <si>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</si>
  <si>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</si>
  <si>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</si>
  <si>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</si>
  <si>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</si>
  <si>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</si>
  <si>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</si>
  <si>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</si>
  <si>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</si>
  <si>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</si>
  <si>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</si>
  <si>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</si>
  <si>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</si>
  <si>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t>中国</t>
    <rPh sb="0" eb="2">
      <t>チュウゴク</t>
    </rPh>
    <phoneticPr fontId="106"/>
  </si>
  <si>
    <t>　　　現在感染が拡大している地域はオミクロン株の感染だが、死亡ウ率は以前の半分以下</t>
    <rPh sb="3" eb="5">
      <t>ゲンザイ</t>
    </rPh>
    <rPh sb="5" eb="7">
      <t>カンセン</t>
    </rPh>
    <rPh sb="8" eb="10">
      <t>カクダイ</t>
    </rPh>
    <rPh sb="14" eb="16">
      <t>チイキ</t>
    </rPh>
    <rPh sb="22" eb="23">
      <t>カブ</t>
    </rPh>
    <rPh sb="24" eb="26">
      <t>カンセン</t>
    </rPh>
    <rPh sb="29" eb="31">
      <t>シボウ</t>
    </rPh>
    <rPh sb="32" eb="33">
      <t>リツ</t>
    </rPh>
    <rPh sb="34" eb="36">
      <t>イゼン</t>
    </rPh>
    <rPh sb="37" eb="41">
      <t>ハンブンイカ</t>
    </rPh>
    <phoneticPr fontId="106"/>
  </si>
  <si>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</si>
  <si>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</si>
  <si>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</si>
  <si>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</si>
  <si>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</si>
  <si>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</si>
  <si>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</si>
  <si>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</si>
  <si>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</si>
  <si>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</si>
  <si>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</si>
  <si>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</si>
  <si>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</si>
  <si>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</si>
  <si>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</si>
  <si>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皆様  週刊情報2022-18を配信いたします</t>
    <phoneticPr fontId="5"/>
  </si>
  <si>
    <t>非常に少ない</t>
    <rPh sb="0" eb="2">
      <t>ヒジョウ</t>
    </rPh>
    <rPh sb="3" eb="4">
      <t>スク</t>
    </rPh>
    <phoneticPr fontId="5"/>
  </si>
  <si>
    <t>毎週　　ひとつ　　覚えていきましょう</t>
    <phoneticPr fontId="5"/>
  </si>
  <si>
    <t>2022/20週</t>
    <phoneticPr fontId="5"/>
  </si>
  <si>
    <t>盛岡市内の教育・保育施設で、利用者や職員合わせて２７人がおう吐や下痢などの症状を訴え、盛岡市保健所は、「サポウイルス」による感染性胃腸炎の集団発生だとして、手洗いや消毒の徹底などを呼びかけています。</t>
    <phoneticPr fontId="106"/>
  </si>
  <si>
    <t>NHK</t>
    <phoneticPr fontId="106"/>
  </si>
  <si>
    <t>岩出保健所によりますと、今月（５月）２１日に、紀の川市立丸栖（まるす）保育所から複数の園児や職員が下痢や嘔吐を訴えていると連絡があり、調査した結果、今月（５月）２０日から２４日までに、園児１１人と職員９人が症状を訴えていて、８人の便を検査したところ５人からノロウイルスが検出されました。
このため、ノロウイルスによる感染症と判断し、二次感染予防対策を指導しています。</t>
    <phoneticPr fontId="106"/>
  </si>
  <si>
    <t>　和歌山放送ニュース</t>
    <rPh sb="1" eb="4">
      <t>ワカヤマ</t>
    </rPh>
    <rPh sb="4" eb="6">
      <t>ホウソウ</t>
    </rPh>
    <phoneticPr fontId="106"/>
  </si>
  <si>
    <t>　↓　職場の先輩は以下のことを理解して　わかり易く　指導しましょう　↓</t>
    <phoneticPr fontId="5"/>
  </si>
  <si>
    <t xml:space="preserve">パラチフス
</t>
    <phoneticPr fontId="5"/>
  </si>
  <si>
    <t>今週のニュース（Noroｖｉｒｕｓ）　(5/30-6/5)</t>
    <rPh sb="0" eb="2">
      <t>コンシュウ</t>
    </rPh>
    <phoneticPr fontId="5"/>
  </si>
  <si>
    <t xml:space="preserve"> GⅡ　20週　2例</t>
    <rPh sb="6" eb="7">
      <t>シュウ</t>
    </rPh>
    <phoneticPr fontId="5"/>
  </si>
  <si>
    <t xml:space="preserve"> GⅡ　21週　0例</t>
    <rPh sb="9" eb="10">
      <t>レイ</t>
    </rPh>
    <phoneticPr fontId="5"/>
  </si>
  <si>
    <t>2022/21週</t>
    <phoneticPr fontId="5"/>
  </si>
  <si>
    <t>食中毒情報　(5/30-6/5)</t>
    <rPh sb="0" eb="3">
      <t>ショクチュウドク</t>
    </rPh>
    <rPh sb="3" eb="5">
      <t>ジョウホウ</t>
    </rPh>
    <phoneticPr fontId="5"/>
  </si>
  <si>
    <t>海外情報　(5/30-6/5)</t>
    <rPh sb="0" eb="2">
      <t>カイガイ</t>
    </rPh>
    <rPh sb="2" eb="4">
      <t>ジョウホウ</t>
    </rPh>
    <phoneticPr fontId="5"/>
  </si>
  <si>
    <t>食品リコール・回収情報　　(5/30-6/5)</t>
    <rPh sb="0" eb="2">
      <t>ショクヒン</t>
    </rPh>
    <rPh sb="7" eb="9">
      <t>カイシュウ</t>
    </rPh>
    <rPh sb="9" eb="11">
      <t>ジョウホウ</t>
    </rPh>
    <phoneticPr fontId="5"/>
  </si>
  <si>
    <t>食品表示　(5/30-6/5)</t>
    <rPh sb="0" eb="2">
      <t>ショクヒン</t>
    </rPh>
    <rPh sb="2" eb="4">
      <t>ヒョウジ</t>
    </rPh>
    <phoneticPr fontId="5"/>
  </si>
  <si>
    <t>残留農薬　(5/30-6/5)</t>
    <phoneticPr fontId="16"/>
  </si>
  <si>
    <t>６月 ２日（木） 函館市衛生試験所において，有症者の検便検査を実施した
結果，３名からノロウイルスが検出された。
５ 感染経路 調査中 対 応  市立函館保健所では，当該介護保険施設に対し，入所者・職員の健康状況の把握，手洗いの励行および施設内の消毒等清潔の保持および注意喚起等，感染防止対策について指導を行った</t>
    <phoneticPr fontId="106"/>
  </si>
  <si>
    <t>函館保健所6</t>
    <rPh sb="0" eb="2">
      <t>ハコダテ</t>
    </rPh>
    <rPh sb="2" eb="5">
      <t>ホケンジョ</t>
    </rPh>
    <phoneticPr fontId="106"/>
  </si>
  <si>
    <t>山口県</t>
    <rPh sb="0" eb="3">
      <t>ヤマグチケン</t>
    </rPh>
    <phoneticPr fontId="16"/>
  </si>
  <si>
    <t>食中毒（疑い）が発生しました(アニサキス)</t>
    <phoneticPr fontId="16"/>
  </si>
  <si>
    <t>１　事件の探知  　  令和４年６月１日（水）、柳川市内の医療機関から、刺身等を食べて食中毒様症状を呈した患者を診察し、胃アニサキス症 と診断した旨、南筑後保健福祉環境事務所に届出があった。
２　概要  　　南筑後保健福祉環境事務所が調査したところ、柳川市や大牟田市のスーパー等で購入した刺身やすしを自宅で喫食した１名が、５月３０日（月）午後５時頃から食中毒症状を呈していることが判明した。現在、同事務所において、食中毒疑いとして調査を進めている。
３　発生日時  　　判明分：令和４年５月３０日（月）午後５時頃
４　摂食者数　　　調査中　　判明分：１名
５　症状　　判明分：腹痛、倦怠感
６　有症者数　  調査中　　判明分：１名（５０代男性）　　　　　医療機関を受診し、5月31日に入院し、6月1日に退院している。
     重篤な症状は呈しておらず、ほぼ回復している。</t>
    <rPh sb="364" eb="366">
      <t>ジュウトク</t>
    </rPh>
    <phoneticPr fontId="16"/>
  </si>
  <si>
    <t>https://www.pref.fukuoka.lg.jp/press-release/syokuchudoku20220602.html</t>
    <phoneticPr fontId="16"/>
  </si>
  <si>
    <t>福岡県</t>
    <rPh sb="0" eb="3">
      <t>フクオカケン</t>
    </rPh>
    <phoneticPr fontId="16"/>
  </si>
  <si>
    <t>福岡県公表</t>
    <rPh sb="0" eb="3">
      <t>フクオカケン</t>
    </rPh>
    <rPh sb="3" eb="5">
      <t>コウヒョウ</t>
    </rPh>
    <phoneticPr fontId="16"/>
  </si>
  <si>
    <t>京都の飲食店で食中毒「鶏肉は生で食べないで」　2日間営業停止処分</t>
    <phoneticPr fontId="16"/>
  </si>
  <si>
    <t>京都新聞</t>
    <rPh sb="0" eb="4">
      <t>キョウトシンブン</t>
    </rPh>
    <phoneticPr fontId="16"/>
  </si>
  <si>
    <t>京都府は3日、京田辺市三山木の飲食店「キ楽屋」で食事をした22～23歳の男性3人が下痢や発熱の症状を訴え、うち2人からカンピロバクター菌が検出されたと発表した。府山城北保健所は食中毒と断定し、同店を3日から2日間の営業停止処分とした。　山城北保健所によると、3人は計5人のグループで5月24日夜に同店を訪れ、鶏もも肉の刺し身やささみのユッケ、焼き鳥などを食べた。全員がすでに回復しているという。　府によると、流通段階の鶏肉は3～9割がカンピロバクターに汚染されているといい、府は「鶏肉は中心部まで加熱し、生では食べないで」と呼びかけている。</t>
    <phoneticPr fontId="16"/>
  </si>
  <si>
    <t>京都府</t>
    <rPh sb="0" eb="3">
      <t>キョウトフ</t>
    </rPh>
    <phoneticPr fontId="16"/>
  </si>
  <si>
    <t>https://nordot.app/905386102509993984?c=724086615123804160</t>
    <phoneticPr fontId="16"/>
  </si>
  <si>
    <t>食中毒の発生について(アニサキス)</t>
    <phoneticPr fontId="16"/>
  </si>
  <si>
    <t>1　情報の探知　　6月2日（木曜日）、患者を診察した医療機関から防府保健所に連絡があり、患者の居住地及び原因施設を管轄する山口環境保健所が調査を行った。
2　患者等の状況（6月3日（金曜日）12時現在）　　5月30日（月曜日）に原因施設が調理した食品を、6月1日（水曜日）に同施設で購入し、　同日21時に喫食した1人が腹痛、嘔気の症状を呈した。なお、患者は快方に向かっている。（入院なし）
3　主症状　　腹痛、嘔気（患者の初発：6月2日（木曜日）3時頃）
4　原因施設　・所在地　山口県山口市大内長野215－5
・屋　号　これはおいしいアッハッハ
・業　種　魚介類販売業
5　原因食品　原因施設が5月30日（月曜日）に調理したしめさば
6　病因物質　アニサキス（推定）
7　措　置　　山口環境保健所長は、営業者に対し、6月3日（金曜日）14時から6月4日（土曜日）24時まで、食品衛生法に基づき当該施設の営業の一部（冷凍又は加熱されていない魚介類等の調理及び販売）の停止を命じ、食品衛生管理の改善を指導中である。
8　備　考　　営業者は、原因食品となった「自家製しめさば」を計12パック販売しているため（患者喫食分を含む。）、6月3日（金曜日）に自主回収に着手し、食品衛生法に基づく「自主回収届（着手）」を山口環境保健所に提出した。</t>
    <phoneticPr fontId="16"/>
  </si>
  <si>
    <t>　https://www.pref.yamaguchi.lg.jp/press/158621.html</t>
    <phoneticPr fontId="16"/>
  </si>
  <si>
    <t>山口県公表</t>
    <rPh sb="0" eb="3">
      <t>ヤマグチケン</t>
    </rPh>
    <rPh sb="3" eb="5">
      <t>コウヒョウ</t>
    </rPh>
    <phoneticPr fontId="16"/>
  </si>
  <si>
    <t>食中毒発生情報（キャンピロバクター）</t>
    <phoneticPr fontId="16"/>
  </si>
  <si>
    <t>いわき市</t>
    <rPh sb="3" eb="4">
      <t>シ</t>
    </rPh>
    <phoneticPr fontId="16"/>
  </si>
  <si>
    <t>経緯
　令和４年５月29日に、市民より「５月27日から下痢、発熱等を呈し、知人及び家族にも同様の症状を示す者がいる。共通の食事もあり、食中毒が疑われるため調査して欲しい。」との通報を受け直ちに調査を開始しました。
調査結果　　調査の結果、発症状況及び喫食状況などの疫学的調査並びに微生物学的検査により、次の事項が判明したことから、本件を当該飲食店の食事を原因とする食中毒と断定しました。
1. 発症者（１グループ３名）の共通食は、当該飲食店で調理・提供された馬レバ刺しに限られる。
2. 発症者便（２名）から、カンピロバクターが検出された。
3. 主な症状が、下痢、発熱、腹痛、頭痛、倦怠感等であり、既知のカンピロバクターによる症状と一致する。
4. 潜伏期間が42～71時間であり、既知のカンピロバクターの潜伏期間（１～７日）と一致する。
発生状況　　症日時	令和４年５月27日　午前10時から
症状	下痢、発熱、腹痛、頭痛、倦怠感等　発症者数	 総数３名
（内訳）
　男性：２名（47歳、15歳）、女性１名（50歳）　　　注：患者所在地：市内３名　通院患者数	３名（入院なし）
原因食品	馬レバ刺し
病因物質	カンピロバクター
原因施設　　営業者：株式会社ＫＡＺＵ　　　業　種：飲食店営業（料理店）</t>
    <rPh sb="517" eb="521">
      <t>ゲンインシセツ</t>
    </rPh>
    <phoneticPr fontId="16"/>
  </si>
  <si>
    <t>http://www.city.iwaki.lg.jp/www/contents/1654072927145/index.html</t>
    <phoneticPr fontId="16"/>
  </si>
  <si>
    <t xml:space="preserve">
世界の新規感染者数: 301万人で感染拡大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</si>
  <si>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世界で301万人(対前週の増加に対して減少無)</t>
    <rPh sb="0" eb="2">
      <t>コンシュウ</t>
    </rPh>
    <rPh sb="9" eb="15">
      <t>シンキカンセンシャスウ</t>
    </rPh>
    <rPh sb="23" eb="24">
      <t>ニン</t>
    </rPh>
    <rPh sb="24" eb="25">
      <t>タイ</t>
    </rPh>
    <rPh sb="25" eb="27">
      <t>ゼンシュウ</t>
    </rPh>
    <rPh sb="28" eb="30">
      <t>ゾウカ</t>
    </rPh>
    <rPh sb="31" eb="32">
      <t>タイ</t>
    </rPh>
    <rPh sb="34" eb="35">
      <t>サラ</t>
    </rPh>
    <rPh sb="35" eb="38">
      <t>ゲンショウナシ</t>
    </rPh>
    <phoneticPr fontId="5"/>
  </si>
  <si>
    <t>累計感染者数の増加ペース 111</t>
    <rPh sb="0" eb="2">
      <t>ルイケイ</t>
    </rPh>
    <rPh sb="2" eb="5">
      <t>カンセンシャ</t>
    </rPh>
    <rPh sb="5" eb="6">
      <t>スウ</t>
    </rPh>
    <rPh sb="7" eb="9">
      <t>ゾウカ</t>
    </rPh>
    <phoneticPr fontId="5"/>
  </si>
  <si>
    <t>Reported 6/5　 6:20 (前週より301万人) 　　世界は感染　第四波は終息中、アジアでは一部拡大傾向</t>
    <rPh sb="20" eb="22">
      <t>ゼンシュウ</t>
    </rPh>
    <rPh sb="21" eb="22">
      <t>シュウ</t>
    </rPh>
    <rPh sb="22" eb="23">
      <t>ゼンシュウ</t>
    </rPh>
    <rPh sb="27" eb="29">
      <t>マンニン</t>
    </rPh>
    <rPh sb="33" eb="35">
      <t>セカイ</t>
    </rPh>
    <rPh sb="36" eb="38">
      <t>カンセン</t>
    </rPh>
    <rPh sb="39" eb="41">
      <t>ダイヨン</t>
    </rPh>
    <rPh sb="41" eb="42">
      <t>ナミ</t>
    </rPh>
    <rPh sb="43" eb="45">
      <t>シュウソク</t>
    </rPh>
    <rPh sb="45" eb="46">
      <t>チュウ</t>
    </rPh>
    <rPh sb="52" eb="54">
      <t>イチブ</t>
    </rPh>
    <rPh sb="54" eb="58">
      <t>カクダイケイコウ</t>
    </rPh>
    <phoneticPr fontId="5"/>
  </si>
  <si>
    <t>刺身を食べた男性が「アニサキス」による食中毒　¨幼虫¨が胃や腸の壁を刺す</t>
    <phoneticPr fontId="16"/>
  </si>
  <si>
    <t>宮城県利府町内の飲食店で、刺身などを食べた男性が腹痛を訴え、胃から寄生虫のアニサキスが見つかりました。県は、食中毒と断定しこの店を5月31日、1日営業停止処分としました。営業停止処分を受けたのは利府町内の飲食店です。県によりますと、5月27日夜にこの店でサバや肝付のカワハギの刺身などを食べた30代の男性が翌日、腹痛と下痢の症状を訴え、医療機関を受診したところ、胃から寄生虫アニサキスが見つかりました。アニサキスの原因と考えられる食品が、この店舗で提供された刺身のみだったことから県は、この店での食中毒と断定し31日、1日営業停止処分としました。
男性はすでに回復しているということです。</t>
    <phoneticPr fontId="16"/>
  </si>
  <si>
    <t>https://newsdig.tbs.co.jp/articles/tbc/58982?display=1</t>
    <phoneticPr fontId="16"/>
  </si>
  <si>
    <t>東北放送</t>
    <rPh sb="0" eb="4">
      <t>トウホクホウソウ</t>
    </rPh>
    <phoneticPr fontId="16"/>
  </si>
  <si>
    <t>宮城県</t>
    <rPh sb="0" eb="3">
      <t>ミヤギケン</t>
    </rPh>
    <phoneticPr fontId="16"/>
  </si>
  <si>
    <t>いわき市公表</t>
    <rPh sb="3" eb="4">
      <t>シ</t>
    </rPh>
    <rPh sb="4" eb="6">
      <t>コウヒョウ</t>
    </rPh>
    <phoneticPr fontId="16"/>
  </si>
  <si>
    <t>有機イチゴが原因か。アメリカでA型肝炎の集団感染が発生</t>
    <phoneticPr fontId="16"/>
  </si>
  <si>
    <t>A型肝炎発生源の可能性があるとして、FDA（アメリカ食品医薬品局）が有機イチゴをリコールした。2022年3月5日から4月25日の間に購入されたFreshKampo やH-E-Bなどのブランドのイチゴがウイルスに汚染されている可能性がある。現在、3つの州で17人の患者が報告され、カナダでも発症例がある。健康メリットに優れたイチゴだけれど、今は食べるのを控えたくなるかも。FDA（アメリカ食品医薬品局）が、A型肝炎ウイルスの原因である可能性があるとして、特定の有機イチゴを食べないよう、警告を出した。CDC（アメリカ疾病予防管理センター）が子どもの肝炎が肝不全を起こすケースがあると警告していることとは別件だ。
FDAは2022年3月5日から4月25日に購入されたFreshKampo やH-E-Bなどのブランドの有機イチゴをリコール。商品はウォルマートやトレーダー・ジョーズ、クローガー、セイフウェイ、スプラウト・ファーマーズ・マーケットなどの主要ストアで販売されている。対象となるイチゴはすでに賞味期限を過ぎている（つまり、もう販売されておらず、いずれにせよ廃棄されているはずだ）が、FDAは、特に後で食べようと冷凍したイチゴがある場合、再確認するよう消費者に呼びかけている。ブランドや購入した日付がよくわからない場合は廃棄することも勧めている。
現在のところ、カリフォルニア州、ミネソタ州、サウスダコタ州で17人の患者が出ているのに加え、カナダでも発症例が報告されている。12人が入院中だが、死亡者は出ていない。また、最後に患者が報告されたのは、4月30日のことだ。過去2週間以内に対象となるブランドのイチゴを食べ、A型肝炎のワクチン接種を受けていない人は、医療機関で最適な治療を受けるよう、FDAは勧めている。FDAによると、ワクチン未接種で過去2週間以内にA型肝炎ウイルスに触れた人にはPEP（曝露後予防）が勧められるという。ワクチン接種済みの人や過去にA型肝炎にかかった人にPEPは必要ない。</t>
    <phoneticPr fontId="16"/>
  </si>
  <si>
    <t>https://www.harpersbazaar.com/jp/beauty/health-food/a40159096/fda-hepatitis-outbreak-organic-strawberries-220601-lift1/</t>
    <phoneticPr fontId="16"/>
  </si>
  <si>
    <t>BAZAAR</t>
    <phoneticPr fontId="16"/>
  </si>
  <si>
    <t>米国</t>
    <rPh sb="0" eb="2">
      <t>ベイコク</t>
    </rPh>
    <phoneticPr fontId="16"/>
  </si>
  <si>
    <t>【食中毒】ヒラメの刺身で食中毒　患者の胃からアニサキスを摘出</t>
    <phoneticPr fontId="16"/>
  </si>
  <si>
    <t>食環境衛生研究所</t>
    <rPh sb="0" eb="3">
      <t>ショクカンキョウ</t>
    </rPh>
    <rPh sb="3" eb="5">
      <t>エイセイ</t>
    </rPh>
    <rPh sb="5" eb="8">
      <t>ケンキュウジョ</t>
    </rPh>
    <phoneticPr fontId="16"/>
  </si>
  <si>
    <t>群馬県</t>
    <rPh sb="0" eb="3">
      <t>グンマケン</t>
    </rPh>
    <phoneticPr fontId="16"/>
  </si>
  <si>
    <t>https://www.shokukanken.com/news/safety/220601-0918.html</t>
    <phoneticPr fontId="16"/>
  </si>
  <si>
    <t>新潟 西蒲区の岩室温泉で３８人食中毒か ヒラメ寄生虫が原因</t>
    <phoneticPr fontId="16"/>
  </si>
  <si>
    <t>新潟県</t>
    <rPh sb="0" eb="3">
      <t>ニイガタケン</t>
    </rPh>
    <phoneticPr fontId="16"/>
  </si>
  <si>
    <t>今月、新潟市西蒲区の岩室温泉のホテルに宿泊し、夕食を食べた３８人が下痢などの症状を訴えました。保健所が調べたところ、寄生虫の遺伝子が検出されたことなどから、ヒラメについていた寄生虫が原因の食中毒と断定しました。新潟市保健所によりますと、今月２３日と２４日に新潟市西蒲区の岩室温泉のホテルに宿泊し夕食を食べた合わせて男女３８人が、下痢や嘔吐などの症状を訴え、９人が病院で治療を受けました。
いずれも快方に向かっているということです。保健所が調べたところ、患者の便から「クドア・セプテンプンクタータ」という寄生虫の遺伝子が検出されたことから、食中毒はこの寄生虫によるものと断定しました。保健所によりますと、この寄生虫はヒラメにつくことが多く、マイナス２０度で４時間以上冷凍するか、７５度以上で５分以上加熱すれば食中毒を防ぐことができますが、刺身などで生で食べる場合、避けるのは難しいということです。
保健所は、原因となったヒラメが廃棄され食中毒が拡大するおそれはないため、営業停止処分は行わず、ホテル側に衛生上の指導を行ったということです。</t>
    <phoneticPr fontId="16"/>
  </si>
  <si>
    <t>https://www3.nhk.or.jp/lnews/niigata/20220530/1030021249.html</t>
    <phoneticPr fontId="16"/>
  </si>
  <si>
    <t>NHK</t>
    <phoneticPr fontId="16"/>
  </si>
  <si>
    <t>群馬県は31日、桐生市内のスーパーヤオコー桐生相生店で、ヒラメの刺身を買って食べた同市の男性（28）が腹痛や吐き気などを訴え、アニサキスによる食中毒が発生したと発表しました。男性は既に回復しています。
県によりますと、男性は28日午後11時ごろに刺身を食べて、29日午前1時ごろに症状が出始めました。
同日午前11時ごろ、男性を診察したみどり市内の医療機関から「腹部の痛みがある患者の胃からアニサキスを摘出した」と桐生保健所に連絡がありました。保健所が調査しましたところ、症状や潜伏期間がアニサキスの場合と一致し、男性がアニサキスが寄生している可能性のある食品を食べたのは同店の刺身に限られていました。診察した医師がアニサキスが原因とする食中毒を届け出たことも踏まえ、保健所は食中毒が発生したと断定しました。
アニサキスは魚介類に寄生する寄生虫の一種でアニサキスの幼虫が寄生している魚介類を生で食べることで、アニサキス幼虫が胃壁に侵入して食中毒（胃アニサキス症）を引き起こします。症状は腹痛、おう吐、吐き気で、食後8時間以内に発生することが多いです。</t>
    <phoneticPr fontId="16"/>
  </si>
  <si>
    <t xml:space="preserve">農研機構 </t>
    <phoneticPr fontId="16"/>
  </si>
  <si>
    <t xml:space="preserve">	安全・信頼 - 土壌および用水中に混入した大腸菌の生存性 </t>
    <phoneticPr fontId="16"/>
  </si>
  <si>
    <t>近年の生食野菜を原因とする食中毒事例. 生野菜に起因する腸管系食中毒菌による食中毒が国内外で問題となっている。 これらの菌は家畜糞便に由来し、 野菜等に付着するリスクがあるとされるが、概ね1週間以内では無視できるレベルに減少することが確認された。減少のレベルは土壌の種類や質により異なる。　　https://www.naro.affrc.go.jp/archive/nfri/seikatenji/files/2012_p-07.pdf</t>
    <rPh sb="72" eb="75">
      <t>ヤサイトウ</t>
    </rPh>
    <rPh sb="76" eb="78">
      <t>フチャク</t>
    </rPh>
    <rPh sb="92" eb="93">
      <t>オオム</t>
    </rPh>
    <rPh sb="95" eb="97">
      <t>シュウカン</t>
    </rPh>
    <rPh sb="97" eb="99">
      <t>イナイ</t>
    </rPh>
    <rPh sb="101" eb="103">
      <t>ムシ</t>
    </rPh>
    <rPh sb="110" eb="112">
      <t>ゲンショウ</t>
    </rPh>
    <rPh sb="117" eb="119">
      <t>カクニン</t>
    </rPh>
    <rPh sb="123" eb="125">
      <t>ゲンショウ</t>
    </rPh>
    <rPh sb="130" eb="132">
      <t>ドジョウ</t>
    </rPh>
    <rPh sb="133" eb="135">
      <t>シュルイ</t>
    </rPh>
    <rPh sb="136" eb="137">
      <t>シツ</t>
    </rPh>
    <rPh sb="140" eb="141">
      <t>コト</t>
    </rPh>
    <phoneticPr fontId="16"/>
  </si>
  <si>
    <t>https://www.naro.affrc.go.jp/archive/nfri/seikatenji/files/2012_p-07.pdf</t>
    <phoneticPr fontId="16"/>
  </si>
  <si>
    <t>研究報告</t>
    <rPh sb="0" eb="4">
      <t>ケンキュウホウコク</t>
    </rPh>
    <phoneticPr fontId="16"/>
  </si>
  <si>
    <t>やや多い</t>
    <rPh sb="2" eb="3">
      <t>オオ</t>
    </rPh>
    <phoneticPr fontId="106"/>
  </si>
  <si>
    <t>※2022年 第21週（5/23～5/29） 現在</t>
    <phoneticPr fontId="5"/>
  </si>
  <si>
    <t>回収＆返金</t>
  </si>
  <si>
    <t>松西</t>
  </si>
  <si>
    <t>神戸物産</t>
  </si>
  <si>
    <t>サンリブ</t>
  </si>
  <si>
    <t>ツルヤ</t>
  </si>
  <si>
    <t>回収</t>
  </si>
  <si>
    <t>野村佃煮</t>
  </si>
  <si>
    <t>ライフコーポレー...</t>
  </si>
  <si>
    <t>富士シティオ</t>
  </si>
  <si>
    <t>上野商事</t>
  </si>
  <si>
    <t>マックスバリュ西...</t>
  </si>
  <si>
    <t>エコス</t>
  </si>
  <si>
    <t>マックスバリュ東...</t>
  </si>
  <si>
    <t>巴商事</t>
  </si>
  <si>
    <t>いちりき</t>
  </si>
  <si>
    <t>いちりきの唐辛子味噌コチュジャン ソルビン酸検出</t>
  </si>
  <si>
    <t>札幌バルナバフー...</t>
  </si>
  <si>
    <t>札幌物語レバーペースト 一部異物混入の恐れ</t>
  </si>
  <si>
    <t>進々堂</t>
  </si>
  <si>
    <t>練乳シュガーフランス アレルゲン(卵)表示欠落</t>
  </si>
  <si>
    <t>ウオロク</t>
  </si>
  <si>
    <t>豊栄店 十勝粒あんドーナツ(シュガー) 一部アレルゲン表示欠落</t>
  </si>
  <si>
    <t>回収＆返金/交換</t>
  </si>
  <si>
    <t>盛月堂総本舗</t>
  </si>
  <si>
    <t>甘露梅 一部賞味期限表示欠落</t>
  </si>
  <si>
    <t>ベストーネ</t>
  </si>
  <si>
    <t>釜揚げしらす 一部賞味期限表示欠落</t>
  </si>
  <si>
    <t>イオン九州</t>
  </si>
  <si>
    <t>沖さよりさしみ 一部消費期限の誤表示</t>
  </si>
  <si>
    <t>イオンリテール</t>
  </si>
  <si>
    <t>牛肉かたロース味付カットステーキ用 一部特定原材料(小麦)表示欠落</t>
  </si>
  <si>
    <t>三輝</t>
  </si>
  <si>
    <t>寒干し札幌ラーメン６食入り 一部表示と違うスープ</t>
  </si>
  <si>
    <t>イオン</t>
  </si>
  <si>
    <t>国産豚ロースコチュジャン味焼肉用 商品名,賞味期限誤表示</t>
  </si>
  <si>
    <t>イオンビッグ</t>
  </si>
  <si>
    <t>赤えび(解凍)お刺身 一部特定原材料(えび)表示欠落</t>
  </si>
  <si>
    <t>イオン琉球</t>
  </si>
  <si>
    <t>黒酢入り酢豚(三元豚) 一部アレルゲン(乳成分)表示欠落</t>
  </si>
  <si>
    <t>三徳</t>
  </si>
  <si>
    <t>本町田店 まぐろたたき 一部消費期限誤表示</t>
  </si>
  <si>
    <t>ピアンタ</t>
  </si>
  <si>
    <t>粉末玉ねぎの皮 一部残留農薬基準超過</t>
  </si>
  <si>
    <t>生活協同組合コー...</t>
  </si>
  <si>
    <t>ほうれんそう 一部残留農薬基準超過</t>
  </si>
  <si>
    <t>自家製しめさば アニサキス汚染の恐れ</t>
  </si>
  <si>
    <t>まぐろカツ 一部乳成分含む別商品混入</t>
  </si>
  <si>
    <t>スティックシャーベット 2品目 一部カビ発生</t>
  </si>
  <si>
    <t>日替わり弁当（ビビンバ風）</t>
  </si>
  <si>
    <t>信州りんご酢のにしん菜の花 一部アレルゲン表示欠落</t>
  </si>
  <si>
    <t>ちりめん昆布、山椒 一部ラベル誤貼付で表示欠落</t>
  </si>
  <si>
    <t>LIFE67店舗 あじが主役のお造り盛合せ 消費期限誤表記</t>
  </si>
  <si>
    <t>FUJI2店舗 嵐げんこつらあめん一部 冷蔵品を常温販売</t>
  </si>
  <si>
    <t>モンブラン,ティラミス 賞味期限欠落,保存方法誤記載</t>
  </si>
  <si>
    <t>鹿の子台店 チキンカツ ラベル誤貼付でアレルゲン表示欠落</t>
  </si>
  <si>
    <t>吉野店 国産豚肉切身(ロース) 一部消費期限ラベル誤貼付</t>
  </si>
  <si>
    <t>白身魚のハーブ＆チーズパン粉焼き 一部原材料誤表示</t>
  </si>
  <si>
    <t>ジフピーナッツバター 5品目 サルモネラ菌混入の恐れ</t>
  </si>
  <si>
    <t>2022年第20週（5月16日〜5月22日）</t>
    <phoneticPr fontId="106"/>
  </si>
  <si>
    <t>結核例246</t>
    <phoneticPr fontId="5"/>
  </si>
  <si>
    <t xml:space="preserve">腸管出血性大腸菌感染症76例（有症者39例、うちHUS なし）
感染地域：国内57例、ネパール1例、国内・国外不明18例
国内の感染地域：‌北海道19例、福岡県4例、宮城県3例、大阪府3例、徳島県3例、青森県2例、岩手県2例、千葉県2例、東京都2例、長野県2例、愛知県2例、茨城県1例、栃木県1例、群馬県1例、埼玉県1例、神奈川県1例、三重県1例、兵庫県1例、香川県1例、長崎県1例、国内（都道府県不明）4例
</t>
    <phoneticPr fontId="106"/>
  </si>
  <si>
    <t xml:space="preserve">年齢群：‌0歳（1例）、1歳（1例）、2歳（1例）、4歳（1例）、5歳（1例）、6歳（1例）、  7歳（1例）、8歳（1例）、9歳（3例）、10代（11例）、20代（19例）、30代（8例）、    40代（10例）、50代（9例）、60代（1例）、70代（5例）、80代（2例）
</t>
    <phoneticPr fontId="106"/>
  </si>
  <si>
    <t>血清群・毒素型：‌O157 VT1・VT2（27例）、O26 VT1（9例）、O157 VT2（6例）、O103 VT1（4例）、
O111VT1（2例）、O111V T 1（ 1 例 ）、O91 V T 1（ 1 例 ）、O157VT1（1 例）、O128 VT1（1 例）、
O115VT2（1例）、その他・不明（21例）
累積報告数：432例（有症者232例、うちHUS 3例．死亡なし）</t>
    <phoneticPr fontId="106"/>
  </si>
  <si>
    <t>腸チフス2例 感染地域：インドネシア1例、バングラデシュ1例</t>
    <phoneticPr fontId="106"/>
  </si>
  <si>
    <t>E型肝炎8例 感染地域（感染源）：‌東京都2例（豚肉/レバー1例、不明1例）、北
海道1例（不明）、宮城県1例（馬刺し）、埼玉県1例（肉）、神奈川県1例（豚肉）、国内（都道府県不明）1例（不明）、国内・国外不明1例（豚肉の生食）
A型肝炎4例 感染地域：国内（都道府県不明）1例、国内・国外不明3例</t>
    <phoneticPr fontId="106"/>
  </si>
  <si>
    <t>レジオネラ症38例（肺炎型37例、ポンティアック型1例）
感染地域：‌茨城県3例、愛知県3例、北海道2例、宮城県2例、千葉県2例、長野県2例、静岡県2例、
兵庫県2例、広島県2例、愛媛県2例、熊本県2例、栃木県1例、埼玉県1例、東京都1例、富山県1例、     岐阜県1例、三重県1例、京都府1例、奈良県1例、島根県1例、岡山県1例、大分県1例、
国内（都道府県不明）1例、国内・国外不明2例
年齢群：‌30代（1例）、40代（1例）、50代（8例）、60代（7例）、70代（12例）、80代（7例）、90代以上（2例）
累積報告数：462例</t>
    <phoneticPr fontId="106"/>
  </si>
  <si>
    <t>アメーバ赤痢4例（腸管アメーバ症2例、腸管外アメーバ症1例、腸管及び腸管外アメーバ症1例）
感染地域：東京都1例、愛知県1例、国内・国外不明2例
感染経路：‌性的接触2例（同性間1例、異性間・同性間不明1例）、
不明2例</t>
    <phoneticPr fontId="106"/>
  </si>
  <si>
    <t>★米大企業で大幅賃上げ相次ぐ、アマゾン、ウォルマート、アップルなど</t>
  </si>
  <si>
    <t>★米国小売・飲食業界「ハイブリッド店舗時代の到来」</t>
  </si>
  <si>
    <t>★英国、学校給食に「昆虫食」導入　食糧危機や環境問題で注目 - 2022年6月1日, Sputnik 日本</t>
  </si>
  <si>
    <t>★ウクライナ産小麦 今夏から来年にかけ輸出量半減する見込み ｜ NHK ｜ ウクライナ情勢</t>
  </si>
  <si>
    <t>★中国、アルゼンチン産遺伝子組み換え大豆の輸入と販売を承認(中国、アルゼンチン) ｜ ビジネス短信 - ジェトロ</t>
  </si>
  <si>
    <t>★米とカナダ、Ａ型肝炎増加で有機イチゴとの関連調査（ロイター） - Yahoo!ニュース</t>
  </si>
  <si>
    <t xml:space="preserve">★【オーストラリア】豪４月小売売上高増加続く、食品・外食伸び - Yahoo!ニュース </t>
  </si>
  <si>
    <t>★【タイ国政府商務省国際貿易振興局】 ジャックフルーツからココナツ、ドリアンまで、健康トレンドに乗るタイの果物輸出</t>
  </si>
  <si>
    <t>★ブロックチェーン技術を使ってトレーサビリティを導入したブラジル産コーヒー豆を日本へ輸出(ブラジル) ｜ - ジェトロ</t>
  </si>
  <si>
    <t>★6月から鶏肉の輸出を停止、供給と価格の安定目指す(マレーシア) ｜ジェトロ</t>
  </si>
  <si>
    <t xml:space="preserve">★「コンニャク」で砂漠の空気から大量の水を生み出す新素材が開発される - GIGAZINE </t>
  </si>
  <si>
    <t>https://www.jetro.go.jp/biznews/2022/05/5f652f823a830fc4.html</t>
    <phoneticPr fontId="16"/>
  </si>
  <si>
    <t>https://gigazine.net/news/20220530-gel-film-drinking-water-desert-air/</t>
    <phoneticPr fontId="16"/>
  </si>
  <si>
    <t>https://www.jetro.go.jp/biznews/2022/05/b3152f55555d6424.html</t>
    <phoneticPr fontId="16"/>
  </si>
  <si>
    <t>https://www.jetro.go.jp/biznews/2022/05/626dbb633390a754.html</t>
    <phoneticPr fontId="16"/>
  </si>
  <si>
    <t>https://www.j-cast.com/other/a05_prwire/2022/05/31438440.html</t>
    <phoneticPr fontId="16"/>
  </si>
  <si>
    <t>https://news.yahoo.co.jp/articles/8f49c149f23daeb8fd67e3b0ccd4f9beb9bd6916</t>
    <phoneticPr fontId="16"/>
  </si>
  <si>
    <t>https://news.yahoo.co.jp/articles/e5d44436c26db9f3398699ff814eca0397c0bc5f</t>
    <phoneticPr fontId="16"/>
  </si>
  <si>
    <t>https://www.jetro.go.jp/biznews/2022/06/c1a0d9aa253ec15f.html</t>
    <phoneticPr fontId="16"/>
  </si>
  <si>
    <t>https://www3.nhk.or.jp/news/html/20220601/k10013652031000.html</t>
    <phoneticPr fontId="16"/>
  </si>
  <si>
    <t>https://jp.sputniknews.com/20220601/11407131.html</t>
    <phoneticPr fontId="16"/>
  </si>
  <si>
    <t>https://jbpress.ismedia.jp/articles/-/70362</t>
    <phoneticPr fontId="16"/>
  </si>
  <si>
    <t>https://www.jetro.go.jp/biznews/2022/06/224e2bdd78d6c83d.html</t>
    <phoneticPr fontId="16"/>
  </si>
  <si>
    <t>米国の大企業で大幅な賃上げが相次いでいる。複数の米国メディアによると、IT企業のアップルは5月25日、米国の従業員の給与を10％以上引き上げ、販売担当スタッフの最低賃金も時給22ドル以上とする。小売り大手のウォルマートは、店舗や倉庫に商品を配送する長距離トラック運転手の給与を、入社1年目でも最大で年収11万ドルとし、2019年初との比較で25％程度引き上げるとしている。また、インターネット小売り大手のアマゾンでは、米国内における基本給の年収上限を35万ドル、前年同水準の2.2倍にまで引き上げている。2021年には、小売り大手のターゲットが時給を24ドル、コストコが時給を17ドルに引き上げており、全体でも企業の7割が2022年第1四半期に既に賃上げを実施したと回答するなど（2022年4月27日記事参照）、2022年に入ってからも賃上げの動きが継続している。
行政府の動きを見ても、米国シンクタンクのエコノミック・ポリシー・インスティテュートによると、2022年に入り21州が法定の最低賃金を引き上げており、その結果、全米で最低賃金が最も高くなっているカリフォルニア州では時給15ドル、毎年、物価動向に応じて最低賃金が改定されているニューヨーク州では13.2ドルなど、連邦政府が定める最低賃金の時給7.25ドルに比べると2倍前後の水準に達している。
こうした動きの背景には、歴史的なペースでのインフレと人材難がある。消費者物価の伸び率はここのところ年率8％程度の水準で推移しており、特に食品やガソリンなどの生活必需品は2桁以上の伸びで推移するなど（2022年5月12日記事参照）、人々の生活を圧迫している。加えて、新型コロナ禍からの人々の労働復帰の動きが鈍く、労働参加率はコロナ前の水準をいまだ回復していない（2022年5月9日記事表1参照）。
また、大企業にとっては、最近相次いでいる従業員による労働組合結成の動きを抑え込もうとする意味合いもありそうだ。最近、結成が認められたニューヨーク市のスタテン島にあるアマゾン倉庫の労働組合は、時給30ドルや休憩時間の確保など福利厚生条件の大幅な引き上げを求めているとされる。同じく、各店舗で労働組合の動きが相次ぐスターバックスでも、同様の労働条件改善の求めがあり、経営陣は賃金引き上げを急いでいるとされる。今回のアップルの賃金引き上げも、在宅勤務見直しを経営陣が打ち出したことをきっかけに、従業員に組合結成の動きが見られたことに対する手当の1つと指摘する報道もある（CBSニュース5月26日）。賃金引き上げは、労働者にとっては望ましいが、高すぎる賃金上昇は商品価格に転嫁されることなどによって、かえってインフレを助長する可能性もある。労働組合結成を含めて、米国での賃金引き上げの今後の動きが注目される。</t>
    <phoneticPr fontId="16"/>
  </si>
  <si>
    <t>ウルトラファースト配送の話題が続いたので、今回は別のテーマをと思っていた矢先、その主戦場であるニューヨーク市に住むさがか、近所のゴーパフのダークストアが改装を始め、まるで店舗のようなネオンサインや内装デザインになったのを発見した。　ダークストアとはご存じの通り、15分から30分以内に生活必需品である食品、日用品を配送するウルトラファースト配送ネットスーパーのフルフィルメントセンターのことで、人口が集中するニューヨーク市内にはウルトラファースト配送が参入した1年程度の間に100カ所以上のダークストアが開業した。それらはコロナ禍などで空き店舗となった物件に、外装・内装ともほとんど手を入れず、棚什器を入れてフルフィルメントセンター化したものだ。たいてい、外から中が見えないように以前ショーウィンドーだった道路側の窓に紙やロゴが入ったビニールシート、ポスターで目張りをしている。</t>
    <phoneticPr fontId="16"/>
  </si>
  <si>
    <t>英国の学校で給食のメニューに「昆虫食」を試験導入する計画が始まろうとしている。食糧危機や環境問題の解決策としても注目される昆虫食の普及に向けた取り組みで、ミールワームやコオロギなどの利用が計画されている。英情報サイト「Daily Mail」が伝えている。「Daily Mail」の報道によると、昆虫食が試験導入されるのはウェールズの4小学校。同意を得られた場合、コオロギ、キリギリス、カイコ、ミールワームなどが提供される。この取り組みを担当する研究者らは、若い世代に肉や魚に代わるタンパク源としての昆虫食のメリットを理解してもらうための試みだとしている。英国では食用の昆虫は広く普及していないが、アジアやラテンアメリカ、アフリカなどでは20億人が食用として利用している。日本でも長野県など山間部ではイナゴの佃煮が郷土料理となっている。
2050年までに世界人口は90億人に達し、タンパク質の需要は2倍になると予測されている。このため、国連食糧農業機関も昆虫を貴重なタンパク源として注目するよう勧告している。</t>
    <phoneticPr fontId="16"/>
  </si>
  <si>
    <t>ウクライナは世界有数の小麦の輸出大国ですが、ロシアによる軍事侵攻の影響で、ことし夏から来年にかけてウクライナから世界に輸出される小麦の量はおよそ半分に減ると見込まれることが分かりました。これは農林水産省がアメリカ農務省のデータなどをもとにまとめたものです。
それによりますと、ウクライナでは去年秋までは天候に恵まれ、小麦は順調に生育していましたが、ロシアによる侵攻の影響で、収穫面積は前の年より21％減る見通しです。アメリカ農務省によると、生産量が減ることに加えて穀物貯蔵の施設や輸送インフラが被害を受け、さらに黒海に面する南部の都市、オデーサの港がロシアによって封鎖されているということです。このため、ことし7月から来年にかけての1年間の小麦の輸出量は前の1年間と比べて47％減少すると見込まれるとしています。ウクライナは去年からことしにかけて、オーストラリア、アメリカに次ぐ世界第5位の小麦の輸出大国です。特に北アフリカの一部と東アフリカでは小麦生産世界第2位のロシアとウクライナへの依存度が高く、小麦の国際価格上昇とあいまって大きな影響を受けています。政府はウクライナ情勢の影響でアフリカでは3億5000万人が深刻な食料危機に直面しているとみており、どのような対応が可能か検討する考えです。</t>
    <phoneticPr fontId="16"/>
  </si>
  <si>
    <t>アルゼンチン政府は4月29日、農業バイオテクノロジー企業ビオセレスと国立リトラル大学が共同で開発した遺伝子組み換え大豆「HB4大豆」の輸入と販売を中国農業農村部が承認したと発表した。HB4大豆は、乾燥や高塩濃度ストレスへの耐性が高いと言われている。アルゼンチン国内では2015年に承認された。中国は2016年10月21日に承認のための手続きを開始した。HB4大豆は、大豆生産大国の米国で2019年8月に承認を受け、同年にブラジルやパラグアイ、2021年にはカナダでも承認を受けたとアルゼンチン外務省は伝えている。中国は、アルゼンチンが生産する大豆の最大の輸出相手国のため、今回の承認は将来を見据え、極めて重要だと政府関係者や業界関係者は声をそろえる。国家統計センサス局（INDEC）によると、2021年の中国向け大豆輸出量は約375万トンで、世界向け輸出量の約70.0％を占めた。大豆油の同年の中国向け輸出量は約37万トンで、世界向け輸出量全体の約7.0％だった。なお、中国はアルゼンチン産大豆粉は輸入していない。
遺伝子組み換えではない大豆の生産は、アルゼンチン農牧水産省の5月19日付の見通しによると、2021/2022年度（2021年3月～2022年2月）は約4,350万トンで、前年度比約5.4％減少する。生産量の減少は主に降雨量不足と凍霜害に見舞われたため。ロサリオ穀物取引所によると、2022/2023年度（2022年3月～2023年2月）の作付け時期はこれからだが、生産者はラニーニャ現象による降雨不足や国際価格の変動を強く懸念し、作付け計画に慎重になっているという。</t>
    <phoneticPr fontId="16"/>
  </si>
  <si>
    <t xml:space="preserve"> 米国とカナダの食品安全当局は、両国でＡ型肝炎の感染が相次ぎ報告された問題で、有機栽培されたイチゴの汚染が原因の可能性があるとして調査を開始した。
米食品医薬品局（ＦＤＡ）によると、米国では１７人が発症、このうち１５人がカリフォルニア州で、残りはミネソタ州とノースダコタ州で各１人報告された。ＦＤＡは、感染者のうち１２人が入院したとしているが、詳細には触れなかった。ＦＤＡは２８日、問題の商品はFreshKampoまたはＨＥＢの商標で３月５日から４月２５日の期間に全米に流通したものと説明。このイチゴを購入後冷凍した場合は、食べずに廃棄するよう呼びかけた。一方、カナダでも１０人が発症。公衆衛生庁と食品検査庁は、アルバータ州とサスカチュワン州で発生した症例を調査していると明らかにした。同国では輸入されたイチゴが３月５─９日に購入され、現在は販売されていないという。</t>
    <phoneticPr fontId="16"/>
  </si>
  <si>
    <t>豪政府統計局（ＡＢＳ）は27日、今年４月の小売売上高（季節調整値）が339億2,310万豪ドル（約３兆750億円）と、前月比0.9％増加したと発表した。今年に入って４カ月連続での増加となり、前月に引き続き過去最高を更新した。食品小売りや外食部門が大きく伸びたことが要因で、物価上昇に加えてイースター休暇中の同部門への支出が増えたことが寄与した。　前年同月比では9.6％増加だった。
　項目別（季節調整値）では、◇カフェ・レストラン・持ち帰り食品サービス：47億400万豪ドル（3.3％増）◇衣服・靴・アクセサリー：29億1,280万豪ドル（3.1％増）◇食品：131億8,270万豪ドル（1.9％増）◇その他：53億1,780万豪ドル（0.5％増）――と増加した。減少したのは、◇デパート：17億8,250万豪ドル（2.5％減）◇家庭用品：60億2,330万豪ドル（2.7％減）――だった。　地域別では、◇ニューサウスウェールズ州：106億1,890万豪ドル（0.3％減）◇ビクトリア州：86億9,010万豪ドル（1.1％増）◇クイーンズランド州：71億3,890万豪ドル（1.6％増）◇南オーストラリア州：21億2,680万豪ドル（1.4％増）◇西オーストラリア州：37億4,570万豪ドル（2.2％増）◇タスマニア州：６億7,900万豪ドル（２％増）◇北部準州（ＮＴ）：３億280万豪ドル（0.7％増）◇首都圏特別区（ＡＣＴ）：６億2,090万豪ドル（0.5％増）――だった。
　ＡＢＳは「食品関連の売上高の増加は、新型コロナウイルス流行中の傾向とは対照的な動きとなった」と説明した。金融ＪＰモルガンのオーストラリアのエコノミスト、スティンソン氏は「今後、貯蓄の増加や記録的な低失業率により、家計消費は堅調となるだろう」との見方を示した。</t>
    <phoneticPr fontId="16"/>
  </si>
  <si>
    <t>【バンコク2022年5月31日PR Newswire＝共同通信JBN】重さが最大25キロもあり、生でも、代用肉として調理しても食べられるジャックフルーツのカリカリした黄色い果肉から、健康に良く、飲みやすくて新鮮さを保つ斬新なパッケージで人気上昇の天然ココナツミルクまで、タイの多彩な熱帯果物輸出は世界中の健康志向消費者の間で広まっており、データがそれを示している。Global Trade Atlasのデータによると、タイの2021年の果物輸出は48%増の総額約62億米ドル相当に達し、タイは世界7位の果物輸出国になった。健康食推進のおかげで近年、世界の果物、フルーツジュース消費が伸びている。COVID-19パンデミック期に加速したトレンドである。国連食糧農業機関（FAO）は2021年を「国際果実野菜年」と宣言し、果実と野菜を「必須食品」と呼んでいる。
タイの果物生産は3月から7月にかけて大半の品種が最盛期を迎えるが、その中には“果物の大様”といわれて果物輸出をリードし、よくチーズに例えられる強い匂いと甘味によってアジア一帯で好まれるドリアン、濃い紫色の殻の中のささやかなプレゼントのように見える、繊細な香りの白い果肉“果物の女王”マンゴスチン、熟しても熟さなくても食べられるさまざまな種類のマンゴー、ブドウのような白い果肉にかすかなムスクの香りのリュウガン、必須栄養素が豊富で消化にいい甘酸っぱい果肉がドライスナックとして楽しめ、名高いパッタイヌードルの魔法の主食材としても使えるタマリンドがある。
日本の大手タイ果物輸入業者の1つ、ピーケイサイアム有限会社の松本ピムチャイマネジングディレクターは「われわれの方針は、日本の消費者にタイが提供するさまざまな果物の情報を与えることである。われわれは数年前に1種類のマンゴーで始めたが、その後は多種類のマンゴー、今はココナツ、ドリアン、マンゴスチン、ザボン、タマリンドなどタイのほかの果物を加えた。タマリンドは今年の売り上げが好調で、多くのデパートで販売している」と語った。
新鮮な果物はアジアを主要市場にタイ果物輸出の最大シェアを占めているが、世界的に果物の缶詰、冷凍果物、アイスクリーム、ドライフルーツ、またパイナップルやマンゴー、グアバ、オレンジのジュース類、ココナツミルクも輸出している。タイは2021年に世界8位のフルーツジュース輸出国で、前年比13%増の6億3000万ドル相当を輸出した。米国と欧州諸国の市場は有機フルーツジュースの需要が高く、低糖、低カロリーなどヘルシー機能やビタミン、プレバイオティクスなどヘルシー物質添加の人気が高まっている。</t>
    <phoneticPr fontId="16"/>
  </si>
  <si>
    <t xml:space="preserve">5月17日付現地紙「フォーブス・ブラジル」は、ブロックチェーン技術（分散型台帳技術）（注1）を用いて、信頼性の高いトレーサビリティが可能になったブラジル産コーヒー豆が、初回ロットとして9袋分日本へ輸出されたと報じた(注2)。同紙によれば、この実現には、ブラジルのスタートアップ企業であるアラビカによる技術が使われている。消費者はQRコードを読み取ることで、例えば、コーヒー豆の収穫時期や収穫方法、乾燥・焙煎などのプロセス、輸出に際しての品質基準を確認できる。同社の技術は、その他にも、輸入元の要望に応じて、生産地から輸出、消費者に届くまでのサプライチェーンに関する情報も含めることもできる。アラビカのジョージ・ヒライワ最高経営責任者（CEO）は同紙のインタビューで、「この技術により、ブラジルが安全な食品を持続的に生産できることを世界に示せる」と述べている。
アラビカのブロックチェーン技術によるトレーサビリティが実装されたコーヒー豆は、サンパウロ州北部のミナミハラ農園のもの。同農園は日系の南原家が1973年にサンパウロ州北部のフランカ市で始め、現在は日系4世のアンダーソン・ミナミハラ氏が経営している。2021年5月14日付現地紙「グローボ」によれば、ミナミハラ農園は、コーヒーの木と、コーヒーの木よりも高く成長するアボカドの木を共生させる栽培方法により、コーヒーの木の上に影を作ることでコーヒーの木にとって適温となる環境を作り出す。また、アボガドの木は、外虫からコーヒーの木を守っているという。ミナミハラ農園の公式フェイスブックによれば、同農園のコーヒー豆は全てオーガニック栽培で生産されている。 アラビカの技術とミナミハラ農園のコーヒー豆を繋げたのはアグリビジネスに特化したイノベーションハブ、「コクリアグロ」（注3）だった。5月17日付現地紙「フォーブス・ブラジル」によれば、コクリアグロのタチアナ・フィウザ イノベーション部長は「生産者と（技術力のある）スタートアップ企業を繋ぐことは、ブラジルの農業が国際市場でさらに競争力を持つことに繋がる」と説明した。 （注1）大量の電子データを、暗号技術により偽造や改ざんが困難なかたちでつなげていくことで、データの分散共有を効率的に行う技術のこと。改ざんが困難なかたちで関係者に情報が共有されることから、情報の高い信頼性等が期待される。 </t>
    <phoneticPr fontId="16"/>
  </si>
  <si>
    <t>マレーシアは6月1日以降、月間360万羽分の食用鶏肉の輸出を停止する。国内での供給と価格が安定するまでの措置としているが、具体的な期限は現在のところ未定だ。5月23日の閣議で決定し、イスマイル・サブリ首相が発表した。今回の禁輸措置は、国内の鶏肉の供給不足を解消するためのもの。イスマイル・サブリ首相は、一部の大手養鶏業者が鶏肉の供給を停止し、価格上昇につながっていると指摘。これら大手業者によるカルテルの疑いもあるところ、競争委員会の調査でその存在が確認されれば法的措置も取ると述べた。政府は今年2月に鶏肉の上限価格を設定し、養鶏事業者を対象に、市場価格との差分を補助する仕組みを導入していた。しかし、一部の大手事業者がこの補助金制度に反発し供給を停止、市場価格高騰に陥った背景がある。統計局によると、4月の消費者物価指数（2010年＝100）は125.9と、前年同月比で2.3％上昇。中でも食品・非アルコール飲料は前年同月比で4.1％上昇した。
同日の閣議ではまた、鶏肉の輸入に必要な輸入許可証（AP）の廃止のほか、政府の冷蔵保管施設を活用した緩衝在庫の創出や養鶏業者による補助金請求手続き簡素化なども決定し、国内での安定供給を強化する狙いだ。養鶏農家の収益悪化や相手国の調達先転換に懸念も
禁輸措置の影響に関して、マレーシア科学技術大学のジェフェリー・ウィリアムズ教授は、輸出が販売に占める割合が小さいため業界への影響は軽微にとどまると見る。また、禁輸は供給不足への短期的解決策としては整合的だと評価した（5月24日付ベルナマ通信）。
他方、マラヤ大学経営経済学部のモハマド・ナザリ・イスマイル教授は「養鶏農家は資金面で困窮しており、輸出で収益を得る必要がある。禁輸により農家が倒産すれば、供給が一層逼迫し、更なる価格高騰につながりかねない」と禁輸に否定的だ（5月25日付「ニュー・ストレーツ・タイムズ」）。周辺国への影響も懸念される。「マレーシアからシンガポールへの輸出分は、鶏肉総生産量の10～15％を占め、禁輸を背景にシンガポールが調達先を切り替える能性もある」と専門家は指摘するほか（5月24日付エッジ）、日本やタイ、ブルネイ、香港の輸入に影響を与える可能性も報じられている。日本は、マレーシアの鶏肉（HS0207）の輸出先として、タイ、シンガポールに次ぐ第3位に付けている（2021年）。</t>
    <phoneticPr fontId="16"/>
  </si>
  <si>
    <t>アルゼンチン農牧水産省は5月12日、決議第27/2022号外部サイトへ、新しいウィンドウで開きますを公布し、農業バイオテクノロジー企業ビオセレス、アルゼンチン国家科学技術研究会議（CONICET）と国立リトラル大学が共同で開発した遺伝子組換え小麦「HB4小麦」の種子、関連製品および副産物の国内販売を承認した。
HB4小麦は、乾燥に対する耐性と除草剤であるグルホシネート・アンモニウムに対する耐性の2つの特徴を持つ。2021年11月に、ブラジルの国家バイオ安全技術委員会（CTNBio）が、HB4小麦から製造された小麦粉の輸入を許可した（2021年11月25日記事参照）ことから、国内での商業化も承認した、とアルゼンチン農牧水産省は説明している。
ビオセレスによれば、ブラジルのほかに、2022年に入ってコロンビア、ニュージーランド、オーストラリアもHB4小麦とその関連食品の販売を承認した（5月7日付同社公式ツイッター）。ビオセレスはまた、「政府の決定を歓迎するが、商業化については、まだ分析段階にある。現状では、ビオセレスの管理下で、特定の生産者と連携して遺伝子組換え小麦の栽培を実施していく」と説明した（5月12日付現地紙「ラ・ナシオン」電子版）。ビオセレスは、これまでに約5万5,000ヘクタールの農地でHB4小麦を試験的に栽培してきているが、国内市場では販売していない。
アルゼンチン植物油産業会議所・穀物輸出センター（CIARA-CEC）は、「（アルゼンチン産小麦を）購入する多くの国ではHB4小麦は受け入れられていない。この決定は、大きなリスク生み出している。市場の損失など経済的な影響が生じれば、農牧水産省と（HB4小麦を）開発した企業の責任だ」とツイッターの公式アカウント（2022年5月12日付）通じて政府の発表を批判した。</t>
    <phoneticPr fontId="16"/>
  </si>
  <si>
    <t xml:space="preserve">★アルゼンチン政府が遺伝子組換え小麦の国内販売を許可、国内から批判の声も(アルゼンチン) </t>
    <phoneticPr fontId="16"/>
  </si>
  <si>
    <t>コンニャクの主成分のグルコマンナンを使い、1kg当たりたった2ドル(約250円)と安価でありながら1日に13リットルもの水を生成することが可能な新素材が発表されました。Scalable super hygroscopic polymer films for sustainable moisture harvesting in arid environments | Nature Communications
https://www.nature.com/articles/s41467-022-30505-2
Low-Cost Gel Film Can Pluck Drinking Water From Desert Air - UT News
https://news.utexas.edu/2022/05/23/low-cost-gel-film-can-pluck-drinking-water-from-desert-air/
日本のように水資源が豊富な地域は少なく、世界人口の3分の2が程度の差はあれど水不足の影響を受けていると言われています。浄水技術があれば海水や汚染された水から飲み水が得られますが、砂漠地帯のようにそもそも既存の水源がない地域には適していません。
そこで、テキサス大学オースティン校で材料工学を研究しているYouhong Guo氏らの研究チームは、大気中に含まれる水分を捕集すべく、代表的な食物繊維であるセルロースと、コンニャクの主成分であるグルコマンナンからできたフィルムを開発しました。研究チームが開発した「高吸湿性ポリマーフィルム」は、グルコマンナンでできた「コンニャクガム」の開孔構造で水分を捕捉し、熱に反応して疎水性、つまり水をはじく性質を発揮するセルロースを使うことで、集めた水を簡単かつ低エネルギーで取り出すという仕組みです。このフィルムが1kgあれば、相対湿度15％未満と乾燥した地域でも1日6リットル、30％ある地域では13リットルもの水を生成することができるとのこと。フィルムは安価な素材から製造可能で、作り方も「材料を混ぜて型に流し込んでから乾燥させるだけ」と簡単です。</t>
    <phoneticPr fontId="16"/>
  </si>
  <si>
    <t>英国</t>
    <rPh sb="0" eb="2">
      <t>エイコク</t>
    </rPh>
    <phoneticPr fontId="16"/>
  </si>
  <si>
    <t>ウクライナ</t>
    <phoneticPr fontId="16"/>
  </si>
  <si>
    <t>ｱﾙｾﾞﾝﾁﾝ</t>
    <phoneticPr fontId="16"/>
  </si>
  <si>
    <t>米国カナダ</t>
    <rPh sb="0" eb="2">
      <t>ベイコク</t>
    </rPh>
    <phoneticPr fontId="16"/>
  </si>
  <si>
    <t>オーストラリア</t>
    <phoneticPr fontId="16"/>
  </si>
  <si>
    <t>タイ</t>
    <phoneticPr fontId="16"/>
  </si>
  <si>
    <t>マレーシア</t>
    <phoneticPr fontId="16"/>
  </si>
  <si>
    <t>ブラジル</t>
    <phoneticPr fontId="16"/>
  </si>
  <si>
    <t>釣ったサバを刺し身にして食べたら…男女２人が嘔吐や腹痛で入院、体内からアニサキス</t>
    <phoneticPr fontId="16"/>
  </si>
  <si>
    <t>大津市は３日、市内の３０歳代男性と６０歳代女性が寄生虫のアニサキスによる食中毒を発症したと発表した。２人は入院したが、快方に向かっているという。発表によると、男性は１日、福井県沖の日本海に釣りに行き、釣ったサバを同日夜、自宅で刺し身にして家族４人で食べた。２日未明、うち２人が嘔吐（おうと）や腹痛などの症状を訴え、市内の医療機関に入院。検査の結果、体内からアニサキスが見つかった。　市によると、今年度の市内での食中毒発生は初めて。担当者は「生魚は加熱・冷凍処理をするなどしてほしい。目視で確認するのも有効」と注意を呼びかけている。</t>
    <phoneticPr fontId="16"/>
  </si>
  <si>
    <t>大津市</t>
    <rPh sb="0" eb="3">
      <t>オオツシ</t>
    </rPh>
    <phoneticPr fontId="16"/>
  </si>
  <si>
    <t>読売新聞</t>
    <rPh sb="0" eb="4">
      <t>ヨミウリシンブン</t>
    </rPh>
    <phoneticPr fontId="16"/>
  </si>
  <si>
    <t>https://news.yahoo.co.jp/articles/dfd7325d30ea1e33d68f34395c1e6949f2f3c26b</t>
    <phoneticPr fontId="16"/>
  </si>
  <si>
    <t>No8.検疫所でバナナ（ベトナム産）のペルメトリン（農薬成分）に係る残留農薬モニタリング検査頻度を30％に引き上げると発表（2022年5月26日発表)</t>
    <phoneticPr fontId="16"/>
  </si>
  <si>
    <t>検疫所は令和４年３月30日付け薬生食輸発0330第２号（最終改正：令和４年５月24日付け薬生食輸発0524第１号）（以下「モニタリング通知」という。）に基づきモニタリング検査を実施しています。この度、ベトナム産バナナのペルメトリンについて、検査命令の解除にともない、令和４年度輸入食品監視指導計画に基づき、モニタリング検査の頻度を30％として対応するとの通知がありました。当センターでは、残留農薬検査メニューのA：残留農薬一斉分析検査にてバナナ中のペルメトリンを検査することができます（定量下限値0.1 ppm)。分析をご検討中の方は是非、食の安全分析センターをご活用ください。</t>
    <phoneticPr fontId="16"/>
  </si>
  <si>
    <t>https://cfsa.or.jp/no8-%E6%A4%9C%E7%96%AB%E6%89%80%E3%81%A7%E3%83%90%E3%83%8A%E3%83%8A%EF%BC%88%E3%83%99%E3%83%88%E3%83%8A%E3%83%A0%E7%94%A3%EF%BC%89%E3%81%AE%E3%83%9A%E3%83%AB%E3%83%A1%E3%83%88%E3%83%AA%E3%83%B3/</t>
    <phoneticPr fontId="16"/>
  </si>
  <si>
    <t>不要な添加物含む食品、半数超が「購入避ける」　日本生協連調査</t>
    <phoneticPr fontId="16"/>
  </si>
  <si>
    <t>日本生活協同組合連合会（日本生協連）が「みんなにやさしい商品についてのアンケート」調査結果を公表した。ユニバーサルデザイン商品に求められる要素を探るための調査で、買い物時に避ける食品や開封しにくい商品を尋ねた。買い物で食品を選ぶ際に避けている点では、1位が「不要な添加物が入っている」で50.5％。年代が上がるにつれて割合が高くなったほか、食品を選ぶ際の添加物表示に関して、どの年代も4割以上の人が関心を持っていた。以下、「国産でない」（46.2％）、「塩分が多い」（42.4％）、「賞味期限が短い」（31.3％）など。
また、開封しにくかった商品の1位が「豆腐」、2位が「レトルト」。「開封しにくい」と感じる条件については「力が必要」、「はさみが必要」、「開封時に中身が出る、手が汚れる」が上位だった。
食品保存で不便さを感じる点では「冷凍庫内でかさばる」が67.6％で突出し、次いで「冷蔵庫内でかさばる」が40.9％。特に若年層は割合が高くなり、冷凍庫も冷蔵庫もものがいっぱいになりがちであることがわかった。子ども用の食品などストックする種類が多いこと、日々の忙しさなどが影響しているとみられた。
調査は今年1月に実施、2131人が回答した。</t>
    <phoneticPr fontId="16"/>
  </si>
  <si>
    <t>https://www.jc-press.com/?p=8335</t>
    <phoneticPr fontId="16"/>
  </si>
  <si>
    <t>農水省：台湾のクロルピリホスの残留農薬基準値削除について</t>
    <phoneticPr fontId="16"/>
  </si>
  <si>
    <t>台湾では、2019年に、クロルピリホスの適用作物から摂取量が比較的多い一部の品目を除外し、農薬としての使用を禁止していました。
これらの品目に対するクロルピリホスの残留農薬基準値の削除が、昨年8月に続いて5月27日から施行されました。
第1段：2021年８月20 日施行。たまねぎやかんしょ等の品目について、基準値を削除。
第2段：2022年5月27日施行。梨果類（りんごやもも、なし（西洋なしを含む）等）及びかんきつ類について、基準値が削除。
今後は、クロルピリホスの一律基準値（青果物：0.01ppm、穀類：0.02ppm、茶：0.05ppm（台湾のクロルピリホスの検出下限値と同じ値））が適用されます。基準値削除後は、台湾による残留農薬検査でクロルピリホスが削除後の基準値以上検出された場合、廃棄又はシップバックとなりますのでご注意ください。
参考：https://a.k3r.jp/shokukanken/18156D30741J51
弊社ではクロルピリホスを含む残留農薬の検査が可能です→【残留農薬検査】</t>
    <phoneticPr fontId="16"/>
  </si>
  <si>
    <t>https://www.shokukanken.com/news/topics/220531-1603.html</t>
    <phoneticPr fontId="16"/>
  </si>
  <si>
    <t>機能性表示食6/5現在　5,528品目です　(A18,A89,A178,A217を除く)</t>
    <phoneticPr fontId="16"/>
  </si>
  <si>
    <t>【事業者】　株式会社ツルヤ
【製品】　　信州りんご酢のにしん菜の花
【内容】　　2022年5月31日に、ツルヤ小諸店で販売した「信州りんご酢のにしん菜の花」において、【小麦・大豆・ごま】アレルゲン表示の欠落が判明したため、回収する。これまで健康被害の報告はない。(リコールプラス)
【対象】【対象商品】商品名:信州りんご酢のにしん菜の花　　形態:店内盛り付け　　白トレー(トレー№LF10-25S)　【賞味期限】　　2022年6月5日　加工年月日2022年5月31日
【その他】　「化学調味料不使用中華クラゲ(生食用)」に誤って「信州産りんご酢のにしん菜の花」ラベルを貼付した商品　8パック　
販売地域:長野県内　販売先:㈱ツルヤ小諸店において消費者向けに販売　販売日時:2022年5月31日　9:30～18:00　販売数量:8パック
【対処方法】　【回収方法】　　ツルヤ小諸店で随時回収</t>
    <phoneticPr fontId="16"/>
  </si>
  <si>
    <t>【回収】信州りんご酢のにしん菜の花 一部アレルゲン表示欠落</t>
    <rPh sb="1" eb="3">
      <t>カイシュウ</t>
    </rPh>
    <phoneticPr fontId="16"/>
  </si>
  <si>
    <t>アレルギー食品表示に「クルミ」義務づけへ　発症例急増で消費者庁</t>
    <phoneticPr fontId="16"/>
  </si>
  <si>
    <r>
      <t>消費者庁は、食物アレルギーを引き起こす恐れがある原材料として加工食品に表示を義務づける品目にクルミを加える方針を決めた。クルミのアレルギー症例数が増えていることを踏まえた判断で、今年度中に食品表示法に基づく食品表示基準の改正を目指す。　現在、表示義務があるのは卵や乳、小麦など7品目、表示が推奨されているのは21品目あり、症例数や重篤度によって随時見直されてきた。クルミはこれまで「推奨」だった。
　消費者庁が3年ごとに医療機関の協力のもと行っている実態調査によると、2015年度はクルミの症例数は多い順に8番目だったが、18年度は卵、牛乳、小麦に続いて4番目になった。21年度も同様の結果だったことから、同庁は症例の増加は一時的なものではないと判断した。クルミの消費量が増加傾向にあることが背景にあるとみられる。
　</t>
    </r>
    <r>
      <rPr>
        <sz val="16"/>
        <color rgb="FFFF0066"/>
        <rFont val="ＭＳ Ｐゴシック"/>
        <family val="3"/>
        <charset val="128"/>
      </rPr>
      <t>クルミが義務品目に追加されれば、08年のエビ、カニ以来となる。　</t>
    </r>
    <r>
      <rPr>
        <sz val="16"/>
        <rFont val="ＭＳ Ｐゴシック"/>
        <family val="3"/>
        <charset val="128"/>
      </rPr>
      <t>消費者庁は今後、パブリックコメントや消費者委員会への諮問を行い、改正手続きに入る。</t>
    </r>
    <phoneticPr fontId="16"/>
  </si>
  <si>
    <t>食品添加物の無添加・不使用表示めぐり院内で意見交換　食品表示ネットワーク</t>
    <phoneticPr fontId="16"/>
  </si>
  <si>
    <r>
      <t>食品表示ネットワーク（事務局＝日本消費者連盟）は5月30日、衆議院第1議員会館で、国会議員を招き、食品添加物の無添加・不使用表示について意見交換を行なった。消費者庁が今年の3月公表した「食品添加物の無添加・不使用表示に関するガイドライン」によって、無添加・不使用の表示が制限され、本当の食品無添加物の削減を追求する事業者（生産者）の意欲を削ぎ、消費者の選択の幅を小さくすることを危惧する声が聞かれた。オンラインを含め生協や市民団体の関係者400人余りが参加した。
同ガイドラインは</t>
    </r>
    <r>
      <rPr>
        <sz val="16"/>
        <color rgb="FFFF0066"/>
        <rFont val="ＭＳ Ｐゴシック"/>
        <family val="3"/>
        <charset val="128"/>
      </rPr>
      <t>食品添加物の「不使用」表示に関して、消費者に誤った判断を与えないよう、留意が必要な具体的な事項をまとめた。</t>
    </r>
    <r>
      <rPr>
        <sz val="16"/>
        <rFont val="ＭＳ Ｐゴシック"/>
        <family val="3"/>
        <charset val="128"/>
      </rPr>
      <t>消費者庁は、食品関連事業者が食品表示基準に規定された表示禁止事項に該当するかどうかの自己点検に用いるものとしている。このため</t>
    </r>
    <r>
      <rPr>
        <sz val="16"/>
        <color rgb="FFFF0066"/>
        <rFont val="ＭＳ Ｐゴシック"/>
        <family val="3"/>
        <charset val="128"/>
      </rPr>
      <t>ガイドラインでは、「不使用」表示の類型を10例挙</t>
    </r>
    <r>
      <rPr>
        <sz val="16"/>
        <rFont val="ＭＳ Ｐゴシック"/>
        <family val="3"/>
        <charset val="128"/>
      </rPr>
      <t>げている。単に「無添加」とあって、無添加となる対象が消費者にとって不明確であったり、</t>
    </r>
    <r>
      <rPr>
        <sz val="16"/>
        <color rgb="FFFF0066"/>
        <rFont val="ＭＳ Ｐゴシック"/>
        <family val="3"/>
        <charset val="128"/>
      </rPr>
      <t xml:space="preserve">安全と関連づけて、「無添加」あるいは「不使用」を表示したりすることが禁止表示となる。
</t>
    </r>
    <r>
      <rPr>
        <sz val="16"/>
        <rFont val="ＭＳ Ｐゴシック"/>
        <family val="3"/>
        <charset val="128"/>
      </rPr>
      <t xml:space="preserve">
ただ、食品添加物は対象品目が多く、使用添加物が分からない食品が多い。また食品の完成前に除去される表示免除の加工助剤やキャリーオーバー（原材料には含まれる使用した食品には現れない）、栄養強化剤など要件が不明確で、線引きがあいまいであることなどの指摘があった。また、本来の食品添加物の削減を追求している事業者が、ガイドラインによって無添加・不使用表示を自粛することを危惧する意見もあった。意見交換会では、①食品添加物を減らし、それを表示する事業者を応援しよう、②食品添加物の不使用・削減を追求している事業者はガイドラインに臆することなく、「不使用」表示を続けよう、③本来の無添加・不使用表示を制限しないよう、問題の多いガイドラインの見直しを求めるなどの集会アピールを確認した。</t>
    </r>
    <phoneticPr fontId="16"/>
  </si>
  <si>
    <t>事前に伝えていたのに飲食店でアレルギー食材を食べてしまった…店側に責任はある？</t>
    <phoneticPr fontId="16"/>
  </si>
  <si>
    <r>
      <t>2. アレルギーの有無について、店舗側に確認義務はあるか？
飲食店には、アレルギー表示が義務付けられていないのと同様に、利用客に対してアレルギーの有無を確認する義務も課されていません。アレルギーの有無の確認義務が課されていないのは、飲食店にそこまでの対応を要求することが酷であるためと考えられます。仮に確認義務が課されるとすれば、飲食店側は確認記録を逐一保存しなければなりません。しかし、特に回転率を重視する飲食店にとっては、確認作業や記録の保存は大きな負担であり、売上に悪影響が生じる事態も予想されます。また、一食当たり数十円・数百円といった小さな利益を積み重ねる飲食店にとっては、アレルギー確認が義務付けられることに伴い、利用客との間で頻繁にアレルギーに関する紛争が発生すると、経営が立ち行かなくなってしまうでしょう。このように、飲食店に対してアレルギー確認が法令上義務付けられていないのは、飲食店経営の特徴に照らすと、すべての利用客について確認を行うのは非常に大変なことが背景にあると思われます。
3. アレルギーがあることを伝えていた場合、発症について店舗は責任を負うか？
飲食店側にアレルギーの確認義務がないとしても、</t>
    </r>
    <r>
      <rPr>
        <sz val="16"/>
        <color rgb="FFFF0066"/>
        <rFont val="ＭＳ Ｐゴシック"/>
        <family val="3"/>
        <charset val="128"/>
      </rPr>
      <t>利用客の側からアレルギーがある旨を飲食店側に申し出るケース</t>
    </r>
    <r>
      <rPr>
        <sz val="16"/>
        <rFont val="ＭＳ Ｐゴシック"/>
        <family val="3"/>
        <charset val="128"/>
      </rPr>
      <t>があります。利用客からアレルゲンの申出があったケースにおいて、そのアレルゲンによって食物アレルギーが引き起こされた場合、</t>
    </r>
    <r>
      <rPr>
        <sz val="16"/>
        <color rgb="FFFF0066"/>
        <rFont val="ＭＳ Ｐゴシック"/>
        <family val="3"/>
        <charset val="128"/>
      </rPr>
      <t>飲食店は利用客に対して損害賠償責任を負う可能性</t>
    </r>
    <r>
      <rPr>
        <sz val="16"/>
        <rFont val="ＭＳ Ｐゴシック"/>
        <family val="3"/>
        <charset val="128"/>
      </rPr>
      <t>があります。「アレルゲンが含まれていない料理を提供する」ということが、飲食店と利用客の間の契約内容になっており、飲食店が当該契約内容に違反したと評価されるためです。ただし、アレルギーの有無を口頭で伝えただけでは、本当に利用客からのアレルギーに関する申出があったのかどうかわかりません。もし利用客が飲食店に対して、アレルギーによって被った損害（治療費など）の賠償を請求したい場合には、</t>
    </r>
    <r>
      <rPr>
        <sz val="16"/>
        <color rgb="FFFF0066"/>
        <rFont val="ＭＳ Ｐゴシック"/>
        <family val="3"/>
        <charset val="128"/>
      </rPr>
      <t>アレルギーの申出を行ったことについての証拠を確保しておくべき</t>
    </r>
    <r>
      <rPr>
        <sz val="16"/>
        <rFont val="ＭＳ Ｐゴシック"/>
        <family val="3"/>
        <charset val="128"/>
      </rPr>
      <t>です。例えば、</t>
    </r>
    <r>
      <rPr>
        <sz val="16"/>
        <color rgb="FFFF0066"/>
        <rFont val="ＭＳ Ｐゴシック"/>
        <family val="3"/>
        <charset val="128"/>
      </rPr>
      <t>メールや問い合わせフォーム</t>
    </r>
    <r>
      <rPr>
        <sz val="16"/>
        <rFont val="ＭＳ Ｐゴシック"/>
        <family val="3"/>
        <charset val="128"/>
      </rPr>
      <t>などを通じて飲食店利用の予約を行い、その際備考として、アレルギーに関する事項を記載して送信する方法が考えられます。また、電話で予約をとる際には、電話の</t>
    </r>
    <r>
      <rPr>
        <sz val="16"/>
        <color rgb="FFFF0066"/>
        <rFont val="ＭＳ Ｐゴシック"/>
        <family val="3"/>
        <charset val="128"/>
      </rPr>
      <t>内容を録音</t>
    </r>
    <r>
      <rPr>
        <sz val="16"/>
        <rFont val="ＭＳ Ｐゴシック"/>
        <family val="3"/>
        <charset val="128"/>
      </rPr>
      <t>しておく方法などが考えられるでしょう。</t>
    </r>
    <phoneticPr fontId="16"/>
  </si>
  <si>
    <t>ジャンプ力の大幅向上に特殊なたんぱく質関係か 治療法開発に</t>
    <phoneticPr fontId="16"/>
  </si>
  <si>
    <t>筋肉と骨をつなぐ「けん」の強化に、特殊なたんぱく質が関わっていることを東京医科歯科大学などのグループがつきとめたと発表しました。このたんぱく質が強く働いているマウスは、ジャンプ力などが大幅に向上したということで、グループでは傷ついたアキレスけんの治療法の開発などにつながる成果だとしています。この研究は東京医科歯科大学の淺原弘嗣教授らのグループが行いました。
グループは、けんの細胞に力を感知するセンサーとして働く「PIEZO1」というたんぱく質が多く含まれていることに注目し、このたんぱく質が「けん」で強く働くようマウスの遺伝子を操作して運動能力などを調べました。その結果、「PIEZO1」が強く働いているマウスは、「けん」がより柔軟で太くなっていて、ジャンプした際に跳べる距離は通常のマウスよりも1.4倍から1.7倍、伸びていたということです。グループによりますと、このたんぱく質の働きが強まる遺伝子のタイプは、西アフリカ系の人で多いことが知られていて、ジャマイカで調査したところ、一般の人に比べて陸上選手でこのタイプの遺伝子を持つ人の割合が多かったということです。研究を行った淺原教授は「さらに研究が進めば、高齢者の運動能力の向上や傷ついたアキレスけんの治療法開発などにつながると期待している」と話しています。</t>
    <phoneticPr fontId="16"/>
  </si>
  <si>
    <t>世界的にみて感染増加率は前週の0.6%になっています。また感染症の世界的流行以来でも致死率は1.2%、最近のオミクロン株以降ではやはり0.6%以下です。こうなると感染症法の位置づけとしても5類相当が適当となります。</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</si>
  <si>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コロナは既にWITHの時代、時期新興感染に備えて</t>
    <rPh sb="4" eb="5">
      <t>スデ</t>
    </rPh>
    <rPh sb="11" eb="13">
      <t>ジダイ</t>
    </rPh>
    <rPh sb="14" eb="16">
      <t>ジキ</t>
    </rPh>
    <rPh sb="16" eb="20">
      <t>シンコウカンセン</t>
    </rPh>
    <rPh sb="21" eb="22">
      <t>ソナ</t>
    </rPh>
    <phoneticPr fontId="106"/>
  </si>
  <si>
    <t>今週のお題(手拭タオルの共用使用は禁止です!)</t>
    <rPh sb="6" eb="8">
      <t>テフキ</t>
    </rPh>
    <rPh sb="12" eb="14">
      <t>キョウヨウ</t>
    </rPh>
    <rPh sb="14" eb="16">
      <t>シヨウ</t>
    </rPh>
    <rPh sb="17" eb="19">
      <t>キンシ</t>
    </rPh>
    <phoneticPr fontId="5"/>
  </si>
  <si>
    <t>なぜ　手洗い後のタオルを共用使用してはいけないのか?</t>
    <rPh sb="3" eb="5">
      <t>テアラ</t>
    </rPh>
    <rPh sb="6" eb="7">
      <t>ゴ</t>
    </rPh>
    <rPh sb="12" eb="14">
      <t>キョウヨウ</t>
    </rPh>
    <rPh sb="14" eb="16">
      <t>シヨウ</t>
    </rPh>
    <phoneticPr fontId="5"/>
  </si>
  <si>
    <r>
      <t xml:space="preserve">★最近では、小さな居酒屋さんでもタオルがぶら下がっている光景に出会わなくなりました。個人衛生観念の向上ですね！
★ところで、家庭ではまだ共用がほとんどですね。
★小さな職場や飲食店では、化粧室や調理室の手洗い場に、家庭感覚で何気なくタオルが架っていませんか?
</t>
    </r>
    <r>
      <rPr>
        <b/>
        <sz val="12"/>
        <color indexed="13"/>
        <rFont val="ＭＳ Ｐゴシック"/>
        <family val="3"/>
        <charset val="128"/>
      </rPr>
      <t>★誰がどのように使っているか、いつ替えたのかこれでは全く管理できません。管理できないものを使用するのは厳禁です。</t>
    </r>
    <rPh sb="1" eb="3">
      <t>サイキン</t>
    </rPh>
    <rPh sb="6" eb="7">
      <t>チイ</t>
    </rPh>
    <rPh sb="9" eb="12">
      <t>イザカヤ</t>
    </rPh>
    <rPh sb="22" eb="23">
      <t>サ</t>
    </rPh>
    <rPh sb="28" eb="30">
      <t>コウケイ</t>
    </rPh>
    <rPh sb="31" eb="33">
      <t>デア</t>
    </rPh>
    <rPh sb="42" eb="44">
      <t>コジン</t>
    </rPh>
    <rPh sb="44" eb="46">
      <t>エイセイ</t>
    </rPh>
    <rPh sb="46" eb="48">
      <t>カンネン</t>
    </rPh>
    <rPh sb="49" eb="51">
      <t>コウジョウ</t>
    </rPh>
    <rPh sb="68" eb="70">
      <t>キョウヨウ</t>
    </rPh>
    <rPh sb="81" eb="82">
      <t>チイ</t>
    </rPh>
    <rPh sb="84" eb="86">
      <t>ショクバ</t>
    </rPh>
    <rPh sb="87" eb="89">
      <t>インショク</t>
    </rPh>
    <rPh sb="89" eb="90">
      <t>テン</t>
    </rPh>
    <rPh sb="93" eb="95">
      <t>ケショウ</t>
    </rPh>
    <rPh sb="95" eb="96">
      <t>シツ</t>
    </rPh>
    <rPh sb="97" eb="100">
      <t>チョウリシツ</t>
    </rPh>
    <rPh sb="101" eb="103">
      <t>テアラ</t>
    </rPh>
    <rPh sb="104" eb="105">
      <t>バ</t>
    </rPh>
    <rPh sb="112" eb="114">
      <t>ナニゲ</t>
    </rPh>
    <rPh sb="120" eb="121">
      <t>カカ</t>
    </rPh>
    <rPh sb="131" eb="132">
      <t>ダレ</t>
    </rPh>
    <rPh sb="138" eb="139">
      <t>ツカ</t>
    </rPh>
    <rPh sb="147" eb="148">
      <t>カ</t>
    </rPh>
    <rPh sb="156" eb="157">
      <t>マッタ</t>
    </rPh>
    <rPh sb="158" eb="160">
      <t>カンリ</t>
    </rPh>
    <rPh sb="166" eb="168">
      <t>カンリ</t>
    </rPh>
    <rPh sb="175" eb="177">
      <t>シヨウ</t>
    </rPh>
    <phoneticPr fontId="5"/>
  </si>
  <si>
    <r>
      <t xml:space="preserve">人の手は、様々な場所に触れ、手洗いをしても微生物を完全に除去することはできません。
手洗いの最後に手を拭くという行為は、水分の除去とともに汚れを物理的に取り去ることです。
ここでタオルを共用すれば前に拭いた人の手のひらの微生物をもらいうけることになります。
使い続けたタオルは水分と汚れが豊富で、わずかな微生物でも短時間のうちに爆発的な数になります。
</t>
    </r>
    <r>
      <rPr>
        <b/>
        <sz val="12"/>
        <color indexed="10"/>
        <rFont val="ＭＳ Ｐゴシック"/>
        <family val="3"/>
        <charset val="128"/>
      </rPr>
      <t>管理できない共有タオルの使用は禁止です。</t>
    </r>
    <rPh sb="0" eb="1">
      <t>ヒト</t>
    </rPh>
    <rPh sb="2" eb="3">
      <t>テ</t>
    </rPh>
    <rPh sb="5" eb="7">
      <t>サマザマ</t>
    </rPh>
    <rPh sb="8" eb="10">
      <t>バショ</t>
    </rPh>
    <rPh sb="11" eb="12">
      <t>フ</t>
    </rPh>
    <rPh sb="14" eb="16">
      <t>テアラ</t>
    </rPh>
    <rPh sb="21" eb="24">
      <t>ビセイブツ</t>
    </rPh>
    <rPh sb="25" eb="27">
      <t>カンゼン</t>
    </rPh>
    <rPh sb="28" eb="30">
      <t>ジョキョ</t>
    </rPh>
    <rPh sb="42" eb="44">
      <t>テアラ</t>
    </rPh>
    <rPh sb="46" eb="48">
      <t>サイゴ</t>
    </rPh>
    <rPh sb="49" eb="50">
      <t>テ</t>
    </rPh>
    <rPh sb="51" eb="52">
      <t>フ</t>
    </rPh>
    <rPh sb="56" eb="58">
      <t>コウイ</t>
    </rPh>
    <rPh sb="60" eb="62">
      <t>スイブン</t>
    </rPh>
    <rPh sb="63" eb="65">
      <t>ジョキョ</t>
    </rPh>
    <rPh sb="69" eb="70">
      <t>ヨゴ</t>
    </rPh>
    <rPh sb="72" eb="75">
      <t>ブツリテキ</t>
    </rPh>
    <rPh sb="76" eb="77">
      <t>ト</t>
    </rPh>
    <rPh sb="78" eb="79">
      <t>サ</t>
    </rPh>
    <rPh sb="93" eb="95">
      <t>キョウヨウ</t>
    </rPh>
    <rPh sb="98" eb="99">
      <t>マエ</t>
    </rPh>
    <rPh sb="100" eb="101">
      <t>フ</t>
    </rPh>
    <rPh sb="103" eb="104">
      <t>ヒト</t>
    </rPh>
    <rPh sb="105" eb="106">
      <t>テ</t>
    </rPh>
    <rPh sb="110" eb="113">
      <t>ビセイブツ</t>
    </rPh>
    <rPh sb="129" eb="130">
      <t>ツカ</t>
    </rPh>
    <rPh sb="131" eb="132">
      <t>ツヅ</t>
    </rPh>
    <rPh sb="138" eb="140">
      <t>スイブン</t>
    </rPh>
    <rPh sb="141" eb="142">
      <t>ヨゴ</t>
    </rPh>
    <rPh sb="144" eb="146">
      <t>ホウフ</t>
    </rPh>
    <rPh sb="152" eb="155">
      <t>ビセイブツ</t>
    </rPh>
    <rPh sb="157" eb="160">
      <t>タンジカン</t>
    </rPh>
    <rPh sb="164" eb="167">
      <t>バクハツテキ</t>
    </rPh>
    <rPh sb="168" eb="169">
      <t>スウ</t>
    </rPh>
    <rPh sb="176" eb="178">
      <t>カンリ</t>
    </rPh>
    <rPh sb="182" eb="184">
      <t>キョウユウ</t>
    </rPh>
    <rPh sb="188" eb="190">
      <t>シヨウ</t>
    </rPh>
    <rPh sb="191" eb="193">
      <t>キンシ</t>
    </rPh>
    <phoneticPr fontId="5"/>
  </si>
  <si>
    <t>Food-Safety業務案内</t>
    <rPh sb="11" eb="15">
      <t>ギョウムアンナイ</t>
    </rPh>
    <phoneticPr fontId="33"/>
  </si>
  <si>
    <t>宮崎市で食中毒　弁当を食べた41人が腹痛・下痢の症状</t>
    <phoneticPr fontId="16"/>
  </si>
  <si>
    <t>宮崎市</t>
    <rPh sb="0" eb="3">
      <t>ミヤザキシ</t>
    </rPh>
    <phoneticPr fontId="16"/>
  </si>
  <si>
    <t>宮崎市によりますと、6月1日に宮崎市清水の飲食店「食林」が製造した弁当を食べた41人が腹痛や下痢などの症状を訴えました。
保健所の検査の結果、患者の一部から下痢を起こす毒素をつくるウェルシュ菌が検出され、宮崎市はこの店舗に対し、6月5日から7日まで3日間の営業停止を命じました。なお、患者は全員快方に向かっているということです。</t>
    <phoneticPr fontId="16"/>
  </si>
  <si>
    <t>https://www.umk.co.jp/news/?date=20220605&amp;id=14199</t>
    <phoneticPr fontId="16"/>
  </si>
  <si>
    <t>宮崎ニュース</t>
    <rPh sb="0" eb="2">
      <t>ミヤザキ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</si>
</sst>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2.55"/>
      <color theme="0"/>
      <name val="Inherit"/>
      <family val="2"/>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4"/>
      <color indexed="53"/>
      <name val="ＭＳ Ｐゴシック"/>
      <family val="3"/>
      <charset val="128"/>
    </font>
    <font>
      <b/>
      <sz val="14"/>
      <color indexed="12"/>
      <name val="ＭＳ Ｐゴシック"/>
      <family val="3"/>
      <charset val="128"/>
    </font>
    <font>
      <b/>
      <sz val="11"/>
      <name val="ＭＳ Ｐゴシック"/>
      <family val="3"/>
      <charset val="128"/>
      <scheme val="minor"/>
    </font>
    <font>
      <b/>
      <sz val="16"/>
      <name val="Microsoft YaHei"/>
      <family val="3"/>
      <charset val="128"/>
    </font>
    <font>
      <sz val="16"/>
      <color rgb="FFFF0066"/>
      <name val="ＭＳ Ｐゴシック"/>
      <family val="3"/>
      <charset val="128"/>
    </font>
    <font>
      <b/>
      <sz val="10"/>
      <color indexed="62"/>
      <name val="ＭＳ Ｐゴシック"/>
      <family val="3"/>
      <charset val="128"/>
    </font>
    <font>
      <sz val="10"/>
      <color indexed="62"/>
      <name val="ＭＳ Ｐゴシック"/>
      <family val="3"/>
      <charset val="128"/>
    </font>
    <font>
      <b/>
      <sz val="12"/>
      <color indexed="13"/>
      <name val="ＭＳ Ｐゴシック"/>
      <family val="3"/>
      <charset val="128"/>
    </font>
    <font>
      <sz val="12"/>
      <color indexed="9"/>
      <name val="ＭＳ Ｐゴシック"/>
      <family val="3"/>
      <charset val="128"/>
    </font>
    <font>
      <sz val="14"/>
      <color indexed="63"/>
      <name val="ＭＳ Ｐゴシック"/>
      <family val="3"/>
      <charset val="128"/>
    </font>
    <font>
      <b/>
      <sz val="12"/>
      <color indexed="10"/>
      <name val="ＭＳ Ｐゴシック"/>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indexed="1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6CCFF"/>
        <bgColor indexed="64"/>
      </patternFill>
    </fill>
    <fill>
      <patternFill patternType="solid">
        <fgColor theme="7" tint="0.39997558519241921"/>
        <bgColor indexed="64"/>
      </patternFill>
    </fill>
  </fills>
  <borders count="23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medium">
        <color indexed="12"/>
      </left>
      <right/>
      <top/>
      <bottom style="thick">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7" fillId="0" borderId="0"/>
    <xf numFmtId="0" fontId="188" fillId="0" borderId="0" applyNumberFormat="0" applyFill="0" applyBorder="0" applyAlignment="0" applyProtection="0"/>
    <xf numFmtId="0" fontId="187" fillId="0" borderId="0"/>
  </cellStyleXfs>
  <cellXfs count="884">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4" fillId="3" borderId="44" xfId="2" applyFont="1" applyFill="1" applyBorder="1" applyAlignment="1">
      <alignment horizontal="center" vertical="center"/>
    </xf>
    <xf numFmtId="14" fontId="114" fillId="3" borderId="43" xfId="2" applyNumberFormat="1" applyFont="1" applyFill="1" applyBorder="1" applyAlignment="1">
      <alignment horizontal="center" vertical="center"/>
    </xf>
    <xf numFmtId="14" fontId="114" fillId="3" borderId="1" xfId="2" applyNumberFormat="1" applyFont="1" applyFill="1" applyBorder="1" applyAlignment="1">
      <alignment horizontal="center" vertical="center"/>
    </xf>
    <xf numFmtId="0" fontId="114" fillId="3" borderId="42" xfId="2" applyFont="1" applyFill="1" applyBorder="1" applyAlignment="1">
      <alignment horizontal="center" vertical="center"/>
    </xf>
    <xf numFmtId="14" fontId="114" fillId="3" borderId="2" xfId="2" applyNumberFormat="1" applyFont="1" applyFill="1" applyBorder="1" applyAlignment="1">
      <alignment horizontal="center" vertical="center"/>
    </xf>
    <xf numFmtId="0" fontId="114" fillId="3" borderId="9" xfId="2" applyFont="1" applyFill="1" applyBorder="1" applyAlignment="1">
      <alignment horizontal="center" vertical="center"/>
    </xf>
    <xf numFmtId="0" fontId="114" fillId="22" borderId="0" xfId="2" applyFont="1" applyFill="1" applyBorder="1" applyAlignment="1">
      <alignment horizontal="center" vertical="center"/>
    </xf>
    <xf numFmtId="14" fontId="114"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5" fillId="0" borderId="0" xfId="2" applyFont="1" applyFill="1" applyBorder="1" applyAlignment="1">
      <alignment horizontal="center" vertical="center"/>
    </xf>
    <xf numFmtId="14" fontId="114"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9"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4"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135"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8" fillId="27" borderId="0" xfId="0" applyNumberFormat="1" applyFont="1" applyFill="1" applyAlignment="1">
      <alignment vertical="center" wrapText="1"/>
    </xf>
    <xf numFmtId="0" fontId="128" fillId="26" borderId="0" xfId="0" applyFont="1" applyFill="1">
      <alignment vertical="center"/>
    </xf>
    <xf numFmtId="180" fontId="50" fillId="13" borderId="150" xfId="17" applyNumberFormat="1" applyFont="1" applyFill="1" applyBorder="1" applyAlignment="1">
      <alignment horizontal="center" vertical="center"/>
    </xf>
    <xf numFmtId="177" fontId="138" fillId="27" borderId="0" xfId="0" applyNumberFormat="1" applyFont="1" applyFill="1" applyBorder="1" applyAlignment="1">
      <alignment horizontal="right" vertical="center" wrapText="1"/>
    </xf>
    <xf numFmtId="0" fontId="139"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2" fillId="0" borderId="72" xfId="0" applyFont="1" applyBorder="1">
      <alignment vertical="center"/>
    </xf>
    <xf numFmtId="0" fontId="112" fillId="0" borderId="0" xfId="0" applyFont="1">
      <alignment vertical="center"/>
    </xf>
    <xf numFmtId="0" fontId="112" fillId="6" borderId="72" xfId="0" applyFont="1" applyFill="1" applyBorder="1">
      <alignment vertical="center"/>
    </xf>
    <xf numFmtId="0" fontId="112" fillId="6" borderId="0" xfId="0" applyFont="1" applyFill="1">
      <alignment vertical="center"/>
    </xf>
    <xf numFmtId="180" fontId="50" fillId="13" borderId="155" xfId="17" applyNumberFormat="1" applyFont="1" applyFill="1" applyBorder="1" applyAlignment="1">
      <alignment horizontal="center" vertical="center"/>
    </xf>
    <xf numFmtId="0" fontId="6" fillId="6" borderId="159" xfId="2" applyFill="1" applyBorder="1">
      <alignment vertical="center"/>
    </xf>
    <xf numFmtId="0" fontId="6" fillId="0" borderId="159" xfId="2" applyBorder="1">
      <alignment vertical="center"/>
    </xf>
    <xf numFmtId="3" fontId="145" fillId="22" borderId="0" xfId="0" applyNumberFormat="1" applyFont="1" applyFill="1" applyAlignment="1">
      <alignment vertical="center" wrapText="1"/>
    </xf>
    <xf numFmtId="0" fontId="116" fillId="22" borderId="157" xfId="17" applyFont="1" applyFill="1" applyBorder="1" applyAlignment="1">
      <alignment horizontal="center" vertical="center" wrapText="1"/>
    </xf>
    <xf numFmtId="14" fontId="116" fillId="22" borderId="158" xfId="17" applyNumberFormat="1" applyFont="1" applyFill="1" applyBorder="1" applyAlignment="1">
      <alignment horizontal="center" vertical="center"/>
    </xf>
    <xf numFmtId="185" fontId="145" fillId="22" borderId="0" xfId="0" applyNumberFormat="1" applyFont="1" applyFill="1" applyAlignment="1">
      <alignment horizontal="right" vertical="center" wrapText="1"/>
    </xf>
    <xf numFmtId="0" fontId="6" fillId="0" borderId="0" xfId="2" applyAlignment="1">
      <alignment horizontal="left" vertical="top"/>
    </xf>
    <xf numFmtId="0" fontId="6" fillId="38" borderId="170" xfId="2" applyFill="1" applyBorder="1" applyAlignment="1">
      <alignment horizontal="left" vertical="top"/>
    </xf>
    <xf numFmtId="0" fontId="8" fillId="38" borderId="169"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7" fillId="22" borderId="0" xfId="0" applyNumberFormat="1" applyFont="1" applyFill="1" applyAlignment="1">
      <alignment horizontal="right" vertical="center"/>
    </xf>
    <xf numFmtId="185" fontId="147" fillId="0" borderId="0" xfId="0" applyNumberFormat="1" applyFont="1" applyAlignment="1">
      <alignment horizontal="right" vertical="center"/>
    </xf>
    <xf numFmtId="184" fontId="139" fillId="27" borderId="0" xfId="0" applyNumberFormat="1" applyFont="1" applyFill="1" applyBorder="1" applyAlignment="1">
      <alignment horizontal="center" vertical="center" wrapText="1"/>
    </xf>
    <xf numFmtId="184" fontId="139" fillId="27" borderId="0" xfId="0" applyNumberFormat="1" applyFont="1" applyFill="1" applyAlignment="1">
      <alignment vertical="center" wrapText="1"/>
    </xf>
    <xf numFmtId="177" fontId="138" fillId="27" borderId="0" xfId="0" applyNumberFormat="1" applyFont="1" applyFill="1" applyAlignment="1">
      <alignment horizontal="right" vertical="center" wrapText="1"/>
    </xf>
    <xf numFmtId="0" fontId="151" fillId="2" borderId="67" xfId="2" applyFont="1" applyFill="1" applyBorder="1" applyAlignment="1">
      <alignment vertical="top" wrapText="1"/>
    </xf>
    <xf numFmtId="0" fontId="114" fillId="24" borderId="44" xfId="2" applyFont="1" applyFill="1" applyBorder="1" applyAlignment="1">
      <alignment horizontal="center" vertical="center"/>
    </xf>
    <xf numFmtId="0" fontId="114" fillId="24" borderId="9" xfId="2" applyFont="1" applyFill="1" applyBorder="1" applyAlignment="1">
      <alignment horizontal="center" vertical="center" wrapText="1"/>
    </xf>
    <xf numFmtId="0" fontId="114" fillId="24" borderId="42" xfId="2" applyFont="1" applyFill="1" applyBorder="1" applyAlignment="1">
      <alignment horizontal="center" vertical="center"/>
    </xf>
    <xf numFmtId="3" fontId="152"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80" xfId="2" applyFont="1" applyFill="1" applyBorder="1" applyAlignment="1">
      <alignment horizontal="center" vertical="center" wrapText="1"/>
    </xf>
    <xf numFmtId="0" fontId="8" fillId="0" borderId="183" xfId="1" applyFill="1" applyBorder="1" applyAlignment="1" applyProtection="1">
      <alignment vertical="center" wrapText="1"/>
    </xf>
    <xf numFmtId="0" fontId="18" fillId="24" borderId="184" xfId="2" applyFont="1" applyFill="1" applyBorder="1" applyAlignment="1">
      <alignment horizontal="center" vertical="center" wrapText="1"/>
    </xf>
    <xf numFmtId="0" fontId="18" fillId="24" borderId="184" xfId="1" applyFont="1" applyFill="1" applyBorder="1" applyAlignment="1" applyProtection="1">
      <alignment horizontal="center" vertical="center" wrapText="1"/>
    </xf>
    <xf numFmtId="0" fontId="8" fillId="0" borderId="185" xfId="1" applyBorder="1" applyAlignment="1" applyProtection="1">
      <alignment vertical="center" wrapText="1"/>
    </xf>
    <xf numFmtId="0" fontId="108" fillId="0" borderId="175" xfId="0" applyFont="1" applyBorder="1" applyAlignment="1">
      <alignment horizontal="left" vertical="top" wrapText="1"/>
    </xf>
    <xf numFmtId="0" fontId="148" fillId="22" borderId="0" xfId="0" applyFont="1" applyFill="1" applyAlignment="1">
      <alignment vertical="center" wrapText="1"/>
    </xf>
    <xf numFmtId="0" fontId="145"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26" borderId="102" xfId="2" applyFont="1" applyFill="1" applyBorder="1" applyAlignment="1">
      <alignment horizontal="center" vertical="center" wrapText="1" shrinkToFit="1"/>
    </xf>
    <xf numFmtId="0" fontId="156" fillId="0" borderId="0" xfId="0" applyFont="1" applyAlignment="1">
      <alignment vertical="center" wrapText="1"/>
    </xf>
    <xf numFmtId="0" fontId="157" fillId="0" borderId="0" xfId="0" applyFont="1" applyAlignment="1">
      <alignment vertical="center" wrapText="1"/>
    </xf>
    <xf numFmtId="3" fontId="143" fillId="27" borderId="0" xfId="0" applyNumberFormat="1" applyFont="1" applyFill="1">
      <alignment vertical="center"/>
    </xf>
    <xf numFmtId="3" fontId="138" fillId="27" borderId="0" xfId="0" applyNumberFormat="1" applyFont="1" applyFill="1" applyBorder="1" applyAlignment="1">
      <alignment horizontal="right" vertical="center" wrapText="1"/>
    </xf>
    <xf numFmtId="177" fontId="139"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6" xfId="2" applyFont="1" applyFill="1" applyBorder="1" applyAlignment="1">
      <alignment horizontal="center" vertical="center" wrapText="1"/>
    </xf>
    <xf numFmtId="0" fontId="108" fillId="26" borderId="177" xfId="2" applyFont="1" applyFill="1" applyBorder="1" applyAlignment="1">
      <alignment horizontal="center" vertical="center"/>
    </xf>
    <xf numFmtId="0" fontId="108" fillId="26" borderId="178" xfId="2" applyFont="1" applyFill="1" applyBorder="1" applyAlignment="1">
      <alignment horizontal="center" vertical="center"/>
    </xf>
    <xf numFmtId="0" fontId="161" fillId="22" borderId="8" xfId="0" applyFont="1" applyFill="1" applyBorder="1" applyAlignment="1">
      <alignment horizontal="center" vertical="center" wrapText="1"/>
    </xf>
    <xf numFmtId="177" fontId="162"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3"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6" fillId="39" borderId="0" xfId="0" applyFont="1" applyFill="1" applyAlignment="1">
      <alignment vertical="top" wrapText="1"/>
    </xf>
    <xf numFmtId="0" fontId="0" fillId="39" borderId="0" xfId="0" applyFill="1">
      <alignment vertical="center"/>
    </xf>
    <xf numFmtId="0" fontId="168"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171" fillId="39" borderId="0" xfId="0" applyFont="1" applyFill="1" applyAlignment="1">
      <alignment vertical="center" wrapText="1"/>
    </xf>
    <xf numFmtId="0" fontId="76" fillId="0" borderId="0" xfId="0" applyFont="1" applyAlignment="1">
      <alignment vertical="top" wrapText="1"/>
    </xf>
    <xf numFmtId="0" fontId="172" fillId="6" borderId="72" xfId="0" applyFont="1" applyFill="1" applyBorder="1">
      <alignment vertical="center"/>
    </xf>
    <xf numFmtId="0" fontId="172" fillId="6" borderId="0" xfId="0" applyFont="1" applyFill="1" applyAlignment="1">
      <alignment horizontal="left" vertical="center"/>
    </xf>
    <xf numFmtId="0" fontId="172" fillId="6" borderId="0" xfId="0" applyFont="1" applyFill="1">
      <alignment vertical="center"/>
    </xf>
    <xf numFmtId="176" fontId="172" fillId="6" borderId="0" xfId="0" applyNumberFormat="1" applyFont="1" applyFill="1" applyAlignment="1">
      <alignment horizontal="left" vertical="center"/>
    </xf>
    <xf numFmtId="183" fontId="172" fillId="6" borderId="0" xfId="0" applyNumberFormat="1" applyFont="1" applyFill="1" applyAlignment="1">
      <alignment horizontal="center" vertical="center"/>
    </xf>
    <xf numFmtId="0" fontId="172" fillId="6" borderId="72" xfId="0" applyFont="1" applyFill="1" applyBorder="1" applyAlignment="1">
      <alignment vertical="top"/>
    </xf>
    <xf numFmtId="0" fontId="172" fillId="6" borderId="0" xfId="0" applyFont="1" applyFill="1" applyAlignment="1">
      <alignment vertical="top"/>
    </xf>
    <xf numFmtId="14" fontId="172" fillId="6" borderId="0" xfId="0" applyNumberFormat="1" applyFont="1" applyFill="1" applyAlignment="1">
      <alignment horizontal="left" vertical="center"/>
    </xf>
    <xf numFmtId="14" fontId="172" fillId="0" borderId="0" xfId="0" applyNumberFormat="1" applyFont="1">
      <alignment vertical="center"/>
    </xf>
    <xf numFmtId="0" fontId="173" fillId="0" borderId="0" xfId="0" applyFont="1">
      <alignment vertical="center"/>
    </xf>
    <xf numFmtId="180" fontId="50" fillId="13" borderId="194" xfId="17" applyNumberFormat="1" applyFont="1" applyFill="1" applyBorder="1" applyAlignment="1">
      <alignment horizontal="center" vertical="center"/>
    </xf>
    <xf numFmtId="0" fontId="8" fillId="0" borderId="198"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200"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8" xfId="17" applyBorder="1" applyAlignment="1">
      <alignment horizontal="center" vertical="center" wrapText="1"/>
    </xf>
    <xf numFmtId="0" fontId="1" fillId="0" borderId="149" xfId="17" applyBorder="1" applyAlignment="1">
      <alignment horizontal="center" vertical="center"/>
    </xf>
    <xf numFmtId="0" fontId="13" fillId="0" borderId="151" xfId="2" applyFont="1" applyBorder="1" applyAlignment="1">
      <alignment horizontal="center" vertical="center" wrapText="1"/>
    </xf>
    <xf numFmtId="0" fontId="13" fillId="0" borderId="152"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6"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2" fillId="6" borderId="0" xfId="0" applyFont="1" applyFill="1" applyAlignment="1">
      <alignment horizontal="left" vertical="center"/>
    </xf>
    <xf numFmtId="184" fontId="139" fillId="40" borderId="0" xfId="0" applyNumberFormat="1" applyFont="1" applyFill="1" applyBorder="1" applyAlignment="1">
      <alignment horizontal="center" vertical="center" wrapText="1"/>
    </xf>
    <xf numFmtId="184" fontId="164" fillId="40" borderId="0" xfId="0" applyNumberFormat="1" applyFont="1" applyFill="1" applyAlignment="1">
      <alignment vertical="center" wrapText="1"/>
    </xf>
    <xf numFmtId="0" fontId="175" fillId="0" borderId="0" xfId="1" applyFont="1" applyAlignment="1" applyProtection="1">
      <alignment horizontal="left" vertical="top" wrapText="1"/>
    </xf>
    <xf numFmtId="0" fontId="50" fillId="22" borderId="200" xfId="16" applyFont="1" applyFill="1" applyBorder="1">
      <alignment vertical="center"/>
    </xf>
    <xf numFmtId="0" fontId="50" fillId="22" borderId="201" xfId="16" applyFont="1" applyFill="1" applyBorder="1">
      <alignment vertical="center"/>
    </xf>
    <xf numFmtId="0" fontId="10" fillId="22" borderId="201" xfId="16" applyFont="1" applyFill="1" applyBorder="1">
      <alignment vertical="center"/>
    </xf>
    <xf numFmtId="0" fontId="37" fillId="0" borderId="0" xfId="17" applyFont="1" applyAlignment="1">
      <alignment horizontal="left" vertical="center" indent="2"/>
    </xf>
    <xf numFmtId="0" fontId="144" fillId="28" borderId="0" xfId="0" applyFont="1" applyFill="1" applyAlignment="1">
      <alignment vertical="center"/>
    </xf>
    <xf numFmtId="0" fontId="176" fillId="0" borderId="0" xfId="17" applyFont="1" applyAlignment="1">
      <alignment vertical="center"/>
    </xf>
    <xf numFmtId="184" fontId="177" fillId="40" borderId="0" xfId="0" applyNumberFormat="1" applyFont="1" applyFill="1" applyAlignment="1">
      <alignment vertical="center" wrapText="1"/>
    </xf>
    <xf numFmtId="3" fontId="143" fillId="27" borderId="0" xfId="0" applyNumberFormat="1" applyFont="1" applyFill="1" applyBorder="1" applyAlignment="1">
      <alignment horizontal="right" vertical="center"/>
    </xf>
    <xf numFmtId="0" fontId="178"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9" fillId="27" borderId="0" xfId="0" applyNumberFormat="1" applyFont="1" applyFill="1" applyAlignment="1">
      <alignment horizontal="center" vertical="center" wrapText="1"/>
    </xf>
    <xf numFmtId="3" fontId="138" fillId="27" borderId="0" xfId="0" applyNumberFormat="1" applyFont="1" applyFill="1" applyBorder="1" applyAlignment="1">
      <alignment vertical="center" wrapText="1"/>
    </xf>
    <xf numFmtId="184" fontId="164" fillId="43" borderId="0" xfId="0" applyNumberFormat="1" applyFont="1" applyFill="1" applyBorder="1" applyAlignment="1">
      <alignment horizontal="center" vertical="center" wrapText="1"/>
    </xf>
    <xf numFmtId="184" fontId="131" fillId="43" borderId="0" xfId="0" applyNumberFormat="1" applyFont="1" applyFill="1" applyBorder="1" applyAlignment="1">
      <alignment horizontal="center" vertical="center" wrapText="1"/>
    </xf>
    <xf numFmtId="0" fontId="180" fillId="39" borderId="0" xfId="0" applyFont="1" applyFill="1" applyAlignment="1">
      <alignment vertical="top" wrapText="1"/>
    </xf>
    <xf numFmtId="0" fontId="181" fillId="39" borderId="0" xfId="0" applyFont="1" applyFill="1" applyAlignment="1">
      <alignment vertical="center" wrapText="1"/>
    </xf>
    <xf numFmtId="0" fontId="165"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202"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4" borderId="107" xfId="2" applyNumberFormat="1" applyFont="1" applyFill="1" applyBorder="1" applyAlignment="1">
      <alignment horizontal="center" vertical="center" wrapText="1"/>
    </xf>
    <xf numFmtId="177" fontId="13" fillId="44" borderId="8" xfId="2" applyNumberFormat="1" applyFont="1" applyFill="1" applyBorder="1" applyAlignment="1">
      <alignment horizontal="center" vertical="center" shrinkToFit="1"/>
    </xf>
    <xf numFmtId="184" fontId="139" fillId="27" borderId="0" xfId="0" applyNumberFormat="1" applyFont="1" applyFill="1" applyAlignment="1">
      <alignment horizontal="center" vertical="center" wrapText="1"/>
    </xf>
    <xf numFmtId="0" fontId="182" fillId="40" borderId="0" xfId="0" applyFont="1" applyFill="1" applyBorder="1" applyAlignment="1">
      <alignment horizontal="left" vertical="center"/>
    </xf>
    <xf numFmtId="3" fontId="152" fillId="40" borderId="0" xfId="0" applyNumberFormat="1" applyFont="1" applyFill="1" applyAlignment="1">
      <alignment vertical="center" wrapText="1"/>
    </xf>
    <xf numFmtId="177" fontId="183"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8"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03" xfId="2" applyFont="1" applyBorder="1" applyAlignment="1">
      <alignment horizontal="center" vertical="center" wrapText="1"/>
    </xf>
    <xf numFmtId="0" fontId="13" fillId="0" borderId="204" xfId="2" applyFont="1" applyBorder="1" applyAlignment="1">
      <alignment horizontal="center" vertical="center" wrapText="1"/>
    </xf>
    <xf numFmtId="0" fontId="13" fillId="0" borderId="205" xfId="2" applyFont="1" applyBorder="1" applyAlignment="1">
      <alignment horizontal="center" vertical="center" wrapText="1"/>
    </xf>
    <xf numFmtId="0" fontId="13" fillId="0" borderId="203" xfId="2" applyFont="1" applyBorder="1" applyAlignment="1">
      <alignment horizontal="center" vertical="center"/>
    </xf>
    <xf numFmtId="0" fontId="13" fillId="6" borderId="203" xfId="2" applyFont="1" applyFill="1" applyBorder="1" applyAlignment="1">
      <alignment horizontal="center" vertical="center" wrapText="1"/>
    </xf>
    <xf numFmtId="0" fontId="161" fillId="22" borderId="160" xfId="0" applyFont="1" applyFill="1" applyBorder="1" applyAlignment="1">
      <alignment horizontal="center" vertical="center" wrapText="1"/>
    </xf>
    <xf numFmtId="0" fontId="161" fillId="22" borderId="190" xfId="0" applyFont="1" applyFill="1" applyBorder="1" applyAlignment="1">
      <alignment horizontal="center" vertical="center" wrapText="1"/>
    </xf>
    <xf numFmtId="0" fontId="189" fillId="22" borderId="202" xfId="2" applyFont="1" applyFill="1" applyBorder="1" applyAlignment="1">
      <alignment horizontal="center" vertical="center"/>
    </xf>
    <xf numFmtId="177" fontId="189" fillId="22" borderId="8" xfId="2" applyNumberFormat="1" applyFont="1" applyFill="1" applyBorder="1" applyAlignment="1">
      <alignment horizontal="center" vertical="center" shrinkToFit="1"/>
    </xf>
    <xf numFmtId="177" fontId="190" fillId="22" borderId="10" xfId="2" applyNumberFormat="1" applyFont="1" applyFill="1" applyBorder="1" applyAlignment="1">
      <alignment horizontal="center" vertical="center" shrinkToFit="1"/>
    </xf>
    <xf numFmtId="177" fontId="191" fillId="22" borderId="106" xfId="2" applyNumberFormat="1" applyFont="1" applyFill="1" applyBorder="1" applyAlignment="1">
      <alignment horizontal="center" vertical="center" wrapText="1"/>
    </xf>
    <xf numFmtId="0" fontId="192" fillId="0" borderId="174"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9" fillId="0" borderId="0" xfId="0" applyFont="1" applyAlignment="1">
      <alignment vertical="top" wrapText="1"/>
    </xf>
    <xf numFmtId="0" fontId="114" fillId="3" borderId="1" xfId="2" applyFont="1" applyFill="1" applyBorder="1" applyAlignment="1">
      <alignment horizontal="center" vertical="center"/>
    </xf>
    <xf numFmtId="0" fontId="129" fillId="34" borderId="206" xfId="2" applyFont="1" applyFill="1" applyBorder="1" applyAlignment="1">
      <alignment horizontal="center" vertical="center" wrapText="1"/>
    </xf>
    <xf numFmtId="0" fontId="130" fillId="34" borderId="207" xfId="2" applyFont="1" applyFill="1" applyBorder="1" applyAlignment="1">
      <alignment horizontal="center" vertical="center" wrapText="1"/>
    </xf>
    <xf numFmtId="0" fontId="184" fillId="34" borderId="207" xfId="2" applyFont="1" applyFill="1" applyBorder="1" applyAlignment="1">
      <alignment horizontal="left" vertical="center"/>
    </xf>
    <xf numFmtId="0" fontId="123" fillId="34" borderId="207" xfId="2" applyFont="1" applyFill="1" applyBorder="1" applyAlignment="1">
      <alignment horizontal="center" vertical="center"/>
    </xf>
    <xf numFmtId="0" fontId="123" fillId="34" borderId="208" xfId="2" applyFont="1" applyFill="1" applyBorder="1" applyAlignment="1">
      <alignment horizontal="center" vertical="center"/>
    </xf>
    <xf numFmtId="0" fontId="76" fillId="22" borderId="209" xfId="0" applyFont="1" applyFill="1" applyBorder="1" applyAlignment="1">
      <alignment horizontal="left" vertical="center"/>
    </xf>
    <xf numFmtId="14" fontId="76" fillId="22" borderId="209" xfId="0" applyNumberFormat="1" applyFont="1" applyFill="1" applyBorder="1" applyAlignment="1">
      <alignment horizontal="left" vertical="center"/>
    </xf>
    <xf numFmtId="0" fontId="103" fillId="41"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60" xfId="0" applyFont="1" applyBorder="1" applyAlignment="1">
      <alignment horizontal="center" vertical="center" wrapText="1"/>
    </xf>
    <xf numFmtId="184" fontId="164" fillId="45"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11" xfId="2" applyNumberFormat="1" applyFont="1" applyFill="1" applyBorder="1" applyAlignment="1">
      <alignment vertical="center" wrapText="1" shrinkToFit="1"/>
    </xf>
    <xf numFmtId="0" fontId="154" fillId="46" borderId="0" xfId="0" applyFont="1" applyFill="1" applyAlignment="1">
      <alignment horizontal="center" vertical="center" wrapText="1"/>
    </xf>
    <xf numFmtId="0" fontId="153" fillId="46" borderId="113" xfId="0" applyFont="1" applyFill="1" applyBorder="1" applyAlignment="1">
      <alignment horizontal="center" vertical="center" wrapText="1"/>
    </xf>
    <xf numFmtId="0" fontId="114" fillId="24" borderId="27" xfId="2" applyFont="1" applyFill="1" applyBorder="1" applyAlignment="1">
      <alignment horizontal="center" vertical="center"/>
    </xf>
    <xf numFmtId="14" fontId="114" fillId="24" borderId="28" xfId="2" applyNumberFormat="1" applyFont="1" applyFill="1" applyBorder="1" applyAlignment="1">
      <alignment horizontal="center" vertical="center"/>
    </xf>
    <xf numFmtId="14" fontId="114" fillId="24" borderId="43"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4" fillId="24" borderId="1" xfId="2" applyNumberFormat="1" applyFont="1" applyFill="1" applyBorder="1" applyAlignment="1">
      <alignment horizontal="center" vertical="center" wrapText="1"/>
    </xf>
    <xf numFmtId="14" fontId="114" fillId="24" borderId="2" xfId="2" applyNumberFormat="1" applyFont="1" applyFill="1" applyBorder="1" applyAlignment="1">
      <alignment horizontal="center" vertical="center"/>
    </xf>
    <xf numFmtId="14" fontId="114" fillId="24" borderId="1" xfId="2" applyNumberFormat="1" applyFont="1" applyFill="1" applyBorder="1" applyAlignment="1">
      <alignment horizontal="center" vertical="center"/>
    </xf>
    <xf numFmtId="0" fontId="114"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94" fillId="46" borderId="0" xfId="0" applyFont="1" applyFill="1" applyAlignment="1">
      <alignment horizontal="center" vertical="center" wrapText="1"/>
    </xf>
    <xf numFmtId="0" fontId="195" fillId="0" borderId="0" xfId="0" applyFont="1" applyAlignment="1">
      <alignment vertical="center" wrapText="1"/>
    </xf>
    <xf numFmtId="0" fontId="6" fillId="22" borderId="0" xfId="2" applyFill="1" applyAlignment="1">
      <alignment vertical="center" wrapText="1"/>
    </xf>
    <xf numFmtId="177" fontId="138" fillId="40" borderId="0" xfId="0" applyNumberFormat="1" applyFont="1" applyFill="1" applyAlignment="1">
      <alignment vertical="top" wrapText="1"/>
    </xf>
    <xf numFmtId="3" fontId="138" fillId="40" borderId="0" xfId="0" applyNumberFormat="1" applyFont="1" applyFill="1" applyAlignment="1">
      <alignment vertical="top" wrapText="1"/>
    </xf>
    <xf numFmtId="0" fontId="0" fillId="27" borderId="0" xfId="0" applyFill="1" applyAlignment="1">
      <alignment horizontal="left" vertical="top"/>
    </xf>
    <xf numFmtId="14" fontId="116" fillId="0" borderId="158" xfId="17" applyNumberFormat="1" applyFont="1" applyFill="1" applyBorder="1" applyAlignment="1">
      <alignment horizontal="center" vertical="center"/>
    </xf>
    <xf numFmtId="0" fontId="1" fillId="0" borderId="157" xfId="17" applyFill="1" applyBorder="1" applyAlignment="1">
      <alignment horizontal="center" vertical="center" wrapText="1"/>
    </xf>
    <xf numFmtId="0" fontId="150" fillId="22" borderId="0" xfId="0" applyFont="1" applyFill="1" applyAlignment="1">
      <alignment vertical="top" wrapText="1"/>
    </xf>
    <xf numFmtId="0" fontId="108" fillId="0" borderId="182" xfId="1" applyFont="1" applyFill="1" applyBorder="1" applyAlignment="1" applyProtection="1">
      <alignment vertical="top" wrapText="1"/>
    </xf>
    <xf numFmtId="0" fontId="108" fillId="0" borderId="182" xfId="2" applyFont="1" applyFill="1" applyBorder="1" applyAlignment="1">
      <alignment vertical="top" wrapText="1"/>
    </xf>
    <xf numFmtId="0" fontId="108" fillId="0" borderId="175" xfId="1" applyFont="1" applyBorder="1" applyAlignment="1" applyProtection="1">
      <alignment horizontal="left" vertical="top" wrapText="1"/>
    </xf>
    <xf numFmtId="14" fontId="108" fillId="24" borderId="212" xfId="1" applyNumberFormat="1" applyFont="1" applyFill="1" applyBorder="1" applyAlignment="1" applyProtection="1">
      <alignment horizontal="center" vertical="center" wrapText="1" shrinkToFit="1"/>
    </xf>
    <xf numFmtId="14" fontId="108" fillId="24" borderId="213" xfId="1" applyNumberFormat="1" applyFont="1" applyFill="1" applyBorder="1" applyAlignment="1" applyProtection="1">
      <alignment vertical="center" wrapText="1" shrinkToFit="1"/>
    </xf>
    <xf numFmtId="56" fontId="21" fillId="24" borderId="0" xfId="1" applyNumberFormat="1" applyFont="1" applyFill="1" applyAlignment="1" applyProtection="1">
      <alignment horizontal="left" vertical="top" wrapText="1"/>
    </xf>
    <xf numFmtId="0" fontId="147" fillId="22" borderId="0" xfId="0" applyFont="1" applyFill="1" applyAlignment="1">
      <alignment horizontal="center" vertical="center" wrapText="1"/>
    </xf>
    <xf numFmtId="14" fontId="37" fillId="22" borderId="158" xfId="17" applyNumberFormat="1" applyFont="1" applyFill="1" applyBorder="1" applyAlignment="1">
      <alignment horizontal="center" vertical="center" wrapText="1"/>
    </xf>
    <xf numFmtId="0" fontId="13" fillId="22" borderId="157" xfId="17" applyFont="1" applyFill="1" applyBorder="1" applyAlignment="1">
      <alignment horizontal="center" vertical="center" wrapText="1"/>
    </xf>
    <xf numFmtId="14" fontId="13" fillId="22" borderId="158" xfId="17" applyNumberFormat="1" applyFont="1" applyFill="1" applyBorder="1" applyAlignment="1">
      <alignment horizontal="center" vertical="center"/>
    </xf>
    <xf numFmtId="0" fontId="37" fillId="22" borderId="157" xfId="17" applyFont="1" applyFill="1" applyBorder="1" applyAlignment="1">
      <alignment horizontal="center" vertical="center" wrapText="1"/>
    </xf>
    <xf numFmtId="14" fontId="37" fillId="22" borderId="158" xfId="17" applyNumberFormat="1" applyFont="1" applyFill="1" applyBorder="1" applyAlignment="1">
      <alignment horizontal="center" vertical="center"/>
    </xf>
    <xf numFmtId="0" fontId="1" fillId="22" borderId="157" xfId="17" applyFill="1" applyBorder="1" applyAlignment="1">
      <alignment horizontal="center" vertical="center" wrapText="1"/>
    </xf>
    <xf numFmtId="14" fontId="1" fillId="22" borderId="158"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9" xfId="2" applyNumberFormat="1" applyFont="1" applyFill="1" applyBorder="1" applyAlignment="1">
      <alignment horizontal="center" vertical="center"/>
    </xf>
    <xf numFmtId="0" fontId="150" fillId="24" borderId="0" xfId="0" applyFont="1" applyFill="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6" fillId="22" borderId="158" xfId="17" applyNumberFormat="1" applyFont="1" applyFill="1" applyBorder="1" applyAlignment="1">
      <alignment horizontal="center" vertical="center" wrapText="1"/>
    </xf>
    <xf numFmtId="0" fontId="120" fillId="22" borderId="0" xfId="0" applyFont="1" applyFill="1" applyAlignment="1">
      <alignment horizontal="center" vertical="center"/>
    </xf>
    <xf numFmtId="0" fontId="76" fillId="22" borderId="0" xfId="0" applyFont="1" applyFill="1" applyAlignment="1">
      <alignment horizontal="center" vertical="center" wrapText="1"/>
    </xf>
    <xf numFmtId="0" fontId="179" fillId="0" borderId="0" xfId="0" applyFont="1">
      <alignment vertical="center"/>
    </xf>
    <xf numFmtId="14" fontId="29" fillId="24" borderId="1" xfId="2" applyNumberFormat="1" applyFont="1" applyFill="1" applyBorder="1" applyAlignment="1">
      <alignment horizontal="center" vertical="center" shrinkToFit="1"/>
    </xf>
    <xf numFmtId="0" fontId="196" fillId="0" borderId="0" xfId="0" applyFont="1" applyAlignment="1">
      <alignment vertical="center" wrapText="1"/>
    </xf>
    <xf numFmtId="3" fontId="143" fillId="27" borderId="0" xfId="0" applyNumberFormat="1" applyFont="1" applyFill="1" applyBorder="1" applyAlignment="1">
      <alignment vertical="center"/>
    </xf>
    <xf numFmtId="184" fontId="197" fillId="27" borderId="0" xfId="0" applyNumberFormat="1" applyFont="1" applyFill="1" applyAlignment="1">
      <alignment vertical="center" wrapText="1"/>
    </xf>
    <xf numFmtId="0" fontId="8" fillId="0" borderId="210" xfId="1" applyBorder="1" applyAlignment="1" applyProtection="1">
      <alignment vertical="center"/>
    </xf>
    <xf numFmtId="0" fontId="8" fillId="0" borderId="140" xfId="1" applyFill="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19" xfId="1" applyNumberFormat="1" applyFont="1" applyFill="1" applyBorder="1" applyAlignment="1" applyProtection="1">
      <alignment vertical="center" wrapText="1"/>
    </xf>
    <xf numFmtId="0" fontId="8" fillId="0" borderId="220" xfId="1" applyFill="1" applyBorder="1" applyAlignment="1" applyProtection="1">
      <alignment vertical="center"/>
    </xf>
    <xf numFmtId="14" fontId="108" fillId="24" borderId="161" xfId="1" applyNumberFormat="1" applyFont="1" applyFill="1" applyBorder="1" applyAlignment="1" applyProtection="1">
      <alignment vertical="center" wrapText="1"/>
    </xf>
    <xf numFmtId="0" fontId="41" fillId="0" borderId="0" xfId="17" applyFont="1" applyAlignment="1">
      <alignment horizontal="center" vertical="center"/>
    </xf>
    <xf numFmtId="0" fontId="172" fillId="6" borderId="0" xfId="0" applyFont="1" applyFill="1" applyAlignment="1">
      <alignment horizontal="left" vertical="top"/>
    </xf>
    <xf numFmtId="0" fontId="76" fillId="22" borderId="0" xfId="0" applyFont="1" applyFill="1" applyAlignment="1">
      <alignment horizontal="center" vertical="center"/>
    </xf>
    <xf numFmtId="0" fontId="121" fillId="22" borderId="0" xfId="0" applyFont="1" applyFill="1" applyAlignment="1">
      <alignment vertical="center" wrapText="1"/>
    </xf>
    <xf numFmtId="0" fontId="199" fillId="40" borderId="0" xfId="0" applyFont="1" applyFill="1" applyAlignment="1">
      <alignment vertical="top" wrapText="1"/>
    </xf>
    <xf numFmtId="0" fontId="177" fillId="27" borderId="0" xfId="0" applyFont="1" applyFill="1" applyBorder="1" applyAlignment="1">
      <alignment horizontal="left" vertical="center" wrapText="1"/>
    </xf>
    <xf numFmtId="0" fontId="200" fillId="27" borderId="0" xfId="0" applyFont="1" applyFill="1" applyBorder="1" applyAlignment="1">
      <alignment horizontal="left" vertical="center" wrapText="1"/>
    </xf>
    <xf numFmtId="0" fontId="177" fillId="45" borderId="0" xfId="0" applyFont="1" applyFill="1" applyBorder="1" applyAlignment="1">
      <alignment horizontal="left" vertical="center" wrapText="1"/>
    </xf>
    <xf numFmtId="0" fontId="177" fillId="45" borderId="0" xfId="0" applyFont="1" applyFill="1" applyAlignment="1">
      <alignment horizontal="left" vertical="center" wrapText="1"/>
    </xf>
    <xf numFmtId="0" fontId="177" fillId="45" borderId="0" xfId="0" applyFont="1" applyFill="1" applyAlignment="1">
      <alignment horizontal="left" vertical="center" shrinkToFit="1"/>
    </xf>
    <xf numFmtId="0" fontId="177" fillId="45" borderId="0" xfId="0" applyFont="1" applyFill="1" applyBorder="1" applyAlignment="1">
      <alignment horizontal="left" vertical="center" shrinkToFit="1"/>
    </xf>
    <xf numFmtId="0" fontId="201" fillId="27" borderId="0" xfId="0" applyFont="1" applyFill="1" applyBorder="1" applyAlignment="1">
      <alignment horizontal="left" vertical="center" shrinkToFit="1"/>
    </xf>
    <xf numFmtId="0" fontId="202" fillId="24" borderId="187" xfId="1" applyFont="1" applyFill="1" applyBorder="1" applyAlignment="1" applyProtection="1">
      <alignment horizontal="center" vertical="center" wrapText="1"/>
    </xf>
    <xf numFmtId="0" fontId="18" fillId="2" borderId="221" xfId="2" applyFont="1" applyFill="1" applyBorder="1" applyAlignment="1">
      <alignment horizontal="center" vertical="center" wrapText="1"/>
    </xf>
    <xf numFmtId="0" fontId="114" fillId="3" borderId="222" xfId="2" applyFont="1" applyFill="1" applyBorder="1" applyAlignment="1">
      <alignment horizontal="center" vertical="center"/>
    </xf>
    <xf numFmtId="14" fontId="114" fillId="3" borderId="161" xfId="2" applyNumberFormat="1" applyFont="1" applyFill="1" applyBorder="1" applyAlignment="1">
      <alignment horizontal="center" vertical="center"/>
    </xf>
    <xf numFmtId="0" fontId="21" fillId="24" borderId="0" xfId="1" applyFont="1" applyFill="1" applyAlignment="1" applyProtection="1">
      <alignment horizontal="left" vertical="top" wrapText="1"/>
    </xf>
    <xf numFmtId="0" fontId="203" fillId="22" borderId="209" xfId="0" applyFont="1" applyFill="1" applyBorder="1" applyAlignment="1">
      <alignment horizontal="left" vertical="center"/>
    </xf>
    <xf numFmtId="0" fontId="198" fillId="22" borderId="0" xfId="17" applyFont="1" applyFill="1" applyAlignment="1">
      <alignment horizontal="left" vertical="center"/>
    </xf>
    <xf numFmtId="3" fontId="143" fillId="27" borderId="0" xfId="0" applyNumberFormat="1" applyFont="1" applyFill="1" applyAlignment="1">
      <alignment vertical="center" wrapText="1"/>
    </xf>
    <xf numFmtId="3" fontId="156" fillId="0" borderId="0" xfId="0" applyNumberFormat="1" applyFont="1" applyAlignment="1">
      <alignment vertical="center" wrapText="1"/>
    </xf>
    <xf numFmtId="0" fontId="112" fillId="22" borderId="0" xfId="0" applyFont="1" applyFill="1">
      <alignment vertical="center"/>
    </xf>
    <xf numFmtId="3" fontId="205" fillId="27" borderId="0" xfId="0" applyNumberFormat="1" applyFont="1" applyFill="1" applyAlignment="1">
      <alignment vertical="top" wrapText="1"/>
    </xf>
    <xf numFmtId="0" fontId="204" fillId="27" borderId="0" xfId="0" applyFont="1" applyFill="1" applyAlignment="1">
      <alignment vertical="top" wrapText="1"/>
    </xf>
    <xf numFmtId="0" fontId="206" fillId="22" borderId="0" xfId="0" applyFont="1" applyFill="1" applyAlignment="1">
      <alignment vertical="top" wrapText="1"/>
    </xf>
    <xf numFmtId="0" fontId="207" fillId="22" borderId="0" xfId="0" applyFont="1" applyFill="1" applyAlignment="1">
      <alignment vertical="top" wrapText="1"/>
    </xf>
    <xf numFmtId="177" fontId="159" fillId="27" borderId="0" xfId="0" applyNumberFormat="1" applyFont="1" applyFill="1" applyBorder="1" applyAlignment="1">
      <alignment vertical="center"/>
    </xf>
    <xf numFmtId="0" fontId="208" fillId="27" borderId="0" xfId="0" applyFont="1" applyFill="1" applyBorder="1" applyAlignment="1">
      <alignment horizontal="left" vertical="center"/>
    </xf>
    <xf numFmtId="0" fontId="197" fillId="27" borderId="0" xfId="0" applyFont="1" applyFill="1" applyBorder="1" applyAlignment="1">
      <alignment horizontal="left" vertical="center" shrinkToFit="1"/>
    </xf>
    <xf numFmtId="184" fontId="138" fillId="27" borderId="0" xfId="0" applyNumberFormat="1" applyFont="1" applyFill="1" applyBorder="1" applyAlignment="1">
      <alignment horizontal="center" vertical="center" wrapText="1"/>
    </xf>
    <xf numFmtId="184" fontId="131" fillId="45" borderId="0" xfId="0" applyNumberFormat="1" applyFont="1" applyFill="1" applyBorder="1" applyAlignment="1">
      <alignment horizontal="center" vertical="center" wrapText="1"/>
    </xf>
    <xf numFmtId="0" fontId="177" fillId="45" borderId="0" xfId="0" applyFont="1" applyFill="1" applyBorder="1" applyAlignment="1">
      <alignment horizontal="left" vertical="center"/>
    </xf>
    <xf numFmtId="0" fontId="6" fillId="0" borderId="0" xfId="4"/>
    <xf numFmtId="3" fontId="0" fillId="0" borderId="0" xfId="0" applyNumberFormat="1">
      <alignment vertical="center"/>
    </xf>
    <xf numFmtId="0" fontId="149" fillId="24" borderId="157" xfId="17" applyFont="1" applyFill="1" applyBorder="1" applyAlignment="1">
      <alignment horizontal="center" vertical="center" wrapText="1"/>
    </xf>
    <xf numFmtId="14" fontId="149" fillId="24" borderId="158" xfId="17" applyNumberFormat="1" applyFont="1" applyFill="1" applyBorder="1" applyAlignment="1">
      <alignment horizontal="center" vertical="center" wrapText="1"/>
    </xf>
    <xf numFmtId="0" fontId="210" fillId="0" borderId="0" xfId="2" applyFont="1">
      <alignment vertical="center"/>
    </xf>
    <xf numFmtId="0" fontId="211" fillId="0" borderId="0" xfId="2" applyFont="1">
      <alignment vertical="center"/>
    </xf>
    <xf numFmtId="0" fontId="215" fillId="22" borderId="209" xfId="0" applyFont="1" applyFill="1" applyBorder="1" applyAlignment="1">
      <alignment horizontal="left" vertical="center"/>
    </xf>
    <xf numFmtId="0" fontId="108" fillId="0" borderId="45" xfId="1" applyFont="1" applyFill="1" applyBorder="1" applyAlignment="1" applyProtection="1">
      <alignment vertical="top" wrapText="1"/>
    </xf>
    <xf numFmtId="0" fontId="216" fillId="0" borderId="217" xfId="1" applyFont="1" applyBorder="1" applyAlignment="1" applyProtection="1">
      <alignment horizontal="left" vertical="top" wrapText="1"/>
    </xf>
    <xf numFmtId="0" fontId="18" fillId="26" borderId="46" xfId="1" applyFont="1" applyFill="1" applyBorder="1" applyAlignment="1" applyProtection="1">
      <alignment horizontal="center" vertical="center" wrapText="1"/>
    </xf>
    <xf numFmtId="0" fontId="178" fillId="0" borderId="45" xfId="1" applyFont="1" applyFill="1" applyBorder="1" applyAlignment="1" applyProtection="1">
      <alignment vertical="top" wrapText="1"/>
    </xf>
    <xf numFmtId="0" fontId="108" fillId="0" borderId="140" xfId="1" applyFont="1" applyFill="1" applyBorder="1" applyAlignment="1" applyProtection="1">
      <alignment vertical="top" wrapText="1"/>
    </xf>
    <xf numFmtId="0" fontId="69" fillId="22" borderId="0" xfId="1" applyFont="1" applyFill="1" applyBorder="1" applyAlignment="1" applyProtection="1">
      <alignment vertical="center" wrapText="1"/>
    </xf>
    <xf numFmtId="0" fontId="69" fillId="22" borderId="0" xfId="1" applyFont="1" applyFill="1" applyBorder="1" applyAlignment="1" applyProtection="1">
      <alignment horizontal="left" vertical="center"/>
    </xf>
    <xf numFmtId="0" fontId="108" fillId="0" borderId="0" xfId="2" applyFont="1" applyFill="1" applyBorder="1" applyAlignment="1">
      <alignment vertical="top" wrapText="1"/>
    </xf>
    <xf numFmtId="0" fontId="149" fillId="22" borderId="157" xfId="17" applyFont="1" applyFill="1" applyBorder="1" applyAlignment="1">
      <alignment horizontal="center" vertical="center" wrapText="1"/>
    </xf>
    <xf numFmtId="3" fontId="72" fillId="27" borderId="0" xfId="0" applyNumberFormat="1" applyFont="1" applyFill="1" applyAlignment="1">
      <alignment vertical="top" wrapText="1"/>
    </xf>
    <xf numFmtId="3" fontId="138" fillId="27" borderId="0" xfId="0" applyNumberFormat="1" applyFont="1" applyFill="1" applyBorder="1" applyAlignment="1">
      <alignment horizontal="left" vertical="center" wrapText="1"/>
    </xf>
    <xf numFmtId="0" fontId="76" fillId="24" borderId="209" xfId="0" applyFont="1" applyFill="1" applyBorder="1" applyAlignment="1">
      <alignment horizontal="left" vertical="center"/>
    </xf>
    <xf numFmtId="0" fontId="76" fillId="48" borderId="209" xfId="0" applyFont="1" applyFill="1" applyBorder="1" applyAlignment="1">
      <alignment horizontal="left" vertical="center"/>
    </xf>
    <xf numFmtId="0" fontId="76" fillId="38" borderId="209" xfId="0" applyFont="1" applyFill="1" applyBorder="1" applyAlignment="1">
      <alignment horizontal="left" vertical="center"/>
    </xf>
    <xf numFmtId="0" fontId="76" fillId="49" borderId="209" xfId="0" applyFont="1" applyFill="1" applyBorder="1" applyAlignment="1">
      <alignment horizontal="left" vertical="center"/>
    </xf>
    <xf numFmtId="0" fontId="76" fillId="50" borderId="209" xfId="0" applyFont="1" applyFill="1" applyBorder="1" applyAlignment="1">
      <alignment horizontal="left" vertical="center"/>
    </xf>
    <xf numFmtId="0" fontId="76" fillId="51" borderId="209" xfId="0" applyFont="1" applyFill="1" applyBorder="1" applyAlignment="1">
      <alignment horizontal="left" vertical="center"/>
    </xf>
    <xf numFmtId="0" fontId="8" fillId="0" borderId="218" xfId="1" applyFill="1" applyBorder="1" applyAlignment="1" applyProtection="1">
      <alignment vertical="top" wrapText="1"/>
    </xf>
    <xf numFmtId="0" fontId="8" fillId="0" borderId="220" xfId="1" applyFill="1" applyBorder="1" applyAlignment="1" applyProtection="1">
      <alignment vertical="top" wrapText="1"/>
    </xf>
    <xf numFmtId="0" fontId="8" fillId="0" borderId="32" xfId="1" applyFill="1" applyBorder="1" applyAlignment="1" applyProtection="1">
      <alignment vertical="center" wrapText="1"/>
    </xf>
    <xf numFmtId="0" fontId="8" fillId="0" borderId="139" xfId="1" applyFill="1" applyBorder="1" applyAlignment="1" applyProtection="1">
      <alignment vertical="center" wrapText="1"/>
    </xf>
    <xf numFmtId="0" fontId="8" fillId="0" borderId="0" xfId="1" applyAlignment="1" applyProtection="1">
      <alignment horizontal="left" vertical="top" wrapText="1"/>
    </xf>
    <xf numFmtId="0" fontId="8" fillId="0" borderId="140" xfId="1" applyFill="1" applyBorder="1" applyAlignment="1" applyProtection="1">
      <alignment vertical="top" wrapText="1"/>
    </xf>
    <xf numFmtId="0" fontId="167" fillId="50" borderId="0" xfId="0" applyFont="1" applyFill="1" applyAlignment="1">
      <alignment vertical="center"/>
    </xf>
    <xf numFmtId="0" fontId="7" fillId="3" borderId="0" xfId="4" applyFont="1" applyFill="1" applyAlignment="1">
      <alignment vertical="top"/>
    </xf>
    <xf numFmtId="0" fontId="7" fillId="3" borderId="0" xfId="2" applyFont="1" applyFill="1" applyAlignment="1">
      <alignment vertical="top"/>
    </xf>
    <xf numFmtId="0" fontId="214" fillId="3" borderId="0" xfId="2" applyFont="1" applyFill="1" applyAlignment="1">
      <alignment vertical="top"/>
    </xf>
    <xf numFmtId="0" fontId="34" fillId="3" borderId="0" xfId="2" applyFont="1" applyFill="1" applyAlignment="1">
      <alignment vertical="top"/>
    </xf>
    <xf numFmtId="0" fontId="222" fillId="0" borderId="0" xfId="2" applyFont="1">
      <alignment vertical="center"/>
    </xf>
    <xf numFmtId="0" fontId="35" fillId="33" borderId="0" xfId="4" applyFont="1" applyFill="1"/>
    <xf numFmtId="0" fontId="6" fillId="33" borderId="0" xfId="4" applyFill="1"/>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2" fillId="6" borderId="0" xfId="0" applyFont="1" applyFill="1" applyAlignment="1">
      <alignment horizontal="left" vertical="center" wrapText="1"/>
    </xf>
    <xf numFmtId="0" fontId="172" fillId="6" borderId="74" xfId="0" applyFont="1" applyFill="1" applyBorder="1" applyAlignment="1">
      <alignment horizontal="left" vertical="center" wrapText="1"/>
    </xf>
    <xf numFmtId="0" fontId="172" fillId="6" borderId="0" xfId="0" applyFont="1" applyFill="1" applyAlignment="1">
      <alignment horizontal="left" vertical="center"/>
    </xf>
    <xf numFmtId="0" fontId="172"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Border="1" applyAlignment="1">
      <alignment horizontal="left" vertical="center" wrapText="1"/>
    </xf>
    <xf numFmtId="0" fontId="85"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81" fillId="39" borderId="0" xfId="0" applyFont="1" applyFill="1" applyAlignment="1">
      <alignment horizontal="left" vertical="center" wrapText="1"/>
    </xf>
    <xf numFmtId="0" fontId="10" fillId="7" borderId="153" xfId="17" applyFont="1" applyFill="1" applyBorder="1" applyAlignment="1">
      <alignment horizontal="left" vertical="center" wrapText="1"/>
    </xf>
    <xf numFmtId="0" fontId="10" fillId="7" borderId="150" xfId="17" applyFont="1" applyFill="1" applyBorder="1" applyAlignment="1">
      <alignment horizontal="left" vertical="center" wrapText="1"/>
    </xf>
    <xf numFmtId="0" fontId="10" fillId="7" borderId="154" xfId="17" applyFont="1" applyFill="1" applyBorder="1" applyAlignment="1">
      <alignment horizontal="left" vertical="center" wrapText="1"/>
    </xf>
    <xf numFmtId="0" fontId="37" fillId="22" borderId="195" xfId="17" applyFont="1" applyFill="1" applyBorder="1" applyAlignment="1">
      <alignment horizontal="left" vertical="top" wrapText="1"/>
    </xf>
    <xf numFmtId="0" fontId="37" fillId="22" borderId="196" xfId="17" applyFont="1" applyFill="1" applyBorder="1" applyAlignment="1">
      <alignment horizontal="left" vertical="top" wrapText="1"/>
    </xf>
    <xf numFmtId="0" fontId="37" fillId="22" borderId="197" xfId="17" applyFont="1" applyFill="1" applyBorder="1" applyAlignment="1">
      <alignment horizontal="left" vertical="top" wrapText="1"/>
    </xf>
    <xf numFmtId="0" fontId="37" fillId="0" borderId="195" xfId="17" applyFont="1" applyFill="1" applyBorder="1" applyAlignment="1">
      <alignment horizontal="left" vertical="top" wrapText="1"/>
    </xf>
    <xf numFmtId="0" fontId="37" fillId="0" borderId="196" xfId="17" applyFont="1" applyFill="1" applyBorder="1" applyAlignment="1">
      <alignment horizontal="left" vertical="top" wrapText="1"/>
    </xf>
    <xf numFmtId="0" fontId="37" fillId="0" borderId="197" xfId="17" applyFont="1" applyFill="1" applyBorder="1" applyAlignment="1">
      <alignment horizontal="left" vertical="top" wrapText="1"/>
    </xf>
    <xf numFmtId="0" fontId="13" fillId="22" borderId="195" xfId="2" applyFont="1" applyFill="1" applyBorder="1" applyAlignment="1">
      <alignment horizontal="left" vertical="top" wrapText="1"/>
    </xf>
    <xf numFmtId="0" fontId="13" fillId="22" borderId="196" xfId="2" applyFont="1" applyFill="1" applyBorder="1" applyAlignment="1">
      <alignment horizontal="left" vertical="top" wrapText="1"/>
    </xf>
    <xf numFmtId="0" fontId="13" fillId="22" borderId="197" xfId="2" applyFont="1" applyFill="1" applyBorder="1" applyAlignment="1">
      <alignment horizontal="left" vertical="top" wrapText="1"/>
    </xf>
    <xf numFmtId="0" fontId="122" fillId="22" borderId="195" xfId="2" applyFont="1" applyFill="1" applyBorder="1" applyAlignment="1">
      <alignment horizontal="left" vertical="top" wrapText="1"/>
    </xf>
    <xf numFmtId="0" fontId="122" fillId="22" borderId="196" xfId="2" applyFont="1" applyFill="1" applyBorder="1" applyAlignment="1">
      <alignment horizontal="left" vertical="top" wrapText="1"/>
    </xf>
    <xf numFmtId="0" fontId="122" fillId="22" borderId="197" xfId="2" applyFont="1" applyFill="1" applyBorder="1" applyAlignment="1">
      <alignment horizontal="left" vertical="top" wrapText="1"/>
    </xf>
    <xf numFmtId="0" fontId="13" fillId="22" borderId="195" xfId="2" applyFont="1" applyFill="1" applyBorder="1" applyAlignment="1">
      <alignment horizontal="center" vertical="center" wrapText="1"/>
    </xf>
    <xf numFmtId="0" fontId="13" fillId="22" borderId="196" xfId="2" applyFont="1" applyFill="1" applyBorder="1" applyAlignment="1">
      <alignment horizontal="center" vertical="center" wrapText="1"/>
    </xf>
    <xf numFmtId="0" fontId="13" fillId="22" borderId="197"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13" fillId="22" borderId="195" xfId="17" applyFont="1" applyFill="1" applyBorder="1" applyAlignment="1">
      <alignment horizontal="left" vertical="top" wrapText="1"/>
    </xf>
    <xf numFmtId="0" fontId="13" fillId="22" borderId="196" xfId="17" applyFont="1" applyFill="1" applyBorder="1" applyAlignment="1">
      <alignment horizontal="left" vertical="top" wrapText="1"/>
    </xf>
    <xf numFmtId="0" fontId="13" fillId="22" borderId="197"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12" fillId="0" borderId="143" xfId="17" applyFont="1" applyBorder="1" applyAlignment="1">
      <alignment horizontal="center" vertical="center" wrapText="1"/>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55" fillId="0" borderId="147" xfId="17" applyFont="1" applyBorder="1" applyAlignment="1">
      <alignment horizontal="center" vertical="center"/>
    </xf>
    <xf numFmtId="0" fontId="37" fillId="24" borderId="195" xfId="17" applyFont="1" applyFill="1" applyBorder="1" applyAlignment="1">
      <alignment horizontal="left" vertical="top" wrapText="1"/>
    </xf>
    <xf numFmtId="0" fontId="37" fillId="24" borderId="196" xfId="17" applyFont="1" applyFill="1" applyBorder="1" applyAlignment="1">
      <alignment horizontal="left" vertical="top" wrapText="1"/>
    </xf>
    <xf numFmtId="0" fontId="37" fillId="24" borderId="197" xfId="17" applyFont="1" applyFill="1" applyBorder="1" applyAlignment="1">
      <alignment horizontal="left" vertical="top" wrapText="1"/>
    </xf>
    <xf numFmtId="0" fontId="186" fillId="22" borderId="195" xfId="17" applyFont="1" applyFill="1" applyBorder="1" applyAlignment="1">
      <alignment horizontal="left" vertical="top" wrapText="1"/>
    </xf>
    <xf numFmtId="0" fontId="186" fillId="22" borderId="196" xfId="17" applyFont="1" applyFill="1" applyBorder="1" applyAlignment="1">
      <alignment horizontal="left" vertical="top" wrapText="1"/>
    </xf>
    <xf numFmtId="0" fontId="186" fillId="22" borderId="197" xfId="17" applyFont="1" applyFill="1" applyBorder="1" applyAlignment="1">
      <alignment horizontal="left" vertical="top" wrapText="1"/>
    </xf>
    <xf numFmtId="0" fontId="13" fillId="46" borderId="226" xfId="4" applyFont="1" applyFill="1" applyBorder="1" applyAlignment="1">
      <alignment horizontal="left" vertical="center" wrapText="1" indent="1"/>
    </xf>
    <xf numFmtId="0" fontId="13" fillId="46" borderId="227" xfId="4" applyFont="1" applyFill="1" applyBorder="1" applyAlignment="1">
      <alignment horizontal="left" vertical="center" wrapText="1" indent="1"/>
    </xf>
    <xf numFmtId="0" fontId="13" fillId="46" borderId="228" xfId="4" applyFont="1" applyFill="1" applyBorder="1" applyAlignment="1">
      <alignment horizontal="left" vertical="center" wrapText="1" indent="1"/>
    </xf>
    <xf numFmtId="0" fontId="13" fillId="46" borderId="229" xfId="4" applyFont="1" applyFill="1" applyBorder="1" applyAlignment="1">
      <alignment horizontal="left" vertical="center" wrapText="1" indent="1"/>
    </xf>
    <xf numFmtId="0" fontId="13" fillId="46" borderId="0" xfId="4" applyFont="1" applyFill="1" applyAlignment="1">
      <alignment horizontal="left" vertical="center" wrapText="1" indent="1"/>
    </xf>
    <xf numFmtId="0" fontId="13" fillId="46" borderId="230" xfId="4" applyFont="1" applyFill="1" applyBorder="1" applyAlignment="1">
      <alignment horizontal="left" vertical="center" wrapText="1" indent="1"/>
    </xf>
    <xf numFmtId="0" fontId="13" fillId="46" borderId="231" xfId="4" applyFont="1" applyFill="1" applyBorder="1" applyAlignment="1">
      <alignment horizontal="left" vertical="center" wrapText="1" indent="1"/>
    </xf>
    <xf numFmtId="0" fontId="13" fillId="46" borderId="232" xfId="4" applyFont="1" applyFill="1" applyBorder="1" applyAlignment="1">
      <alignment horizontal="left" vertical="center" wrapText="1" indent="1"/>
    </xf>
    <xf numFmtId="0" fontId="13" fillId="46" borderId="233" xfId="4" applyFont="1" applyFill="1" applyBorder="1" applyAlignment="1">
      <alignment horizontal="left" vertical="center" wrapText="1" indent="1"/>
    </xf>
    <xf numFmtId="0" fontId="209" fillId="47" borderId="0" xfId="2" applyFont="1" applyFill="1" applyAlignment="1">
      <alignment horizontal="center" vertical="center"/>
    </xf>
    <xf numFmtId="0" fontId="6" fillId="0" borderId="0" xfId="2">
      <alignment vertical="center"/>
    </xf>
    <xf numFmtId="0" fontId="108" fillId="22" borderId="0" xfId="2" applyFont="1" applyFill="1" applyAlignment="1">
      <alignment horizontal="center" vertical="center"/>
    </xf>
    <xf numFmtId="0" fontId="21" fillId="22" borderId="0" xfId="2" applyFont="1" applyFill="1" applyAlignment="1">
      <alignment horizontal="center" vertical="center"/>
    </xf>
    <xf numFmtId="0" fontId="212" fillId="0" borderId="0" xfId="2" applyFont="1">
      <alignment vertical="center"/>
    </xf>
    <xf numFmtId="0" fontId="213" fillId="22" borderId="0" xfId="2" applyFont="1" applyFill="1" applyAlignment="1">
      <alignment horizontal="center" vertical="center"/>
    </xf>
    <xf numFmtId="0" fontId="6" fillId="22" borderId="0" xfId="2" applyFill="1" applyAlignment="1">
      <alignment horizontal="center" vertical="center"/>
    </xf>
    <xf numFmtId="0" fontId="218" fillId="2" borderId="0" xfId="2" applyFont="1" applyFill="1" applyAlignment="1">
      <alignment vertical="top" wrapText="1"/>
    </xf>
    <xf numFmtId="0" fontId="219" fillId="2" borderId="0" xfId="2" applyFont="1" applyFill="1" applyAlignment="1">
      <alignment vertical="top" wrapText="1"/>
    </xf>
    <xf numFmtId="0" fontId="219" fillId="0" borderId="0" xfId="2" applyFont="1" applyAlignment="1">
      <alignment vertical="top" wrapText="1"/>
    </xf>
    <xf numFmtId="0" fontId="6" fillId="0" borderId="0" xfId="2" applyAlignment="1">
      <alignment vertical="top" wrapText="1"/>
    </xf>
    <xf numFmtId="0" fontId="51" fillId="37" borderId="0" xfId="2" applyFont="1" applyFill="1" applyAlignment="1">
      <alignment horizontal="left" vertical="center" wrapText="1" indent="1"/>
    </xf>
    <xf numFmtId="0" fontId="221" fillId="37" borderId="0" xfId="2" applyFont="1" applyFill="1" applyAlignment="1">
      <alignment horizontal="left" vertical="center" wrapText="1" indent="1"/>
    </xf>
    <xf numFmtId="0" fontId="158" fillId="27" borderId="0" xfId="0" applyFont="1" applyFill="1" applyAlignment="1">
      <alignment horizontal="center" vertical="top" wrapText="1"/>
    </xf>
    <xf numFmtId="0" fontId="204" fillId="27" borderId="0" xfId="0" applyFont="1" applyFill="1" applyAlignment="1">
      <alignment horizontal="left" vertical="top" wrapText="1"/>
    </xf>
    <xf numFmtId="0" fontId="204" fillId="27" borderId="0" xfId="0" applyFont="1" applyFill="1" applyAlignment="1">
      <alignment horizontal="left" vertical="top" wrapText="1" indent="4"/>
    </xf>
    <xf numFmtId="0" fontId="144" fillId="28" borderId="0" xfId="0" applyFont="1" applyFill="1" applyAlignment="1">
      <alignment horizontal="left" vertical="center" wrapText="1"/>
    </xf>
    <xf numFmtId="0" fontId="140" fillId="26" borderId="0" xfId="0" applyFont="1" applyFill="1" applyAlignment="1">
      <alignment horizontal="left" vertical="center"/>
    </xf>
    <xf numFmtId="0" fontId="141"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204" fillId="27" borderId="0" xfId="0" applyFont="1" applyFill="1" applyAlignment="1">
      <alignment horizontal="right" vertical="top" wrapText="1"/>
    </xf>
    <xf numFmtId="0" fontId="117" fillId="32" borderId="0" xfId="0" applyFont="1" applyFill="1" applyAlignment="1">
      <alignment horizontal="center" vertical="top" wrapText="1"/>
    </xf>
    <xf numFmtId="0" fontId="105" fillId="32" borderId="0" xfId="0" applyFont="1" applyFill="1" applyAlignment="1">
      <alignment horizontal="center" vertical="top" wrapText="1"/>
    </xf>
    <xf numFmtId="0" fontId="137" fillId="36" borderId="0" xfId="0" applyFont="1" applyFill="1" applyAlignment="1">
      <alignment horizontal="left" vertical="top" wrapText="1"/>
    </xf>
    <xf numFmtId="0" fontId="136" fillId="36" borderId="0" xfId="0" applyFont="1" applyFill="1" applyAlignment="1">
      <alignment horizontal="left" vertical="top" wrapText="1"/>
    </xf>
    <xf numFmtId="0" fontId="18" fillId="36" borderId="0" xfId="0" applyFont="1" applyFill="1" applyAlignment="1">
      <alignment horizontal="center" vertical="center"/>
    </xf>
    <xf numFmtId="0" fontId="117"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50" fillId="22" borderId="0" xfId="0" applyFont="1" applyFill="1" applyAlignment="1">
      <alignment horizontal="left" vertical="top" wrapText="1"/>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34" xfId="1" applyNumberFormat="1" applyFont="1" applyFill="1" applyBorder="1" applyAlignment="1" applyProtection="1">
      <alignment horizontal="center" vertical="center" wrapText="1"/>
    </xf>
    <xf numFmtId="14" fontId="108" fillId="24" borderId="235" xfId="1" applyNumberFormat="1" applyFont="1" applyFill="1" applyBorder="1" applyAlignment="1" applyProtection="1">
      <alignment horizontal="center" vertical="center" wrapText="1"/>
    </xf>
    <xf numFmtId="14" fontId="108" fillId="24" borderId="236" xfId="1" applyNumberFormat="1" applyFont="1" applyFill="1" applyBorder="1" applyAlignment="1" applyProtection="1">
      <alignment horizontal="center" vertical="center" wrapText="1"/>
    </xf>
    <xf numFmtId="14" fontId="108" fillId="24" borderId="181" xfId="1" applyNumberFormat="1" applyFont="1" applyFill="1" applyBorder="1" applyAlignment="1" applyProtection="1">
      <alignment horizontal="center" vertical="center" wrapText="1"/>
    </xf>
    <xf numFmtId="0" fontId="108" fillId="24" borderId="181" xfId="2" applyFont="1" applyFill="1" applyBorder="1" applyAlignment="1">
      <alignment horizontal="center" vertical="center"/>
    </xf>
    <xf numFmtId="14" fontId="114" fillId="24" borderId="1" xfId="2" applyNumberFormat="1" applyFont="1" applyFill="1" applyBorder="1" applyAlignment="1">
      <alignment horizontal="center" vertical="center" shrinkToFit="1"/>
    </xf>
    <xf numFmtId="14" fontId="114" fillId="24" borderId="161"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shrinkToFit="1"/>
    </xf>
    <xf numFmtId="14" fontId="114" fillId="24" borderId="219" xfId="2" applyNumberFormat="1" applyFont="1" applyFill="1" applyBorder="1" applyAlignment="1">
      <alignment horizontal="center" vertical="center" shrinkToFit="1"/>
    </xf>
    <xf numFmtId="14" fontId="108" fillId="24" borderId="219" xfId="2" applyNumberFormat="1" applyFont="1" applyFill="1" applyBorder="1" applyAlignment="1">
      <alignment horizontal="center" vertical="center" shrinkToFit="1"/>
    </xf>
    <xf numFmtId="0" fontId="108" fillId="24" borderId="186" xfId="2" applyFont="1" applyFill="1" applyBorder="1" applyAlignment="1">
      <alignment horizontal="center" vertical="center"/>
    </xf>
    <xf numFmtId="56" fontId="108" fillId="24" borderId="211" xfId="2" applyNumberFormat="1" applyFont="1" applyFill="1" applyBorder="1" applyAlignment="1">
      <alignment horizontal="center" vertical="center" wrapText="1"/>
    </xf>
    <xf numFmtId="56" fontId="108" fillId="24" borderId="212" xfId="2" applyNumberFormat="1" applyFont="1" applyFill="1" applyBorder="1" applyAlignment="1">
      <alignment horizontal="center" vertical="center" wrapText="1"/>
    </xf>
    <xf numFmtId="56" fontId="108" fillId="24" borderId="213" xfId="2" applyNumberFormat="1" applyFont="1" applyFill="1" applyBorder="1" applyAlignment="1">
      <alignment horizontal="center" vertical="center" wrapText="1"/>
    </xf>
    <xf numFmtId="14" fontId="108" fillId="24" borderId="164" xfId="2" applyNumberFormat="1" applyFont="1" applyFill="1" applyBorder="1" applyAlignment="1">
      <alignment horizontal="center" vertical="center" wrapText="1" shrinkToFit="1"/>
    </xf>
    <xf numFmtId="14" fontId="108" fillId="24" borderId="162" xfId="2" applyNumberFormat="1" applyFont="1" applyFill="1" applyBorder="1" applyAlignment="1">
      <alignment horizontal="center" vertical="center" wrapText="1" shrinkToFit="1"/>
    </xf>
    <xf numFmtId="14" fontId="108" fillId="24" borderId="163" xfId="2" applyNumberFormat="1" applyFont="1" applyFill="1" applyBorder="1" applyAlignment="1">
      <alignment horizontal="center" vertical="center" wrapText="1" shrinkToFit="1"/>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1" xfId="2" applyNumberFormat="1" applyFont="1" applyFill="1" applyBorder="1" applyAlignment="1">
      <alignment horizontal="center" vertical="center" wrapText="1"/>
    </xf>
    <xf numFmtId="56" fontId="108" fillId="24" borderId="223" xfId="2" applyNumberFormat="1" applyFont="1" applyFill="1" applyBorder="1" applyAlignment="1">
      <alignment horizontal="center" vertical="center"/>
    </xf>
    <xf numFmtId="56" fontId="108" fillId="24" borderId="224" xfId="2" applyNumberFormat="1" applyFont="1" applyFill="1" applyBorder="1" applyAlignment="1">
      <alignment horizontal="center" vertical="center"/>
    </xf>
    <xf numFmtId="56" fontId="108" fillId="24" borderId="225" xfId="2" applyNumberFormat="1" applyFont="1" applyFill="1" applyBorder="1" applyAlignment="1">
      <alignment horizontal="center" vertical="center"/>
    </xf>
    <xf numFmtId="14" fontId="108" fillId="24" borderId="165" xfId="1" applyNumberFormat="1" applyFont="1" applyFill="1" applyBorder="1" applyAlignment="1" applyProtection="1">
      <alignment horizontal="center" vertical="center" wrapText="1" shrinkToFit="1"/>
    </xf>
    <xf numFmtId="14" fontId="108" fillId="24" borderId="167" xfId="1" applyNumberFormat="1" applyFont="1" applyFill="1" applyBorder="1" applyAlignment="1" applyProtection="1">
      <alignment horizontal="center" vertical="center" wrapText="1" shrinkToFit="1"/>
    </xf>
    <xf numFmtId="14" fontId="108" fillId="24" borderId="166"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14" fillId="24" borderId="43" xfId="2" applyNumberFormat="1" applyFont="1" applyFill="1" applyBorder="1" applyAlignment="1">
      <alignment horizontal="center" vertical="center"/>
    </xf>
    <xf numFmtId="14" fontId="114" fillId="24" borderId="1" xfId="2" applyNumberFormat="1" applyFont="1" applyFill="1" applyBorder="1" applyAlignment="1">
      <alignment horizontal="center" vertical="center"/>
    </xf>
    <xf numFmtId="14" fontId="114"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4" fillId="24" borderId="43" xfId="2" applyFont="1" applyFill="1" applyBorder="1" applyAlignment="1">
      <alignment horizontal="center" vertical="center"/>
    </xf>
    <xf numFmtId="0" fontId="114" fillId="24" borderId="2" xfId="2"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4" xfId="2" applyFill="1" applyBorder="1" applyAlignment="1">
      <alignment horizontal="left" vertical="top" wrapText="1"/>
    </xf>
    <xf numFmtId="0" fontId="6" fillId="29" borderId="169"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1" fillId="0" borderId="99" xfId="1" applyFont="1" applyBorder="1" applyAlignment="1" applyProtection="1">
      <alignment vertical="top" wrapText="1"/>
    </xf>
    <xf numFmtId="0" fontId="21" fillId="0" borderId="188" xfId="1" applyFont="1" applyBorder="1" applyAlignment="1" applyProtection="1">
      <alignment vertical="top" wrapText="1"/>
    </xf>
    <xf numFmtId="0" fontId="21" fillId="0" borderId="189" xfId="1" applyFont="1" applyBorder="1" applyAlignment="1" applyProtection="1">
      <alignmen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111"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8" xfId="1" applyFont="1" applyFill="1" applyBorder="1" applyAlignment="1" applyProtection="1">
      <alignment horizontal="left" vertical="top" wrapText="1"/>
    </xf>
    <xf numFmtId="0" fontId="21" fillId="22" borderId="189" xfId="1" applyFont="1" applyFill="1" applyBorder="1" applyAlignment="1" applyProtection="1">
      <alignment horizontal="left" vertical="top" wrapText="1"/>
    </xf>
    <xf numFmtId="0" fontId="174"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6" fillId="42" borderId="102" xfId="2" applyFont="1" applyFill="1" applyBorder="1" applyAlignment="1">
      <alignment horizontal="center" vertical="center" wrapText="1" shrinkToFit="1"/>
    </xf>
    <xf numFmtId="0" fontId="21" fillId="0" borderId="191" xfId="1" applyFont="1" applyBorder="1" applyAlignment="1" applyProtection="1">
      <alignment horizontal="left" vertical="top" wrapText="1"/>
    </xf>
    <xf numFmtId="0" fontId="21" fillId="0" borderId="192" xfId="1" applyFont="1" applyBorder="1" applyAlignment="1" applyProtection="1">
      <alignment horizontal="left" vertical="top" wrapText="1"/>
    </xf>
    <xf numFmtId="0" fontId="21" fillId="0" borderId="193" xfId="1" applyFont="1" applyBorder="1" applyAlignment="1" applyProtection="1">
      <alignment horizontal="left" vertical="top" wrapText="1"/>
    </xf>
    <xf numFmtId="0" fontId="28" fillId="42" borderId="171" xfId="2" applyFont="1" applyFill="1" applyBorder="1" applyAlignment="1">
      <alignment horizontal="center" vertical="center" wrapText="1" shrinkToFit="1"/>
    </xf>
    <xf numFmtId="0" fontId="28" fillId="42" borderId="172" xfId="2" applyFont="1" applyFill="1" applyBorder="1" applyAlignment="1">
      <alignment horizontal="center" vertical="center" wrapText="1" shrinkToFit="1"/>
    </xf>
    <xf numFmtId="0" fontId="28" fillId="42" borderId="173"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193" fillId="22" borderId="214" xfId="2" applyFont="1" applyFill="1" applyBorder="1" applyAlignment="1">
      <alignment horizontal="center" vertical="center" wrapText="1" shrinkToFit="1"/>
    </xf>
    <xf numFmtId="0" fontId="193" fillId="22" borderId="215" xfId="2" applyFont="1" applyFill="1" applyBorder="1" applyAlignment="1">
      <alignment horizontal="center" vertical="center" wrapText="1" shrinkToFit="1"/>
    </xf>
    <xf numFmtId="0" fontId="193" fillId="22" borderId="216" xfId="2" applyFont="1" applyFill="1" applyBorder="1" applyAlignment="1">
      <alignment horizontal="center" vertical="center" wrapText="1"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6CCFF"/>
      <color rgb="FFFF0066"/>
      <color rgb="FF3399FF"/>
      <color rgb="FFBB1F05"/>
      <color rgb="FFEBA915"/>
      <color rgb="FF6EF729"/>
      <color rgb="FF00CC00"/>
      <color rgb="FFFFE7FF"/>
      <color rgb="FFFF99FF"/>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'21　感染症統計'!$A$7</c:f>
              <c:strCache>
                <c:ptCount val="1"/>
                <c:pt idx="0">
                  <c:v>2022年</c:v>
                </c:pt>
              </c:strCache>
            </c:strRef>
          </c:tx>
          <c:spPr>
            <a:ln w="63500" cap="rnd">
              <a:solidFill>
                <a:srgbClr val="FF0000"/>
              </a:solidFill>
              <a:round/>
            </a:ln>
            <a:effectLst/>
          </c:spPr>
          <c:marker>
            <c:symbol val="none"/>
          </c:marker>
          <c:val>
            <c:numRef>
              <c:f>'21　感染症統計'!$B$7:$M$7</c:f>
              <c:numCache>
                <c:formatCode>#,##0_ </c:formatCode>
                <c:ptCount val="12"/>
                <c:pt idx="0" formatCode="General">
                  <c:v>81</c:v>
                </c:pt>
                <c:pt idx="1">
                  <c:v>39</c:v>
                </c:pt>
                <c:pt idx="2">
                  <c:v>72</c:v>
                </c:pt>
                <c:pt idx="3">
                  <c:v>88</c:v>
                </c:pt>
                <c:pt idx="4">
                  <c:v>250</c:v>
                </c:pt>
              </c:numCache>
            </c:numRef>
          </c:val>
          <c:smooth val="0"/>
          <c:extLst>
            <c:ext xmlns:c16="http://schemas.microsoft.com/office/drawing/2014/chart" uri="{C3380CC4-5D6E-409C-BE32-E72D297353CC}">
              <c16:uniqueId val="{00000000-B26B-4AAB-ADDF-AF634710DDB6}"/>
            </c:ext>
          </c:extLst>
        </c:ser>
        <c:ser>
          <c:idx val="7"/>
          <c:order val="1"/>
          <c:tx>
            <c:strRef>
              <c:f>'21　感染症統計'!$A$8</c:f>
              <c:strCache>
                <c:ptCount val="1"/>
                <c:pt idx="0">
                  <c:v>2021年</c:v>
                </c:pt>
              </c:strCache>
            </c:strRef>
          </c:tx>
          <c:spPr>
            <a:ln w="25400" cap="rnd">
              <a:solidFill>
                <a:schemeClr val="accent6">
                  <a:lumMod val="75000"/>
                </a:schemeClr>
              </a:solidFill>
              <a:round/>
            </a:ln>
            <a:effectLst/>
          </c:spPr>
          <c:marker>
            <c:symbol val="none"/>
          </c:marker>
          <c:val>
            <c:numRef>
              <c:f>'21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'21　感染症統計'!$A$9</c:f>
              <c:strCache>
                <c:ptCount val="1"/>
                <c:pt idx="0">
                  <c:v>2020年</c:v>
                </c:pt>
              </c:strCache>
            </c:strRef>
          </c:tx>
          <c:spPr>
            <a:ln w="19050" cap="rnd">
              <a:solidFill>
                <a:schemeClr val="accent1"/>
              </a:solidFill>
              <a:round/>
            </a:ln>
            <a:effectLst/>
          </c:spPr>
          <c:marker>
            <c:symbol val="none"/>
          </c:marker>
          <c:val>
            <c:numRef>
              <c:f>'21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'21　感染症統計'!$A$10</c:f>
              <c:strCache>
                <c:ptCount val="1"/>
                <c:pt idx="0">
                  <c:v>2019年</c:v>
                </c:pt>
              </c:strCache>
            </c:strRef>
          </c:tx>
          <c:spPr>
            <a:ln w="12700" cap="rnd">
              <a:solidFill>
                <a:srgbClr val="FF0066"/>
              </a:solidFill>
              <a:round/>
            </a:ln>
            <a:effectLst/>
          </c:spPr>
          <c:marker>
            <c:symbol val="none"/>
          </c:marker>
          <c:val>
            <c:numRef>
              <c:f>'21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'21　感染症統計'!$A$11</c:f>
              <c:strCache>
                <c:ptCount val="1"/>
                <c:pt idx="0">
                  <c:v>2018年</c:v>
                </c:pt>
              </c:strCache>
            </c:strRef>
          </c:tx>
          <c:spPr>
            <a:ln w="12700" cap="rnd">
              <a:solidFill>
                <a:schemeClr val="accent3"/>
              </a:solidFill>
              <a:round/>
            </a:ln>
            <a:effectLst/>
          </c:spPr>
          <c:marker>
            <c:symbol val="none"/>
          </c:marker>
          <c:val>
            <c:numRef>
              <c:f>'21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'21　感染症統計'!$A$12</c:f>
              <c:strCache>
                <c:ptCount val="1"/>
                <c:pt idx="0">
                  <c:v>2017年</c:v>
                </c:pt>
              </c:strCache>
            </c:strRef>
          </c:tx>
          <c:spPr>
            <a:ln w="12700" cap="rnd">
              <a:solidFill>
                <a:schemeClr val="accent4"/>
              </a:solidFill>
              <a:round/>
            </a:ln>
            <a:effectLst/>
          </c:spPr>
          <c:marker>
            <c:symbol val="none"/>
          </c:marker>
          <c:val>
            <c:numRef>
              <c:f>'21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'21　感染症統計'!$A$13</c:f>
              <c:strCache>
                <c:ptCount val="1"/>
                <c:pt idx="0">
                  <c:v>2016年</c:v>
                </c:pt>
              </c:strCache>
            </c:strRef>
          </c:tx>
          <c:spPr>
            <a:ln w="12700" cap="rnd">
              <a:solidFill>
                <a:schemeClr val="accent5"/>
              </a:solidFill>
              <a:round/>
            </a:ln>
            <a:effectLst/>
          </c:spPr>
          <c:marker>
            <c:symbol val="none"/>
          </c:marker>
          <c:val>
            <c:numRef>
              <c:f>'21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'21　感染症統計'!$A$14</c:f>
              <c:strCache>
                <c:ptCount val="1"/>
                <c:pt idx="0">
                  <c:v>2015年</c:v>
                </c:pt>
              </c:strCache>
            </c:strRef>
          </c:tx>
          <c:spPr>
            <a:ln w="12700" cap="rnd">
              <a:solidFill>
                <a:schemeClr val="accent6"/>
              </a:solidFill>
              <a:round/>
            </a:ln>
            <a:effectLst/>
          </c:spPr>
          <c:marker>
            <c:symbol val="none"/>
          </c:marker>
          <c:val>
            <c:numRef>
              <c:f>'21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'21　感染症統計'!$P$8</c:f>
              <c:strCache>
                <c:ptCount val="1"/>
                <c:pt idx="0">
                  <c:v>2021年</c:v>
                </c:pt>
              </c:strCache>
            </c:strRef>
          </c:tx>
          <c:spPr>
            <a:ln w="63500" cap="rnd">
              <a:solidFill>
                <a:srgbClr val="FF0000"/>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'21　感染症統計'!$P$9</c:f>
              <c:strCache>
                <c:ptCount val="1"/>
                <c:pt idx="0">
                  <c:v>2020年</c:v>
                </c:pt>
              </c:strCache>
            </c:strRef>
          </c:tx>
          <c:spPr>
            <a:ln w="25400" cap="rnd">
              <a:solidFill>
                <a:schemeClr val="accent6">
                  <a:lumMod val="75000"/>
                </a:schemeClr>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'21　感染症統計'!$P$10</c:f>
              <c:strCache>
                <c:ptCount val="1"/>
                <c:pt idx="0">
                  <c:v>2019年</c:v>
                </c:pt>
              </c:strCache>
            </c:strRef>
          </c:tx>
          <c:spPr>
            <a:ln w="19050" cap="rnd">
              <a:solidFill>
                <a:schemeClr val="accent1"/>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'21　感染症統計'!$P$11</c:f>
              <c:strCache>
                <c:ptCount val="1"/>
                <c:pt idx="0">
                  <c:v>2018年</c:v>
                </c:pt>
              </c:strCache>
            </c:strRef>
          </c:tx>
          <c:spPr>
            <a:ln w="12700" cap="rnd">
              <a:solidFill>
                <a:schemeClr val="accent2"/>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'21　感染症統計'!$P$12</c:f>
              <c:strCache>
                <c:ptCount val="1"/>
                <c:pt idx="0">
                  <c:v>2017年</c:v>
                </c:pt>
              </c:strCache>
            </c:strRef>
          </c:tx>
          <c:spPr>
            <a:ln w="12700" cap="rnd">
              <a:solidFill>
                <a:schemeClr val="accent3"/>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'21　感染症統計'!$P$13</c:f>
              <c:strCache>
                <c:ptCount val="1"/>
                <c:pt idx="0">
                  <c:v>2016年</c:v>
                </c:pt>
              </c:strCache>
            </c:strRef>
          </c:tx>
          <c:spPr>
            <a:ln w="12700" cap="rnd">
              <a:solidFill>
                <a:schemeClr val="accent4"/>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'21　感染症統計'!$P$14</c:f>
              <c:strCache>
                <c:ptCount val="1"/>
                <c:pt idx="0">
                  <c:v>2015年</c:v>
                </c:pt>
              </c:strCache>
            </c:strRef>
          </c:tx>
          <c:spPr>
            <a:ln w="12700" cap="rnd">
              <a:solidFill>
                <a:schemeClr val="accent5"/>
              </a:solidFill>
              <a:round/>
            </a:ln>
            <a:effectLst/>
          </c:spPr>
          <c:marker>
            <c:symbol val="none"/>
          </c:marker>
          <c:cat>
            <c:numRef>
              <c:f>'21　感染症統計'!$Q$7:$AB$7</c:f>
              <c:numCache>
                <c:formatCode>#,##0_ </c:formatCode>
                <c:ptCount val="12"/>
                <c:pt idx="0" formatCode="General">
                  <c:v>0</c:v>
                </c:pt>
                <c:pt idx="1">
                  <c:v>5</c:v>
                </c:pt>
                <c:pt idx="2">
                  <c:v>4</c:v>
                </c:pt>
                <c:pt idx="3">
                  <c:v>1</c:v>
                </c:pt>
                <c:pt idx="4">
                  <c:v>1</c:v>
                </c:pt>
              </c:numCache>
            </c:numRef>
          </c:cat>
          <c:val>
            <c:numRef>
              <c:f>'21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53339</xdr:colOff>
      <xdr:row>0</xdr:row>
      <xdr:rowOff>101038</xdr:rowOff>
    </xdr:from>
    <xdr:to>
      <xdr:col>12</xdr:col>
      <xdr:colOff>326364</xdr:colOff>
      <xdr:row>18</xdr:row>
      <xdr:rowOff>53340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339" y="10103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167640</xdr:colOff>
      <xdr:row>18</xdr:row>
      <xdr:rowOff>7620</xdr:rowOff>
    </xdr:to>
    <xdr:pic>
      <xdr:nvPicPr>
        <xdr:cNvPr id="14" name="図 13" descr="感染性胃腸炎患者報告数　直近5シーズン">
          <a:extLst>
            <a:ext uri="{FF2B5EF4-FFF2-40B4-BE49-F238E27FC236}">
              <a16:creationId xmlns:a16="http://schemas.microsoft.com/office/drawing/2014/main" id="{4C0C8100-B588-04DE-4615-337926B96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56760" y="990600"/>
          <a:ext cx="721614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5.30</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07045"/>
            <a:gd name="adj6" fmla="val 2524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267424</xdr:colOff>
      <xdr:row>13</xdr:row>
      <xdr:rowOff>107807</xdr:rowOff>
    </xdr:from>
    <xdr:to>
      <xdr:col>11</xdr:col>
      <xdr:colOff>590242</xdr:colOff>
      <xdr:row>15</xdr:row>
      <xdr:rowOff>71926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548584" y="266050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34666</xdr:colOff>
      <xdr:row>16</xdr:row>
      <xdr:rowOff>15240</xdr:rowOff>
    </xdr:to>
    <xdr:pic>
      <xdr:nvPicPr>
        <xdr:cNvPr id="2" name="図 1">
          <a:extLst>
            <a:ext uri="{FF2B5EF4-FFF2-40B4-BE49-F238E27FC236}">
              <a16:creationId xmlns:a16="http://schemas.microsoft.com/office/drawing/2014/main" id="{5E447513-4415-5E62-287C-94CCA5D71E2F}"/>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520566" cy="2522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5E4F339-6F4A-4C31-AF2A-088E4446F67D}"/>
            </a:ext>
          </a:extLst>
        </xdr:cNvPr>
        <xdr:cNvSpPr>
          <a:spLocks noChangeAspect="1" noChangeArrowheads="1"/>
        </xdr:cNvSpPr>
      </xdr:nvSpPr>
      <xdr:spPr bwMode="auto">
        <a:xfrm>
          <a:off x="4442460" y="3398520"/>
          <a:ext cx="304800" cy="299085"/>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4476785-C160-459F-87E9-9F0ACD0753A5}"/>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A585FFC1-F510-453E-BB21-C74C444B4EBC}"/>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xdr:from>
      <xdr:col>5</xdr:col>
      <xdr:colOff>249555</xdr:colOff>
      <xdr:row>7</xdr:row>
      <xdr:rowOff>38100</xdr:rowOff>
    </xdr:from>
    <xdr:to>
      <xdr:col>6</xdr:col>
      <xdr:colOff>478155</xdr:colOff>
      <xdr:row>10</xdr:row>
      <xdr:rowOff>114300</xdr:rowOff>
    </xdr:to>
    <xdr:sp macro="" textlink="">
      <xdr:nvSpPr>
        <xdr:cNvPr id="5" name="右矢印 4">
          <a:extLst>
            <a:ext uri="{FF2B5EF4-FFF2-40B4-BE49-F238E27FC236}">
              <a16:creationId xmlns:a16="http://schemas.microsoft.com/office/drawing/2014/main" id="{5514511A-5DE4-4DE0-AD0E-E5F78DDFFBF0}"/>
            </a:ext>
          </a:extLst>
        </xdr:cNvPr>
        <xdr:cNvSpPr>
          <a:spLocks noChangeArrowheads="1"/>
        </xdr:cNvSpPr>
      </xdr:nvSpPr>
      <xdr:spPr bwMode="auto">
        <a:xfrm>
          <a:off x="3053715" y="1661160"/>
          <a:ext cx="632460" cy="693420"/>
        </a:xfrm>
        <a:prstGeom prst="rightArrow">
          <a:avLst>
            <a:gd name="adj1" fmla="val 50000"/>
            <a:gd name="adj2" fmla="val 50003"/>
          </a:avLst>
        </a:prstGeom>
        <a:solidFill>
          <a:srgbClr val="C0C0C0"/>
        </a:solidFill>
        <a:ln w="25400" algn="ctr">
          <a:solidFill>
            <a:srgbClr val="385D8A"/>
          </a:solidFill>
          <a:miter lim="800000"/>
          <a:headEnd/>
          <a:tailEnd/>
        </a:ln>
        <a:effectLst>
          <a:outerShdw dist="53882" dir="2700000" algn="ctr" rotWithShape="0">
            <a:srgbClr val="FFFFFF"/>
          </a:outerShdw>
        </a:effectLst>
      </xdr:spPr>
      <xdr:txBody>
        <a:bodyPr/>
        <a:lstStyle/>
        <a:p>
          <a:endParaRPr lang="ja-JP" altLang="en-US"/>
        </a:p>
      </xdr:txBody>
    </xdr:sp>
    <xdr:clientData/>
  </xdr:twoCellAnchor>
  <xdr:twoCellAnchor editAs="oneCell">
    <xdr:from>
      <xdr:col>1</xdr:col>
      <xdr:colOff>9525</xdr:colOff>
      <xdr:row>4</xdr:row>
      <xdr:rowOff>142875</xdr:rowOff>
    </xdr:from>
    <xdr:to>
      <xdr:col>4</xdr:col>
      <xdr:colOff>615315</xdr:colOff>
      <xdr:row>14</xdr:row>
      <xdr:rowOff>38100</xdr:rowOff>
    </xdr:to>
    <xdr:pic>
      <xdr:nvPicPr>
        <xdr:cNvPr id="6" name="図 5">
          <a:extLst>
            <a:ext uri="{FF2B5EF4-FFF2-40B4-BE49-F238E27FC236}">
              <a16:creationId xmlns:a16="http://schemas.microsoft.com/office/drawing/2014/main" id="{0B6EAD3C-7018-4D75-9B48-92F20CA54EA1}"/>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4805" y="1133475"/>
          <a:ext cx="2457450" cy="1983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60961</xdr:colOff>
      <xdr:row>32</xdr:row>
      <xdr:rowOff>81280</xdr:rowOff>
    </xdr:from>
    <xdr:to>
      <xdr:col>10</xdr:col>
      <xdr:colOff>30481</xdr:colOff>
      <xdr:row>41</xdr:row>
      <xdr:rowOff>60667</xdr:rowOff>
    </xdr:to>
    <xdr:pic>
      <xdr:nvPicPr>
        <xdr:cNvPr id="13" name="図 12">
          <a:extLst>
            <a:ext uri="{FF2B5EF4-FFF2-40B4-BE49-F238E27FC236}">
              <a16:creationId xmlns:a16="http://schemas.microsoft.com/office/drawing/2014/main" id="{A757DAFB-1811-7BD1-DFBF-94798BA5C6D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34721" y="14335760"/>
          <a:ext cx="10718800" cy="2448267"/>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1.19% :</a:t>
          </a:r>
          <a:r>
            <a:rPr kumimoji="1" lang="ja-JP" altLang="en-US" sz="1400" b="1">
              <a:solidFill>
                <a:srgbClr val="FFFF00"/>
              </a:solidFill>
            </a:rPr>
            <a:t>減少</a:t>
          </a:r>
          <a:r>
            <a:rPr kumimoji="1" lang="en-US" altLang="ja-JP" sz="1400" b="1">
              <a:solidFill>
                <a:srgbClr val="FFFF00"/>
              </a:solidFill>
            </a:rPr>
            <a:t> </a:t>
          </a:r>
          <a:endParaRPr kumimoji="1" lang="ja-JP" altLang="en-US" sz="1400" b="1">
            <a:solidFill>
              <a:srgbClr val="FFFF00"/>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43</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2895600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324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日あたりに確認される感染者数を見る。</a:t>
          </a:r>
          <a:r>
            <a:rPr lang="en-US" altLang="ja-JP" sz="2400" b="0" i="0">
              <a:solidFill>
                <a:schemeClr val="dk1"/>
              </a:solidFill>
              <a:effectLst/>
              <a:latin typeface="+mn-lt"/>
              <a:ea typeface="+mn-ea"/>
              <a:cs typeface="+mn-cs"/>
            </a:rPr>
            <a:t>6</a:t>
          </a:r>
          <a:r>
            <a:rPr lang="ja-JP" altLang="en-US" sz="2400" b="0" i="0">
              <a:solidFill>
                <a:schemeClr val="dk1"/>
              </a:solidFill>
              <a:effectLst/>
              <a:latin typeface="+mn-lt"/>
              <a:ea typeface="+mn-ea"/>
              <a:cs typeface="+mn-cs"/>
            </a:rPr>
            <a:t>月</a:t>
          </a:r>
          <a:r>
            <a:rPr lang="en-US" altLang="ja-JP" sz="2400" b="0" i="0">
              <a:solidFill>
                <a:schemeClr val="dk1"/>
              </a:solidFill>
              <a:effectLst/>
              <a:latin typeface="+mn-lt"/>
              <a:ea typeface="+mn-ea"/>
              <a:cs typeface="+mn-cs"/>
            </a:rPr>
            <a:t>3</a:t>
          </a:r>
          <a:r>
            <a:rPr lang="ja-JP" altLang="en-US" sz="2400" b="0" i="0">
              <a:solidFill>
                <a:schemeClr val="dk1"/>
              </a:solidFill>
              <a:effectLst/>
              <a:latin typeface="+mn-lt"/>
              <a:ea typeface="+mn-ea"/>
              <a:cs typeface="+mn-cs"/>
            </a:rPr>
            <a:t>日は世界全体で</a:t>
          </a:r>
          <a:r>
            <a:rPr lang="en-US" altLang="ja-JP" sz="2400" b="0" i="0">
              <a:solidFill>
                <a:schemeClr val="dk1"/>
              </a:solidFill>
              <a:effectLst/>
              <a:latin typeface="+mn-lt"/>
              <a:ea typeface="+mn-ea"/>
              <a:cs typeface="+mn-cs"/>
            </a:rPr>
            <a:t>53</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4258</a:t>
          </a:r>
          <a:r>
            <a:rPr lang="ja-JP" altLang="en-US" sz="2400" b="0" i="0">
              <a:solidFill>
                <a:schemeClr val="dk1"/>
              </a:solidFill>
              <a:effectLst/>
              <a:latin typeface="+mn-lt"/>
              <a:ea typeface="+mn-ea"/>
              <a:cs typeface="+mn-cs"/>
            </a:rPr>
            <a:t>人だった。地域別では欧州が</a:t>
          </a:r>
          <a:r>
            <a:rPr lang="en-US" altLang="ja-JP" sz="2400" b="0" i="0">
              <a:solidFill>
                <a:schemeClr val="dk1"/>
              </a:solidFill>
              <a:effectLst/>
              <a:latin typeface="+mn-lt"/>
              <a:ea typeface="+mn-ea"/>
              <a:cs typeface="+mn-cs"/>
            </a:rPr>
            <a:t>16</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4681</a:t>
          </a:r>
          <a:r>
            <a:rPr lang="ja-JP" altLang="en-US" sz="2400" b="0" i="0">
              <a:solidFill>
                <a:schemeClr val="dk1"/>
              </a:solidFill>
              <a:effectLst/>
              <a:latin typeface="+mn-lt"/>
              <a:ea typeface="+mn-ea"/>
              <a:cs typeface="+mn-cs"/>
            </a:rPr>
            <a:t>人で最多。次いで北米が</a:t>
          </a:r>
          <a:r>
            <a:rPr lang="en-US" altLang="ja-JP" sz="2400" b="0" i="0">
              <a:solidFill>
                <a:schemeClr val="dk1"/>
              </a:solidFill>
              <a:effectLst/>
              <a:latin typeface="+mn-lt"/>
              <a:ea typeface="+mn-ea"/>
              <a:cs typeface="+mn-cs"/>
            </a:rPr>
            <a:t>15</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7504</a:t>
          </a:r>
          <a:r>
            <a:rPr lang="ja-JP" altLang="en-US" sz="2400" b="0" i="0">
              <a:solidFill>
                <a:schemeClr val="dk1"/>
              </a:solidFill>
              <a:effectLst/>
              <a:latin typeface="+mn-lt"/>
              <a:ea typeface="+mn-ea"/>
              <a:cs typeface="+mn-cs"/>
            </a:rPr>
            <a:t>人だった。</a:t>
          </a:r>
          <a:r>
            <a:rPr lang="en-US" altLang="ja-JP" sz="2400" b="0" i="0">
              <a:solidFill>
                <a:schemeClr val="dk1"/>
              </a:solidFill>
              <a:effectLst/>
              <a:latin typeface="+mn-lt"/>
              <a:ea typeface="+mn-ea"/>
              <a:cs typeface="+mn-cs"/>
            </a:rPr>
            <a:t>7</a:t>
          </a:r>
          <a:r>
            <a:rPr lang="ja-JP" altLang="en-US" sz="2400" b="0" i="0">
              <a:solidFill>
                <a:schemeClr val="dk1"/>
              </a:solidFill>
              <a:effectLst/>
              <a:latin typeface="+mn-lt"/>
              <a:ea typeface="+mn-ea"/>
              <a:cs typeface="+mn-cs"/>
            </a:rPr>
            <a:t>日移動平均での世界全体の新規感染者数は</a:t>
          </a:r>
          <a:r>
            <a:rPr lang="en-US" altLang="ja-JP" sz="2400" b="0" i="0">
              <a:solidFill>
                <a:schemeClr val="dk1"/>
              </a:solidFill>
              <a:effectLst/>
              <a:latin typeface="+mn-lt"/>
              <a:ea typeface="+mn-ea"/>
              <a:cs typeface="+mn-cs"/>
            </a:rPr>
            <a:t>47</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4305</a:t>
          </a:r>
          <a:r>
            <a:rPr lang="ja-JP" altLang="en-US" sz="2400" b="0" i="0">
              <a:solidFill>
                <a:schemeClr val="dk1"/>
              </a:solidFill>
              <a:effectLst/>
              <a:latin typeface="+mn-lt"/>
              <a:ea typeface="+mn-ea"/>
              <a:cs typeface="+mn-cs"/>
            </a:rPr>
            <a:t>人と、</a:t>
          </a:r>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週間前と比べて</a:t>
          </a:r>
          <a:r>
            <a:rPr lang="en-US" altLang="ja-JP" sz="2400" b="0" i="0">
              <a:solidFill>
                <a:schemeClr val="dk1"/>
              </a:solidFill>
              <a:effectLst/>
              <a:latin typeface="+mn-lt"/>
              <a:ea typeface="+mn-ea"/>
              <a:cs typeface="+mn-cs"/>
            </a:rPr>
            <a:t>4.9</a:t>
          </a:r>
          <a:r>
            <a:rPr lang="ja-JP" altLang="en-US" sz="2400" b="0" i="0">
              <a:solidFill>
                <a:schemeClr val="dk1"/>
              </a:solidFill>
              <a:effectLst/>
              <a:latin typeface="+mn-lt"/>
              <a:ea typeface="+mn-ea"/>
              <a:cs typeface="+mn-cs"/>
            </a:rPr>
            <a:t>％減った。</a:t>
          </a:r>
          <a:endParaRPr lang="en-US" altLang="ja-JP" sz="2400" b="0" i="0">
            <a:solidFill>
              <a:schemeClr val="dk1"/>
            </a:solidFill>
            <a:effectLst/>
            <a:latin typeface="+mn-lt"/>
            <a:ea typeface="+mn-ea"/>
            <a:cs typeface="+mn-cs"/>
          </a:endParaRPr>
        </a:p>
        <a:p>
          <a:endParaRPr lang="en-US" altLang="ja-JP" sz="2400" b="0" i="0">
            <a:solidFill>
              <a:schemeClr val="dk1"/>
            </a:solidFill>
            <a:effectLst/>
            <a:latin typeface="+mn-lt"/>
            <a:ea typeface="+mn-ea"/>
            <a:cs typeface="+mn-cs"/>
          </a:endParaRPr>
        </a:p>
        <a:p>
          <a:r>
            <a:rPr lang="ja-JP" altLang="en-US" sz="2400" b="0" i="0">
              <a:solidFill>
                <a:schemeClr val="dk1"/>
              </a:solidFill>
              <a:effectLst/>
              <a:latin typeface="+mn-lt"/>
              <a:ea typeface="+mn-ea"/>
              <a:cs typeface="+mn-cs"/>
            </a:rPr>
            <a:t>この辺りで、地域的な感染傾向の差であるとか、これまでの統計的データの出どころや貢献度に対して評価研究しても良い時期が来ていると思っている。</a:t>
          </a:r>
          <a:endParaRPr lang="ja-JP" altLang="en-US" sz="2400" b="1" i="0">
            <a:solidFill>
              <a:schemeClr val="dk1"/>
            </a:solidFill>
            <a:effectLst/>
            <a:latin typeface="+mn-lt"/>
            <a:ea typeface="+mn-ea"/>
            <a:cs typeface="+mn-cs"/>
          </a:endParaRPr>
        </a:p>
      </xdr:txBody>
    </xdr:sp>
    <xdr:clientData/>
  </xdr:twoCellAnchor>
  <xdr:twoCellAnchor>
    <xdr:from>
      <xdr:col>1</xdr:col>
      <xdr:colOff>1178560</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052320" y="15152087"/>
          <a:ext cx="9103360"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11</xdr:col>
      <xdr:colOff>792480</xdr:colOff>
      <xdr:row>27</xdr:row>
      <xdr:rowOff>233680</xdr:rowOff>
    </xdr:from>
    <xdr:to>
      <xdr:col>12</xdr:col>
      <xdr:colOff>325120</xdr:colOff>
      <xdr:row>29</xdr:row>
      <xdr:rowOff>254000</xdr:rowOff>
    </xdr:to>
    <xdr:sp macro="" textlink="">
      <xdr:nvSpPr>
        <xdr:cNvPr id="4" name="右中かっこ 3">
          <a:extLst>
            <a:ext uri="{FF2B5EF4-FFF2-40B4-BE49-F238E27FC236}">
              <a16:creationId xmlns:a16="http://schemas.microsoft.com/office/drawing/2014/main" id="{D9D78729-664B-4491-94A4-979319837F81}"/>
            </a:ext>
          </a:extLst>
        </xdr:cNvPr>
        <xdr:cNvSpPr/>
      </xdr:nvSpPr>
      <xdr:spPr>
        <a:xfrm>
          <a:off x="13167360" y="13136880"/>
          <a:ext cx="426720" cy="589280"/>
        </a:xfrm>
        <a:prstGeom prst="rightBrace">
          <a:avLst/>
        </a:prstGeom>
        <a:ln w="28575"/>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0</xdr:colOff>
      <xdr:row>33</xdr:row>
      <xdr:rowOff>254000</xdr:rowOff>
    </xdr:from>
    <xdr:to>
      <xdr:col>9</xdr:col>
      <xdr:colOff>711200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601200" y="14599920"/>
          <a:ext cx="1645920" cy="20116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1117600</xdr:colOff>
      <xdr:row>1</xdr:row>
      <xdr:rowOff>60960</xdr:rowOff>
    </xdr:from>
    <xdr:to>
      <xdr:col>5</xdr:col>
      <xdr:colOff>618881</xdr:colOff>
      <xdr:row>2</xdr:row>
      <xdr:rowOff>3373119</xdr:rowOff>
    </xdr:to>
    <xdr:pic>
      <xdr:nvPicPr>
        <xdr:cNvPr id="14" name="図 13">
          <a:extLst>
            <a:ext uri="{FF2B5EF4-FFF2-40B4-BE49-F238E27FC236}">
              <a16:creationId xmlns:a16="http://schemas.microsoft.com/office/drawing/2014/main" id="{2C7FE43F-AEF0-B03D-9838-CCE9E1411C4E}"/>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991360" y="457200"/>
          <a:ext cx="4754001" cy="3708399"/>
        </a:xfrm>
        <a:prstGeom prst="rect">
          <a:avLst/>
        </a:prstGeom>
      </xdr:spPr>
    </xdr:pic>
    <xdr:clientData/>
  </xdr:twoCellAnchor>
  <xdr:twoCellAnchor editAs="oneCell">
    <xdr:from>
      <xdr:col>3</xdr:col>
      <xdr:colOff>1107440</xdr:colOff>
      <xdr:row>2</xdr:row>
      <xdr:rowOff>172720</xdr:rowOff>
    </xdr:from>
    <xdr:to>
      <xdr:col>4</xdr:col>
      <xdr:colOff>1314064</xdr:colOff>
      <xdr:row>2</xdr:row>
      <xdr:rowOff>601405</xdr:rowOff>
    </xdr:to>
    <xdr:pic>
      <xdr:nvPicPr>
        <xdr:cNvPr id="17" name="図 16">
          <a:extLst>
            <a:ext uri="{FF2B5EF4-FFF2-40B4-BE49-F238E27FC236}">
              <a16:creationId xmlns:a16="http://schemas.microsoft.com/office/drawing/2014/main" id="{527CADED-3E48-2E79-A214-1633749560B7}"/>
            </a:ext>
          </a:extLst>
        </xdr:cNvPr>
        <xdr:cNvPicPr>
          <a:picLocks noChangeAspect="1"/>
        </xdr:cNvPicPr>
      </xdr:nvPicPr>
      <xdr:blipFill>
        <a:blip xmlns:r="http://schemas.openxmlformats.org/officeDocument/2006/relationships" r:embed="rId8"/>
        <a:stretch>
          <a:fillRect/>
        </a:stretch>
      </xdr:blipFill>
      <xdr:spPr>
        <a:xfrm>
          <a:off x="4328160" y="965200"/>
          <a:ext cx="1781424" cy="4286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19</xdr:col>
      <xdr:colOff>56744</xdr:colOff>
      <xdr:row>44</xdr:row>
      <xdr:rowOff>145915</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516133" cy="386674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16213</xdr:colOff>
      <xdr:row>42</xdr:row>
      <xdr:rowOff>89170</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407347" cy="332767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news/topics/220531-1603.html" TargetMode="External"/><Relationship Id="rId2" Type="http://schemas.openxmlformats.org/officeDocument/2006/relationships/hyperlink" Target="https://www.jc-press.com/?p=8335" TargetMode="External"/><Relationship Id="rId1" Type="http://schemas.openxmlformats.org/officeDocument/2006/relationships/hyperlink" Target="https://cfsa.or.jp/no8-%E6%A4%9C%E7%96%AB%E6%89%80%E3%81%A7%E3%83%90%E3%83%8A%E3%83%8A%EF%BC%88%E3%83%99%E3%83%88%E3%83%8A%E3%83%A0%E7%94%A3%EF%BC%89%E3%81%AE%E3%83%9A%E3%83%AB%E3%83%A1%E3%83%88%E3%83%AA%E3%83%B3/"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aro.affrc.go.jp/archive/nfri/seikatenji/files/2012_p-07.pdf" TargetMode="External"/><Relationship Id="rId3" Type="http://schemas.openxmlformats.org/officeDocument/2006/relationships/hyperlink" Target="https://nordot.app/905386102509993984?c=724086615123804160" TargetMode="External"/><Relationship Id="rId7" Type="http://schemas.openxmlformats.org/officeDocument/2006/relationships/hyperlink" Target="https://www3.nhk.or.jp/lnews/niigata/20220530/1030021249.html" TargetMode="External"/><Relationship Id="rId12" Type="http://schemas.openxmlformats.org/officeDocument/2006/relationships/printerSettings" Target="../printerSettings/printerSettings6.bin"/><Relationship Id="rId2" Type="http://schemas.openxmlformats.org/officeDocument/2006/relationships/hyperlink" Target="https://www.pref.fukuoka.lg.jp/press-release/syokuchudoku20220602.html" TargetMode="External"/><Relationship Id="rId1" Type="http://schemas.openxmlformats.org/officeDocument/2006/relationships/hyperlink" Target="https://www.chugoku-np.co.jp/articles/-/172407" TargetMode="External"/><Relationship Id="rId6" Type="http://schemas.openxmlformats.org/officeDocument/2006/relationships/hyperlink" Target="https://www.shokukanken.com/news/safety/220601-0918.html" TargetMode="External"/><Relationship Id="rId11" Type="http://schemas.openxmlformats.org/officeDocument/2006/relationships/hyperlink" Target="https://www.umk.co.jp/news/?date=20220605&amp;id=14199" TargetMode="External"/><Relationship Id="rId5" Type="http://schemas.openxmlformats.org/officeDocument/2006/relationships/hyperlink" Target="https://newsdig.tbs.co.jp/articles/tbc/58982?display=1" TargetMode="External"/><Relationship Id="rId10" Type="http://schemas.openxmlformats.org/officeDocument/2006/relationships/hyperlink" Target="https://www.harpersbazaar.com/jp/beauty/health-food/a40159096/fda-hepatitis-outbreak-organic-strawberries-220601-lift1/" TargetMode="External"/><Relationship Id="rId4" Type="http://schemas.openxmlformats.org/officeDocument/2006/relationships/hyperlink" Target="http://www.city.iwaki.lg.jp/www/contents/1654072927145/index.html" TargetMode="External"/><Relationship Id="rId9" Type="http://schemas.openxmlformats.org/officeDocument/2006/relationships/hyperlink" Target="https://news.yahoo.co.jp/articles/dfd7325d30ea1e33d68f34395c1e6949f2f3c26b"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2/06/c1a0d9aa253ec15f.html" TargetMode="External"/><Relationship Id="rId13" Type="http://schemas.openxmlformats.org/officeDocument/2006/relationships/printerSettings" Target="../printerSettings/printerSettings7.bin"/><Relationship Id="rId3" Type="http://schemas.openxmlformats.org/officeDocument/2006/relationships/hyperlink" Target="https://www.jetro.go.jp/biznews/2022/05/b3152f55555d6424.html" TargetMode="External"/><Relationship Id="rId7" Type="http://schemas.openxmlformats.org/officeDocument/2006/relationships/hyperlink" Target="https://news.yahoo.co.jp/articles/e5d44436c26db9f3398699ff814eca0397c0bc5f" TargetMode="External"/><Relationship Id="rId12" Type="http://schemas.openxmlformats.org/officeDocument/2006/relationships/hyperlink" Target="https://www.jetro.go.jp/biznews/2022/06/224e2bdd78d6c83d.html" TargetMode="External"/><Relationship Id="rId2" Type="http://schemas.openxmlformats.org/officeDocument/2006/relationships/hyperlink" Target="https://gigazine.net/news/20220530-gel-film-drinking-water-desert-air/" TargetMode="External"/><Relationship Id="rId1" Type="http://schemas.openxmlformats.org/officeDocument/2006/relationships/hyperlink" Target="https://www.jetro.go.jp/biznews/2022/05/5f652f823a830fc4.html" TargetMode="External"/><Relationship Id="rId6" Type="http://schemas.openxmlformats.org/officeDocument/2006/relationships/hyperlink" Target="https://news.yahoo.co.jp/articles/8f49c149f23daeb8fd67e3b0ccd4f9beb9bd6916" TargetMode="External"/><Relationship Id="rId11" Type="http://schemas.openxmlformats.org/officeDocument/2006/relationships/hyperlink" Target="https://jbpress.ismedia.jp/articles/-/70362" TargetMode="External"/><Relationship Id="rId5" Type="http://schemas.openxmlformats.org/officeDocument/2006/relationships/hyperlink" Target="https://www.j-cast.com/other/a05_prwire/2022/05/31438440.html" TargetMode="External"/><Relationship Id="rId10" Type="http://schemas.openxmlformats.org/officeDocument/2006/relationships/hyperlink" Target="https://jp.sputniknews.com/20220601/11407131.html" TargetMode="External"/><Relationship Id="rId4" Type="http://schemas.openxmlformats.org/officeDocument/2006/relationships/hyperlink" Target="https://www.jetro.go.jp/biznews/2022/05/626dbb633390a754.html" TargetMode="External"/><Relationship Id="rId9" Type="http://schemas.openxmlformats.org/officeDocument/2006/relationships/hyperlink" Target="https://www3.nhk.or.jp/news/html/20220601/k10013652031000.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8" t="s">
        <v>263</v>
      </c>
      <c r="B1" s="239"/>
      <c r="C1" s="239"/>
      <c r="D1" s="239"/>
      <c r="E1" s="239"/>
      <c r="F1" s="239"/>
      <c r="G1" s="239"/>
      <c r="H1" s="239"/>
      <c r="I1" s="131"/>
    </row>
    <row r="2" spans="1:10">
      <c r="A2" s="240" t="s">
        <v>122</v>
      </c>
      <c r="B2" s="241"/>
      <c r="C2" s="241"/>
      <c r="D2" s="241"/>
      <c r="E2" s="241"/>
      <c r="F2" s="241"/>
      <c r="G2" s="241"/>
      <c r="H2" s="241"/>
      <c r="I2" s="131"/>
    </row>
    <row r="3" spans="1:10" ht="15.75" customHeight="1">
      <c r="A3" s="612" t="s">
        <v>29</v>
      </c>
      <c r="B3" s="613"/>
      <c r="C3" s="613"/>
      <c r="D3" s="613"/>
      <c r="E3" s="613"/>
      <c r="F3" s="613"/>
      <c r="G3" s="613"/>
      <c r="H3" s="614"/>
      <c r="I3" s="131"/>
    </row>
    <row r="4" spans="1:10">
      <c r="A4" s="240" t="s">
        <v>195</v>
      </c>
      <c r="B4" s="241"/>
      <c r="C4" s="241"/>
      <c r="D4" s="241"/>
      <c r="E4" s="241"/>
      <c r="F4" s="241"/>
      <c r="G4" s="241"/>
      <c r="H4" s="241"/>
      <c r="I4" s="131"/>
    </row>
    <row r="5" spans="1:10">
      <c r="A5" s="240" t="s">
        <v>123</v>
      </c>
      <c r="B5" s="241"/>
      <c r="C5" s="241"/>
      <c r="D5" s="241"/>
      <c r="E5" s="241"/>
      <c r="F5" s="241"/>
      <c r="G5" s="241"/>
      <c r="H5" s="241"/>
      <c r="I5" s="131"/>
    </row>
    <row r="6" spans="1:10">
      <c r="A6" s="242" t="s">
        <v>122</v>
      </c>
      <c r="B6" s="243"/>
      <c r="C6" s="243"/>
      <c r="D6" s="243"/>
      <c r="E6" s="243"/>
      <c r="F6" s="243"/>
      <c r="G6" s="243"/>
      <c r="H6" s="243"/>
      <c r="I6" s="131"/>
    </row>
    <row r="7" spans="1:10">
      <c r="A7" s="242" t="s">
        <v>124</v>
      </c>
      <c r="B7" s="243"/>
      <c r="C7" s="243"/>
      <c r="D7" s="243"/>
      <c r="E7" s="243"/>
      <c r="F7" s="243"/>
      <c r="G7" s="243"/>
      <c r="H7" s="243"/>
      <c r="I7" s="131"/>
    </row>
    <row r="8" spans="1:10">
      <c r="A8" s="244" t="s">
        <v>125</v>
      </c>
      <c r="B8" s="245"/>
      <c r="C8" s="245"/>
      <c r="D8" s="245"/>
      <c r="E8" s="245"/>
      <c r="F8" s="245"/>
      <c r="G8" s="245"/>
      <c r="H8" s="245"/>
      <c r="I8" s="131"/>
    </row>
    <row r="9" spans="1:10" ht="15" customHeight="1">
      <c r="A9" s="315" t="s">
        <v>126</v>
      </c>
      <c r="B9" s="316" t="str">
        <f>+'21　食中毒記事等 '!A5</f>
        <v>食中毒の発生について(アニサキス)</v>
      </c>
      <c r="C9" s="317"/>
      <c r="D9" s="317"/>
      <c r="E9" s="317"/>
      <c r="F9" s="317"/>
      <c r="G9" s="317"/>
      <c r="H9" s="317"/>
      <c r="I9" s="131"/>
    </row>
    <row r="10" spans="1:10" ht="15" customHeight="1">
      <c r="A10" s="315" t="s">
        <v>127</v>
      </c>
      <c r="B10" s="410" t="str">
        <f>+'21　ノロウイルス関連情報 '!H72</f>
        <v>管理レベル「2」　</v>
      </c>
      <c r="C10" s="410" t="s">
        <v>233</v>
      </c>
      <c r="D10" s="318">
        <f>+'21　ノロウイルス関連情報 '!G73</f>
        <v>5.3</v>
      </c>
      <c r="E10" s="410" t="s">
        <v>234</v>
      </c>
      <c r="F10" s="319">
        <f>+'21　ノロウイルス関連情報 '!I73</f>
        <v>0.33999999999999986</v>
      </c>
      <c r="G10" s="317" t="s">
        <v>138</v>
      </c>
      <c r="H10" s="317"/>
      <c r="I10" s="131"/>
    </row>
    <row r="11" spans="1:10" s="150" customFormat="1" ht="15" customHeight="1">
      <c r="A11" s="320" t="s">
        <v>128</v>
      </c>
      <c r="B11" s="618" t="str">
        <f>+'21　 残留農薬　等 '!A2</f>
        <v>No8.検疫所でバナナ（ベトナム産）のペルメトリン（農薬成分）に係る残留農薬モニタリング検査頻度を30％に引き上げると発表（2022年5月26日発表)</v>
      </c>
      <c r="C11" s="618"/>
      <c r="D11" s="618"/>
      <c r="E11" s="618"/>
      <c r="F11" s="618"/>
      <c r="G11" s="618"/>
      <c r="H11" s="321"/>
      <c r="I11" s="149"/>
      <c r="J11" s="150" t="s">
        <v>129</v>
      </c>
    </row>
    <row r="12" spans="1:10" ht="15" customHeight="1">
      <c r="A12" s="315" t="s">
        <v>130</v>
      </c>
      <c r="B12" s="316" t="str">
        <f>+'21　食品表示'!A2</f>
        <v>【回収】信州りんご酢のにしん菜の花 一部アレルゲン表示欠落</v>
      </c>
      <c r="C12" s="317"/>
      <c r="D12" s="317"/>
      <c r="E12" s="317"/>
      <c r="F12" s="317"/>
      <c r="G12" s="317"/>
      <c r="H12" s="317"/>
      <c r="I12" s="131"/>
    </row>
    <row r="13" spans="1:10" ht="15" customHeight="1">
      <c r="A13" s="315" t="s">
        <v>131</v>
      </c>
      <c r="B13" s="322" t="str">
        <f>+'21　海外情報'!B3</f>
        <v>米国</v>
      </c>
      <c r="C13" s="317" t="str">
        <f>+'21　海外情報'!A2</f>
        <v>★米大企業で大幅賃上げ相次ぐ、アマゾン、ウォルマート、アップルなど</v>
      </c>
      <c r="D13" s="317"/>
      <c r="E13" s="317"/>
      <c r="F13" s="317"/>
      <c r="G13" s="317"/>
      <c r="H13" s="317"/>
      <c r="I13" s="131"/>
    </row>
    <row r="14" spans="1:10" ht="15" customHeight="1">
      <c r="A14" s="322" t="s">
        <v>132</v>
      </c>
      <c r="B14" s="323" t="str">
        <f>+'21　海外情報'!B5</f>
        <v>米国</v>
      </c>
      <c r="C14" s="615" t="str">
        <f>+'21　海外情報'!A5</f>
        <v>★米国小売・飲食業界「ハイブリッド店舗時代の到来」</v>
      </c>
      <c r="D14" s="615"/>
      <c r="E14" s="615"/>
      <c r="F14" s="615"/>
      <c r="G14" s="615"/>
      <c r="H14" s="616"/>
      <c r="I14" s="131"/>
    </row>
    <row r="15" spans="1:10" ht="15" customHeight="1">
      <c r="A15" s="315" t="s">
        <v>133</v>
      </c>
      <c r="B15" s="316" t="str">
        <f>+'21　感染症統計'!A20</f>
        <v>※2022年 第21週（5/23～5/29） 現在</v>
      </c>
      <c r="C15" s="317"/>
      <c r="D15" s="316" t="s">
        <v>175</v>
      </c>
      <c r="E15" s="317"/>
      <c r="F15" s="317"/>
      <c r="G15" s="317"/>
      <c r="H15" s="317"/>
      <c r="I15" s="131"/>
    </row>
    <row r="16" spans="1:10" ht="15" customHeight="1">
      <c r="A16" s="315" t="s">
        <v>134</v>
      </c>
      <c r="B16" s="617" t="str">
        <f>+'20　感染症情報'!B2</f>
        <v>2022年第20週（5月16日〜5月22日）</v>
      </c>
      <c r="C16" s="617"/>
      <c r="D16" s="617"/>
      <c r="E16" s="617"/>
      <c r="F16" s="617"/>
      <c r="G16" s="617"/>
      <c r="H16" s="317"/>
      <c r="I16" s="131"/>
    </row>
    <row r="17" spans="1:14" ht="15" customHeight="1">
      <c r="A17" s="315" t="s">
        <v>237</v>
      </c>
      <c r="B17" s="543" t="str">
        <f>+'21　衛生訓話'!A2</f>
        <v>今週のお題(手拭タオルの共用使用は禁止です!)</v>
      </c>
      <c r="C17" s="317"/>
      <c r="D17" s="317"/>
      <c r="E17" s="317"/>
      <c r="F17" s="324"/>
      <c r="G17" s="317"/>
      <c r="H17" s="317"/>
      <c r="I17" s="131"/>
    </row>
    <row r="18" spans="1:14" ht="15" customHeight="1">
      <c r="A18" s="315" t="s">
        <v>139</v>
      </c>
      <c r="B18" s="317" t="str">
        <f>+'21　新型コロナウイルス情報'!C4</f>
        <v>今週の新型コロナ 新規感染者数　世界で301万人(対前週の増加に対して減少無)</v>
      </c>
      <c r="C18" s="317"/>
      <c r="D18" s="317"/>
      <c r="E18" s="317"/>
      <c r="F18" s="317" t="s">
        <v>21</v>
      </c>
      <c r="G18" s="317"/>
      <c r="H18" s="317"/>
      <c r="I18" s="131"/>
    </row>
    <row r="19" spans="1:14" s="187" customFormat="1" ht="15" customHeight="1">
      <c r="A19" s="315" t="s">
        <v>198</v>
      </c>
      <c r="B19" s="317" t="s">
        <v>477</v>
      </c>
      <c r="C19" s="317"/>
      <c r="D19" s="317"/>
      <c r="E19" s="317"/>
      <c r="F19" s="317"/>
      <c r="G19" s="317"/>
      <c r="H19" s="317"/>
      <c r="I19" s="131"/>
    </row>
    <row r="20" spans="1:14">
      <c r="A20" s="244" t="s">
        <v>125</v>
      </c>
      <c r="B20" s="245"/>
      <c r="C20" s="245"/>
      <c r="D20" s="245"/>
      <c r="E20" s="245"/>
      <c r="F20" s="245"/>
      <c r="G20" s="245"/>
      <c r="H20" s="245"/>
      <c r="I20" s="131"/>
    </row>
    <row r="21" spans="1:14">
      <c r="A21" s="242" t="s">
        <v>21</v>
      </c>
      <c r="B21" s="243"/>
      <c r="C21" s="243"/>
      <c r="D21" s="243"/>
      <c r="E21" s="243"/>
      <c r="F21" s="243"/>
      <c r="G21" s="243"/>
      <c r="H21" s="243"/>
      <c r="I21" s="131"/>
    </row>
    <row r="22" spans="1:14">
      <c r="A22" s="132" t="s">
        <v>135</v>
      </c>
      <c r="I22" s="131"/>
    </row>
    <row r="23" spans="1:14">
      <c r="A23" s="131"/>
      <c r="I23" s="131"/>
    </row>
    <row r="24" spans="1:14">
      <c r="A24" s="131"/>
      <c r="I24" s="131"/>
    </row>
    <row r="25" spans="1:14">
      <c r="A25" s="131"/>
      <c r="I25" s="131"/>
      <c r="N25" t="s">
        <v>175</v>
      </c>
    </row>
    <row r="26" spans="1:14">
      <c r="A26" s="131"/>
      <c r="I26" s="131"/>
    </row>
    <row r="27" spans="1:14">
      <c r="A27" s="131"/>
      <c r="I27" s="131"/>
    </row>
    <row r="28" spans="1:14">
      <c r="A28" s="131"/>
      <c r="I28" s="131"/>
    </row>
    <row r="29" spans="1:14">
      <c r="A29" s="131"/>
      <c r="I29" s="131"/>
    </row>
    <row r="30" spans="1:14">
      <c r="A30" s="131"/>
      <c r="I30" s="131"/>
    </row>
    <row r="31" spans="1:14">
      <c r="A31" s="131"/>
      <c r="I31" s="131"/>
    </row>
    <row r="32" spans="1:14">
      <c r="A32" s="131"/>
      <c r="I32" s="131"/>
    </row>
    <row r="33" spans="1:9" ht="13.8" thickBot="1">
      <c r="A33" s="133"/>
      <c r="B33" s="134"/>
      <c r="C33" s="134"/>
      <c r="D33" s="134"/>
      <c r="E33" s="134"/>
      <c r="F33" s="134"/>
      <c r="G33" s="134"/>
      <c r="H33" s="134"/>
      <c r="I33" s="131"/>
    </row>
    <row r="34" spans="1:9" ht="13.8" thickTop="1"/>
    <row r="37" spans="1:9" ht="24.6">
      <c r="A37" s="163" t="s">
        <v>160</v>
      </c>
    </row>
    <row r="38" spans="1:9" ht="40.5" customHeight="1">
      <c r="A38" s="619" t="s">
        <v>161</v>
      </c>
      <c r="B38" s="619"/>
      <c r="C38" s="619"/>
      <c r="D38" s="619"/>
      <c r="E38" s="619"/>
      <c r="F38" s="619"/>
      <c r="G38" s="619"/>
    </row>
    <row r="39" spans="1:9" ht="30.75" customHeight="1">
      <c r="A39" s="623" t="s">
        <v>162</v>
      </c>
      <c r="B39" s="623"/>
      <c r="C39" s="623"/>
      <c r="D39" s="623"/>
      <c r="E39" s="623"/>
      <c r="F39" s="623"/>
      <c r="G39" s="623"/>
    </row>
    <row r="40" spans="1:9" ht="15">
      <c r="A40" s="164"/>
    </row>
    <row r="41" spans="1:9" ht="69.75" customHeight="1">
      <c r="A41" s="621" t="s">
        <v>170</v>
      </c>
      <c r="B41" s="621"/>
      <c r="C41" s="621"/>
      <c r="D41" s="621"/>
      <c r="E41" s="621"/>
      <c r="F41" s="621"/>
      <c r="G41" s="621"/>
    </row>
    <row r="42" spans="1:9" ht="35.25" customHeight="1">
      <c r="A42" s="623" t="s">
        <v>163</v>
      </c>
      <c r="B42" s="623"/>
      <c r="C42" s="623"/>
      <c r="D42" s="623"/>
      <c r="E42" s="623"/>
      <c r="F42" s="623"/>
      <c r="G42" s="623"/>
    </row>
    <row r="43" spans="1:9" ht="59.25" customHeight="1">
      <c r="A43" s="621" t="s">
        <v>164</v>
      </c>
      <c r="B43" s="621"/>
      <c r="C43" s="621"/>
      <c r="D43" s="621"/>
      <c r="E43" s="621"/>
      <c r="F43" s="621"/>
      <c r="G43" s="621"/>
    </row>
    <row r="44" spans="1:9" ht="15">
      <c r="A44" s="165"/>
    </row>
    <row r="45" spans="1:9" ht="27.75" customHeight="1">
      <c r="A45" s="622" t="s">
        <v>165</v>
      </c>
      <c r="B45" s="622"/>
      <c r="C45" s="622"/>
      <c r="D45" s="622"/>
      <c r="E45" s="622"/>
      <c r="F45" s="622"/>
      <c r="G45" s="622"/>
    </row>
    <row r="46" spans="1:9" ht="53.25" customHeight="1">
      <c r="A46" s="620" t="s">
        <v>171</v>
      </c>
      <c r="B46" s="621"/>
      <c r="C46" s="621"/>
      <c r="D46" s="621"/>
      <c r="E46" s="621"/>
      <c r="F46" s="621"/>
      <c r="G46" s="621"/>
    </row>
    <row r="47" spans="1:9" ht="15">
      <c r="A47" s="165"/>
    </row>
    <row r="48" spans="1:9" ht="32.25" customHeight="1">
      <c r="A48" s="622" t="s">
        <v>166</v>
      </c>
      <c r="B48" s="622"/>
      <c r="C48" s="622"/>
      <c r="D48" s="622"/>
      <c r="E48" s="622"/>
      <c r="F48" s="622"/>
      <c r="G48" s="622"/>
    </row>
    <row r="49" spans="1:7" ht="15">
      <c r="A49" s="164"/>
    </row>
    <row r="50" spans="1:7" ht="87" customHeight="1">
      <c r="A50" s="620" t="s">
        <v>172</v>
      </c>
      <c r="B50" s="621"/>
      <c r="C50" s="621"/>
      <c r="D50" s="621"/>
      <c r="E50" s="621"/>
      <c r="F50" s="621"/>
      <c r="G50" s="621"/>
    </row>
    <row r="51" spans="1:7" ht="15">
      <c r="A51" s="165"/>
    </row>
    <row r="52" spans="1:7" ht="32.25" customHeight="1">
      <c r="A52" s="622" t="s">
        <v>167</v>
      </c>
      <c r="B52" s="622"/>
      <c r="C52" s="622"/>
      <c r="D52" s="622"/>
      <c r="E52" s="622"/>
      <c r="F52" s="622"/>
      <c r="G52" s="622"/>
    </row>
    <row r="53" spans="1:7" ht="29.25" customHeight="1">
      <c r="A53" s="621" t="s">
        <v>168</v>
      </c>
      <c r="B53" s="621"/>
      <c r="C53" s="621"/>
      <c r="D53" s="621"/>
      <c r="E53" s="621"/>
      <c r="F53" s="621"/>
      <c r="G53" s="621"/>
    </row>
    <row r="54" spans="1:7" ht="15">
      <c r="A54" s="165"/>
    </row>
    <row r="55" spans="1:7" s="150" customFormat="1" ht="110.25" customHeight="1">
      <c r="A55" s="624" t="s">
        <v>173</v>
      </c>
      <c r="B55" s="625"/>
      <c r="C55" s="625"/>
      <c r="D55" s="625"/>
      <c r="E55" s="625"/>
      <c r="F55" s="625"/>
      <c r="G55" s="625"/>
    </row>
    <row r="56" spans="1:7" ht="34.5" customHeight="1">
      <c r="A56" s="623" t="s">
        <v>169</v>
      </c>
      <c r="B56" s="623"/>
      <c r="C56" s="623"/>
      <c r="D56" s="623"/>
      <c r="E56" s="623"/>
      <c r="F56" s="623"/>
      <c r="G56" s="623"/>
    </row>
    <row r="57" spans="1:7" ht="114" customHeight="1">
      <c r="A57" s="620" t="s">
        <v>174</v>
      </c>
      <c r="B57" s="621"/>
      <c r="C57" s="621"/>
      <c r="D57" s="621"/>
      <c r="E57" s="621"/>
      <c r="F57" s="621"/>
      <c r="G57" s="621"/>
    </row>
    <row r="58" spans="1:7" ht="109.5" customHeight="1">
      <c r="A58" s="621"/>
      <c r="B58" s="621"/>
      <c r="C58" s="621"/>
      <c r="D58" s="621"/>
      <c r="E58" s="621"/>
      <c r="F58" s="621"/>
      <c r="G58" s="621"/>
    </row>
    <row r="59" spans="1:7" ht="15">
      <c r="A59" s="165"/>
    </row>
    <row r="60" spans="1:7" s="162" customFormat="1" ht="57.75" customHeight="1">
      <c r="A60" s="621"/>
      <c r="B60" s="621"/>
      <c r="C60" s="621"/>
      <c r="D60" s="621"/>
      <c r="E60" s="621"/>
      <c r="F60" s="621"/>
      <c r="G60" s="621"/>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7"/>
  <sheetViews>
    <sheetView view="pageBreakPreview" zoomScaleNormal="100" zoomScaleSheetLayoutView="100" workbookViewId="0">
      <selection activeCell="G14" sqref="G14"/>
    </sheetView>
  </sheetViews>
  <sheetFormatPr defaultColWidth="9" defaultRowHeight="13.2"/>
  <cols>
    <col min="1" max="1" width="21.33203125" style="49" customWidth="1"/>
    <col min="2" max="2" width="19.77734375" style="49" customWidth="1"/>
    <col min="3" max="3" width="80.21875" style="447" customWidth="1"/>
    <col min="4" max="4" width="14.44140625" style="50" customWidth="1"/>
    <col min="5" max="5" width="13.6640625" style="50" customWidth="1"/>
    <col min="6" max="6" width="13.88671875" style="44" customWidth="1"/>
    <col min="7" max="7" width="58.6640625" style="44" customWidth="1"/>
    <col min="8" max="10" width="9" style="44"/>
    <col min="11" max="11" width="14.109375" style="44" customWidth="1"/>
    <col min="12" max="16384" width="9" style="44"/>
  </cols>
  <sheetData>
    <row r="1" spans="1:5" ht="44.25" customHeight="1">
      <c r="A1" s="472" t="s">
        <v>279</v>
      </c>
      <c r="B1" s="473" t="s">
        <v>227</v>
      </c>
      <c r="C1" s="474" t="s">
        <v>248</v>
      </c>
      <c r="D1" s="475" t="s">
        <v>25</v>
      </c>
      <c r="E1" s="476" t="s">
        <v>26</v>
      </c>
    </row>
    <row r="2" spans="1:5" s="183" customFormat="1" ht="22.95" customHeight="1">
      <c r="A2" s="580" t="s">
        <v>335</v>
      </c>
      <c r="B2" s="477" t="s">
        <v>336</v>
      </c>
      <c r="C2" s="477" t="s">
        <v>380</v>
      </c>
      <c r="D2" s="478">
        <v>44715</v>
      </c>
      <c r="E2" s="478">
        <v>44715</v>
      </c>
    </row>
    <row r="3" spans="1:5" s="183" customFormat="1" ht="22.95" customHeight="1">
      <c r="A3" s="477" t="s">
        <v>335</v>
      </c>
      <c r="B3" s="477" t="s">
        <v>337</v>
      </c>
      <c r="C3" s="593" t="s">
        <v>381</v>
      </c>
      <c r="D3" s="478">
        <v>44715</v>
      </c>
      <c r="E3" s="478">
        <v>44715</v>
      </c>
    </row>
    <row r="4" spans="1:5" s="183" customFormat="1" ht="22.95" customHeight="1">
      <c r="A4" s="477" t="s">
        <v>335</v>
      </c>
      <c r="B4" s="477" t="s">
        <v>337</v>
      </c>
      <c r="C4" s="594" t="s">
        <v>382</v>
      </c>
      <c r="D4" s="478">
        <v>44715</v>
      </c>
      <c r="E4" s="478">
        <v>44715</v>
      </c>
    </row>
    <row r="5" spans="1:5" s="183" customFormat="1" ht="22.95" customHeight="1">
      <c r="A5" s="477" t="s">
        <v>335</v>
      </c>
      <c r="B5" s="477" t="s">
        <v>338</v>
      </c>
      <c r="C5" s="477" t="s">
        <v>383</v>
      </c>
      <c r="D5" s="478">
        <v>44715</v>
      </c>
      <c r="E5" s="478">
        <v>44715</v>
      </c>
    </row>
    <row r="6" spans="1:5" s="183" customFormat="1" ht="22.95" customHeight="1">
      <c r="A6" s="477" t="s">
        <v>335</v>
      </c>
      <c r="B6" s="477" t="s">
        <v>339</v>
      </c>
      <c r="C6" s="593" t="s">
        <v>384</v>
      </c>
      <c r="D6" s="478">
        <v>44715</v>
      </c>
      <c r="E6" s="478">
        <v>44715</v>
      </c>
    </row>
    <row r="7" spans="1:5" s="183" customFormat="1" ht="22.95" customHeight="1">
      <c r="A7" s="477" t="s">
        <v>340</v>
      </c>
      <c r="B7" s="559" t="s">
        <v>341</v>
      </c>
      <c r="C7" s="596" t="s">
        <v>385</v>
      </c>
      <c r="D7" s="478">
        <v>44715</v>
      </c>
      <c r="E7" s="478">
        <v>44715</v>
      </c>
    </row>
    <row r="8" spans="1:5" s="183" customFormat="1" ht="22.95" customHeight="1">
      <c r="A8" s="477" t="s">
        <v>335</v>
      </c>
      <c r="B8" s="559" t="s">
        <v>342</v>
      </c>
      <c r="C8" s="592" t="s">
        <v>386</v>
      </c>
      <c r="D8" s="478">
        <v>44715</v>
      </c>
      <c r="E8" s="478">
        <v>44715</v>
      </c>
    </row>
    <row r="9" spans="1:5" s="183" customFormat="1" ht="22.95" customHeight="1">
      <c r="A9" s="477" t="s">
        <v>335</v>
      </c>
      <c r="B9" s="559" t="s">
        <v>343</v>
      </c>
      <c r="C9" s="477" t="s">
        <v>387</v>
      </c>
      <c r="D9" s="478">
        <v>44714</v>
      </c>
      <c r="E9" s="478">
        <v>44715</v>
      </c>
    </row>
    <row r="10" spans="1:5" s="183" customFormat="1" ht="22.95" customHeight="1">
      <c r="A10" s="477" t="s">
        <v>335</v>
      </c>
      <c r="B10" s="559" t="s">
        <v>344</v>
      </c>
      <c r="C10" s="592" t="s">
        <v>388</v>
      </c>
      <c r="D10" s="478">
        <v>44714</v>
      </c>
      <c r="E10" s="478">
        <v>44714</v>
      </c>
    </row>
    <row r="11" spans="1:5" s="183" customFormat="1" ht="22.95" customHeight="1">
      <c r="A11" s="477" t="s">
        <v>335</v>
      </c>
      <c r="B11" s="559" t="s">
        <v>345</v>
      </c>
      <c r="C11" s="593" t="s">
        <v>389</v>
      </c>
      <c r="D11" s="478">
        <v>44714</v>
      </c>
      <c r="E11" s="478">
        <v>44714</v>
      </c>
    </row>
    <row r="12" spans="1:5" s="183" customFormat="1" ht="22.95" customHeight="1">
      <c r="A12" s="477" t="s">
        <v>335</v>
      </c>
      <c r="B12" s="559" t="s">
        <v>346</v>
      </c>
      <c r="C12" s="592" t="s">
        <v>390</v>
      </c>
      <c r="D12" s="478">
        <v>44714</v>
      </c>
      <c r="E12" s="478">
        <v>44714</v>
      </c>
    </row>
    <row r="13" spans="1:5" s="183" customFormat="1" ht="22.95" customHeight="1">
      <c r="A13" s="477" t="s">
        <v>340</v>
      </c>
      <c r="B13" s="559" t="s">
        <v>347</v>
      </c>
      <c r="C13" s="596" t="s">
        <v>391</v>
      </c>
      <c r="D13" s="478">
        <v>44713</v>
      </c>
      <c r="E13" s="478">
        <v>44714</v>
      </c>
    </row>
    <row r="14" spans="1:5" s="183" customFormat="1" ht="22.95" customHeight="1">
      <c r="A14" s="477" t="s">
        <v>335</v>
      </c>
      <c r="B14" s="559" t="s">
        <v>348</v>
      </c>
      <c r="C14" s="597" t="s">
        <v>392</v>
      </c>
      <c r="D14" s="478">
        <v>44713</v>
      </c>
      <c r="E14" s="478">
        <v>44714</v>
      </c>
    </row>
    <row r="15" spans="1:5" s="183" customFormat="1" ht="22.95" customHeight="1">
      <c r="A15" s="477" t="s">
        <v>335</v>
      </c>
      <c r="B15" s="559" t="s">
        <v>349</v>
      </c>
      <c r="C15" s="595" t="s">
        <v>350</v>
      </c>
      <c r="D15" s="478">
        <v>44713</v>
      </c>
      <c r="E15" s="478">
        <v>44713</v>
      </c>
    </row>
    <row r="16" spans="1:5" s="183" customFormat="1" ht="22.95" customHeight="1">
      <c r="A16" s="477" t="s">
        <v>335</v>
      </c>
      <c r="B16" s="559" t="s">
        <v>351</v>
      </c>
      <c r="C16" s="594" t="s">
        <v>352</v>
      </c>
      <c r="D16" s="478">
        <v>44713</v>
      </c>
      <c r="E16" s="478">
        <v>44713</v>
      </c>
    </row>
    <row r="17" spans="1:5" s="183" customFormat="1" ht="22.95" customHeight="1">
      <c r="A17" s="477" t="s">
        <v>340</v>
      </c>
      <c r="B17" s="559" t="s">
        <v>353</v>
      </c>
      <c r="C17" s="593" t="s">
        <v>354</v>
      </c>
      <c r="D17" s="478">
        <v>44712</v>
      </c>
      <c r="E17" s="478">
        <v>44713</v>
      </c>
    </row>
    <row r="18" spans="1:5" s="183" customFormat="1" ht="22.95" customHeight="1">
      <c r="A18" s="477" t="s">
        <v>335</v>
      </c>
      <c r="B18" s="559" t="s">
        <v>355</v>
      </c>
      <c r="C18" s="593" t="s">
        <v>356</v>
      </c>
      <c r="D18" s="478">
        <v>44712</v>
      </c>
      <c r="E18" s="478">
        <v>44713</v>
      </c>
    </row>
    <row r="19" spans="1:5" s="183" customFormat="1" ht="22.95" customHeight="1">
      <c r="A19" s="477" t="s">
        <v>357</v>
      </c>
      <c r="B19" s="559" t="s">
        <v>358</v>
      </c>
      <c r="C19" s="592" t="s">
        <v>359</v>
      </c>
      <c r="D19" s="478">
        <v>44712</v>
      </c>
      <c r="E19" s="478">
        <v>44713</v>
      </c>
    </row>
    <row r="20" spans="1:5" s="183" customFormat="1" ht="22.95" customHeight="1">
      <c r="A20" s="477" t="s">
        <v>357</v>
      </c>
      <c r="B20" s="559" t="s">
        <v>360</v>
      </c>
      <c r="C20" s="592" t="s">
        <v>361</v>
      </c>
      <c r="D20" s="478">
        <v>44712</v>
      </c>
      <c r="E20" s="478">
        <v>44713</v>
      </c>
    </row>
    <row r="21" spans="1:5" s="183" customFormat="1" ht="22.95" customHeight="1">
      <c r="A21" s="477" t="s">
        <v>335</v>
      </c>
      <c r="B21" s="559" t="s">
        <v>362</v>
      </c>
      <c r="C21" s="592" t="s">
        <v>363</v>
      </c>
      <c r="D21" s="478">
        <v>44712</v>
      </c>
      <c r="E21" s="478">
        <v>44713</v>
      </c>
    </row>
    <row r="22" spans="1:5" s="183" customFormat="1" ht="22.95" customHeight="1">
      <c r="A22" s="477" t="s">
        <v>335</v>
      </c>
      <c r="B22" s="559" t="s">
        <v>364</v>
      </c>
      <c r="C22" s="593" t="s">
        <v>365</v>
      </c>
      <c r="D22" s="478">
        <v>44712</v>
      </c>
      <c r="E22" s="478">
        <v>44713</v>
      </c>
    </row>
    <row r="23" spans="1:5" s="183" customFormat="1" ht="22.95" customHeight="1">
      <c r="A23" s="477" t="s">
        <v>357</v>
      </c>
      <c r="B23" s="559" t="s">
        <v>366</v>
      </c>
      <c r="C23" s="596" t="s">
        <v>367</v>
      </c>
      <c r="D23" s="478">
        <v>44712</v>
      </c>
      <c r="E23" s="478">
        <v>44713</v>
      </c>
    </row>
    <row r="24" spans="1:5" s="183" customFormat="1" ht="22.95" customHeight="1">
      <c r="A24" s="477" t="s">
        <v>357</v>
      </c>
      <c r="B24" s="559" t="s">
        <v>368</v>
      </c>
      <c r="C24" s="592" t="s">
        <v>369</v>
      </c>
      <c r="D24" s="478">
        <v>44711</v>
      </c>
      <c r="E24" s="478">
        <v>44712</v>
      </c>
    </row>
    <row r="25" spans="1:5" s="183" customFormat="1" ht="22.95" customHeight="1">
      <c r="A25" s="477" t="s">
        <v>335</v>
      </c>
      <c r="B25" s="559" t="s">
        <v>370</v>
      </c>
      <c r="C25" s="593" t="s">
        <v>371</v>
      </c>
      <c r="D25" s="478">
        <v>44711</v>
      </c>
      <c r="E25" s="478">
        <v>44712</v>
      </c>
    </row>
    <row r="26" spans="1:5" s="183" customFormat="1" ht="22.95" customHeight="1">
      <c r="A26" s="477" t="s">
        <v>335</v>
      </c>
      <c r="B26" s="559" t="s">
        <v>372</v>
      </c>
      <c r="C26" s="593" t="s">
        <v>373</v>
      </c>
      <c r="D26" s="478">
        <v>44711</v>
      </c>
      <c r="E26" s="478">
        <v>44712</v>
      </c>
    </row>
    <row r="27" spans="1:5" s="183" customFormat="1" ht="22.95" customHeight="1">
      <c r="A27" s="477" t="s">
        <v>335</v>
      </c>
      <c r="B27" s="559" t="s">
        <v>374</v>
      </c>
      <c r="C27" s="592" t="s">
        <v>375</v>
      </c>
      <c r="D27" s="478">
        <v>44711</v>
      </c>
      <c r="E27" s="478">
        <v>44711</v>
      </c>
    </row>
    <row r="28" spans="1:5" s="183" customFormat="1" ht="22.95" customHeight="1">
      <c r="A28" s="477" t="s">
        <v>335</v>
      </c>
      <c r="B28" s="559" t="s">
        <v>376</v>
      </c>
      <c r="C28" s="595" t="s">
        <v>377</v>
      </c>
      <c r="D28" s="478">
        <v>44708</v>
      </c>
      <c r="E28" s="478">
        <v>44711</v>
      </c>
    </row>
    <row r="29" spans="1:5" s="183" customFormat="1" ht="22.95" customHeight="1">
      <c r="A29" s="477" t="s">
        <v>335</v>
      </c>
      <c r="B29" s="559" t="s">
        <v>378</v>
      </c>
      <c r="C29" s="595" t="s">
        <v>379</v>
      </c>
      <c r="D29" s="478">
        <v>44708</v>
      </c>
      <c r="E29" s="478">
        <v>44711</v>
      </c>
    </row>
    <row r="30" spans="1:5" s="183" customFormat="1" ht="22.95" customHeight="1">
      <c r="A30" s="477"/>
      <c r="B30" s="559"/>
      <c r="C30" s="477"/>
      <c r="D30" s="478"/>
      <c r="E30" s="478"/>
    </row>
    <row r="31" spans="1:5" s="183" customFormat="1" ht="22.95" customHeight="1">
      <c r="A31" s="477"/>
      <c r="B31" s="559"/>
      <c r="C31" s="477"/>
      <c r="D31" s="478"/>
      <c r="E31" s="478"/>
    </row>
    <row r="32" spans="1:5" s="183" customFormat="1" ht="22.2" customHeight="1">
      <c r="A32" s="275"/>
      <c r="B32" s="276"/>
      <c r="C32" s="277"/>
      <c r="D32" s="276"/>
      <c r="E32" s="276"/>
    </row>
    <row r="33" spans="1:11" s="183" customFormat="1" ht="18" customHeight="1">
      <c r="A33" s="271"/>
      <c r="B33" s="272"/>
      <c r="C33" s="444" t="s">
        <v>226</v>
      </c>
      <c r="D33" s="273"/>
      <c r="E33" s="273"/>
    </row>
    <row r="34" spans="1:11" ht="18.75" customHeight="1">
      <c r="A34" s="44"/>
      <c r="B34" s="44"/>
      <c r="C34" s="183"/>
      <c r="D34" s="44"/>
      <c r="E34" s="44"/>
    </row>
    <row r="35" spans="1:11" ht="9" customHeight="1">
      <c r="A35" s="45"/>
      <c r="B35" s="46"/>
      <c r="C35" s="445"/>
      <c r="D35" s="47"/>
      <c r="E35" s="47"/>
    </row>
    <row r="36" spans="1:11" s="48" customFormat="1" ht="20.25" customHeight="1">
      <c r="A36" s="185" t="s">
        <v>176</v>
      </c>
      <c r="B36" s="185"/>
      <c r="C36" s="446"/>
      <c r="D36" s="61"/>
      <c r="E36" s="61"/>
    </row>
    <row r="37" spans="1:11" s="48" customFormat="1" ht="20.25" customHeight="1">
      <c r="A37" s="842" t="s">
        <v>27</v>
      </c>
      <c r="B37" s="842"/>
      <c r="C37" s="842"/>
      <c r="D37" s="62"/>
      <c r="E37" s="62"/>
      <c r="J37" s="184"/>
      <c r="K37" s="184"/>
    </row>
  </sheetData>
  <mergeCells count="1">
    <mergeCell ref="A37:C3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6"/>
  <sheetViews>
    <sheetView zoomScale="91" zoomScaleNormal="91" zoomScaleSheetLayoutView="100" workbookViewId="0">
      <selection activeCell="G24" sqref="G24"/>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866" t="s">
        <v>280</v>
      </c>
      <c r="B1" s="867"/>
      <c r="C1" s="867"/>
      <c r="D1" s="867"/>
      <c r="E1" s="867"/>
      <c r="F1" s="867"/>
      <c r="G1" s="867"/>
      <c r="H1" s="867"/>
      <c r="I1" s="867"/>
      <c r="J1" s="867"/>
      <c r="K1" s="867"/>
      <c r="L1" s="867"/>
      <c r="M1" s="867"/>
      <c r="N1" s="868"/>
    </row>
    <row r="2" spans="1:16" s="303" customFormat="1" ht="47.4" customHeight="1" thickBot="1">
      <c r="A2" s="873" t="s">
        <v>462</v>
      </c>
      <c r="B2" s="874"/>
      <c r="C2" s="874"/>
      <c r="D2" s="874"/>
      <c r="E2" s="874"/>
      <c r="F2" s="874"/>
      <c r="G2" s="874"/>
      <c r="H2" s="874"/>
      <c r="I2" s="874"/>
      <c r="J2" s="874"/>
      <c r="K2" s="874"/>
      <c r="L2" s="874"/>
      <c r="M2" s="874"/>
      <c r="N2" s="875"/>
      <c r="O2" s="14"/>
    </row>
    <row r="3" spans="1:16" s="303" customFormat="1" ht="163.19999999999999" customHeight="1">
      <c r="A3" s="876" t="s">
        <v>461</v>
      </c>
      <c r="B3" s="877"/>
      <c r="C3" s="877"/>
      <c r="D3" s="877"/>
      <c r="E3" s="877"/>
      <c r="F3" s="877"/>
      <c r="G3" s="877"/>
      <c r="H3" s="877"/>
      <c r="I3" s="877"/>
      <c r="J3" s="877"/>
      <c r="K3" s="877"/>
      <c r="L3" s="877"/>
      <c r="M3" s="877"/>
      <c r="N3" s="878"/>
      <c r="O3" s="14"/>
    </row>
    <row r="4" spans="1:16" s="484" customFormat="1" ht="45" customHeight="1">
      <c r="A4" s="879" t="s">
        <v>463</v>
      </c>
      <c r="B4" s="880"/>
      <c r="C4" s="880"/>
      <c r="D4" s="880"/>
      <c r="E4" s="880"/>
      <c r="F4" s="880"/>
      <c r="G4" s="880"/>
      <c r="H4" s="880"/>
      <c r="I4" s="880"/>
      <c r="J4" s="880"/>
      <c r="K4" s="880"/>
      <c r="L4" s="880"/>
      <c r="M4" s="880"/>
      <c r="N4" s="881"/>
      <c r="O4" s="14"/>
    </row>
    <row r="5" spans="1:16" ht="131.4" customHeight="1" thickBot="1">
      <c r="A5" s="870" t="s">
        <v>464</v>
      </c>
      <c r="B5" s="871"/>
      <c r="C5" s="871"/>
      <c r="D5" s="871"/>
      <c r="E5" s="871"/>
      <c r="F5" s="871"/>
      <c r="G5" s="871"/>
      <c r="H5" s="871"/>
      <c r="I5" s="871"/>
      <c r="J5" s="871"/>
      <c r="K5" s="871"/>
      <c r="L5" s="871"/>
      <c r="M5" s="871"/>
      <c r="N5" s="872"/>
      <c r="O5" s="57"/>
    </row>
    <row r="6" spans="1:16" ht="48" customHeight="1">
      <c r="A6" s="869" t="s">
        <v>465</v>
      </c>
      <c r="B6" s="850"/>
      <c r="C6" s="850"/>
      <c r="D6" s="850"/>
      <c r="E6" s="850"/>
      <c r="F6" s="850"/>
      <c r="G6" s="850"/>
      <c r="H6" s="850"/>
      <c r="I6" s="850"/>
      <c r="J6" s="850"/>
      <c r="K6" s="850"/>
      <c r="L6" s="850"/>
      <c r="M6" s="850"/>
      <c r="N6" s="851"/>
    </row>
    <row r="7" spans="1:16" ht="260.39999999999998" customHeight="1" thickBot="1">
      <c r="A7" s="852" t="s">
        <v>466</v>
      </c>
      <c r="B7" s="853"/>
      <c r="C7" s="853"/>
      <c r="D7" s="853"/>
      <c r="E7" s="853"/>
      <c r="F7" s="853"/>
      <c r="G7" s="853"/>
      <c r="H7" s="853"/>
      <c r="I7" s="853"/>
      <c r="J7" s="853"/>
      <c r="K7" s="853"/>
      <c r="L7" s="853"/>
      <c r="M7" s="853"/>
      <c r="N7" s="854"/>
      <c r="O7" s="51"/>
    </row>
    <row r="8" spans="1:16" ht="40.799999999999997" customHeight="1">
      <c r="A8" s="863" t="s">
        <v>467</v>
      </c>
      <c r="B8" s="864"/>
      <c r="C8" s="864"/>
      <c r="D8" s="864"/>
      <c r="E8" s="864"/>
      <c r="F8" s="864"/>
      <c r="G8" s="864"/>
      <c r="H8" s="864"/>
      <c r="I8" s="864"/>
      <c r="J8" s="864"/>
      <c r="K8" s="864"/>
      <c r="L8" s="864"/>
      <c r="M8" s="864"/>
      <c r="N8" s="865"/>
    </row>
    <row r="9" spans="1:16" ht="304.8" customHeight="1" thickBot="1">
      <c r="A9" s="843" t="s">
        <v>468</v>
      </c>
      <c r="B9" s="844"/>
      <c r="C9" s="844"/>
      <c r="D9" s="844"/>
      <c r="E9" s="844"/>
      <c r="F9" s="844"/>
      <c r="G9" s="844"/>
      <c r="H9" s="844"/>
      <c r="I9" s="844"/>
      <c r="J9" s="844"/>
      <c r="K9" s="844"/>
      <c r="L9" s="844"/>
      <c r="M9" s="844"/>
      <c r="N9" s="845"/>
      <c r="O9" s="57"/>
    </row>
    <row r="10" spans="1:16" s="186" customFormat="1" ht="40.799999999999997" customHeight="1">
      <c r="A10" s="849" t="s">
        <v>469</v>
      </c>
      <c r="B10" s="850"/>
      <c r="C10" s="850"/>
      <c r="D10" s="850"/>
      <c r="E10" s="850"/>
      <c r="F10" s="850"/>
      <c r="G10" s="850"/>
      <c r="H10" s="850"/>
      <c r="I10" s="850"/>
      <c r="J10" s="850"/>
      <c r="K10" s="850"/>
      <c r="L10" s="850"/>
      <c r="M10" s="850"/>
      <c r="N10" s="851"/>
      <c r="O10" s="57"/>
    </row>
    <row r="11" spans="1:16" s="186" customFormat="1" ht="160.80000000000001" customHeight="1" thickBot="1">
      <c r="A11" s="852" t="s">
        <v>470</v>
      </c>
      <c r="B11" s="853"/>
      <c r="C11" s="853"/>
      <c r="D11" s="853"/>
      <c r="E11" s="853"/>
      <c r="F11" s="853"/>
      <c r="G11" s="853"/>
      <c r="H11" s="853"/>
      <c r="I11" s="853"/>
      <c r="J11" s="853"/>
      <c r="K11" s="853"/>
      <c r="L11" s="853"/>
      <c r="M11" s="853"/>
      <c r="N11" s="854"/>
      <c r="O11" s="57"/>
    </row>
    <row r="12" spans="1:16" s="140" customFormat="1" ht="27" hidden="1" customHeight="1">
      <c r="A12" s="857"/>
      <c r="B12" s="858"/>
      <c r="C12" s="858"/>
      <c r="D12" s="858"/>
      <c r="E12" s="858"/>
      <c r="F12" s="858"/>
      <c r="G12" s="858"/>
      <c r="H12" s="858"/>
      <c r="I12" s="858"/>
      <c r="J12" s="858"/>
      <c r="K12" s="858"/>
      <c r="L12" s="858"/>
      <c r="M12" s="858"/>
      <c r="N12" s="859"/>
      <c r="O12" s="499"/>
    </row>
    <row r="13" spans="1:16" s="140" customFormat="1" ht="31.8" hidden="1" customHeight="1" thickBot="1">
      <c r="A13" s="860"/>
      <c r="B13" s="861"/>
      <c r="C13" s="861"/>
      <c r="D13" s="861"/>
      <c r="E13" s="861"/>
      <c r="F13" s="861"/>
      <c r="G13" s="861"/>
      <c r="H13" s="861"/>
      <c r="I13" s="861"/>
      <c r="J13" s="861"/>
      <c r="K13" s="861"/>
      <c r="L13" s="861"/>
      <c r="M13" s="861"/>
      <c r="N13" s="862"/>
      <c r="O13" s="499"/>
    </row>
    <row r="14" spans="1:16" s="140" customFormat="1" ht="25.8" customHeight="1">
      <c r="A14" s="136"/>
      <c r="B14" s="137"/>
      <c r="C14" s="137"/>
      <c r="D14" s="137"/>
      <c r="E14" s="137"/>
      <c r="F14" s="137"/>
      <c r="G14" s="137"/>
      <c r="H14" s="137"/>
      <c r="I14" s="137"/>
      <c r="J14" s="137"/>
      <c r="K14" s="137"/>
      <c r="L14" s="137"/>
      <c r="M14" s="137"/>
      <c r="N14" s="138"/>
      <c r="O14" s="139"/>
    </row>
    <row r="15" spans="1:16" s="140" customFormat="1" ht="25.8" customHeight="1" thickBot="1">
      <c r="A15" s="136"/>
      <c r="B15" s="137"/>
      <c r="C15" s="137"/>
      <c r="D15" s="137"/>
      <c r="E15" s="137"/>
      <c r="F15" s="137"/>
      <c r="G15" s="137"/>
      <c r="H15" s="137"/>
      <c r="I15" s="137"/>
      <c r="J15" s="137"/>
      <c r="K15" s="137"/>
      <c r="L15" s="137"/>
      <c r="M15" s="137"/>
      <c r="N15" s="138"/>
      <c r="O15" s="139"/>
    </row>
    <row r="16" spans="1:16" ht="49.2" customHeight="1">
      <c r="A16" s="855" t="s">
        <v>460</v>
      </c>
      <c r="B16" s="855"/>
      <c r="C16" s="855"/>
      <c r="D16" s="855"/>
      <c r="E16" s="855"/>
      <c r="F16" s="855"/>
      <c r="G16" s="855"/>
      <c r="H16" s="855"/>
      <c r="I16" s="855"/>
      <c r="J16" s="855"/>
      <c r="K16" s="855"/>
      <c r="L16" s="855"/>
      <c r="M16" s="855"/>
      <c r="N16" s="856"/>
      <c r="P16" s="52"/>
    </row>
    <row r="17" spans="1:16" ht="21.6" customHeight="1">
      <c r="A17" s="846" t="s">
        <v>244</v>
      </c>
      <c r="B17" s="847"/>
      <c r="C17" s="847"/>
      <c r="D17" s="847"/>
      <c r="E17" s="847"/>
      <c r="F17" s="847"/>
      <c r="G17" s="847"/>
      <c r="H17" s="847"/>
      <c r="I17" s="847"/>
      <c r="J17" s="847"/>
      <c r="K17" s="847"/>
      <c r="L17" s="847"/>
      <c r="M17" s="847"/>
      <c r="N17" s="848"/>
      <c r="O17" s="63" t="s">
        <v>216</v>
      </c>
      <c r="P17" s="52"/>
    </row>
    <row r="18" spans="1:16" ht="30" customHeight="1" thickBot="1">
      <c r="A18" s="58"/>
      <c r="B18" s="59"/>
      <c r="C18" s="59"/>
      <c r="D18" s="59"/>
      <c r="E18" s="59"/>
      <c r="F18" s="59"/>
      <c r="G18" s="59"/>
      <c r="H18" s="59"/>
      <c r="I18" s="59"/>
      <c r="J18" s="59"/>
      <c r="K18" s="59"/>
      <c r="L18" s="59"/>
      <c r="M18" s="59"/>
      <c r="N18" s="60"/>
      <c r="P18" s="52"/>
    </row>
    <row r="19" spans="1:16" ht="22.8" customHeight="1">
      <c r="A19" s="806" t="s">
        <v>29</v>
      </c>
      <c r="B19" s="807"/>
      <c r="C19" s="807"/>
      <c r="D19" s="807"/>
      <c r="E19" s="807"/>
      <c r="F19" s="807"/>
      <c r="G19" s="807"/>
      <c r="H19" s="807"/>
      <c r="I19" s="807"/>
      <c r="J19" s="807"/>
      <c r="K19" s="807"/>
      <c r="L19" s="807"/>
      <c r="M19" s="807"/>
      <c r="N19" s="807"/>
      <c r="O19" s="53"/>
      <c r="P19" s="48"/>
    </row>
    <row r="20" spans="1:16" ht="40.200000000000003" customHeight="1">
      <c r="A20" s="808" t="s">
        <v>27</v>
      </c>
      <c r="B20" s="809"/>
      <c r="C20" s="809"/>
      <c r="D20" s="809"/>
      <c r="E20" s="809"/>
      <c r="F20" s="809"/>
      <c r="G20" s="809"/>
      <c r="H20" s="809"/>
      <c r="I20" s="809"/>
      <c r="J20" s="809"/>
      <c r="K20" s="809"/>
      <c r="L20" s="809"/>
      <c r="M20" s="809"/>
      <c r="N20" s="809"/>
      <c r="O20" s="53"/>
      <c r="P20" s="48"/>
    </row>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sheetData>
  <mergeCells count="17">
    <mergeCell ref="A8:N8"/>
    <mergeCell ref="A1:N1"/>
    <mergeCell ref="A6:N6"/>
    <mergeCell ref="A7:N7"/>
    <mergeCell ref="A5:N5"/>
    <mergeCell ref="A2:N2"/>
    <mergeCell ref="A3:N3"/>
    <mergeCell ref="A4:N4"/>
    <mergeCell ref="A9:N9"/>
    <mergeCell ref="A20:N20"/>
    <mergeCell ref="A19:N19"/>
    <mergeCell ref="A17:N17"/>
    <mergeCell ref="A10:N10"/>
    <mergeCell ref="A11:N11"/>
    <mergeCell ref="A16:N16"/>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15" sqref="A15"/>
    </sheetView>
  </sheetViews>
  <sheetFormatPr defaultColWidth="9" defaultRowHeight="14.4"/>
  <cols>
    <col min="1" max="1" width="212.109375" style="6" customWidth="1"/>
    <col min="2" max="2" width="33.109375" style="4" hidden="1" customWidth="1"/>
    <col min="3" max="3" width="23.109375" style="5" hidden="1" customWidth="1"/>
    <col min="4" max="16384" width="9" style="7"/>
  </cols>
  <sheetData>
    <row r="1" spans="1:14" s="56" customFormat="1" ht="46.2" customHeight="1" thickBot="1">
      <c r="A1" s="203" t="s">
        <v>281</v>
      </c>
      <c r="B1" s="54" t="s">
        <v>0</v>
      </c>
      <c r="C1" s="55" t="s">
        <v>2</v>
      </c>
    </row>
    <row r="2" spans="1:14" s="52" customFormat="1" ht="53.25" customHeight="1">
      <c r="A2" s="497" t="s">
        <v>451</v>
      </c>
      <c r="B2" s="3"/>
      <c r="C2" s="882"/>
    </row>
    <row r="3" spans="1:14" s="52" customFormat="1" ht="76.8" customHeight="1">
      <c r="A3" s="469" t="s">
        <v>452</v>
      </c>
      <c r="B3" s="64"/>
      <c r="C3" s="883"/>
    </row>
    <row r="4" spans="1:14" s="52" customFormat="1" ht="31.8" customHeight="1" thickBot="1">
      <c r="A4" s="174" t="s">
        <v>453</v>
      </c>
    </row>
    <row r="5" spans="1:14" s="52" customFormat="1" ht="41.4" customHeight="1">
      <c r="A5" s="486" t="s">
        <v>454</v>
      </c>
      <c r="B5" s="3"/>
      <c r="C5" s="882"/>
    </row>
    <row r="6" spans="1:14" s="52" customFormat="1" ht="126.6" customHeight="1">
      <c r="A6" s="470" t="s">
        <v>455</v>
      </c>
      <c r="B6" s="64"/>
      <c r="C6" s="883"/>
      <c r="D6" t="s">
        <v>216</v>
      </c>
    </row>
    <row r="7" spans="1:14" s="52" customFormat="1" ht="31.2" customHeight="1" thickBot="1">
      <c r="A7" s="174" t="s">
        <v>456</v>
      </c>
    </row>
    <row r="8" spans="1:14" s="52" customFormat="1" ht="43.2" customHeight="1">
      <c r="A8" s="487" t="s">
        <v>457</v>
      </c>
      <c r="B8" s="256"/>
      <c r="C8" s="882"/>
    </row>
    <row r="9" spans="1:14" s="52" customFormat="1" ht="183" customHeight="1">
      <c r="A9" s="468" t="s">
        <v>458</v>
      </c>
      <c r="B9" s="257"/>
      <c r="C9" s="883"/>
    </row>
    <row r="10" spans="1:14" s="52" customFormat="1" ht="28.8" customHeight="1" thickBot="1">
      <c r="A10" s="258" t="s">
        <v>459</v>
      </c>
    </row>
    <row r="11" spans="1:14" s="52" customFormat="1" ht="53.25" hidden="1" customHeight="1">
      <c r="A11" s="288"/>
      <c r="B11" s="286"/>
      <c r="C11" s="286"/>
      <c r="D11" s="286"/>
      <c r="E11" s="286"/>
      <c r="F11" s="286"/>
      <c r="G11" s="286"/>
      <c r="H11" s="286"/>
      <c r="I11" s="286"/>
      <c r="J11" s="286"/>
      <c r="K11" s="286"/>
      <c r="L11" s="286"/>
      <c r="M11" s="286"/>
      <c r="N11" s="287"/>
    </row>
    <row r="12" spans="1:14" s="52" customFormat="1" ht="249.6" hidden="1" customHeight="1" thickBot="1">
      <c r="A12" s="294"/>
      <c r="B12" s="295"/>
      <c r="C12" s="295"/>
      <c r="D12" s="295"/>
      <c r="E12" s="295"/>
      <c r="F12" s="295"/>
      <c r="G12" s="295"/>
      <c r="H12" s="295"/>
      <c r="I12" s="295"/>
      <c r="J12" s="295"/>
      <c r="K12" s="295"/>
      <c r="L12" s="295"/>
      <c r="M12" s="295"/>
      <c r="N12" s="296"/>
    </row>
    <row r="13" spans="1:14" s="52" customFormat="1" ht="42.6" hidden="1" customHeight="1" thickBot="1">
      <c r="A13" s="174"/>
    </row>
    <row r="14" spans="1:14" s="52" customFormat="1" ht="42.6" hidden="1" customHeight="1">
      <c r="A14" s="274"/>
    </row>
    <row r="15" spans="1:14" s="52" customFormat="1" ht="39" customHeight="1">
      <c r="A15" s="52" t="s">
        <v>223</v>
      </c>
    </row>
    <row r="16" spans="1:14" s="52" customFormat="1" ht="32.25" customHeight="1">
      <c r="A16" s="52" t="s">
        <v>224</v>
      </c>
    </row>
    <row r="17" spans="1:3" s="52" customFormat="1" ht="36.75" customHeight="1">
      <c r="A17" s="6"/>
      <c r="B17" s="4"/>
      <c r="C17" s="5"/>
    </row>
    <row r="18" spans="1:3" s="52" customFormat="1" ht="33" customHeight="1">
      <c r="A18" s="6"/>
      <c r="B18" s="4"/>
      <c r="C18" s="5"/>
    </row>
    <row r="19" spans="1:3" s="52" customFormat="1" ht="36.75" customHeight="1">
      <c r="A19" s="6"/>
      <c r="B19" s="4"/>
      <c r="C19" s="5"/>
    </row>
    <row r="20" spans="1:3" s="52" customFormat="1" ht="36.75" customHeight="1">
      <c r="A20" s="6"/>
      <c r="B20" s="4"/>
      <c r="C20" s="5"/>
    </row>
    <row r="21" spans="1:3" s="52" customFormat="1" ht="25.5" customHeight="1">
      <c r="A21" s="6"/>
      <c r="B21" s="4"/>
      <c r="C21" s="5"/>
    </row>
    <row r="22" spans="1:3" s="52" customFormat="1" ht="32.25" customHeight="1">
      <c r="A22" s="6"/>
      <c r="B22" s="4"/>
      <c r="C22" s="5"/>
    </row>
    <row r="23" spans="1:3" s="52" customFormat="1" ht="30.75" customHeight="1">
      <c r="A23" s="6"/>
      <c r="B23" s="4"/>
      <c r="C23" s="5"/>
    </row>
    <row r="24" spans="1:3" s="52" customFormat="1" ht="42.75" customHeight="1">
      <c r="A24" s="6"/>
      <c r="B24" s="4"/>
      <c r="C24" s="5"/>
    </row>
    <row r="25" spans="1:3" s="52" customFormat="1" ht="43.5" customHeight="1">
      <c r="A25" s="6"/>
      <c r="B25" s="4"/>
      <c r="C25" s="5"/>
    </row>
    <row r="26" spans="1:3" s="52" customFormat="1" ht="27.75" customHeight="1">
      <c r="A26" s="6"/>
      <c r="B26" s="4"/>
      <c r="C26" s="5"/>
    </row>
    <row r="27" spans="1:3" s="52" customFormat="1" ht="30.75" customHeight="1">
      <c r="A27" s="6"/>
      <c r="B27" s="4"/>
      <c r="C27" s="5"/>
    </row>
    <row r="28" spans="1:3" s="8" customFormat="1" ht="29.25" customHeight="1">
      <c r="A28" s="6"/>
      <c r="B28" s="4"/>
      <c r="C28" s="5"/>
    </row>
    <row r="29" spans="1:3" ht="27" customHeight="1"/>
    <row r="30" spans="1:3" ht="27" customHeight="1"/>
    <row r="31" spans="1:3" s="52" customFormat="1" ht="27" customHeight="1">
      <c r="A31" s="6"/>
      <c r="B31" s="4"/>
      <c r="C31" s="5"/>
    </row>
    <row r="32" spans="1:3" s="52" customFormat="1" ht="27" customHeight="1">
      <c r="A32" s="6"/>
      <c r="B32" s="4"/>
      <c r="C32" s="5"/>
    </row>
    <row r="33" spans="1:3" s="52" customFormat="1" ht="27" customHeight="1">
      <c r="A33" s="6"/>
      <c r="B33" s="4"/>
      <c r="C33" s="5"/>
    </row>
    <row r="34" spans="1:3" s="52" customFormat="1" ht="27" customHeight="1">
      <c r="A34" s="6"/>
      <c r="B34" s="4"/>
      <c r="C34" s="5"/>
    </row>
    <row r="35" spans="1:3" s="52" customFormat="1" ht="27" customHeight="1">
      <c r="A35" s="6"/>
      <c r="B35" s="4"/>
      <c r="C35" s="5"/>
    </row>
    <row r="36" spans="1:3" s="52" customFormat="1" ht="27" customHeight="1">
      <c r="A36" s="6"/>
      <c r="B36" s="4"/>
      <c r="C36" s="5"/>
    </row>
    <row r="37" spans="1:3" s="52" customFormat="1" ht="27" customHeight="1">
      <c r="A37" s="6"/>
      <c r="B37" s="4"/>
      <c r="C37" s="5"/>
    </row>
  </sheetData>
  <mergeCells count="3">
    <mergeCell ref="C2:C3"/>
    <mergeCell ref="C5:C6"/>
    <mergeCell ref="C8:C9"/>
  </mergeCells>
  <phoneticPr fontId="16"/>
  <hyperlinks>
    <hyperlink ref="A4" r:id="rId1" xr:uid="{5D79B290-0195-4F68-94FD-8A863484B2CF}"/>
    <hyperlink ref="A7" r:id="rId2" xr:uid="{02CB4450-1BFE-439C-ADC8-39A721CD0418}"/>
    <hyperlink ref="A10" r:id="rId3" xr:uid="{7859D1F1-7CB2-4F08-95EC-DA21983CF6CC}"/>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N12" sqref="N12"/>
    </sheetView>
  </sheetViews>
  <sheetFormatPr defaultColWidth="8.88671875" defaultRowHeight="13.2"/>
  <cols>
    <col min="1" max="1" width="1.6640625" style="187" customWidth="1"/>
    <col min="2" max="2" width="2.6640625" style="187" hidden="1" customWidth="1"/>
    <col min="3" max="4" width="14.77734375" style="187" customWidth="1"/>
    <col min="5" max="5" width="14.77734375" style="314" customWidth="1"/>
    <col min="6" max="6" width="8.88671875" style="314"/>
    <col min="7" max="7" width="5.21875" style="314" customWidth="1"/>
    <col min="8" max="8" width="12.5546875" style="187" customWidth="1"/>
    <col min="9" max="9" width="8.88671875" style="187"/>
    <col min="10" max="10" width="6.33203125" style="187" customWidth="1"/>
    <col min="11" max="12" width="8.88671875" style="187"/>
    <col min="13" max="13" width="6.109375" style="187" customWidth="1"/>
    <col min="14" max="16384" width="8.88671875" style="187"/>
  </cols>
  <sheetData>
    <row r="1" spans="1:14" ht="11.4" customHeight="1">
      <c r="A1" s="604" t="s">
        <v>208</v>
      </c>
      <c r="B1" s="604"/>
      <c r="C1" s="604"/>
      <c r="D1" s="604"/>
      <c r="E1" s="604"/>
      <c r="F1" s="604"/>
      <c r="G1" s="604"/>
      <c r="H1" s="604"/>
      <c r="I1" s="604"/>
      <c r="J1" s="604"/>
      <c r="K1" s="604"/>
      <c r="L1" s="604"/>
      <c r="M1" s="604"/>
      <c r="N1" s="604"/>
    </row>
    <row r="2" spans="1:14" ht="39.6" customHeight="1">
      <c r="A2" s="604"/>
      <c r="B2" s="604"/>
      <c r="C2" s="604"/>
      <c r="D2" s="604"/>
      <c r="E2" s="604"/>
      <c r="F2" s="604"/>
      <c r="G2" s="604"/>
      <c r="H2" s="604"/>
      <c r="I2" s="604"/>
      <c r="J2" s="604"/>
      <c r="K2" s="604"/>
      <c r="L2" s="604"/>
      <c r="M2" s="604"/>
      <c r="N2" s="604"/>
    </row>
    <row r="3" spans="1:14" ht="37.200000000000003" customHeight="1">
      <c r="A3" s="604"/>
      <c r="B3" s="604"/>
      <c r="C3" s="604"/>
      <c r="D3" s="604"/>
      <c r="E3" s="604"/>
      <c r="F3" s="604"/>
      <c r="G3" s="604"/>
      <c r="H3" s="604"/>
      <c r="I3" s="604"/>
      <c r="J3" s="604"/>
      <c r="K3" s="604"/>
      <c r="L3" s="604"/>
      <c r="M3" s="604"/>
      <c r="N3" s="604"/>
    </row>
    <row r="4" spans="1:14" ht="32.4" customHeight="1">
      <c r="A4" s="604"/>
      <c r="B4" s="604"/>
      <c r="C4" s="604"/>
      <c r="D4" s="604"/>
      <c r="E4" s="604"/>
      <c r="F4" s="604"/>
      <c r="G4" s="604"/>
      <c r="H4" s="604"/>
      <c r="I4" s="604"/>
      <c r="J4" s="604"/>
      <c r="K4" s="604"/>
      <c r="L4" s="604"/>
      <c r="M4" s="604"/>
      <c r="N4" s="604"/>
    </row>
    <row r="5" spans="1:14" ht="11.4" customHeight="1">
      <c r="A5" s="604"/>
      <c r="B5" s="604"/>
      <c r="C5" s="604"/>
      <c r="D5" s="604"/>
      <c r="E5" s="604"/>
      <c r="F5" s="604"/>
      <c r="G5" s="604"/>
      <c r="H5" s="604"/>
      <c r="I5" s="604"/>
      <c r="J5" s="604"/>
      <c r="K5" s="604"/>
      <c r="L5" s="604"/>
      <c r="M5" s="604"/>
      <c r="N5" s="604"/>
    </row>
    <row r="6" spans="1:14" ht="23.4" customHeight="1">
      <c r="A6" s="604"/>
      <c r="B6" s="604"/>
      <c r="C6" s="604"/>
      <c r="D6" s="604"/>
      <c r="E6" s="604"/>
      <c r="F6" s="604"/>
      <c r="G6" s="604"/>
      <c r="H6" s="604"/>
      <c r="I6" s="604"/>
      <c r="J6" s="604"/>
      <c r="K6" s="604"/>
      <c r="L6" s="604"/>
      <c r="M6" s="604"/>
      <c r="N6" s="604"/>
    </row>
    <row r="7" spans="1:14" ht="16.2" customHeight="1">
      <c r="A7" s="604"/>
      <c r="B7" s="604"/>
      <c r="C7" s="604"/>
      <c r="D7" s="604"/>
      <c r="E7" s="604"/>
      <c r="F7" s="604"/>
      <c r="G7" s="604"/>
      <c r="H7" s="604"/>
      <c r="I7" s="604"/>
      <c r="J7" s="604"/>
      <c r="K7" s="604"/>
      <c r="L7" s="604"/>
      <c r="M7" s="604"/>
      <c r="N7" s="604"/>
    </row>
    <row r="8" spans="1:14" ht="11.4" customHeight="1">
      <c r="A8" s="604"/>
      <c r="B8" s="604"/>
      <c r="C8" s="604"/>
      <c r="D8" s="604"/>
      <c r="E8" s="604"/>
      <c r="F8" s="604"/>
      <c r="G8" s="604"/>
      <c r="H8" s="604"/>
      <c r="I8" s="604"/>
      <c r="J8" s="604"/>
      <c r="K8" s="604"/>
      <c r="L8" s="604"/>
      <c r="M8" s="604"/>
      <c r="N8" s="604"/>
    </row>
    <row r="9" spans="1:14" ht="16.2" customHeight="1">
      <c r="A9" s="604"/>
      <c r="B9" s="604"/>
      <c r="C9" s="604"/>
      <c r="D9" s="604"/>
      <c r="E9" s="604"/>
      <c r="F9" s="604"/>
      <c r="G9" s="604"/>
      <c r="H9" s="604"/>
      <c r="I9" s="604"/>
      <c r="J9" s="604"/>
      <c r="K9" s="604"/>
      <c r="L9" s="604"/>
      <c r="M9" s="604"/>
      <c r="N9" s="604"/>
    </row>
    <row r="10" spans="1:14" ht="16.2" customHeight="1">
      <c r="A10" s="604"/>
      <c r="B10" s="604"/>
      <c r="C10" s="604"/>
      <c r="D10" s="604"/>
      <c r="E10" s="604"/>
      <c r="F10" s="604"/>
      <c r="G10" s="604"/>
      <c r="H10" s="604"/>
      <c r="I10" s="604"/>
      <c r="J10" s="604"/>
      <c r="K10" s="604"/>
      <c r="L10" s="604"/>
      <c r="M10" s="604"/>
      <c r="N10" s="604"/>
    </row>
    <row r="11" spans="1:14" ht="11.4" customHeight="1">
      <c r="A11" s="604"/>
      <c r="B11" s="604"/>
      <c r="C11" s="604"/>
      <c r="D11" s="604"/>
      <c r="E11" s="604"/>
      <c r="F11" s="604"/>
      <c r="G11" s="604"/>
      <c r="H11" s="604"/>
      <c r="I11" s="604"/>
      <c r="J11" s="604"/>
      <c r="K11" s="604"/>
      <c r="L11" s="604"/>
      <c r="M11" s="604"/>
      <c r="N11" s="604"/>
    </row>
    <row r="12" spans="1:14" ht="107.4" customHeight="1">
      <c r="A12" s="604"/>
      <c r="B12" s="604"/>
      <c r="C12" s="604"/>
      <c r="D12" s="604"/>
      <c r="E12" s="604"/>
      <c r="F12" s="604"/>
      <c r="G12" s="604"/>
      <c r="H12" s="604"/>
      <c r="I12" s="604"/>
      <c r="J12" s="604"/>
      <c r="K12" s="604"/>
      <c r="L12" s="604"/>
      <c r="M12" s="604"/>
      <c r="N12" s="604"/>
    </row>
    <row r="13" spans="1:14" ht="16.2" customHeight="1">
      <c r="A13" s="604"/>
      <c r="B13" s="604"/>
      <c r="C13" s="604"/>
      <c r="D13" s="604"/>
      <c r="E13" s="604"/>
      <c r="F13" s="604"/>
      <c r="G13" s="604"/>
      <c r="H13" s="604"/>
      <c r="I13" s="604"/>
      <c r="J13" s="604"/>
      <c r="K13" s="604"/>
      <c r="L13" s="604"/>
      <c r="M13" s="604"/>
      <c r="N13" s="604"/>
    </row>
    <row r="14" spans="1:14" ht="11.4" customHeight="1">
      <c r="A14" s="604"/>
      <c r="B14" s="604"/>
      <c r="C14" s="604"/>
      <c r="D14" s="604"/>
      <c r="E14" s="604"/>
      <c r="F14" s="604"/>
      <c r="G14" s="604"/>
      <c r="H14" s="604"/>
      <c r="I14" s="604"/>
      <c r="J14" s="604"/>
      <c r="K14" s="604"/>
      <c r="L14" s="604"/>
      <c r="M14" s="604"/>
      <c r="N14" s="604"/>
    </row>
    <row r="15" spans="1:14" ht="24" customHeight="1">
      <c r="A15" s="604"/>
      <c r="B15" s="604"/>
      <c r="C15" s="604"/>
      <c r="D15" s="604"/>
      <c r="E15" s="604"/>
      <c r="F15" s="604"/>
      <c r="G15" s="604"/>
      <c r="H15" s="604"/>
      <c r="I15" s="604"/>
      <c r="J15" s="604"/>
      <c r="K15" s="604"/>
      <c r="L15" s="604"/>
      <c r="M15" s="604"/>
      <c r="N15" s="604"/>
    </row>
    <row r="16" spans="1:14" ht="16.2" customHeight="1">
      <c r="A16" s="604"/>
      <c r="B16" s="604"/>
      <c r="C16" s="604"/>
      <c r="D16" s="604"/>
      <c r="E16" s="604"/>
      <c r="F16" s="604"/>
      <c r="G16" s="604"/>
      <c r="H16" s="604"/>
      <c r="I16" s="604"/>
      <c r="J16" s="604"/>
      <c r="K16" s="604"/>
      <c r="L16" s="604"/>
      <c r="M16" s="604"/>
      <c r="N16" s="604"/>
    </row>
    <row r="17" spans="1:14" ht="16.2" hidden="1" customHeight="1">
      <c r="A17" s="604"/>
      <c r="B17" s="604"/>
      <c r="C17" s="604"/>
      <c r="D17" s="604"/>
      <c r="E17" s="604"/>
      <c r="F17" s="604"/>
      <c r="G17" s="604"/>
      <c r="H17" s="604"/>
      <c r="I17" s="604"/>
      <c r="J17" s="604"/>
      <c r="K17" s="604"/>
      <c r="L17" s="604"/>
      <c r="M17" s="604"/>
      <c r="N17" s="604"/>
    </row>
    <row r="18" spans="1:14" ht="48.6" hidden="1" customHeight="1">
      <c r="A18" s="604"/>
      <c r="B18" s="604"/>
      <c r="C18" s="604"/>
      <c r="D18" s="604"/>
      <c r="E18" s="604"/>
      <c r="F18" s="604"/>
      <c r="G18" s="604"/>
      <c r="H18" s="604"/>
      <c r="I18" s="604"/>
      <c r="J18" s="604"/>
      <c r="K18" s="604"/>
      <c r="L18" s="604"/>
      <c r="M18" s="604"/>
      <c r="N18" s="604"/>
    </row>
    <row r="19" spans="1:14" ht="9.6" customHeight="1">
      <c r="A19" s="604"/>
      <c r="B19" s="604"/>
      <c r="C19" s="604"/>
      <c r="D19" s="604"/>
      <c r="E19" s="604"/>
      <c r="F19" s="604"/>
      <c r="G19" s="604"/>
      <c r="H19" s="604"/>
      <c r="I19" s="604"/>
      <c r="J19" s="604"/>
      <c r="K19" s="604"/>
      <c r="L19" s="604"/>
      <c r="M19" s="604"/>
      <c r="N19" s="604"/>
    </row>
    <row r="20" spans="1:14" ht="16.2" customHeight="1">
      <c r="A20" s="306"/>
      <c r="B20" s="306"/>
      <c r="C20" s="306"/>
      <c r="D20" s="306"/>
      <c r="E20" s="306"/>
      <c r="F20" s="428"/>
      <c r="G20" s="428"/>
      <c r="H20" s="428"/>
      <c r="I20" s="428"/>
      <c r="J20" s="429"/>
      <c r="K20" s="429"/>
      <c r="L20" s="429"/>
      <c r="M20" s="429"/>
    </row>
    <row r="21" spans="1:14" ht="16.2" customHeight="1">
      <c r="A21" s="306"/>
      <c r="B21" s="306"/>
      <c r="C21" s="306"/>
      <c r="D21" s="306"/>
      <c r="E21" s="306"/>
      <c r="F21" s="428"/>
      <c r="G21" s="428"/>
      <c r="H21" s="428"/>
      <c r="I21" s="428"/>
      <c r="J21" s="626"/>
      <c r="K21" s="626"/>
      <c r="L21" s="626"/>
      <c r="M21" s="626"/>
    </row>
    <row r="22" spans="1:14" ht="13.2" customHeight="1">
      <c r="A22" s="309"/>
      <c r="B22" s="309"/>
      <c r="C22" s="309"/>
      <c r="D22" s="309"/>
      <c r="E22" s="310"/>
      <c r="F22" s="430"/>
      <c r="G22" s="430"/>
      <c r="H22" s="430"/>
      <c r="I22" s="430"/>
      <c r="J22" s="626"/>
      <c r="K22" s="626"/>
      <c r="L22" s="626"/>
      <c r="M22" s="626"/>
    </row>
    <row r="23" spans="1:14" ht="13.2" customHeight="1">
      <c r="A23" s="309"/>
      <c r="B23" s="309"/>
      <c r="C23" s="309"/>
      <c r="D23" s="309"/>
      <c r="E23" s="310"/>
      <c r="F23" s="430"/>
      <c r="G23" s="430"/>
      <c r="H23" s="430"/>
      <c r="I23" s="430"/>
      <c r="J23" s="626"/>
      <c r="K23" s="626"/>
      <c r="L23" s="626"/>
      <c r="M23" s="626"/>
    </row>
    <row r="24" spans="1:14" ht="13.2" customHeight="1">
      <c r="A24" s="309"/>
      <c r="B24" s="309"/>
      <c r="C24" s="309"/>
      <c r="D24" s="309"/>
      <c r="E24" s="310"/>
      <c r="F24" s="310"/>
      <c r="G24" s="310"/>
      <c r="H24" s="310"/>
      <c r="I24" s="310"/>
      <c r="J24" s="308"/>
      <c r="K24" s="308"/>
      <c r="L24" s="308"/>
      <c r="M24" s="308"/>
    </row>
    <row r="25" spans="1:14" ht="13.2" customHeight="1">
      <c r="A25" s="309"/>
      <c r="B25" s="309"/>
      <c r="C25" s="309"/>
      <c r="D25" s="309"/>
      <c r="E25" s="310"/>
      <c r="F25" s="310"/>
      <c r="G25" s="310"/>
      <c r="H25" s="310"/>
      <c r="I25" s="310"/>
      <c r="J25" s="308"/>
      <c r="K25" s="308"/>
      <c r="L25" s="308"/>
      <c r="M25" s="308"/>
    </row>
    <row r="26" spans="1:14">
      <c r="A26" s="309"/>
      <c r="B26" s="309"/>
      <c r="C26" s="309"/>
      <c r="D26" s="309"/>
      <c r="E26" s="310"/>
      <c r="F26" s="310"/>
      <c r="G26" s="310"/>
      <c r="H26" s="310"/>
      <c r="I26" s="310"/>
      <c r="J26" s="310"/>
      <c r="K26" s="310"/>
      <c r="L26" s="310"/>
      <c r="M26" s="310"/>
    </row>
    <row r="27" spans="1:14">
      <c r="A27" s="309"/>
      <c r="B27" s="309"/>
      <c r="C27" s="309"/>
      <c r="D27" s="309"/>
      <c r="E27" s="310"/>
      <c r="F27" s="310"/>
      <c r="G27" s="310"/>
      <c r="H27" s="307"/>
      <c r="I27" s="307"/>
      <c r="J27" s="307"/>
      <c r="K27" s="307"/>
      <c r="L27" s="307"/>
      <c r="M27" s="307"/>
    </row>
    <row r="28" spans="1:14">
      <c r="A28" s="307"/>
      <c r="B28" s="307"/>
      <c r="C28" s="307"/>
      <c r="D28" s="307"/>
      <c r="E28" s="310"/>
      <c r="F28" s="310"/>
      <c r="G28" s="310"/>
      <c r="H28" s="307"/>
      <c r="I28" s="307"/>
      <c r="J28" s="307"/>
      <c r="K28" s="307"/>
      <c r="L28" s="307"/>
      <c r="M28" s="307"/>
    </row>
    <row r="29" spans="1:14" ht="156.6" customHeight="1">
      <c r="A29" s="307"/>
      <c r="B29" s="307"/>
      <c r="C29" s="307"/>
      <c r="D29" s="307"/>
      <c r="E29" s="311"/>
      <c r="F29" s="312"/>
      <c r="G29" s="312"/>
      <c r="H29" s="312"/>
      <c r="I29" s="312"/>
      <c r="J29" s="312"/>
      <c r="K29" s="312"/>
      <c r="L29" s="312"/>
      <c r="M29" s="312"/>
    </row>
    <row r="30" spans="1:14">
      <c r="A30" s="307"/>
      <c r="B30" s="307"/>
      <c r="C30" s="307"/>
      <c r="D30" s="307"/>
      <c r="E30" s="307"/>
      <c r="F30" s="310"/>
      <c r="G30" s="310"/>
      <c r="H30" s="307"/>
      <c r="I30" s="307"/>
      <c r="J30" s="307"/>
      <c r="K30" s="307"/>
      <c r="L30" s="307"/>
      <c r="M30" s="307"/>
    </row>
    <row r="31" spans="1:14">
      <c r="A31" s="307"/>
      <c r="B31" s="307"/>
      <c r="C31" s="307"/>
      <c r="D31" s="307"/>
      <c r="E31" s="307"/>
      <c r="F31" s="310"/>
      <c r="G31" s="310"/>
      <c r="H31" s="307"/>
      <c r="I31" s="307"/>
      <c r="J31" s="307"/>
      <c r="K31" s="307"/>
      <c r="L31" s="307"/>
      <c r="M31" s="307"/>
    </row>
    <row r="32" spans="1:14">
      <c r="A32" s="307"/>
      <c r="B32" s="307"/>
      <c r="C32" s="307"/>
      <c r="D32" s="307"/>
      <c r="E32" s="307"/>
      <c r="F32" s="310"/>
      <c r="G32" s="310"/>
      <c r="H32" s="307"/>
      <c r="I32" s="307"/>
      <c r="J32" s="307"/>
      <c r="K32" s="307"/>
      <c r="L32" s="307"/>
      <c r="M32" s="307"/>
    </row>
    <row r="33" spans="1:13">
      <c r="A33" s="307"/>
      <c r="B33" s="307"/>
      <c r="C33" s="307"/>
      <c r="D33" s="307"/>
      <c r="E33" s="307"/>
      <c r="F33" s="310"/>
      <c r="G33" s="310"/>
      <c r="H33" s="307"/>
      <c r="I33" s="307"/>
      <c r="J33" s="307"/>
      <c r="K33" s="307"/>
      <c r="L33" s="307"/>
      <c r="M33" s="307"/>
    </row>
    <row r="34" spans="1:13">
      <c r="A34" s="307"/>
      <c r="B34" s="307"/>
      <c r="C34" s="307"/>
      <c r="D34" s="307"/>
      <c r="E34" s="307"/>
      <c r="F34" s="310"/>
      <c r="G34" s="310"/>
      <c r="H34" s="307"/>
      <c r="I34" s="307"/>
      <c r="J34" s="307"/>
      <c r="K34" s="307"/>
      <c r="L34" s="307"/>
      <c r="M34" s="307"/>
    </row>
    <row r="35" spans="1:13">
      <c r="A35" s="307"/>
      <c r="B35" s="307"/>
      <c r="C35" s="307"/>
      <c r="D35" s="307"/>
      <c r="E35" s="307"/>
      <c r="F35" s="307"/>
      <c r="G35" s="307"/>
      <c r="H35" s="307"/>
      <c r="I35" s="307"/>
      <c r="J35" s="307"/>
      <c r="K35" s="307"/>
      <c r="L35" s="307"/>
      <c r="M35" s="307"/>
    </row>
    <row r="36" spans="1:13">
      <c r="A36" s="307"/>
      <c r="B36" s="307"/>
      <c r="C36" s="307"/>
      <c r="D36" s="307"/>
      <c r="E36" s="307"/>
      <c r="F36" s="307"/>
      <c r="G36" s="307"/>
      <c r="H36" s="307"/>
      <c r="I36" s="307"/>
      <c r="J36" s="307"/>
      <c r="K36" s="307"/>
      <c r="L36" s="307"/>
      <c r="M36" s="307"/>
    </row>
    <row r="37" spans="1:13">
      <c r="A37" s="307"/>
      <c r="B37" s="307"/>
      <c r="C37" s="307"/>
      <c r="D37" s="307"/>
      <c r="E37" s="307"/>
      <c r="F37" s="307"/>
      <c r="G37" s="307"/>
      <c r="H37" s="307"/>
      <c r="I37" s="307"/>
      <c r="J37" s="307"/>
      <c r="K37" s="307"/>
      <c r="L37" s="307"/>
      <c r="M37" s="307"/>
    </row>
    <row r="38" spans="1:13">
      <c r="A38" s="307"/>
      <c r="B38" s="307"/>
      <c r="C38" s="307"/>
      <c r="D38" s="307"/>
      <c r="E38" s="307"/>
      <c r="F38" s="307"/>
      <c r="G38" s="307"/>
      <c r="H38" s="307"/>
      <c r="I38" s="307"/>
      <c r="J38" s="307"/>
      <c r="K38" s="307"/>
      <c r="L38" s="307"/>
      <c r="M38" s="307"/>
    </row>
    <row r="39" spans="1:13">
      <c r="A39" s="307"/>
      <c r="B39" s="307"/>
      <c r="C39" s="307"/>
      <c r="D39" s="307"/>
      <c r="E39" s="307"/>
      <c r="F39" s="307"/>
      <c r="G39" s="307"/>
      <c r="H39" s="307"/>
      <c r="I39" s="307"/>
      <c r="J39" s="307"/>
      <c r="K39" s="307"/>
      <c r="L39" s="307"/>
      <c r="M39" s="307"/>
    </row>
    <row r="40" spans="1:13">
      <c r="A40" s="307"/>
      <c r="B40" s="307"/>
      <c r="C40" s="307"/>
      <c r="D40" s="307"/>
      <c r="E40" s="313"/>
      <c r="F40" s="310"/>
      <c r="G40" s="310"/>
      <c r="H40" s="307"/>
      <c r="I40" s="307"/>
      <c r="J40" s="307"/>
      <c r="K40" s="307"/>
      <c r="L40" s="307"/>
      <c r="M40" s="307"/>
    </row>
    <row r="41" spans="1:13">
      <c r="A41" s="307"/>
      <c r="B41" s="307"/>
      <c r="C41" s="307"/>
      <c r="D41" s="307"/>
      <c r="E41" s="310"/>
      <c r="F41" s="310"/>
      <c r="G41" s="310"/>
      <c r="H41" s="307"/>
      <c r="I41" s="307"/>
      <c r="J41" s="307"/>
      <c r="K41" s="307"/>
      <c r="L41" s="307"/>
      <c r="M41" s="307"/>
    </row>
    <row r="42" spans="1:13">
      <c r="A42" s="307"/>
      <c r="B42" s="307"/>
      <c r="C42" s="307"/>
      <c r="D42" s="307"/>
      <c r="E42" s="310"/>
      <c r="F42" s="310"/>
      <c r="G42" s="310"/>
      <c r="H42" s="307"/>
      <c r="I42" s="307"/>
      <c r="J42" s="307"/>
      <c r="K42" s="307"/>
      <c r="L42" s="307"/>
      <c r="M42" s="307"/>
    </row>
    <row r="43" spans="1:13">
      <c r="A43" s="307"/>
      <c r="B43" s="307"/>
      <c r="C43" s="307"/>
      <c r="D43" s="307"/>
      <c r="E43" s="310"/>
      <c r="F43" s="310"/>
      <c r="G43" s="310"/>
      <c r="H43" s="307"/>
      <c r="I43" s="307"/>
      <c r="J43" s="307"/>
      <c r="K43" s="307"/>
      <c r="L43" s="307"/>
      <c r="M43" s="307"/>
    </row>
    <row r="44" spans="1:13">
      <c r="A44" s="307"/>
      <c r="B44" s="307"/>
      <c r="C44" s="307"/>
      <c r="D44" s="307"/>
      <c r="E44" s="310"/>
      <c r="F44" s="310"/>
      <c r="G44" s="310"/>
      <c r="H44" s="307"/>
      <c r="I44" s="307"/>
      <c r="J44" s="307"/>
      <c r="K44" s="307"/>
      <c r="L44" s="307"/>
      <c r="M44" s="307"/>
    </row>
    <row r="45" spans="1:13">
      <c r="A45" s="307"/>
      <c r="B45" s="307"/>
      <c r="C45" s="307"/>
      <c r="D45" s="307"/>
      <c r="E45" s="310"/>
      <c r="F45" s="310"/>
      <c r="G45" s="310"/>
      <c r="H45" s="307"/>
      <c r="I45" s="307"/>
      <c r="J45" s="307"/>
      <c r="K45" s="307"/>
      <c r="L45" s="307"/>
      <c r="M45" s="307"/>
    </row>
    <row r="46" spans="1:13">
      <c r="A46" s="307"/>
      <c r="B46" s="307"/>
      <c r="C46" s="307"/>
      <c r="D46" s="307"/>
      <c r="E46" s="310"/>
      <c r="F46" s="310"/>
      <c r="G46" s="310"/>
      <c r="H46" s="307"/>
      <c r="I46" s="307"/>
      <c r="J46" s="307"/>
      <c r="K46" s="307"/>
      <c r="L46" s="307"/>
      <c r="M46" s="307"/>
    </row>
    <row r="47" spans="1:13">
      <c r="A47" s="307"/>
      <c r="B47" s="307"/>
      <c r="C47" s="307"/>
      <c r="D47" s="307"/>
      <c r="E47" s="310"/>
      <c r="F47" s="310"/>
      <c r="G47" s="310"/>
      <c r="H47" s="307"/>
      <c r="I47" s="307"/>
      <c r="J47" s="307"/>
      <c r="K47" s="307"/>
      <c r="L47" s="307"/>
      <c r="M47" s="307"/>
    </row>
    <row r="48" spans="1:13">
      <c r="A48" s="307"/>
      <c r="B48" s="307"/>
      <c r="C48" s="307"/>
      <c r="D48" s="307"/>
      <c r="E48" s="310"/>
      <c r="F48" s="310"/>
      <c r="G48" s="310"/>
      <c r="H48" s="307"/>
      <c r="I48" s="307"/>
      <c r="J48" s="307"/>
      <c r="K48" s="307"/>
      <c r="L48" s="307"/>
      <c r="M48" s="307"/>
    </row>
    <row r="49" spans="1:13">
      <c r="A49" s="307"/>
      <c r="B49" s="307"/>
      <c r="C49" s="307"/>
      <c r="D49" s="307"/>
      <c r="E49" s="310"/>
      <c r="F49" s="310"/>
      <c r="G49" s="310"/>
      <c r="H49" s="307"/>
      <c r="I49" s="307"/>
      <c r="J49" s="307"/>
      <c r="K49" s="307"/>
      <c r="L49" s="307"/>
      <c r="M49" s="307"/>
    </row>
    <row r="50" spans="1:13">
      <c r="A50" s="307"/>
      <c r="B50" s="307"/>
      <c r="C50" s="307"/>
      <c r="D50" s="307"/>
      <c r="E50" s="310"/>
      <c r="F50" s="310"/>
      <c r="G50" s="310"/>
      <c r="H50" s="307"/>
      <c r="I50" s="307"/>
      <c r="J50" s="307"/>
      <c r="K50" s="307"/>
      <c r="L50" s="307"/>
      <c r="M50" s="307"/>
    </row>
    <row r="51" spans="1:13">
      <c r="A51" s="307"/>
      <c r="B51" s="307"/>
      <c r="C51" s="307"/>
      <c r="D51" s="307"/>
      <c r="E51" s="310"/>
      <c r="F51" s="310"/>
      <c r="G51" s="310"/>
      <c r="H51" s="307"/>
      <c r="I51" s="307"/>
      <c r="J51" s="307"/>
      <c r="K51" s="307"/>
      <c r="L51" s="307"/>
      <c r="M51" s="307"/>
    </row>
    <row r="52" spans="1:13">
      <c r="A52" s="307"/>
      <c r="B52" s="307"/>
      <c r="C52" s="307"/>
      <c r="D52" s="307"/>
      <c r="E52" s="310"/>
      <c r="F52" s="310"/>
      <c r="G52" s="310"/>
      <c r="H52" s="307"/>
      <c r="I52" s="307"/>
      <c r="J52" s="307"/>
      <c r="K52" s="307"/>
      <c r="L52" s="307"/>
      <c r="M52" s="307"/>
    </row>
    <row r="53" spans="1:13">
      <c r="A53" s="307"/>
      <c r="B53" s="307"/>
      <c r="C53" s="307"/>
      <c r="D53" s="307"/>
      <c r="E53" s="310"/>
      <c r="F53" s="310"/>
      <c r="G53" s="310"/>
      <c r="H53" s="307"/>
      <c r="I53" s="307"/>
      <c r="J53" s="307"/>
      <c r="K53" s="307"/>
      <c r="L53" s="307"/>
      <c r="M53" s="307"/>
    </row>
    <row r="54" spans="1:13">
      <c r="A54" s="307"/>
      <c r="B54" s="307"/>
      <c r="C54" s="307"/>
      <c r="D54" s="307"/>
      <c r="E54" s="310"/>
      <c r="F54" s="310"/>
      <c r="G54" s="310"/>
      <c r="H54" s="307"/>
      <c r="I54" s="307"/>
      <c r="J54" s="307"/>
      <c r="K54" s="307"/>
      <c r="L54" s="307"/>
      <c r="M54" s="307"/>
    </row>
    <row r="55" spans="1:13">
      <c r="A55" s="307"/>
      <c r="B55" s="307"/>
      <c r="C55" s="307"/>
      <c r="D55" s="307"/>
      <c r="E55" s="310"/>
      <c r="F55" s="310"/>
      <c r="G55" s="310"/>
      <c r="H55" s="307"/>
      <c r="I55" s="307"/>
      <c r="J55" s="307"/>
      <c r="K55" s="307"/>
      <c r="L55" s="307"/>
      <c r="M55" s="307"/>
    </row>
    <row r="56" spans="1:13">
      <c r="A56" s="307"/>
      <c r="B56" s="307"/>
      <c r="C56" s="307"/>
      <c r="D56" s="307"/>
      <c r="E56" s="310"/>
      <c r="F56" s="310"/>
      <c r="G56" s="310"/>
      <c r="H56" s="307"/>
      <c r="I56" s="307"/>
      <c r="J56" s="307"/>
      <c r="K56" s="307"/>
      <c r="L56" s="307"/>
      <c r="M56" s="307"/>
    </row>
    <row r="57" spans="1:13">
      <c r="A57" s="307"/>
      <c r="B57" s="307"/>
      <c r="C57" s="307"/>
      <c r="D57" s="307"/>
      <c r="E57" s="310"/>
      <c r="F57" s="310"/>
      <c r="G57" s="310"/>
      <c r="H57" s="307"/>
      <c r="I57" s="307"/>
      <c r="J57" s="307"/>
      <c r="K57" s="307"/>
      <c r="L57" s="307"/>
      <c r="M57" s="307"/>
    </row>
    <row r="58" spans="1:13">
      <c r="A58" s="307"/>
      <c r="B58" s="307"/>
      <c r="C58" s="307"/>
      <c r="D58" s="307"/>
      <c r="E58" s="310"/>
      <c r="F58" s="310"/>
      <c r="G58" s="310"/>
      <c r="H58" s="307"/>
      <c r="I58" s="307"/>
      <c r="J58" s="307"/>
      <c r="K58" s="307"/>
      <c r="L58" s="307"/>
      <c r="M58" s="307"/>
    </row>
    <row r="59" spans="1:13">
      <c r="A59" s="307"/>
      <c r="B59" s="307"/>
      <c r="C59" s="307"/>
      <c r="D59" s="307"/>
      <c r="E59" s="307"/>
      <c r="F59" s="307"/>
      <c r="G59" s="307"/>
      <c r="H59" s="307"/>
      <c r="I59" s="307"/>
      <c r="J59" s="307"/>
      <c r="K59" s="307"/>
      <c r="L59" s="307"/>
      <c r="M59" s="307"/>
    </row>
    <row r="60" spans="1:13">
      <c r="A60" s="307"/>
      <c r="B60" s="307"/>
      <c r="C60" s="307"/>
      <c r="D60" s="307"/>
      <c r="E60" s="307"/>
      <c r="F60" s="307"/>
      <c r="G60" s="307"/>
      <c r="H60" s="307"/>
      <c r="I60" s="307"/>
      <c r="J60" s="307"/>
      <c r="K60" s="307"/>
      <c r="L60" s="307"/>
      <c r="M60" s="307"/>
    </row>
    <row r="61" spans="1:13">
      <c r="A61" s="307"/>
      <c r="B61" s="307"/>
      <c r="C61" s="307"/>
      <c r="D61" s="307"/>
      <c r="E61" s="307"/>
      <c r="F61" s="307"/>
      <c r="G61" s="307"/>
      <c r="H61" s="307"/>
      <c r="I61" s="307"/>
      <c r="J61" s="307"/>
      <c r="K61" s="307"/>
      <c r="L61" s="307"/>
      <c r="M61" s="307"/>
    </row>
    <row r="62" spans="1:13">
      <c r="A62" s="307"/>
      <c r="B62" s="307"/>
      <c r="C62" s="307"/>
      <c r="D62" s="307"/>
      <c r="E62" s="307"/>
      <c r="F62" s="307"/>
      <c r="G62" s="307"/>
      <c r="H62" s="307"/>
      <c r="I62" s="307"/>
      <c r="J62" s="307"/>
      <c r="K62" s="307"/>
      <c r="L62" s="307"/>
      <c r="M62" s="307"/>
    </row>
    <row r="63" spans="1:13">
      <c r="A63" s="307"/>
      <c r="B63" s="307"/>
      <c r="C63" s="307"/>
      <c r="D63" s="307"/>
      <c r="E63" s="307"/>
      <c r="F63" s="307"/>
      <c r="G63" s="307"/>
      <c r="H63" s="307"/>
      <c r="I63" s="307"/>
      <c r="J63" s="307"/>
      <c r="K63" s="307"/>
      <c r="L63" s="307"/>
      <c r="M63" s="307"/>
    </row>
    <row r="64" spans="1:13">
      <c r="A64" s="307"/>
      <c r="B64" s="307"/>
      <c r="C64" s="307"/>
      <c r="D64" s="307"/>
      <c r="E64" s="307"/>
      <c r="F64" s="307"/>
      <c r="G64" s="307"/>
      <c r="H64" s="307"/>
      <c r="I64" s="307"/>
      <c r="J64" s="307"/>
      <c r="K64" s="307"/>
      <c r="L64" s="307"/>
      <c r="M64" s="307"/>
    </row>
    <row r="65" spans="1:13">
      <c r="A65" s="307"/>
      <c r="B65" s="307"/>
      <c r="C65" s="307"/>
      <c r="D65" s="307"/>
      <c r="E65" s="307"/>
      <c r="F65" s="307"/>
      <c r="G65" s="307"/>
      <c r="H65" s="307"/>
      <c r="I65" s="307"/>
      <c r="J65" s="307"/>
      <c r="K65" s="307"/>
      <c r="L65" s="307"/>
      <c r="M65" s="307"/>
    </row>
    <row r="66" spans="1:13">
      <c r="A66" s="307"/>
      <c r="B66" s="307"/>
      <c r="C66" s="307"/>
      <c r="D66" s="307"/>
      <c r="E66" s="307"/>
      <c r="F66" s="307"/>
      <c r="G66" s="307"/>
      <c r="H66" s="307"/>
      <c r="I66" s="307"/>
      <c r="J66" s="307"/>
      <c r="K66" s="307"/>
      <c r="L66" s="307"/>
      <c r="M66" s="307"/>
    </row>
    <row r="67" spans="1:13">
      <c r="A67" s="307"/>
      <c r="B67" s="307"/>
      <c r="C67" s="307"/>
      <c r="D67" s="307"/>
      <c r="E67" s="307"/>
      <c r="F67" s="307"/>
      <c r="G67" s="307"/>
      <c r="H67" s="307"/>
      <c r="I67" s="307"/>
      <c r="J67" s="307"/>
      <c r="K67" s="307"/>
      <c r="L67" s="307"/>
      <c r="M67" s="307"/>
    </row>
    <row r="68" spans="1:13">
      <c r="A68" s="307"/>
      <c r="B68" s="307"/>
      <c r="C68" s="307"/>
      <c r="D68" s="307"/>
      <c r="E68" s="307"/>
      <c r="F68" s="307"/>
      <c r="G68" s="307"/>
      <c r="H68" s="307"/>
      <c r="I68" s="307"/>
      <c r="J68" s="307"/>
      <c r="K68" s="307"/>
      <c r="L68" s="307"/>
      <c r="M68" s="307"/>
    </row>
    <row r="69" spans="1:13">
      <c r="A69" s="307"/>
      <c r="B69" s="307"/>
      <c r="C69" s="307"/>
      <c r="D69" s="307"/>
      <c r="E69" s="307"/>
      <c r="F69" s="307"/>
      <c r="G69" s="307"/>
      <c r="H69" s="307"/>
      <c r="I69" s="307"/>
      <c r="J69" s="307"/>
      <c r="K69" s="307"/>
      <c r="L69" s="307"/>
      <c r="M69" s="307"/>
    </row>
    <row r="70" spans="1:13">
      <c r="A70" s="307"/>
      <c r="B70" s="307"/>
      <c r="C70" s="307"/>
      <c r="D70" s="307"/>
      <c r="E70" s="307"/>
      <c r="F70" s="307"/>
      <c r="G70" s="307"/>
      <c r="H70" s="307"/>
      <c r="I70" s="307"/>
      <c r="J70" s="307"/>
      <c r="K70" s="307"/>
      <c r="L70" s="307"/>
      <c r="M70" s="307"/>
    </row>
    <row r="71" spans="1:13">
      <c r="A71" s="307"/>
      <c r="B71" s="307"/>
      <c r="C71" s="307"/>
      <c r="D71" s="307"/>
      <c r="E71" s="307"/>
      <c r="F71" s="307"/>
      <c r="G71" s="307"/>
      <c r="H71" s="307"/>
      <c r="I71" s="307"/>
      <c r="J71" s="307"/>
      <c r="K71" s="307"/>
      <c r="L71" s="307"/>
      <c r="M71" s="307"/>
    </row>
    <row r="72" spans="1:13">
      <c r="A72" s="307"/>
      <c r="B72" s="307"/>
      <c r="C72" s="307"/>
      <c r="D72" s="307"/>
      <c r="E72" s="307"/>
      <c r="F72" s="307"/>
      <c r="G72" s="307"/>
      <c r="H72" s="307"/>
      <c r="I72" s="307"/>
      <c r="J72" s="307"/>
      <c r="K72" s="307"/>
      <c r="L72" s="307"/>
      <c r="M72" s="307"/>
    </row>
    <row r="73" spans="1:13">
      <c r="A73" s="307"/>
      <c r="B73" s="307"/>
      <c r="C73" s="307"/>
      <c r="D73" s="307"/>
      <c r="E73" s="307"/>
      <c r="F73" s="307"/>
      <c r="G73" s="307"/>
      <c r="H73" s="307"/>
      <c r="I73" s="307"/>
      <c r="J73" s="307"/>
      <c r="K73" s="307"/>
      <c r="L73" s="307"/>
      <c r="M73" s="307"/>
    </row>
    <row r="74" spans="1:13">
      <c r="A74" s="307"/>
      <c r="B74" s="307"/>
      <c r="C74" s="307"/>
      <c r="D74" s="307"/>
      <c r="E74" s="307"/>
      <c r="F74" s="307"/>
      <c r="G74" s="307"/>
      <c r="H74" s="307"/>
      <c r="I74" s="307"/>
      <c r="J74" s="307"/>
      <c r="K74" s="307"/>
      <c r="L74" s="307"/>
      <c r="M74" s="307"/>
    </row>
    <row r="75" spans="1:13">
      <c r="A75" s="307"/>
      <c r="B75" s="307"/>
      <c r="C75" s="307"/>
      <c r="D75" s="307"/>
      <c r="E75" s="307"/>
      <c r="F75" s="307"/>
      <c r="G75" s="307"/>
      <c r="H75" s="307"/>
      <c r="I75" s="307"/>
      <c r="J75" s="307"/>
      <c r="K75" s="307"/>
      <c r="L75" s="307"/>
      <c r="M75" s="307"/>
    </row>
    <row r="76" spans="1:13">
      <c r="A76" s="307"/>
      <c r="B76" s="307"/>
      <c r="C76" s="307"/>
      <c r="D76" s="307"/>
      <c r="E76" s="307"/>
      <c r="F76" s="307"/>
      <c r="G76" s="307"/>
      <c r="H76" s="307"/>
      <c r="I76" s="307"/>
      <c r="J76" s="307"/>
      <c r="K76" s="307"/>
      <c r="L76" s="307"/>
      <c r="M76" s="307"/>
    </row>
    <row r="77" spans="1:13">
      <c r="A77" s="307"/>
      <c r="B77" s="307"/>
      <c r="C77" s="307"/>
      <c r="D77" s="307"/>
      <c r="E77" s="307"/>
      <c r="F77" s="307"/>
      <c r="G77" s="307"/>
      <c r="H77" s="307"/>
      <c r="I77" s="307"/>
      <c r="J77" s="307"/>
      <c r="K77" s="307"/>
      <c r="L77" s="307"/>
      <c r="M77" s="307"/>
    </row>
    <row r="78" spans="1:13">
      <c r="A78" s="307"/>
      <c r="B78" s="307"/>
      <c r="C78" s="307"/>
      <c r="D78" s="307"/>
      <c r="E78" s="307"/>
      <c r="F78" s="307"/>
      <c r="G78" s="307"/>
      <c r="H78" s="307"/>
      <c r="I78" s="307"/>
      <c r="J78" s="307"/>
      <c r="K78" s="307"/>
      <c r="L78" s="307"/>
      <c r="M78" s="307"/>
    </row>
    <row r="79" spans="1:13">
      <c r="A79" s="307"/>
      <c r="B79" s="307"/>
      <c r="C79" s="307"/>
      <c r="D79" s="307"/>
      <c r="E79" s="307"/>
      <c r="F79" s="307"/>
      <c r="G79" s="307"/>
      <c r="H79" s="307"/>
      <c r="I79" s="307"/>
      <c r="J79" s="307"/>
      <c r="K79" s="307"/>
      <c r="L79" s="307"/>
      <c r="M79" s="307"/>
    </row>
    <row r="80" spans="1:13">
      <c r="A80" s="307"/>
      <c r="B80" s="307"/>
      <c r="C80" s="307"/>
      <c r="D80" s="307"/>
      <c r="E80" s="307"/>
      <c r="F80" s="307"/>
      <c r="G80" s="307"/>
      <c r="H80" s="307"/>
      <c r="I80" s="307"/>
      <c r="J80" s="307"/>
      <c r="K80" s="307"/>
      <c r="L80" s="307"/>
      <c r="M80" s="307"/>
    </row>
    <row r="81" spans="1:13">
      <c r="A81" s="307"/>
      <c r="B81" s="307"/>
      <c r="C81" s="307"/>
      <c r="D81" s="307"/>
      <c r="E81" s="307"/>
      <c r="F81" s="307"/>
      <c r="G81" s="307"/>
      <c r="H81" s="307"/>
      <c r="I81" s="307"/>
      <c r="J81" s="307"/>
      <c r="K81" s="307"/>
      <c r="L81" s="307"/>
      <c r="M81" s="307"/>
    </row>
    <row r="82" spans="1:13">
      <c r="A82" s="307"/>
      <c r="B82" s="307"/>
      <c r="C82" s="307"/>
      <c r="D82" s="307"/>
      <c r="E82" s="307"/>
      <c r="F82" s="307"/>
      <c r="G82" s="307"/>
      <c r="H82" s="307"/>
      <c r="I82" s="307"/>
      <c r="J82" s="307"/>
      <c r="K82" s="307"/>
      <c r="L82" s="307"/>
      <c r="M82" s="307"/>
    </row>
    <row r="83" spans="1:13">
      <c r="A83" s="307"/>
      <c r="B83" s="307"/>
      <c r="C83" s="307"/>
      <c r="D83" s="307"/>
      <c r="E83" s="307"/>
      <c r="F83" s="307"/>
      <c r="G83" s="307"/>
      <c r="H83" s="307"/>
      <c r="I83" s="307"/>
      <c r="J83" s="307"/>
      <c r="K83" s="307"/>
      <c r="L83" s="307"/>
      <c r="M83" s="307"/>
    </row>
    <row r="84" spans="1:13">
      <c r="A84" s="307"/>
      <c r="B84" s="307"/>
      <c r="C84" s="307"/>
      <c r="D84" s="307"/>
      <c r="E84" s="307"/>
      <c r="F84" s="307"/>
      <c r="G84" s="307"/>
      <c r="H84" s="307"/>
      <c r="I84" s="307"/>
      <c r="J84" s="307"/>
      <c r="K84" s="307"/>
      <c r="L84" s="307"/>
      <c r="M84" s="307"/>
    </row>
    <row r="85" spans="1:13">
      <c r="A85" s="307"/>
      <c r="B85" s="307"/>
      <c r="C85" s="307"/>
      <c r="D85" s="307"/>
      <c r="E85" s="307"/>
      <c r="F85" s="307"/>
      <c r="G85" s="307"/>
      <c r="H85" s="307"/>
      <c r="I85" s="307"/>
      <c r="J85" s="307"/>
      <c r="K85" s="307"/>
      <c r="L85" s="307"/>
      <c r="M85" s="307"/>
    </row>
    <row r="86" spans="1:13">
      <c r="A86" s="307"/>
      <c r="B86" s="307"/>
      <c r="C86" s="307"/>
      <c r="D86" s="307"/>
      <c r="E86" s="307"/>
      <c r="F86" s="307"/>
      <c r="G86" s="307"/>
      <c r="H86" s="307"/>
      <c r="I86" s="307"/>
      <c r="J86" s="307"/>
      <c r="K86" s="307"/>
      <c r="L86" s="307"/>
      <c r="M86" s="307"/>
    </row>
    <row r="87" spans="1:13">
      <c r="A87" s="307"/>
      <c r="B87" s="307"/>
      <c r="C87" s="307"/>
      <c r="D87" s="307"/>
      <c r="E87" s="307"/>
      <c r="F87" s="307"/>
      <c r="G87" s="307"/>
      <c r="H87" s="307"/>
      <c r="I87" s="307"/>
      <c r="J87" s="307"/>
      <c r="K87" s="307"/>
      <c r="L87" s="307"/>
      <c r="M87" s="307"/>
    </row>
    <row r="88" spans="1:13">
      <c r="A88" s="307"/>
      <c r="B88" s="307"/>
      <c r="C88" s="307"/>
      <c r="D88" s="307"/>
      <c r="E88" s="307"/>
      <c r="F88" s="307"/>
      <c r="G88" s="307"/>
      <c r="H88" s="307"/>
      <c r="I88" s="307"/>
      <c r="J88" s="307"/>
      <c r="K88" s="307"/>
      <c r="L88" s="307"/>
      <c r="M88" s="307"/>
    </row>
    <row r="89" spans="1:13">
      <c r="A89" s="307"/>
      <c r="B89" s="307"/>
      <c r="C89" s="307"/>
      <c r="D89" s="307"/>
      <c r="E89" s="307"/>
      <c r="F89" s="307"/>
      <c r="G89" s="307"/>
      <c r="H89" s="307"/>
      <c r="I89" s="307"/>
      <c r="J89" s="307"/>
      <c r="K89" s="307"/>
      <c r="L89" s="307"/>
      <c r="M89" s="307"/>
    </row>
    <row r="90" spans="1:13">
      <c r="A90" s="307"/>
      <c r="B90" s="307"/>
      <c r="C90" s="307"/>
      <c r="D90" s="307"/>
      <c r="E90" s="307"/>
      <c r="F90" s="307"/>
      <c r="G90" s="307"/>
      <c r="H90" s="307"/>
      <c r="I90" s="307"/>
      <c r="J90" s="307"/>
      <c r="K90" s="307"/>
      <c r="L90" s="307"/>
      <c r="M90" s="307"/>
    </row>
    <row r="91" spans="1:13">
      <c r="A91" s="307"/>
      <c r="B91" s="307"/>
      <c r="C91" s="307"/>
      <c r="D91" s="307"/>
      <c r="E91" s="307"/>
      <c r="F91" s="307"/>
      <c r="G91" s="307"/>
      <c r="H91" s="307"/>
      <c r="I91" s="307"/>
      <c r="J91" s="307"/>
      <c r="K91" s="307"/>
      <c r="L91" s="307"/>
      <c r="M91" s="307"/>
    </row>
    <row r="92" spans="1:13">
      <c r="A92" s="307"/>
      <c r="B92" s="307"/>
      <c r="C92" s="307"/>
      <c r="D92" s="307"/>
      <c r="E92" s="307"/>
      <c r="F92" s="307"/>
      <c r="G92" s="307"/>
      <c r="H92" s="307"/>
      <c r="I92" s="307"/>
      <c r="J92" s="307"/>
      <c r="K92" s="307"/>
      <c r="L92" s="307"/>
      <c r="M92" s="307"/>
    </row>
    <row r="93" spans="1:13">
      <c r="A93" s="307"/>
      <c r="B93" s="307"/>
      <c r="C93" s="307"/>
      <c r="D93" s="307"/>
      <c r="E93" s="307"/>
      <c r="F93" s="307"/>
      <c r="G93" s="307"/>
      <c r="H93" s="307"/>
      <c r="I93" s="307"/>
      <c r="J93" s="307"/>
      <c r="K93" s="307"/>
      <c r="L93" s="307"/>
      <c r="M93" s="307"/>
    </row>
    <row r="94" spans="1:13">
      <c r="A94" s="307"/>
      <c r="B94" s="307"/>
      <c r="C94" s="307"/>
      <c r="D94" s="307"/>
      <c r="E94" s="307"/>
      <c r="F94" s="307"/>
      <c r="G94" s="307"/>
      <c r="H94" s="307"/>
      <c r="I94" s="307"/>
      <c r="J94" s="307"/>
      <c r="K94" s="307"/>
      <c r="L94" s="307"/>
      <c r="M94" s="307"/>
    </row>
    <row r="95" spans="1:13">
      <c r="A95" s="307"/>
      <c r="B95" s="307"/>
      <c r="C95" s="307"/>
      <c r="D95" s="307"/>
      <c r="E95" s="307"/>
      <c r="F95" s="307"/>
      <c r="G95" s="307"/>
      <c r="H95" s="307"/>
      <c r="I95" s="307"/>
      <c r="J95" s="307"/>
      <c r="K95" s="307"/>
      <c r="L95" s="307"/>
      <c r="M95" s="307"/>
    </row>
    <row r="96" spans="1:13">
      <c r="A96" s="307"/>
      <c r="B96" s="307"/>
      <c r="C96" s="307"/>
      <c r="D96" s="307"/>
      <c r="E96" s="307"/>
      <c r="F96" s="307"/>
      <c r="G96" s="307"/>
      <c r="H96" s="307"/>
      <c r="I96" s="307"/>
      <c r="J96" s="307"/>
      <c r="K96" s="307"/>
      <c r="L96" s="307"/>
      <c r="M96" s="307"/>
    </row>
    <row r="97" spans="1:13">
      <c r="A97" s="307"/>
      <c r="B97" s="307"/>
      <c r="C97" s="307"/>
      <c r="D97" s="307"/>
      <c r="E97" s="307"/>
      <c r="F97" s="307"/>
      <c r="G97" s="307"/>
      <c r="H97" s="307"/>
      <c r="I97" s="307"/>
      <c r="J97" s="307"/>
      <c r="K97" s="307"/>
      <c r="L97" s="307"/>
      <c r="M97" s="307"/>
    </row>
    <row r="98" spans="1:13">
      <c r="A98" s="307"/>
      <c r="B98" s="307"/>
      <c r="C98" s="307"/>
      <c r="D98" s="307"/>
      <c r="E98" s="307"/>
      <c r="F98" s="307"/>
      <c r="G98" s="307"/>
      <c r="H98" s="307"/>
      <c r="I98" s="307"/>
      <c r="J98" s="307"/>
      <c r="K98" s="307"/>
      <c r="L98" s="307"/>
      <c r="M98" s="307"/>
    </row>
    <row r="99" spans="1:13">
      <c r="A99" s="307"/>
      <c r="B99" s="307"/>
      <c r="C99" s="307"/>
      <c r="D99" s="307"/>
      <c r="E99" s="307"/>
      <c r="F99" s="307"/>
      <c r="G99" s="307"/>
      <c r="H99" s="307"/>
      <c r="I99" s="307"/>
      <c r="J99" s="307"/>
      <c r="K99" s="307"/>
      <c r="L99" s="307"/>
      <c r="M99" s="307"/>
    </row>
    <row r="100" spans="1:13">
      <c r="A100" s="307"/>
      <c r="B100" s="307"/>
      <c r="C100" s="307"/>
      <c r="D100" s="307"/>
      <c r="E100" s="307"/>
      <c r="F100" s="307"/>
      <c r="G100" s="307"/>
      <c r="H100" s="307"/>
      <c r="I100" s="307"/>
      <c r="J100" s="307"/>
      <c r="K100" s="307"/>
      <c r="L100" s="307"/>
      <c r="M100" s="307"/>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11" sqref="N11"/>
    </sheetView>
  </sheetViews>
  <sheetFormatPr defaultColWidth="9" defaultRowHeight="13.2"/>
  <cols>
    <col min="1" max="1" width="12.77734375" style="73" customWidth="1"/>
    <col min="2" max="2" width="5.109375" style="73" customWidth="1"/>
    <col min="3" max="3" width="3.77734375" style="73" customWidth="1"/>
    <col min="4" max="4" width="6.88671875" style="73" customWidth="1"/>
    <col min="5" max="5" width="13.109375" style="73" customWidth="1"/>
    <col min="6" max="6" width="13.109375" style="117" customWidth="1"/>
    <col min="7" max="7" width="11.33203125" style="73" customWidth="1"/>
    <col min="8" max="8" width="26.6640625" style="90" customWidth="1"/>
    <col min="9" max="9" width="13" style="81" customWidth="1"/>
    <col min="10" max="10" width="16.109375" style="81" customWidth="1"/>
    <col min="11" max="11" width="13.44140625" style="117" customWidth="1"/>
    <col min="12" max="12" width="20.44140625" style="117" customWidth="1"/>
    <col min="13" max="13" width="13.44140625" style="88" customWidth="1"/>
    <col min="14" max="14" width="22.44140625" style="73" customWidth="1"/>
    <col min="15" max="15" width="9" style="74"/>
    <col min="16" max="16384" width="9" style="73"/>
  </cols>
  <sheetData>
    <row r="1" spans="1:16" ht="26.25" customHeight="1" thickTop="1">
      <c r="A1" s="65" t="s">
        <v>249</v>
      </c>
      <c r="B1" s="66"/>
      <c r="C1" s="66"/>
      <c r="D1" s="67"/>
      <c r="E1" s="67"/>
      <c r="F1" s="68"/>
      <c r="G1" s="69"/>
      <c r="H1" s="70"/>
      <c r="I1" s="331" t="s">
        <v>38</v>
      </c>
      <c r="J1" s="90"/>
      <c r="K1" s="71"/>
      <c r="L1" s="332"/>
      <c r="M1" s="72"/>
    </row>
    <row r="2" spans="1:16" ht="17.399999999999999">
      <c r="A2" s="75"/>
      <c r="B2" s="333"/>
      <c r="C2" s="333"/>
      <c r="D2" s="333"/>
      <c r="E2" s="333"/>
      <c r="F2" s="333"/>
      <c r="G2" s="76"/>
      <c r="H2" s="77"/>
      <c r="I2" s="334" t="s">
        <v>39</v>
      </c>
      <c r="J2" s="78"/>
      <c r="K2" s="335" t="s">
        <v>21</v>
      </c>
      <c r="L2" s="79"/>
      <c r="M2" s="72"/>
      <c r="N2" s="259"/>
      <c r="P2" s="178"/>
    </row>
    <row r="3" spans="1:16" ht="17.399999999999999">
      <c r="A3" s="336" t="s">
        <v>29</v>
      </c>
      <c r="B3" s="337"/>
      <c r="D3" s="338"/>
      <c r="E3" s="338"/>
      <c r="F3" s="338"/>
      <c r="G3" s="80"/>
      <c r="H3" s="187"/>
      <c r="J3" s="339"/>
      <c r="L3" s="71"/>
      <c r="M3" s="82"/>
    </row>
    <row r="4" spans="1:16" ht="17.399999999999999">
      <c r="A4" s="83"/>
      <c r="B4" s="337"/>
      <c r="C4" s="117"/>
      <c r="D4" s="338"/>
      <c r="E4" s="338"/>
      <c r="F4" s="340"/>
      <c r="G4" s="84"/>
      <c r="H4" s="85"/>
      <c r="I4" s="85"/>
      <c r="J4" s="90"/>
      <c r="L4" s="71"/>
      <c r="M4" s="82"/>
      <c r="N4" s="417"/>
    </row>
    <row r="5" spans="1:16">
      <c r="A5" s="341"/>
      <c r="D5" s="338"/>
      <c r="E5" s="86"/>
      <c r="F5" s="342"/>
      <c r="G5" s="87"/>
      <c r="H5"/>
      <c r="I5" s="343"/>
      <c r="J5" s="90"/>
      <c r="M5" s="82"/>
    </row>
    <row r="6" spans="1:16" ht="17.399999999999999">
      <c r="A6" s="341"/>
      <c r="D6" s="338"/>
      <c r="E6" s="342"/>
      <c r="F6" s="342"/>
      <c r="G6" s="87"/>
      <c r="H6" s="77"/>
      <c r="I6" s="344"/>
      <c r="J6" s="90"/>
      <c r="M6" s="82"/>
    </row>
    <row r="7" spans="1:16">
      <c r="A7" s="341"/>
      <c r="D7" s="338"/>
      <c r="E7" s="342"/>
      <c r="F7" s="342"/>
      <c r="G7" s="87"/>
      <c r="H7" s="345"/>
      <c r="I7" s="343"/>
      <c r="J7" s="90"/>
      <c r="M7" s="82"/>
    </row>
    <row r="8" spans="1:16">
      <c r="A8" s="341"/>
      <c r="D8" s="338"/>
      <c r="E8" s="342"/>
      <c r="F8" s="342"/>
      <c r="G8" s="87"/>
      <c r="H8" s="78"/>
      <c r="I8" s="346"/>
      <c r="J8" s="346"/>
      <c r="K8" s="346"/>
    </row>
    <row r="9" spans="1:16">
      <c r="A9" s="341"/>
      <c r="D9" s="338"/>
      <c r="E9" s="342"/>
      <c r="F9" s="342"/>
      <c r="G9" s="87"/>
      <c r="H9" s="346"/>
      <c r="I9" s="346"/>
      <c r="J9" s="346"/>
      <c r="K9" s="346"/>
      <c r="N9" s="89"/>
    </row>
    <row r="10" spans="1:16">
      <c r="A10" s="341"/>
      <c r="D10" s="338"/>
      <c r="E10" s="342"/>
      <c r="F10" s="342"/>
      <c r="G10" s="87"/>
      <c r="H10" s="346"/>
      <c r="I10" s="346"/>
      <c r="J10" s="346"/>
      <c r="K10" s="346"/>
      <c r="N10" s="89" t="s">
        <v>40</v>
      </c>
    </row>
    <row r="11" spans="1:16">
      <c r="A11" s="341"/>
      <c r="D11" s="338"/>
      <c r="E11" s="342"/>
      <c r="F11" s="342"/>
      <c r="G11" s="87"/>
      <c r="H11" s="346"/>
      <c r="I11" s="346"/>
      <c r="J11" s="346"/>
      <c r="K11" s="346"/>
    </row>
    <row r="12" spans="1:16">
      <c r="A12" s="341"/>
      <c r="D12" s="338"/>
      <c r="E12" s="342"/>
      <c r="F12" s="342"/>
      <c r="G12" s="87"/>
      <c r="H12" s="346"/>
      <c r="I12" s="346"/>
      <c r="J12" s="346"/>
      <c r="K12" s="346"/>
      <c r="N12" s="89" t="s">
        <v>41</v>
      </c>
      <c r="O12" s="542"/>
    </row>
    <row r="13" spans="1:16">
      <c r="A13" s="341"/>
      <c r="D13" s="338"/>
      <c r="E13" s="342"/>
      <c r="F13" s="342"/>
      <c r="G13" s="87"/>
      <c r="H13" s="346"/>
      <c r="I13" s="346"/>
      <c r="J13" s="346"/>
      <c r="K13" s="346"/>
    </row>
    <row r="14" spans="1:16">
      <c r="A14" s="341"/>
      <c r="D14" s="338"/>
      <c r="E14" s="342"/>
      <c r="F14" s="342"/>
      <c r="G14" s="87"/>
      <c r="H14" s="346"/>
      <c r="I14" s="346"/>
      <c r="J14" s="346"/>
      <c r="K14" s="346"/>
      <c r="N14" s="347" t="s">
        <v>42</v>
      </c>
    </row>
    <row r="15" spans="1:16">
      <c r="A15" s="341"/>
      <c r="D15" s="338"/>
      <c r="E15" s="338" t="s">
        <v>21</v>
      </c>
      <c r="F15" s="340"/>
      <c r="G15" s="80"/>
      <c r="H15" s="345"/>
      <c r="I15" s="343"/>
      <c r="J15" s="78"/>
    </row>
    <row r="16" spans="1:16">
      <c r="A16" s="341"/>
      <c r="D16" s="338"/>
      <c r="E16" s="338"/>
      <c r="F16" s="340"/>
      <c r="G16" s="80"/>
      <c r="I16" s="343"/>
      <c r="J16" s="90"/>
      <c r="N16" s="419" t="s">
        <v>236</v>
      </c>
    </row>
    <row r="17" spans="1:19" ht="20.25" customHeight="1" thickBot="1">
      <c r="A17" s="687" t="s">
        <v>274</v>
      </c>
      <c r="B17" s="688"/>
      <c r="C17" s="688"/>
      <c r="D17" s="349"/>
      <c r="E17" s="350"/>
      <c r="F17" s="688" t="s">
        <v>275</v>
      </c>
      <c r="G17" s="689"/>
      <c r="H17" s="345"/>
      <c r="I17" s="343"/>
      <c r="J17" s="78"/>
      <c r="L17" s="79"/>
      <c r="M17" s="82"/>
      <c r="N17" s="348" t="s">
        <v>136</v>
      </c>
    </row>
    <row r="18" spans="1:19" ht="39" customHeight="1" thickTop="1">
      <c r="A18" s="690" t="s">
        <v>43</v>
      </c>
      <c r="B18" s="691"/>
      <c r="C18" s="692"/>
      <c r="D18" s="351" t="s">
        <v>44</v>
      </c>
      <c r="E18" s="352"/>
      <c r="F18" s="693" t="s">
        <v>45</v>
      </c>
      <c r="G18" s="694"/>
      <c r="I18" s="343"/>
      <c r="J18" s="90"/>
      <c r="M18" s="82"/>
      <c r="Q18" s="73" t="s">
        <v>29</v>
      </c>
      <c r="S18" s="73" t="s">
        <v>21</v>
      </c>
    </row>
    <row r="19" spans="1:19" ht="30" customHeight="1">
      <c r="A19" s="695" t="s">
        <v>241</v>
      </c>
      <c r="B19" s="695"/>
      <c r="C19" s="695"/>
      <c r="D19" s="695"/>
      <c r="E19" s="695"/>
      <c r="F19" s="695"/>
      <c r="G19" s="695"/>
      <c r="H19" s="353"/>
      <c r="I19" s="91" t="s">
        <v>46</v>
      </c>
      <c r="J19" s="91"/>
      <c r="K19" s="91"/>
      <c r="L19" s="79"/>
      <c r="M19" s="82"/>
    </row>
    <row r="20" spans="1:19" ht="17.399999999999999">
      <c r="E20" s="354" t="s">
        <v>47</v>
      </c>
      <c r="F20" s="355" t="s">
        <v>48</v>
      </c>
      <c r="H20" s="560" t="s">
        <v>217</v>
      </c>
      <c r="I20" s="343"/>
      <c r="J20" s="90" t="s">
        <v>21</v>
      </c>
      <c r="K20" s="356" t="s">
        <v>21</v>
      </c>
      <c r="M20" s="82"/>
    </row>
    <row r="21" spans="1:19" ht="16.8" thickBot="1">
      <c r="A21" s="357"/>
      <c r="B21" s="696">
        <v>44717</v>
      </c>
      <c r="C21" s="697"/>
      <c r="D21" s="358" t="s">
        <v>49</v>
      </c>
      <c r="E21" s="698" t="s">
        <v>50</v>
      </c>
      <c r="F21" s="699"/>
      <c r="G21" s="81" t="s">
        <v>51</v>
      </c>
      <c r="H21" s="700" t="s">
        <v>273</v>
      </c>
      <c r="I21" s="701"/>
      <c r="J21" s="701"/>
      <c r="K21" s="701"/>
      <c r="L21" s="701"/>
      <c r="M21" s="92" t="s">
        <v>217</v>
      </c>
      <c r="N21" s="93"/>
    </row>
    <row r="22" spans="1:19" ht="36" customHeight="1" thickTop="1" thickBot="1">
      <c r="A22" s="359" t="s">
        <v>52</v>
      </c>
      <c r="B22" s="702" t="s">
        <v>53</v>
      </c>
      <c r="C22" s="703"/>
      <c r="D22" s="704"/>
      <c r="E22" s="94" t="s">
        <v>266</v>
      </c>
      <c r="F22" s="94" t="s">
        <v>276</v>
      </c>
      <c r="G22" s="360" t="s">
        <v>54</v>
      </c>
      <c r="H22" s="705" t="s">
        <v>55</v>
      </c>
      <c r="I22" s="706"/>
      <c r="J22" s="706"/>
      <c r="K22" s="706"/>
      <c r="L22" s="707"/>
      <c r="M22" s="361" t="s">
        <v>56</v>
      </c>
      <c r="N22" s="362" t="s">
        <v>57</v>
      </c>
      <c r="R22" s="73" t="s">
        <v>29</v>
      </c>
    </row>
    <row r="23" spans="1:19" ht="81.599999999999994" customHeight="1" thickBot="1">
      <c r="A23" s="363" t="s">
        <v>58</v>
      </c>
      <c r="B23" s="627" t="str">
        <f>IF(G23&gt;5,"☆☆☆☆",IF(AND(G23&gt;=2.39,G23&lt;5),"☆☆☆",IF(AND(G23&gt;=1.39,G23&lt;2.4),"☆☆",IF(AND(G23&gt;0,G23&lt;1.4),"☆",IF(AND(G23&gt;=-1.39,G23&lt;0),"★",IF(AND(G23&gt;=-2.39,G23&lt;-1.4),"★★",IF(AND(G23&gt;=-3.39,G23&lt;-2.4),"★★★")))))))</f>
        <v>☆</v>
      </c>
      <c r="C23" s="628"/>
      <c r="D23" s="629"/>
      <c r="E23" s="180">
        <v>4.03</v>
      </c>
      <c r="F23" s="180">
        <v>3.91</v>
      </c>
      <c r="G23" s="235">
        <f>+E23-F23</f>
        <v>0.12000000000000011</v>
      </c>
      <c r="H23" s="708" t="s">
        <v>282</v>
      </c>
      <c r="I23" s="709"/>
      <c r="J23" s="709"/>
      <c r="K23" s="709"/>
      <c r="L23" s="710"/>
      <c r="M23" s="576" t="s">
        <v>283</v>
      </c>
      <c r="N23" s="577">
        <v>44714</v>
      </c>
      <c r="O23" s="448" t="s">
        <v>235</v>
      </c>
    </row>
    <row r="24" spans="1:19" ht="66" customHeight="1" thickBot="1">
      <c r="A24" s="364" t="s">
        <v>59</v>
      </c>
      <c r="B24" s="627" t="str">
        <f t="shared" ref="B24" si="0">IF(G24&gt;5,"☆☆☆☆",IF(AND(G24&gt;=2.39,G24&lt;5),"☆☆☆",IF(AND(G24&gt;=1.39,G24&lt;2.4),"☆☆",IF(AND(G24&gt;0,G24&lt;1.4),"☆",IF(AND(G24&gt;=-1.39,G24&lt;0),"★",IF(AND(G24&gt;=-2.39,G24&lt;-1.4),"★★",IF(AND(G24&gt;=-3.39,G24&lt;-2.4),"★★★")))))))</f>
        <v>☆☆</v>
      </c>
      <c r="C24" s="628"/>
      <c r="D24" s="629"/>
      <c r="E24" s="180">
        <v>3.69</v>
      </c>
      <c r="F24" s="180">
        <v>5.69</v>
      </c>
      <c r="G24" s="325">
        <f t="shared" ref="G24:G70" si="1">+F24-E24</f>
        <v>2.0000000000000004</v>
      </c>
      <c r="H24" s="711"/>
      <c r="I24" s="712"/>
      <c r="J24" s="712"/>
      <c r="K24" s="712"/>
      <c r="L24" s="713"/>
      <c r="M24" s="250"/>
      <c r="N24" s="251"/>
      <c r="O24" s="448" t="s">
        <v>59</v>
      </c>
      <c r="Q24" s="73" t="s">
        <v>29</v>
      </c>
    </row>
    <row r="25" spans="1:19" ht="81" customHeight="1" thickBot="1">
      <c r="A25" s="457" t="s">
        <v>60</v>
      </c>
      <c r="B25" s="627" t="str">
        <f t="shared" ref="B25:B70" si="2">IF(G25&gt;5,"☆☆☆☆",IF(AND(G25&gt;=2.39,G25&lt;5),"☆☆☆",IF(AND(G25&gt;=1.39,G25&lt;2.4),"☆☆",IF(AND(G25&gt;0,G25&lt;1.4),"☆",IF(AND(G25&gt;=-1.39,G25&lt;0),"★",IF(AND(G25&gt;=-2.39,G25&lt;-1.4),"★★",IF(AND(G25&gt;=-3.39,G25&lt;-2.4),"★★★")))))))</f>
        <v>☆</v>
      </c>
      <c r="C25" s="628"/>
      <c r="D25" s="629"/>
      <c r="E25" s="180">
        <v>3.5</v>
      </c>
      <c r="F25" s="180">
        <v>4.45</v>
      </c>
      <c r="G25" s="223">
        <f t="shared" si="1"/>
        <v>0.95000000000000018</v>
      </c>
      <c r="H25" s="630" t="s">
        <v>267</v>
      </c>
      <c r="I25" s="631"/>
      <c r="J25" s="631"/>
      <c r="K25" s="631"/>
      <c r="L25" s="632"/>
      <c r="M25" s="589" t="s">
        <v>268</v>
      </c>
      <c r="N25" s="251">
        <v>44707</v>
      </c>
      <c r="O25" s="448" t="s">
        <v>60</v>
      </c>
    </row>
    <row r="26" spans="1:19" ht="83.25" customHeight="1" thickBot="1">
      <c r="A26" s="457" t="s">
        <v>61</v>
      </c>
      <c r="B26" s="627" t="str">
        <f t="shared" si="2"/>
        <v>☆</v>
      </c>
      <c r="C26" s="628"/>
      <c r="D26" s="629"/>
      <c r="E26" s="180">
        <v>5.67</v>
      </c>
      <c r="F26" s="479">
        <v>6.04</v>
      </c>
      <c r="G26" s="95">
        <f t="shared" si="1"/>
        <v>0.37000000000000011</v>
      </c>
      <c r="H26" s="630"/>
      <c r="I26" s="631"/>
      <c r="J26" s="631"/>
      <c r="K26" s="631"/>
      <c r="L26" s="632"/>
      <c r="M26" s="250"/>
      <c r="N26" s="251"/>
      <c r="O26" s="448" t="s">
        <v>61</v>
      </c>
    </row>
    <row r="27" spans="1:19" ht="78.599999999999994" customHeight="1" thickBot="1">
      <c r="A27" s="457" t="s">
        <v>62</v>
      </c>
      <c r="B27" s="627" t="str">
        <f t="shared" si="2"/>
        <v>☆</v>
      </c>
      <c r="C27" s="628"/>
      <c r="D27" s="629"/>
      <c r="E27" s="480">
        <v>2.35</v>
      </c>
      <c r="F27" s="480">
        <v>2.94</v>
      </c>
      <c r="G27" s="95">
        <f t="shared" si="1"/>
        <v>0.58999999999999986</v>
      </c>
      <c r="H27" s="630"/>
      <c r="I27" s="631"/>
      <c r="J27" s="631"/>
      <c r="K27" s="631"/>
      <c r="L27" s="632"/>
      <c r="M27" s="250"/>
      <c r="N27" s="251"/>
      <c r="O27" s="448" t="s">
        <v>62</v>
      </c>
    </row>
    <row r="28" spans="1:19" ht="87" customHeight="1" thickBot="1">
      <c r="A28" s="457" t="s">
        <v>63</v>
      </c>
      <c r="B28" s="627" t="str">
        <f t="shared" si="2"/>
        <v>☆</v>
      </c>
      <c r="C28" s="628"/>
      <c r="D28" s="629"/>
      <c r="E28" s="479">
        <v>6.31</v>
      </c>
      <c r="F28" s="479">
        <v>7.31</v>
      </c>
      <c r="G28" s="95">
        <f t="shared" si="1"/>
        <v>1</v>
      </c>
      <c r="H28" s="630"/>
      <c r="I28" s="631"/>
      <c r="J28" s="631"/>
      <c r="K28" s="631"/>
      <c r="L28" s="632"/>
      <c r="M28" s="250"/>
      <c r="N28" s="251"/>
      <c r="O28" s="448" t="s">
        <v>63</v>
      </c>
    </row>
    <row r="29" spans="1:19" ht="71.25" customHeight="1" thickBot="1">
      <c r="A29" s="457" t="s">
        <v>64</v>
      </c>
      <c r="B29" s="627" t="str">
        <f t="shared" si="2"/>
        <v>★</v>
      </c>
      <c r="C29" s="628"/>
      <c r="D29" s="629"/>
      <c r="E29" s="180">
        <v>4</v>
      </c>
      <c r="F29" s="180">
        <v>3.58</v>
      </c>
      <c r="G29" s="95">
        <f t="shared" si="1"/>
        <v>-0.41999999999999993</v>
      </c>
      <c r="H29" s="630"/>
      <c r="I29" s="631"/>
      <c r="J29" s="631"/>
      <c r="K29" s="631"/>
      <c r="L29" s="632"/>
      <c r="M29" s="250"/>
      <c r="N29" s="251"/>
      <c r="O29" s="448" t="s">
        <v>64</v>
      </c>
    </row>
    <row r="30" spans="1:19" ht="73.5" customHeight="1" thickBot="1">
      <c r="A30" s="457" t="s">
        <v>65</v>
      </c>
      <c r="B30" s="627" t="str">
        <f t="shared" si="2"/>
        <v>☆</v>
      </c>
      <c r="C30" s="628"/>
      <c r="D30" s="629"/>
      <c r="E30" s="180">
        <v>3.6</v>
      </c>
      <c r="F30" s="180">
        <v>3.83</v>
      </c>
      <c r="G30" s="95">
        <f t="shared" si="1"/>
        <v>0.22999999999999998</v>
      </c>
      <c r="H30" s="630"/>
      <c r="I30" s="631"/>
      <c r="J30" s="631"/>
      <c r="K30" s="631"/>
      <c r="L30" s="632"/>
      <c r="M30" s="250"/>
      <c r="N30" s="251"/>
      <c r="O30" s="448" t="s">
        <v>65</v>
      </c>
    </row>
    <row r="31" spans="1:19" ht="75.75" customHeight="1" thickBot="1">
      <c r="A31" s="457" t="s">
        <v>66</v>
      </c>
      <c r="B31" s="627" t="str">
        <f t="shared" si="2"/>
        <v>☆</v>
      </c>
      <c r="C31" s="628"/>
      <c r="D31" s="629"/>
      <c r="E31" s="480">
        <v>1.96</v>
      </c>
      <c r="F31" s="480">
        <v>2.29</v>
      </c>
      <c r="G31" s="95">
        <f t="shared" si="1"/>
        <v>0.33000000000000007</v>
      </c>
      <c r="H31" s="630"/>
      <c r="I31" s="631"/>
      <c r="J31" s="631"/>
      <c r="K31" s="631"/>
      <c r="L31" s="632"/>
      <c r="M31" s="250"/>
      <c r="N31" s="251"/>
      <c r="O31" s="448" t="s">
        <v>66</v>
      </c>
    </row>
    <row r="32" spans="1:19" ht="96" customHeight="1" thickBot="1">
      <c r="A32" s="458" t="s">
        <v>67</v>
      </c>
      <c r="B32" s="627" t="str">
        <f t="shared" si="2"/>
        <v>☆</v>
      </c>
      <c r="C32" s="628"/>
      <c r="D32" s="629"/>
      <c r="E32" s="180">
        <v>4.28</v>
      </c>
      <c r="F32" s="180">
        <v>4.93</v>
      </c>
      <c r="G32" s="95">
        <f t="shared" si="1"/>
        <v>0.64999999999999947</v>
      </c>
      <c r="H32" s="630"/>
      <c r="I32" s="631"/>
      <c r="J32" s="631"/>
      <c r="K32" s="631"/>
      <c r="L32" s="632"/>
      <c r="M32" s="250"/>
      <c r="N32" s="251"/>
      <c r="O32" s="448" t="s">
        <v>67</v>
      </c>
    </row>
    <row r="33" spans="1:16" ht="94.95" customHeight="1" thickBot="1">
      <c r="A33" s="459" t="s">
        <v>68</v>
      </c>
      <c r="B33" s="627" t="str">
        <f t="shared" si="2"/>
        <v>☆</v>
      </c>
      <c r="C33" s="628"/>
      <c r="D33" s="629"/>
      <c r="E33" s="479">
        <v>6.16</v>
      </c>
      <c r="F33" s="479">
        <v>6.31</v>
      </c>
      <c r="G33" s="95">
        <f t="shared" si="1"/>
        <v>0.14999999999999947</v>
      </c>
      <c r="H33" s="630"/>
      <c r="I33" s="631"/>
      <c r="J33" s="631"/>
      <c r="K33" s="631"/>
      <c r="L33" s="632"/>
      <c r="M33" s="250"/>
      <c r="N33" s="251"/>
      <c r="O33" s="448" t="s">
        <v>68</v>
      </c>
    </row>
    <row r="34" spans="1:16" ht="81" customHeight="1" thickBot="1">
      <c r="A34" s="364" t="s">
        <v>69</v>
      </c>
      <c r="B34" s="627" t="str">
        <f t="shared" si="2"/>
        <v>★</v>
      </c>
      <c r="C34" s="628"/>
      <c r="D34" s="629"/>
      <c r="E34" s="180">
        <v>5.05</v>
      </c>
      <c r="F34" s="180">
        <v>4.91</v>
      </c>
      <c r="G34" s="95">
        <f t="shared" si="1"/>
        <v>-0.13999999999999968</v>
      </c>
      <c r="H34" s="630"/>
      <c r="I34" s="631"/>
      <c r="J34" s="631"/>
      <c r="K34" s="631"/>
      <c r="L34" s="632"/>
      <c r="M34" s="512"/>
      <c r="N34" s="513"/>
      <c r="O34" s="448" t="s">
        <v>69</v>
      </c>
    </row>
    <row r="35" spans="1:16" ht="94.5" customHeight="1" thickBot="1">
      <c r="A35" s="458" t="s">
        <v>70</v>
      </c>
      <c r="B35" s="627" t="str">
        <f t="shared" si="2"/>
        <v>☆</v>
      </c>
      <c r="C35" s="628"/>
      <c r="D35" s="629"/>
      <c r="E35" s="479">
        <v>6.22</v>
      </c>
      <c r="F35" s="479">
        <v>6.34</v>
      </c>
      <c r="G35" s="95">
        <f t="shared" si="1"/>
        <v>0.12000000000000011</v>
      </c>
      <c r="H35" s="684"/>
      <c r="I35" s="685"/>
      <c r="J35" s="685"/>
      <c r="K35" s="685"/>
      <c r="L35" s="686"/>
      <c r="M35" s="514"/>
      <c r="N35" s="515"/>
      <c r="O35" s="448" t="s">
        <v>70</v>
      </c>
    </row>
    <row r="36" spans="1:16" ht="92.4" customHeight="1" thickBot="1">
      <c r="A36" s="460" t="s">
        <v>71</v>
      </c>
      <c r="B36" s="627" t="str">
        <f t="shared" si="2"/>
        <v>☆</v>
      </c>
      <c r="C36" s="628"/>
      <c r="D36" s="629"/>
      <c r="E36" s="180">
        <v>5.54</v>
      </c>
      <c r="F36" s="180">
        <v>5.91</v>
      </c>
      <c r="G36" s="95">
        <f t="shared" si="1"/>
        <v>0.37000000000000011</v>
      </c>
      <c r="H36" s="630"/>
      <c r="I36" s="631"/>
      <c r="J36" s="631"/>
      <c r="K36" s="631"/>
      <c r="L36" s="632"/>
      <c r="M36" s="516"/>
      <c r="N36" s="517"/>
      <c r="O36" s="448" t="s">
        <v>71</v>
      </c>
    </row>
    <row r="37" spans="1:16" ht="87.75" customHeight="1" thickBot="1">
      <c r="A37" s="457" t="s">
        <v>72</v>
      </c>
      <c r="B37" s="627" t="str">
        <f t="shared" si="2"/>
        <v>☆</v>
      </c>
      <c r="C37" s="628"/>
      <c r="D37" s="629"/>
      <c r="E37" s="180">
        <v>3.18</v>
      </c>
      <c r="F37" s="180">
        <v>4.16</v>
      </c>
      <c r="G37" s="95">
        <f t="shared" si="1"/>
        <v>0.98</v>
      </c>
      <c r="H37" s="630"/>
      <c r="I37" s="631"/>
      <c r="J37" s="631"/>
      <c r="K37" s="631"/>
      <c r="L37" s="632"/>
      <c r="M37" s="250"/>
      <c r="N37" s="251"/>
      <c r="O37" s="448" t="s">
        <v>72</v>
      </c>
    </row>
    <row r="38" spans="1:16" ht="75.75" customHeight="1" thickBot="1">
      <c r="A38" s="457" t="s">
        <v>73</v>
      </c>
      <c r="B38" s="627" t="str">
        <f t="shared" si="2"/>
        <v>☆☆☆</v>
      </c>
      <c r="C38" s="628"/>
      <c r="D38" s="629"/>
      <c r="E38" s="479">
        <v>6.83</v>
      </c>
      <c r="F38" s="479">
        <v>9.24</v>
      </c>
      <c r="G38" s="95">
        <f t="shared" si="1"/>
        <v>2.41</v>
      </c>
      <c r="H38" s="630"/>
      <c r="I38" s="631"/>
      <c r="J38" s="631"/>
      <c r="K38" s="631"/>
      <c r="L38" s="632"/>
      <c r="M38" s="518"/>
      <c r="N38" s="519"/>
      <c r="O38" s="448" t="s">
        <v>73</v>
      </c>
    </row>
    <row r="39" spans="1:16" ht="70.2" customHeight="1" thickBot="1">
      <c r="A39" s="457" t="s">
        <v>74</v>
      </c>
      <c r="B39" s="627" t="str">
        <f t="shared" si="2"/>
        <v>☆</v>
      </c>
      <c r="C39" s="628"/>
      <c r="D39" s="629"/>
      <c r="E39" s="479">
        <v>6.45</v>
      </c>
      <c r="F39" s="479">
        <v>6.62</v>
      </c>
      <c r="G39" s="95">
        <f t="shared" si="1"/>
        <v>0.16999999999999993</v>
      </c>
      <c r="H39" s="630"/>
      <c r="I39" s="631"/>
      <c r="J39" s="631"/>
      <c r="K39" s="631"/>
      <c r="L39" s="632"/>
      <c r="M39" s="516"/>
      <c r="N39" s="517"/>
      <c r="O39" s="448" t="s">
        <v>74</v>
      </c>
    </row>
    <row r="40" spans="1:16" ht="78.75" customHeight="1" thickBot="1">
      <c r="A40" s="457" t="s">
        <v>75</v>
      </c>
      <c r="B40" s="627" t="str">
        <f t="shared" si="2"/>
        <v>☆☆</v>
      </c>
      <c r="C40" s="628"/>
      <c r="D40" s="629"/>
      <c r="E40" s="180">
        <v>4.3899999999999997</v>
      </c>
      <c r="F40" s="180">
        <v>5.87</v>
      </c>
      <c r="G40" s="95">
        <f t="shared" si="1"/>
        <v>1.4800000000000004</v>
      </c>
      <c r="H40" s="630"/>
      <c r="I40" s="631"/>
      <c r="J40" s="631"/>
      <c r="K40" s="631"/>
      <c r="L40" s="632"/>
      <c r="M40" s="518"/>
      <c r="N40" s="519"/>
      <c r="O40" s="448" t="s">
        <v>75</v>
      </c>
    </row>
    <row r="41" spans="1:16" ht="66" customHeight="1" thickBot="1">
      <c r="A41" s="457" t="s">
        <v>76</v>
      </c>
      <c r="B41" s="627" t="str">
        <f t="shared" si="2"/>
        <v>★</v>
      </c>
      <c r="C41" s="628"/>
      <c r="D41" s="629"/>
      <c r="E41" s="180">
        <v>3.58</v>
      </c>
      <c r="F41" s="180">
        <v>3.54</v>
      </c>
      <c r="G41" s="95">
        <f t="shared" si="1"/>
        <v>-4.0000000000000036E-2</v>
      </c>
      <c r="H41" s="630"/>
      <c r="I41" s="631"/>
      <c r="J41" s="631"/>
      <c r="K41" s="631"/>
      <c r="L41" s="632"/>
      <c r="M41" s="250"/>
      <c r="N41" s="251"/>
      <c r="O41" s="448" t="s">
        <v>76</v>
      </c>
    </row>
    <row r="42" spans="1:16" ht="77.25" customHeight="1" thickBot="1">
      <c r="A42" s="457" t="s">
        <v>77</v>
      </c>
      <c r="B42" s="627" t="str">
        <f t="shared" si="2"/>
        <v>☆</v>
      </c>
      <c r="C42" s="628"/>
      <c r="D42" s="629"/>
      <c r="E42" s="479">
        <v>6.41</v>
      </c>
      <c r="F42" s="479">
        <v>6.7</v>
      </c>
      <c r="G42" s="95">
        <f t="shared" si="1"/>
        <v>0.29000000000000004</v>
      </c>
      <c r="H42" s="630"/>
      <c r="I42" s="631"/>
      <c r="J42" s="631"/>
      <c r="K42" s="631"/>
      <c r="L42" s="632"/>
      <c r="M42" s="516"/>
      <c r="N42" s="251"/>
      <c r="O42" s="448" t="s">
        <v>77</v>
      </c>
      <c r="P42" s="73" t="s">
        <v>217</v>
      </c>
    </row>
    <row r="43" spans="1:16" ht="69.75" customHeight="1" thickBot="1">
      <c r="A43" s="457" t="s">
        <v>78</v>
      </c>
      <c r="B43" s="627" t="str">
        <f t="shared" si="2"/>
        <v>☆</v>
      </c>
      <c r="C43" s="628"/>
      <c r="D43" s="629"/>
      <c r="E43" s="180">
        <v>3.85</v>
      </c>
      <c r="F43" s="180">
        <v>4.34</v>
      </c>
      <c r="G43" s="95">
        <f t="shared" si="1"/>
        <v>0.48999999999999977</v>
      </c>
      <c r="H43" s="630"/>
      <c r="I43" s="631"/>
      <c r="J43" s="631"/>
      <c r="K43" s="631"/>
      <c r="L43" s="632"/>
      <c r="M43" s="250"/>
      <c r="N43" s="251"/>
      <c r="O43" s="448" t="s">
        <v>78</v>
      </c>
    </row>
    <row r="44" spans="1:16" ht="77.25" customHeight="1" thickBot="1">
      <c r="A44" s="461" t="s">
        <v>79</v>
      </c>
      <c r="B44" s="627" t="str">
        <f t="shared" si="2"/>
        <v>☆</v>
      </c>
      <c r="C44" s="628"/>
      <c r="D44" s="629"/>
      <c r="E44" s="180">
        <v>4.47</v>
      </c>
      <c r="F44" s="180">
        <v>4.5199999999999996</v>
      </c>
      <c r="G44" s="95">
        <f t="shared" si="1"/>
        <v>4.9999999999999822E-2</v>
      </c>
      <c r="H44" s="630"/>
      <c r="I44" s="631"/>
      <c r="J44" s="631"/>
      <c r="K44" s="631"/>
      <c r="L44" s="632"/>
      <c r="M44" s="250"/>
      <c r="N44" s="251"/>
      <c r="O44" s="448" t="s">
        <v>79</v>
      </c>
    </row>
    <row r="45" spans="1:16" ht="81.75" customHeight="1" thickBot="1">
      <c r="A45" s="457" t="s">
        <v>80</v>
      </c>
      <c r="B45" s="627" t="str">
        <f t="shared" si="2"/>
        <v>☆</v>
      </c>
      <c r="C45" s="628"/>
      <c r="D45" s="629"/>
      <c r="E45" s="180">
        <v>4.58</v>
      </c>
      <c r="F45" s="180">
        <v>4.9400000000000004</v>
      </c>
      <c r="G45" s="95">
        <f t="shared" si="1"/>
        <v>0.36000000000000032</v>
      </c>
      <c r="H45" s="630"/>
      <c r="I45" s="631"/>
      <c r="J45" s="631"/>
      <c r="K45" s="631"/>
      <c r="L45" s="632"/>
      <c r="M45" s="250"/>
      <c r="N45" s="527"/>
      <c r="O45" s="448" t="s">
        <v>80</v>
      </c>
    </row>
    <row r="46" spans="1:16" ht="72.75" customHeight="1" thickBot="1">
      <c r="A46" s="457" t="s">
        <v>81</v>
      </c>
      <c r="B46" s="627" t="str">
        <f t="shared" si="2"/>
        <v>☆</v>
      </c>
      <c r="C46" s="628"/>
      <c r="D46" s="629"/>
      <c r="E46" s="180">
        <v>3.82</v>
      </c>
      <c r="F46" s="180">
        <v>3.93</v>
      </c>
      <c r="G46" s="95">
        <f t="shared" si="1"/>
        <v>0.11000000000000032</v>
      </c>
      <c r="H46" s="630"/>
      <c r="I46" s="631"/>
      <c r="J46" s="631"/>
      <c r="K46" s="631"/>
      <c r="L46" s="632"/>
      <c r="M46" s="250"/>
      <c r="N46" s="251"/>
      <c r="O46" s="448" t="s">
        <v>81</v>
      </c>
    </row>
    <row r="47" spans="1:16" ht="81.75" customHeight="1" thickBot="1">
      <c r="A47" s="457" t="s">
        <v>82</v>
      </c>
      <c r="B47" s="627" t="str">
        <f t="shared" si="2"/>
        <v>☆</v>
      </c>
      <c r="C47" s="628"/>
      <c r="D47" s="629"/>
      <c r="E47" s="180">
        <v>3.89</v>
      </c>
      <c r="F47" s="180">
        <v>4.8099999999999996</v>
      </c>
      <c r="G47" s="95">
        <f t="shared" si="1"/>
        <v>0.91999999999999948</v>
      </c>
      <c r="H47" s="630"/>
      <c r="I47" s="631"/>
      <c r="J47" s="631"/>
      <c r="K47" s="631"/>
      <c r="L47" s="632"/>
      <c r="M47" s="528"/>
      <c r="N47" s="251"/>
      <c r="O47" s="448" t="s">
        <v>82</v>
      </c>
    </row>
    <row r="48" spans="1:16" ht="78.75" customHeight="1" thickBot="1">
      <c r="A48" s="457" t="s">
        <v>83</v>
      </c>
      <c r="B48" s="627" t="str">
        <f t="shared" si="2"/>
        <v>☆</v>
      </c>
      <c r="C48" s="628"/>
      <c r="D48" s="629"/>
      <c r="E48" s="180">
        <v>3.43</v>
      </c>
      <c r="F48" s="180">
        <v>3.64</v>
      </c>
      <c r="G48" s="95">
        <f t="shared" si="1"/>
        <v>0.20999999999999996</v>
      </c>
      <c r="H48" s="636"/>
      <c r="I48" s="637"/>
      <c r="J48" s="637"/>
      <c r="K48" s="637"/>
      <c r="L48" s="638"/>
      <c r="M48" s="250"/>
      <c r="N48" s="251"/>
      <c r="O48" s="448" t="s">
        <v>83</v>
      </c>
    </row>
    <row r="49" spans="1:15" ht="74.25" customHeight="1" thickBot="1">
      <c r="A49" s="457" t="s">
        <v>84</v>
      </c>
      <c r="B49" s="627" t="str">
        <f t="shared" si="2"/>
        <v>☆</v>
      </c>
      <c r="C49" s="628"/>
      <c r="D49" s="629"/>
      <c r="E49" s="180">
        <v>4.5999999999999996</v>
      </c>
      <c r="F49" s="180">
        <v>4.9800000000000004</v>
      </c>
      <c r="G49" s="95">
        <f t="shared" si="1"/>
        <v>0.38000000000000078</v>
      </c>
      <c r="H49" s="630"/>
      <c r="I49" s="631"/>
      <c r="J49" s="631"/>
      <c r="K49" s="631"/>
      <c r="L49" s="632"/>
      <c r="M49" s="529"/>
      <c r="N49" s="251"/>
      <c r="O49" s="448" t="s">
        <v>84</v>
      </c>
    </row>
    <row r="50" spans="1:15" ht="73.2" customHeight="1" thickBot="1">
      <c r="A50" s="457" t="s">
        <v>85</v>
      </c>
      <c r="B50" s="627" t="str">
        <f t="shared" si="2"/>
        <v>☆</v>
      </c>
      <c r="C50" s="628"/>
      <c r="D50" s="629"/>
      <c r="E50" s="180">
        <v>5.67</v>
      </c>
      <c r="F50" s="180">
        <v>5.7</v>
      </c>
      <c r="G50" s="95">
        <f t="shared" si="1"/>
        <v>3.0000000000000249E-2</v>
      </c>
      <c r="H50" s="636"/>
      <c r="I50" s="637"/>
      <c r="J50" s="637"/>
      <c r="K50" s="637"/>
      <c r="L50" s="638"/>
      <c r="M50" s="250"/>
      <c r="N50" s="251"/>
      <c r="O50" s="448" t="s">
        <v>85</v>
      </c>
    </row>
    <row r="51" spans="1:15" ht="73.5" customHeight="1" thickBot="1">
      <c r="A51" s="457" t="s">
        <v>86</v>
      </c>
      <c r="B51" s="627" t="str">
        <f t="shared" si="2"/>
        <v>☆</v>
      </c>
      <c r="C51" s="628"/>
      <c r="D51" s="629"/>
      <c r="E51" s="180">
        <v>4.5599999999999996</v>
      </c>
      <c r="F51" s="180">
        <v>4.88</v>
      </c>
      <c r="G51" s="95">
        <f t="shared" si="1"/>
        <v>0.32000000000000028</v>
      </c>
      <c r="H51" s="630"/>
      <c r="I51" s="631"/>
      <c r="J51" s="631"/>
      <c r="K51" s="631"/>
      <c r="L51" s="632"/>
      <c r="M51" s="518"/>
      <c r="N51" s="519"/>
      <c r="O51" s="448" t="s">
        <v>86</v>
      </c>
    </row>
    <row r="52" spans="1:15" ht="91.95" customHeight="1" thickBot="1">
      <c r="A52" s="457" t="s">
        <v>87</v>
      </c>
      <c r="B52" s="627" t="str">
        <f t="shared" si="2"/>
        <v>☆</v>
      </c>
      <c r="C52" s="628"/>
      <c r="D52" s="629"/>
      <c r="E52" s="480">
        <v>2.37</v>
      </c>
      <c r="F52" s="480">
        <v>2.67</v>
      </c>
      <c r="G52" s="95">
        <f t="shared" si="1"/>
        <v>0.29999999999999982</v>
      </c>
      <c r="H52" s="630" t="s">
        <v>269</v>
      </c>
      <c r="I52" s="631"/>
      <c r="J52" s="631"/>
      <c r="K52" s="631"/>
      <c r="L52" s="632"/>
      <c r="M52" s="250" t="s">
        <v>270</v>
      </c>
      <c r="N52" s="251">
        <v>44706</v>
      </c>
      <c r="O52" s="448" t="s">
        <v>87</v>
      </c>
    </row>
    <row r="53" spans="1:15" ht="77.25" customHeight="1" thickBot="1">
      <c r="A53" s="457" t="s">
        <v>88</v>
      </c>
      <c r="B53" s="627" t="str">
        <f t="shared" si="2"/>
        <v>☆☆</v>
      </c>
      <c r="C53" s="628"/>
      <c r="D53" s="629"/>
      <c r="E53" s="180">
        <v>4.21</v>
      </c>
      <c r="F53" s="180">
        <v>5.74</v>
      </c>
      <c r="G53" s="95">
        <f t="shared" si="1"/>
        <v>1.5300000000000002</v>
      </c>
      <c r="H53" s="630"/>
      <c r="I53" s="631"/>
      <c r="J53" s="631"/>
      <c r="K53" s="631"/>
      <c r="L53" s="632"/>
      <c r="M53" s="250"/>
      <c r="N53" s="251"/>
      <c r="O53" s="448" t="s">
        <v>88</v>
      </c>
    </row>
    <row r="54" spans="1:15" ht="63.75" customHeight="1" thickBot="1">
      <c r="A54" s="457" t="s">
        <v>89</v>
      </c>
      <c r="B54" s="627" t="str">
        <f t="shared" si="2"/>
        <v>☆</v>
      </c>
      <c r="C54" s="628"/>
      <c r="D54" s="629"/>
      <c r="E54" s="180">
        <v>4.6500000000000004</v>
      </c>
      <c r="F54" s="180">
        <v>5.35</v>
      </c>
      <c r="G54" s="95">
        <f t="shared" si="1"/>
        <v>0.69999999999999929</v>
      </c>
      <c r="H54" s="630"/>
      <c r="I54" s="631"/>
      <c r="J54" s="631"/>
      <c r="K54" s="631"/>
      <c r="L54" s="632"/>
      <c r="M54" s="250"/>
      <c r="N54" s="251"/>
      <c r="O54" s="448" t="s">
        <v>89</v>
      </c>
    </row>
    <row r="55" spans="1:15" ht="75" customHeight="1" thickBot="1">
      <c r="A55" s="457" t="s">
        <v>90</v>
      </c>
      <c r="B55" s="627" t="str">
        <f t="shared" si="2"/>
        <v>☆</v>
      </c>
      <c r="C55" s="628"/>
      <c r="D55" s="629"/>
      <c r="E55" s="180">
        <v>4.83</v>
      </c>
      <c r="F55" s="180">
        <v>5.26</v>
      </c>
      <c r="G55" s="95">
        <f t="shared" si="1"/>
        <v>0.42999999999999972</v>
      </c>
      <c r="H55" s="630"/>
      <c r="I55" s="631"/>
      <c r="J55" s="631"/>
      <c r="K55" s="631"/>
      <c r="L55" s="632"/>
      <c r="M55" s="250"/>
      <c r="N55" s="251"/>
      <c r="O55" s="448" t="s">
        <v>90</v>
      </c>
    </row>
    <row r="56" spans="1:15" ht="80.25" customHeight="1" thickBot="1">
      <c r="A56" s="457" t="s">
        <v>91</v>
      </c>
      <c r="B56" s="627" t="str">
        <f t="shared" si="2"/>
        <v>☆</v>
      </c>
      <c r="C56" s="628"/>
      <c r="D56" s="629"/>
      <c r="E56" s="180">
        <v>4.88</v>
      </c>
      <c r="F56" s="180">
        <v>5.21</v>
      </c>
      <c r="G56" s="95">
        <f t="shared" si="1"/>
        <v>0.33000000000000007</v>
      </c>
      <c r="H56" s="630"/>
      <c r="I56" s="631"/>
      <c r="J56" s="631"/>
      <c r="K56" s="631"/>
      <c r="L56" s="632"/>
      <c r="M56" s="250"/>
      <c r="N56" s="251"/>
      <c r="O56" s="448" t="s">
        <v>91</v>
      </c>
    </row>
    <row r="57" spans="1:15" ht="63.75" customHeight="1" thickBot="1">
      <c r="A57" s="457" t="s">
        <v>92</v>
      </c>
      <c r="B57" s="627" t="str">
        <f t="shared" si="2"/>
        <v>☆</v>
      </c>
      <c r="C57" s="628"/>
      <c r="D57" s="629"/>
      <c r="E57" s="180">
        <v>5.44</v>
      </c>
      <c r="F57" s="479">
        <v>6.8</v>
      </c>
      <c r="G57" s="95">
        <f t="shared" si="1"/>
        <v>1.3599999999999994</v>
      </c>
      <c r="H57" s="636"/>
      <c r="I57" s="637"/>
      <c r="J57" s="637"/>
      <c r="K57" s="637"/>
      <c r="L57" s="638"/>
      <c r="M57" s="250"/>
      <c r="N57" s="251"/>
      <c r="O57" s="448" t="s">
        <v>92</v>
      </c>
    </row>
    <row r="58" spans="1:15" ht="69.75" customHeight="1" thickBot="1">
      <c r="A58" s="457" t="s">
        <v>93</v>
      </c>
      <c r="B58" s="627" t="str">
        <f t="shared" si="2"/>
        <v>☆</v>
      </c>
      <c r="C58" s="628"/>
      <c r="D58" s="629"/>
      <c r="E58" s="180">
        <v>4.87</v>
      </c>
      <c r="F58" s="180">
        <v>5.43</v>
      </c>
      <c r="G58" s="95">
        <f t="shared" si="1"/>
        <v>0.55999999999999961</v>
      </c>
      <c r="H58" s="630"/>
      <c r="I58" s="631"/>
      <c r="J58" s="631"/>
      <c r="K58" s="631"/>
      <c r="L58" s="632"/>
      <c r="M58" s="250"/>
      <c r="N58" s="251"/>
      <c r="O58" s="448" t="s">
        <v>93</v>
      </c>
    </row>
    <row r="59" spans="1:15" ht="76.2" customHeight="1" thickBot="1">
      <c r="A59" s="457" t="s">
        <v>94</v>
      </c>
      <c r="B59" s="627" t="str">
        <f t="shared" si="2"/>
        <v>★</v>
      </c>
      <c r="C59" s="628"/>
      <c r="D59" s="629"/>
      <c r="E59" s="479">
        <v>6.39</v>
      </c>
      <c r="F59" s="180">
        <v>5.64</v>
      </c>
      <c r="G59" s="95">
        <f t="shared" si="1"/>
        <v>-0.75</v>
      </c>
      <c r="H59" s="630"/>
      <c r="I59" s="631"/>
      <c r="J59" s="631"/>
      <c r="K59" s="631"/>
      <c r="L59" s="632"/>
      <c r="M59" s="518"/>
      <c r="N59" s="519"/>
      <c r="O59" s="448" t="s">
        <v>94</v>
      </c>
    </row>
    <row r="60" spans="1:15" ht="91.95" customHeight="1" thickBot="1">
      <c r="A60" s="457" t="s">
        <v>95</v>
      </c>
      <c r="B60" s="627" t="str">
        <f t="shared" si="2"/>
        <v>★</v>
      </c>
      <c r="C60" s="628"/>
      <c r="D60" s="629"/>
      <c r="E60" s="479">
        <v>6.27</v>
      </c>
      <c r="F60" s="479">
        <v>6.05</v>
      </c>
      <c r="G60" s="95">
        <f t="shared" si="1"/>
        <v>-0.21999999999999975</v>
      </c>
      <c r="H60" s="630"/>
      <c r="I60" s="631"/>
      <c r="J60" s="631"/>
      <c r="K60" s="631"/>
      <c r="L60" s="632"/>
      <c r="M60" s="250"/>
      <c r="N60" s="251"/>
      <c r="O60" s="448" t="s">
        <v>95</v>
      </c>
    </row>
    <row r="61" spans="1:15" ht="81" customHeight="1" thickBot="1">
      <c r="A61" s="457" t="s">
        <v>96</v>
      </c>
      <c r="B61" s="627" t="str">
        <f t="shared" si="2"/>
        <v>☆</v>
      </c>
      <c r="C61" s="628"/>
      <c r="D61" s="629"/>
      <c r="E61" s="480">
        <v>2.54</v>
      </c>
      <c r="F61" s="480">
        <v>2.96</v>
      </c>
      <c r="G61" s="95">
        <f t="shared" si="1"/>
        <v>0.41999999999999993</v>
      </c>
      <c r="H61" s="630"/>
      <c r="I61" s="631"/>
      <c r="J61" s="631"/>
      <c r="K61" s="631"/>
      <c r="L61" s="632"/>
      <c r="M61" s="250"/>
      <c r="N61" s="251"/>
      <c r="O61" s="448" t="s">
        <v>96</v>
      </c>
    </row>
    <row r="62" spans="1:15" ht="75.599999999999994" customHeight="1" thickBot="1">
      <c r="A62" s="457" t="s">
        <v>97</v>
      </c>
      <c r="B62" s="627" t="str">
        <f t="shared" si="2"/>
        <v>☆</v>
      </c>
      <c r="C62" s="628"/>
      <c r="D62" s="629"/>
      <c r="E62" s="479">
        <v>6.54</v>
      </c>
      <c r="F62" s="479">
        <v>6.86</v>
      </c>
      <c r="G62" s="95">
        <f t="shared" si="1"/>
        <v>0.32000000000000028</v>
      </c>
      <c r="H62" s="630"/>
      <c r="I62" s="631"/>
      <c r="J62" s="631"/>
      <c r="K62" s="631"/>
      <c r="L62" s="632"/>
      <c r="M62" s="250"/>
      <c r="N62" s="251"/>
      <c r="O62" s="448" t="s">
        <v>97</v>
      </c>
    </row>
    <row r="63" spans="1:15" ht="87" customHeight="1" thickBot="1">
      <c r="A63" s="457" t="s">
        <v>98</v>
      </c>
      <c r="B63" s="627" t="str">
        <f t="shared" si="2"/>
        <v>★</v>
      </c>
      <c r="C63" s="628"/>
      <c r="D63" s="629"/>
      <c r="E63" s="480">
        <v>2.91</v>
      </c>
      <c r="F63" s="480">
        <v>2.83</v>
      </c>
      <c r="G63" s="95">
        <f t="shared" si="1"/>
        <v>-8.0000000000000071E-2</v>
      </c>
      <c r="H63" s="630"/>
      <c r="I63" s="631"/>
      <c r="J63" s="631"/>
      <c r="K63" s="631"/>
      <c r="L63" s="632"/>
      <c r="M63" s="544"/>
      <c r="N63" s="251"/>
      <c r="O63" s="448" t="s">
        <v>98</v>
      </c>
    </row>
    <row r="64" spans="1:15" ht="73.2" customHeight="1" thickBot="1">
      <c r="A64" s="457" t="s">
        <v>99</v>
      </c>
      <c r="B64" s="627" t="str">
        <f t="shared" si="2"/>
        <v>★</v>
      </c>
      <c r="C64" s="628"/>
      <c r="D64" s="629"/>
      <c r="E64" s="180">
        <v>3.91</v>
      </c>
      <c r="F64" s="180">
        <v>3.61</v>
      </c>
      <c r="G64" s="95">
        <f t="shared" si="1"/>
        <v>-0.30000000000000027</v>
      </c>
      <c r="H64" s="639"/>
      <c r="I64" s="640"/>
      <c r="J64" s="640"/>
      <c r="K64" s="640"/>
      <c r="L64" s="641"/>
      <c r="M64" s="250"/>
      <c r="N64" s="251"/>
      <c r="O64" s="448" t="s">
        <v>99</v>
      </c>
    </row>
    <row r="65" spans="1:18" ht="80.25" customHeight="1" thickBot="1">
      <c r="A65" s="457" t="s">
        <v>100</v>
      </c>
      <c r="B65" s="627" t="str">
        <f t="shared" si="2"/>
        <v>☆</v>
      </c>
      <c r="C65" s="628"/>
      <c r="D65" s="629"/>
      <c r="E65" s="479">
        <v>7.56</v>
      </c>
      <c r="F65" s="479">
        <v>8.84</v>
      </c>
      <c r="G65" s="95">
        <f t="shared" si="1"/>
        <v>1.2800000000000002</v>
      </c>
      <c r="H65" s="642"/>
      <c r="I65" s="643"/>
      <c r="J65" s="643"/>
      <c r="K65" s="643"/>
      <c r="L65" s="644"/>
      <c r="M65" s="545"/>
      <c r="N65" s="251"/>
      <c r="O65" s="448" t="s">
        <v>100</v>
      </c>
    </row>
    <row r="66" spans="1:18" ht="88.5" customHeight="1" thickBot="1">
      <c r="A66" s="457" t="s">
        <v>101</v>
      </c>
      <c r="B66" s="627" t="str">
        <f t="shared" si="2"/>
        <v>☆</v>
      </c>
      <c r="C66" s="628"/>
      <c r="D66" s="629"/>
      <c r="E66" s="479">
        <v>7.44</v>
      </c>
      <c r="F66" s="479">
        <v>8.2799999999999994</v>
      </c>
      <c r="G66" s="95">
        <f t="shared" si="1"/>
        <v>0.83999999999999897</v>
      </c>
      <c r="H66" s="636"/>
      <c r="I66" s="637"/>
      <c r="J66" s="637"/>
      <c r="K66" s="637"/>
      <c r="L66" s="638"/>
      <c r="M66" s="250"/>
      <c r="N66" s="251"/>
      <c r="O66" s="448" t="s">
        <v>101</v>
      </c>
    </row>
    <row r="67" spans="1:18" ht="78.75" customHeight="1" thickBot="1">
      <c r="A67" s="457" t="s">
        <v>102</v>
      </c>
      <c r="B67" s="627" t="str">
        <f t="shared" si="2"/>
        <v>★</v>
      </c>
      <c r="C67" s="628"/>
      <c r="D67" s="629"/>
      <c r="E67" s="180">
        <v>5.67</v>
      </c>
      <c r="F67" s="180">
        <v>5.31</v>
      </c>
      <c r="G67" s="95">
        <f t="shared" si="1"/>
        <v>-0.36000000000000032</v>
      </c>
      <c r="H67" s="630"/>
      <c r="I67" s="631"/>
      <c r="J67" s="631"/>
      <c r="K67" s="631"/>
      <c r="L67" s="632"/>
      <c r="M67" s="250"/>
      <c r="N67" s="251"/>
      <c r="O67" s="448" t="s">
        <v>102</v>
      </c>
    </row>
    <row r="68" spans="1:18" ht="63" customHeight="1" thickBot="1">
      <c r="A68" s="460" t="s">
        <v>103</v>
      </c>
      <c r="B68" s="627" t="str">
        <f t="shared" si="2"/>
        <v>☆</v>
      </c>
      <c r="C68" s="628"/>
      <c r="D68" s="629"/>
      <c r="E68" s="479">
        <v>6.7</v>
      </c>
      <c r="F68" s="479">
        <v>7.68</v>
      </c>
      <c r="G68" s="95">
        <f t="shared" si="1"/>
        <v>0.97999999999999954</v>
      </c>
      <c r="H68" s="633"/>
      <c r="I68" s="634"/>
      <c r="J68" s="634"/>
      <c r="K68" s="634"/>
      <c r="L68" s="635"/>
      <c r="M68" s="504"/>
      <c r="N68" s="503"/>
      <c r="O68" s="448" t="s">
        <v>103</v>
      </c>
    </row>
    <row r="69" spans="1:18" ht="72.75" customHeight="1" thickBot="1">
      <c r="A69" s="458" t="s">
        <v>104</v>
      </c>
      <c r="B69" s="627" t="str">
        <f t="shared" si="2"/>
        <v>☆</v>
      </c>
      <c r="C69" s="628"/>
      <c r="D69" s="629"/>
      <c r="E69" s="481">
        <v>2.09</v>
      </c>
      <c r="F69" s="481">
        <v>2.41</v>
      </c>
      <c r="G69" s="95">
        <f t="shared" si="1"/>
        <v>0.32000000000000028</v>
      </c>
      <c r="H69" s="636"/>
      <c r="I69" s="637"/>
      <c r="J69" s="637"/>
      <c r="K69" s="637"/>
      <c r="L69" s="638"/>
      <c r="M69" s="250"/>
      <c r="N69" s="251"/>
      <c r="O69" s="448" t="s">
        <v>104</v>
      </c>
    </row>
    <row r="70" spans="1:18" ht="58.5" customHeight="1" thickBot="1">
      <c r="A70" s="365" t="s">
        <v>105</v>
      </c>
      <c r="B70" s="627" t="str">
        <f t="shared" si="2"/>
        <v>☆</v>
      </c>
      <c r="C70" s="628"/>
      <c r="D70" s="629"/>
      <c r="E70" s="180">
        <v>4.96</v>
      </c>
      <c r="F70" s="180">
        <v>5.3</v>
      </c>
      <c r="G70" s="246">
        <f t="shared" si="1"/>
        <v>0.33999999999999986</v>
      </c>
      <c r="H70" s="630"/>
      <c r="I70" s="631"/>
      <c r="J70" s="631"/>
      <c r="K70" s="631"/>
      <c r="L70" s="632"/>
      <c r="M70" s="366"/>
      <c r="N70" s="251"/>
      <c r="O70" s="448"/>
    </row>
    <row r="71" spans="1:18" ht="42.75" customHeight="1" thickBot="1">
      <c r="A71" s="367"/>
      <c r="B71" s="367"/>
      <c r="C71" s="367"/>
      <c r="D71" s="367"/>
      <c r="E71" s="675"/>
      <c r="F71" s="675"/>
      <c r="G71" s="675"/>
      <c r="H71" s="675"/>
      <c r="I71" s="675"/>
      <c r="J71" s="675"/>
      <c r="K71" s="675"/>
      <c r="L71" s="675"/>
      <c r="M71" s="74">
        <f>COUNTIF(E23:E69,"&gt;=10")</f>
        <v>0</v>
      </c>
      <c r="N71" s="74">
        <f>COUNTIF(F23:F69,"&gt;=10")</f>
        <v>0</v>
      </c>
      <c r="O71" s="74" t="s">
        <v>29</v>
      </c>
    </row>
    <row r="72" spans="1:18" ht="36.75" customHeight="1" thickBot="1">
      <c r="A72" s="96" t="s">
        <v>21</v>
      </c>
      <c r="B72" s="97"/>
      <c r="C72" s="161"/>
      <c r="D72" s="161"/>
      <c r="E72" s="676" t="s">
        <v>20</v>
      </c>
      <c r="F72" s="676"/>
      <c r="G72" s="676"/>
      <c r="H72" s="677" t="s">
        <v>245</v>
      </c>
      <c r="I72" s="678"/>
      <c r="J72" s="97"/>
      <c r="K72" s="98"/>
      <c r="L72" s="98"/>
      <c r="M72" s="99"/>
      <c r="N72" s="100"/>
    </row>
    <row r="73" spans="1:18" ht="36.75" customHeight="1" thickBot="1">
      <c r="A73" s="101"/>
      <c r="B73" s="368"/>
      <c r="C73" s="679" t="s">
        <v>106</v>
      </c>
      <c r="D73" s="680"/>
      <c r="E73" s="680"/>
      <c r="F73" s="681"/>
      <c r="G73" s="102">
        <f>+F70</f>
        <v>5.3</v>
      </c>
      <c r="H73" s="103" t="s">
        <v>107</v>
      </c>
      <c r="I73" s="682">
        <f>+G70</f>
        <v>0.33999999999999986</v>
      </c>
      <c r="J73" s="683"/>
      <c r="K73" s="369"/>
      <c r="L73" s="369"/>
      <c r="M73" s="370"/>
      <c r="N73" s="104"/>
    </row>
    <row r="74" spans="1:18" ht="36.75" customHeight="1" thickBot="1">
      <c r="A74" s="101"/>
      <c r="B74" s="368"/>
      <c r="C74" s="645" t="s">
        <v>108</v>
      </c>
      <c r="D74" s="646"/>
      <c r="E74" s="646"/>
      <c r="F74" s="647"/>
      <c r="G74" s="105">
        <f>+F35</f>
        <v>6.34</v>
      </c>
      <c r="H74" s="106" t="s">
        <v>107</v>
      </c>
      <c r="I74" s="648">
        <f>+G35</f>
        <v>0.12000000000000011</v>
      </c>
      <c r="J74" s="649"/>
      <c r="K74" s="369"/>
      <c r="L74" s="369"/>
      <c r="M74" s="370"/>
      <c r="N74" s="104"/>
      <c r="R74" s="414" t="s">
        <v>21</v>
      </c>
    </row>
    <row r="75" spans="1:18" ht="36.75" customHeight="1" thickBot="1">
      <c r="A75" s="101"/>
      <c r="B75" s="368"/>
      <c r="C75" s="650" t="s">
        <v>109</v>
      </c>
      <c r="D75" s="651"/>
      <c r="E75" s="651"/>
      <c r="F75" s="107" t="str">
        <f>VLOOKUP(G75,F:P,10,0)</f>
        <v>富山県</v>
      </c>
      <c r="G75" s="108">
        <f>MAX(F23:F70)</f>
        <v>9.24</v>
      </c>
      <c r="H75" s="652" t="s">
        <v>110</v>
      </c>
      <c r="I75" s="653"/>
      <c r="J75" s="653"/>
      <c r="K75" s="109">
        <f>+N71</f>
        <v>0</v>
      </c>
      <c r="L75" s="110" t="s">
        <v>111</v>
      </c>
      <c r="M75" s="111">
        <f>N71-M71</f>
        <v>0</v>
      </c>
      <c r="N75" s="104"/>
      <c r="R75" s="415"/>
    </row>
    <row r="76" spans="1:18" ht="36.75" customHeight="1" thickBot="1">
      <c r="A76" s="112"/>
      <c r="B76" s="113"/>
      <c r="C76" s="113"/>
      <c r="D76" s="113"/>
      <c r="E76" s="113"/>
      <c r="F76" s="113"/>
      <c r="G76" s="113"/>
      <c r="H76" s="113"/>
      <c r="I76" s="113"/>
      <c r="J76" s="113"/>
      <c r="K76" s="114"/>
      <c r="L76" s="114"/>
      <c r="M76" s="115"/>
      <c r="N76" s="116"/>
      <c r="R76" s="415"/>
    </row>
    <row r="77" spans="1:18" ht="30.75" customHeight="1">
      <c r="A77" s="145"/>
      <c r="B77" s="145"/>
      <c r="C77" s="145"/>
      <c r="D77" s="145"/>
      <c r="E77" s="145"/>
      <c r="F77" s="145"/>
      <c r="G77" s="145"/>
      <c r="H77" s="145"/>
      <c r="I77" s="145"/>
      <c r="J77" s="145"/>
      <c r="K77" s="371"/>
      <c r="L77" s="371"/>
      <c r="M77" s="372"/>
      <c r="N77" s="373"/>
      <c r="R77" s="416"/>
    </row>
    <row r="78" spans="1:18" ht="30.75" customHeight="1" thickBot="1">
      <c r="A78" s="374"/>
      <c r="B78" s="374"/>
      <c r="C78" s="374"/>
      <c r="D78" s="374"/>
      <c r="E78" s="374"/>
      <c r="F78" s="374"/>
      <c r="G78" s="374"/>
      <c r="H78" s="374"/>
      <c r="I78" s="374"/>
      <c r="J78" s="374"/>
      <c r="K78" s="375"/>
      <c r="L78" s="375"/>
      <c r="M78" s="376"/>
      <c r="N78" s="374"/>
    </row>
    <row r="79" spans="1:18" ht="24.75" customHeight="1" thickTop="1">
      <c r="A79" s="654">
        <v>2</v>
      </c>
      <c r="B79" s="657" t="s">
        <v>242</v>
      </c>
      <c r="C79" s="658"/>
      <c r="D79" s="658"/>
      <c r="E79" s="658"/>
      <c r="F79" s="659"/>
      <c r="G79" s="666" t="s">
        <v>243</v>
      </c>
      <c r="H79" s="667"/>
      <c r="I79" s="667"/>
      <c r="J79" s="667"/>
      <c r="K79" s="667"/>
      <c r="L79" s="667"/>
      <c r="M79" s="667"/>
      <c r="N79" s="668"/>
    </row>
    <row r="80" spans="1:18" ht="24.75" customHeight="1">
      <c r="A80" s="655"/>
      <c r="B80" s="660"/>
      <c r="C80" s="661"/>
      <c r="D80" s="661"/>
      <c r="E80" s="661"/>
      <c r="F80" s="662"/>
      <c r="G80" s="669"/>
      <c r="H80" s="670"/>
      <c r="I80" s="670"/>
      <c r="J80" s="670"/>
      <c r="K80" s="670"/>
      <c r="L80" s="670"/>
      <c r="M80" s="670"/>
      <c r="N80" s="671"/>
      <c r="O80" s="377" t="s">
        <v>29</v>
      </c>
      <c r="P80" s="377"/>
    </row>
    <row r="81" spans="1:16" ht="24.75" customHeight="1">
      <c r="A81" s="655"/>
      <c r="B81" s="660"/>
      <c r="C81" s="661"/>
      <c r="D81" s="661"/>
      <c r="E81" s="661"/>
      <c r="F81" s="662"/>
      <c r="G81" s="669"/>
      <c r="H81" s="670"/>
      <c r="I81" s="670"/>
      <c r="J81" s="670"/>
      <c r="K81" s="670"/>
      <c r="L81" s="670"/>
      <c r="M81" s="670"/>
      <c r="N81" s="671"/>
      <c r="O81" s="377" t="s">
        <v>21</v>
      </c>
      <c r="P81" s="377" t="s">
        <v>112</v>
      </c>
    </row>
    <row r="82" spans="1:16" ht="24.75" customHeight="1">
      <c r="A82" s="655"/>
      <c r="B82" s="660"/>
      <c r="C82" s="661"/>
      <c r="D82" s="661"/>
      <c r="E82" s="661"/>
      <c r="F82" s="662"/>
      <c r="G82" s="669"/>
      <c r="H82" s="670"/>
      <c r="I82" s="670"/>
      <c r="J82" s="670"/>
      <c r="K82" s="670"/>
      <c r="L82" s="670"/>
      <c r="M82" s="670"/>
      <c r="N82" s="671"/>
      <c r="O82" s="378"/>
      <c r="P82" s="377"/>
    </row>
    <row r="83" spans="1:16" ht="46.2" customHeight="1" thickBot="1">
      <c r="A83" s="656"/>
      <c r="B83" s="663"/>
      <c r="C83" s="664"/>
      <c r="D83" s="664"/>
      <c r="E83" s="664"/>
      <c r="F83" s="665"/>
      <c r="G83" s="672"/>
      <c r="H83" s="673"/>
      <c r="I83" s="673"/>
      <c r="J83" s="673"/>
      <c r="K83" s="673"/>
      <c r="L83" s="673"/>
      <c r="M83" s="673"/>
      <c r="N83" s="67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58A1-9F1F-441F-B82D-43BF0D8A29A2}">
  <dimension ref="A1:P25"/>
  <sheetViews>
    <sheetView view="pageBreakPreview" zoomScaleNormal="75" zoomScaleSheetLayoutView="100" workbookViewId="0">
      <selection activeCell="P21" sqref="P21"/>
    </sheetView>
  </sheetViews>
  <sheetFormatPr defaultColWidth="9" defaultRowHeight="13.2"/>
  <cols>
    <col min="1" max="1" width="4.88671875" style="574" customWidth="1"/>
    <col min="2" max="5" width="9" style="574"/>
    <col min="6" max="6" width="5.88671875" style="574" customWidth="1"/>
    <col min="7" max="8" width="9" style="574"/>
    <col min="9" max="11" width="12.6640625" style="574" customWidth="1"/>
    <col min="12" max="12" width="10.88671875" style="574" customWidth="1"/>
    <col min="13" max="13" width="6.5546875" style="574" customWidth="1"/>
    <col min="14" max="16384" width="9" style="574"/>
  </cols>
  <sheetData>
    <row r="1" spans="1:16" ht="23.4">
      <c r="A1" s="723" t="s">
        <v>265</v>
      </c>
      <c r="B1" s="723"/>
      <c r="C1" s="723"/>
      <c r="D1" s="723"/>
      <c r="E1" s="723"/>
      <c r="F1" s="723"/>
      <c r="G1" s="723"/>
      <c r="H1" s="723"/>
      <c r="I1" s="723"/>
      <c r="J1" s="724"/>
      <c r="K1" s="724"/>
      <c r="L1" s="724"/>
      <c r="M1" s="724"/>
    </row>
    <row r="2" spans="1:16" ht="19.2">
      <c r="A2" s="725" t="s">
        <v>473</v>
      </c>
      <c r="B2" s="725"/>
      <c r="C2" s="725"/>
      <c r="D2" s="725"/>
      <c r="E2" s="725"/>
      <c r="F2" s="725"/>
      <c r="G2" s="725"/>
      <c r="H2" s="725"/>
      <c r="I2" s="725"/>
      <c r="J2" s="726"/>
      <c r="K2" s="726"/>
      <c r="L2" s="726"/>
      <c r="M2" s="726"/>
      <c r="N2" s="578"/>
    </row>
    <row r="3" spans="1:16" ht="19.2">
      <c r="A3" s="725" t="s">
        <v>474</v>
      </c>
      <c r="B3" s="725"/>
      <c r="C3" s="725"/>
      <c r="D3" s="725"/>
      <c r="E3" s="725"/>
      <c r="F3" s="725"/>
      <c r="G3" s="725"/>
      <c r="H3" s="725"/>
      <c r="I3" s="725"/>
      <c r="J3" s="726"/>
      <c r="K3" s="726"/>
      <c r="L3" s="726"/>
      <c r="M3" s="726"/>
      <c r="N3" s="727"/>
    </row>
    <row r="4" spans="1:16" ht="16.2">
      <c r="A4" s="728" t="s">
        <v>271</v>
      </c>
      <c r="B4" s="728"/>
      <c r="C4" s="728"/>
      <c r="D4" s="728"/>
      <c r="E4" s="728"/>
      <c r="F4" s="728"/>
      <c r="G4" s="728"/>
      <c r="H4" s="728"/>
      <c r="I4" s="728"/>
      <c r="J4" s="729"/>
      <c r="K4" s="729"/>
      <c r="L4" s="729"/>
      <c r="M4" s="729"/>
      <c r="N4" s="727"/>
    </row>
    <row r="5" spans="1:16" ht="16.2">
      <c r="A5" s="605"/>
      <c r="B5" s="606"/>
      <c r="C5" s="606"/>
      <c r="D5" s="606"/>
      <c r="E5" s="606"/>
      <c r="F5" s="606"/>
      <c r="G5" s="606"/>
      <c r="H5" s="606"/>
      <c r="I5" s="606"/>
      <c r="J5" s="606"/>
      <c r="K5" s="606"/>
      <c r="L5" s="606"/>
      <c r="M5" s="606"/>
      <c r="N5" s="727"/>
    </row>
    <row r="6" spans="1:16" ht="17.399999999999999">
      <c r="A6" s="606"/>
      <c r="B6" s="730" t="s">
        <v>29</v>
      </c>
      <c r="C6" s="731"/>
      <c r="D6" s="731"/>
      <c r="E6" s="731"/>
      <c r="F6" s="606"/>
      <c r="G6" s="606"/>
      <c r="H6" s="734" t="s">
        <v>475</v>
      </c>
      <c r="I6" s="735"/>
      <c r="J6" s="735"/>
      <c r="K6" s="735"/>
      <c r="L6" s="735"/>
      <c r="M6" s="606"/>
      <c r="N6" s="727"/>
      <c r="O6" s="579"/>
    </row>
    <row r="7" spans="1:16" ht="16.2">
      <c r="A7" s="606"/>
      <c r="B7" s="732"/>
      <c r="C7" s="732"/>
      <c r="D7" s="732"/>
      <c r="E7" s="732"/>
      <c r="F7" s="606"/>
      <c r="G7" s="606"/>
      <c r="H7" s="735"/>
      <c r="I7" s="735"/>
      <c r="J7" s="735"/>
      <c r="K7" s="735"/>
      <c r="L7" s="735"/>
      <c r="M7" s="606"/>
      <c r="N7" s="727"/>
      <c r="O7" s="574" t="s">
        <v>21</v>
      </c>
    </row>
    <row r="8" spans="1:16" ht="16.2">
      <c r="A8" s="606"/>
      <c r="B8" s="732"/>
      <c r="C8" s="732"/>
      <c r="D8" s="732"/>
      <c r="E8" s="732"/>
      <c r="F8" s="606"/>
      <c r="G8" s="606"/>
      <c r="H8" s="735"/>
      <c r="I8" s="735"/>
      <c r="J8" s="735"/>
      <c r="K8" s="735"/>
      <c r="L8" s="735"/>
      <c r="M8" s="606"/>
    </row>
    <row r="9" spans="1:16" ht="16.2">
      <c r="A9" s="606"/>
      <c r="B9" s="732"/>
      <c r="C9" s="732"/>
      <c r="D9" s="732"/>
      <c r="E9" s="732"/>
      <c r="F9" s="606"/>
      <c r="G9" s="606"/>
      <c r="H9" s="735"/>
      <c r="I9" s="735"/>
      <c r="J9" s="735"/>
      <c r="K9" s="735"/>
      <c r="L9" s="735"/>
      <c r="M9" s="606"/>
    </row>
    <row r="10" spans="1:16" ht="16.2">
      <c r="A10" s="606"/>
      <c r="B10" s="732"/>
      <c r="C10" s="732"/>
      <c r="D10" s="732"/>
      <c r="E10" s="732"/>
      <c r="F10" s="606"/>
      <c r="G10" s="606"/>
      <c r="H10" s="735"/>
      <c r="I10" s="735"/>
      <c r="J10" s="735"/>
      <c r="K10" s="735"/>
      <c r="L10" s="735"/>
      <c r="M10" s="606"/>
    </row>
    <row r="11" spans="1:16" ht="16.2">
      <c r="A11" s="606"/>
      <c r="B11" s="732"/>
      <c r="C11" s="732"/>
      <c r="D11" s="732"/>
      <c r="E11" s="732"/>
      <c r="F11" s="607"/>
      <c r="G11" s="607"/>
      <c r="H11" s="735"/>
      <c r="I11" s="735"/>
      <c r="J11" s="735"/>
      <c r="K11" s="735"/>
      <c r="L11" s="735"/>
      <c r="M11" s="606"/>
    </row>
    <row r="12" spans="1:16" ht="16.2">
      <c r="A12" s="606"/>
      <c r="B12" s="732"/>
      <c r="C12" s="732"/>
      <c r="D12" s="732"/>
      <c r="E12" s="732"/>
      <c r="F12" s="608"/>
      <c r="G12" s="608"/>
      <c r="H12" s="735"/>
      <c r="I12" s="735"/>
      <c r="J12" s="735"/>
      <c r="K12" s="735"/>
      <c r="L12" s="735"/>
      <c r="M12" s="606"/>
    </row>
    <row r="13" spans="1:16" ht="17.399999999999999">
      <c r="A13" s="606"/>
      <c r="B13" s="733"/>
      <c r="C13" s="733"/>
      <c r="D13" s="733"/>
      <c r="E13" s="733"/>
      <c r="F13" s="608"/>
      <c r="G13" s="608"/>
      <c r="H13" s="735"/>
      <c r="I13" s="735"/>
      <c r="J13" s="735"/>
      <c r="K13" s="735"/>
      <c r="L13" s="735"/>
      <c r="M13" s="606"/>
      <c r="P13" s="579"/>
    </row>
    <row r="14" spans="1:16" ht="16.2">
      <c r="A14" s="606"/>
      <c r="B14" s="733"/>
      <c r="C14" s="733"/>
      <c r="D14" s="733"/>
      <c r="E14" s="733"/>
      <c r="F14" s="607"/>
      <c r="G14" s="607"/>
      <c r="H14" s="735"/>
      <c r="I14" s="735"/>
      <c r="J14" s="735"/>
      <c r="K14" s="735"/>
      <c r="L14" s="735"/>
      <c r="M14" s="606"/>
      <c r="P14" s="609" t="s">
        <v>21</v>
      </c>
    </row>
    <row r="15" spans="1:16" ht="16.2">
      <c r="A15" s="606"/>
      <c r="B15" s="606"/>
      <c r="C15" s="606"/>
      <c r="D15" s="606"/>
      <c r="E15" s="606"/>
      <c r="F15" s="606"/>
      <c r="G15" s="606"/>
      <c r="H15" s="606" t="s">
        <v>21</v>
      </c>
      <c r="I15" s="606"/>
      <c r="J15" s="606"/>
      <c r="K15" s="606"/>
      <c r="L15" s="606"/>
      <c r="M15" s="606"/>
    </row>
    <row r="16" spans="1:16" ht="9" customHeight="1" thickBot="1">
      <c r="A16" s="610"/>
      <c r="B16" s="611"/>
      <c r="C16" s="611"/>
      <c r="D16" s="611"/>
      <c r="E16" s="611"/>
      <c r="F16" s="611"/>
      <c r="G16" s="611"/>
      <c r="H16" s="611"/>
      <c r="I16" s="611"/>
      <c r="J16" s="611"/>
      <c r="K16" s="611"/>
      <c r="L16" s="611"/>
      <c r="M16" s="611"/>
    </row>
    <row r="17" spans="1:13" ht="13.8" thickTop="1">
      <c r="A17" s="611"/>
      <c r="B17" s="714" t="s">
        <v>476</v>
      </c>
      <c r="C17" s="715"/>
      <c r="D17" s="715"/>
      <c r="E17" s="715"/>
      <c r="F17" s="715"/>
      <c r="G17" s="715"/>
      <c r="H17" s="715"/>
      <c r="I17" s="715"/>
      <c r="J17" s="715"/>
      <c r="K17" s="715"/>
      <c r="L17" s="716"/>
      <c r="M17" s="611"/>
    </row>
    <row r="18" spans="1:13">
      <c r="A18" s="611"/>
      <c r="B18" s="717"/>
      <c r="C18" s="718"/>
      <c r="D18" s="718"/>
      <c r="E18" s="718"/>
      <c r="F18" s="718"/>
      <c r="G18" s="718"/>
      <c r="H18" s="718"/>
      <c r="I18" s="718"/>
      <c r="J18" s="718"/>
      <c r="K18" s="718"/>
      <c r="L18" s="719"/>
      <c r="M18" s="611"/>
    </row>
    <row r="19" spans="1:13">
      <c r="A19" s="611"/>
      <c r="B19" s="717"/>
      <c r="C19" s="718"/>
      <c r="D19" s="718"/>
      <c r="E19" s="718"/>
      <c r="F19" s="718"/>
      <c r="G19" s="718"/>
      <c r="H19" s="718"/>
      <c r="I19" s="718"/>
      <c r="J19" s="718"/>
      <c r="K19" s="718"/>
      <c r="L19" s="719"/>
      <c r="M19" s="611"/>
    </row>
    <row r="20" spans="1:13">
      <c r="A20" s="611"/>
      <c r="B20" s="717"/>
      <c r="C20" s="718"/>
      <c r="D20" s="718"/>
      <c r="E20" s="718"/>
      <c r="F20" s="718"/>
      <c r="G20" s="718"/>
      <c r="H20" s="718"/>
      <c r="I20" s="718"/>
      <c r="J20" s="718"/>
      <c r="K20" s="718"/>
      <c r="L20" s="719"/>
      <c r="M20" s="611"/>
    </row>
    <row r="21" spans="1:13">
      <c r="A21" s="611"/>
      <c r="B21" s="717"/>
      <c r="C21" s="718"/>
      <c r="D21" s="718"/>
      <c r="E21" s="718"/>
      <c r="F21" s="718"/>
      <c r="G21" s="718"/>
      <c r="H21" s="718"/>
      <c r="I21" s="718"/>
      <c r="J21" s="718"/>
      <c r="K21" s="718"/>
      <c r="L21" s="719"/>
      <c r="M21" s="611"/>
    </row>
    <row r="22" spans="1:13">
      <c r="A22" s="611"/>
      <c r="B22" s="717"/>
      <c r="C22" s="718"/>
      <c r="D22" s="718"/>
      <c r="E22" s="718"/>
      <c r="F22" s="718"/>
      <c r="G22" s="718"/>
      <c r="H22" s="718"/>
      <c r="I22" s="718"/>
      <c r="J22" s="718"/>
      <c r="K22" s="718"/>
      <c r="L22" s="719"/>
      <c r="M22" s="611"/>
    </row>
    <row r="23" spans="1:13">
      <c r="A23" s="611"/>
      <c r="B23" s="717"/>
      <c r="C23" s="718"/>
      <c r="D23" s="718"/>
      <c r="E23" s="718"/>
      <c r="F23" s="718"/>
      <c r="G23" s="718"/>
      <c r="H23" s="718"/>
      <c r="I23" s="718"/>
      <c r="J23" s="718"/>
      <c r="K23" s="718"/>
      <c r="L23" s="719"/>
      <c r="M23" s="611"/>
    </row>
    <row r="24" spans="1:13" ht="13.8" thickBot="1">
      <c r="A24" s="611"/>
      <c r="B24" s="720"/>
      <c r="C24" s="721"/>
      <c r="D24" s="721"/>
      <c r="E24" s="721"/>
      <c r="F24" s="721"/>
      <c r="G24" s="721"/>
      <c r="H24" s="721"/>
      <c r="I24" s="721"/>
      <c r="J24" s="721"/>
      <c r="K24" s="721"/>
      <c r="L24" s="722"/>
      <c r="M24" s="611"/>
    </row>
    <row r="25" spans="1:13" ht="13.8" thickTop="1">
      <c r="A25" s="611"/>
      <c r="B25" s="611"/>
      <c r="C25" s="611"/>
      <c r="D25" s="611"/>
      <c r="E25" s="611"/>
      <c r="F25" s="611"/>
      <c r="G25" s="611"/>
      <c r="H25" s="611"/>
      <c r="I25" s="611"/>
      <c r="J25" s="611"/>
      <c r="K25" s="611"/>
      <c r="L25" s="611"/>
      <c r="M25" s="611"/>
    </row>
  </sheetData>
  <mergeCells count="8">
    <mergeCell ref="B17:L24"/>
    <mergeCell ref="A1:M1"/>
    <mergeCell ref="A2:M2"/>
    <mergeCell ref="A3:M3"/>
    <mergeCell ref="N3:N7"/>
    <mergeCell ref="A4:M4"/>
    <mergeCell ref="B6:E14"/>
    <mergeCell ref="H6:L14"/>
  </mergeCells>
  <phoneticPr fontId="106"/>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A7" zoomScale="75" zoomScaleNormal="75" workbookViewId="0">
      <selection activeCell="P3" sqref="P3"/>
    </sheetView>
  </sheetViews>
  <sheetFormatPr defaultColWidth="8.88671875" defaultRowHeight="14.4"/>
  <cols>
    <col min="1" max="1" width="12.77734375" style="141" customWidth="1"/>
    <col min="2" max="2" width="25" style="187" customWidth="1"/>
    <col min="3" max="3" width="9.109375" style="187" customWidth="1"/>
    <col min="4" max="4" width="23" style="187" customWidth="1"/>
    <col min="5" max="5" width="19.44140625" style="187" customWidth="1"/>
    <col min="6" max="6" width="12.21875" style="187" customWidth="1"/>
    <col min="7" max="7" width="14.77734375" style="187" customWidth="1"/>
    <col min="8" max="8" width="20.88671875" style="187" customWidth="1"/>
    <col min="9" max="9" width="19" style="187" customWidth="1"/>
    <col min="10" max="10" width="13.21875" style="187" customWidth="1"/>
    <col min="11" max="11" width="10.88671875" style="187" customWidth="1"/>
    <col min="12" max="12" width="13" style="187" customWidth="1"/>
    <col min="13" max="13" width="16.109375" style="187" customWidth="1"/>
    <col min="14" max="14" width="28.77734375" style="187" customWidth="1"/>
    <col min="15" max="15" width="7.88671875" style="187" customWidth="1"/>
    <col min="16" max="16" width="40.44140625" style="262" customWidth="1"/>
    <col min="17" max="17" width="40.44140625" style="187" customWidth="1"/>
    <col min="18" max="16384" width="8.88671875" style="187"/>
  </cols>
  <sheetData>
    <row r="1" spans="2:19" ht="31.2" customHeight="1">
      <c r="B1" s="147"/>
      <c r="C1" s="418" t="s">
        <v>305</v>
      </c>
      <c r="D1" s="201"/>
      <c r="E1" s="201"/>
      <c r="F1" s="201"/>
      <c r="G1" s="201" t="s">
        <v>472</v>
      </c>
      <c r="H1" s="201"/>
      <c r="I1" s="201"/>
      <c r="J1" s="201"/>
      <c r="K1" s="201"/>
      <c r="L1" s="201"/>
      <c r="M1" s="201"/>
      <c r="N1" s="201"/>
      <c r="O1" s="141"/>
      <c r="P1" s="261"/>
    </row>
    <row r="2" spans="2:19" ht="31.2" customHeight="1">
      <c r="B2" s="147"/>
      <c r="C2" s="201"/>
      <c r="D2" s="201"/>
      <c r="E2" s="201"/>
      <c r="F2" s="201"/>
      <c r="G2" s="201"/>
      <c r="H2" s="201"/>
      <c r="I2" s="201"/>
      <c r="J2" s="201"/>
      <c r="K2" s="201"/>
      <c r="L2" s="201"/>
      <c r="M2" s="201"/>
      <c r="N2" s="201"/>
      <c r="O2" s="141"/>
      <c r="P2" s="261"/>
    </row>
    <row r="3" spans="2:19" ht="266.39999999999998" customHeight="1">
      <c r="B3" s="739"/>
      <c r="C3" s="739"/>
      <c r="D3" s="739"/>
      <c r="E3" s="739"/>
      <c r="F3" s="739"/>
      <c r="G3" s="739"/>
      <c r="H3" s="739"/>
      <c r="I3" s="739"/>
      <c r="J3" s="739"/>
      <c r="K3" s="739"/>
      <c r="L3" s="739"/>
      <c r="M3" s="739"/>
      <c r="N3" s="739"/>
      <c r="O3" s="141" t="s">
        <v>208</v>
      </c>
      <c r="P3" s="261"/>
    </row>
    <row r="4" spans="2:19" ht="29.25" customHeight="1">
      <c r="B4" s="225"/>
      <c r="C4" s="226" t="s">
        <v>304</v>
      </c>
      <c r="D4" s="227"/>
      <c r="E4" s="227"/>
      <c r="F4" s="227"/>
      <c r="G4" s="228"/>
      <c r="H4" s="227"/>
      <c r="I4" s="227"/>
      <c r="J4" s="229"/>
      <c r="K4" s="229"/>
      <c r="L4" s="229"/>
      <c r="M4" s="229"/>
      <c r="N4" s="230"/>
      <c r="O4" s="141"/>
      <c r="P4" s="252"/>
    </row>
    <row r="5" spans="2:19" ht="267" customHeight="1">
      <c r="B5" s="744" t="s">
        <v>303</v>
      </c>
      <c r="C5" s="745"/>
      <c r="D5" s="745"/>
      <c r="E5" s="745"/>
      <c r="F5" s="745"/>
      <c r="G5" s="745"/>
      <c r="H5" s="745"/>
      <c r="I5" s="745"/>
      <c r="J5" s="745"/>
      <c r="K5" s="745"/>
      <c r="L5" s="745"/>
      <c r="M5" s="745"/>
      <c r="N5" s="745"/>
      <c r="O5" s="141"/>
      <c r="P5" s="520" t="s">
        <v>208</v>
      </c>
    </row>
    <row r="6" spans="2:19" ht="32.4" customHeight="1">
      <c r="B6" s="748" t="s">
        <v>228</v>
      </c>
      <c r="C6" s="749"/>
      <c r="D6" s="749"/>
      <c r="E6" s="749"/>
      <c r="F6" s="749"/>
      <c r="G6" s="749"/>
      <c r="H6" s="749"/>
      <c r="I6" s="749"/>
      <c r="J6" s="749"/>
      <c r="K6" s="749"/>
      <c r="L6" s="749"/>
      <c r="M6" s="749"/>
      <c r="N6" s="749"/>
      <c r="O6" s="141"/>
      <c r="P6" s="249"/>
    </row>
    <row r="7" spans="2:19" ht="11.4" customHeight="1">
      <c r="B7" s="746"/>
      <c r="C7" s="747"/>
      <c r="D7" s="747"/>
      <c r="E7" s="747"/>
      <c r="F7" s="747"/>
      <c r="G7" s="747"/>
      <c r="H7" s="747"/>
      <c r="I7" s="747"/>
      <c r="J7" s="747"/>
      <c r="K7" s="747"/>
      <c r="L7" s="747"/>
      <c r="M7" s="747"/>
      <c r="N7" s="747"/>
      <c r="O7" s="141"/>
      <c r="P7" s="249"/>
      <c r="R7" s="187" t="s">
        <v>225</v>
      </c>
    </row>
    <row r="8" spans="2:19" ht="21.6" customHeight="1">
      <c r="B8" s="234"/>
      <c r="C8" s="740" t="s">
        <v>306</v>
      </c>
      <c r="D8" s="740"/>
      <c r="E8" s="740"/>
      <c r="F8" s="740"/>
      <c r="G8" s="740"/>
      <c r="H8" s="740"/>
      <c r="I8" s="740"/>
      <c r="J8" s="740"/>
      <c r="K8" s="740"/>
      <c r="L8" s="740"/>
      <c r="M8" s="148" t="s">
        <v>208</v>
      </c>
      <c r="N8" s="148"/>
      <c r="O8" s="141"/>
      <c r="P8" s="284"/>
      <c r="Q8" s="575">
        <f>+H13-G13</f>
        <v>3010340</v>
      </c>
    </row>
    <row r="9" spans="2:19" ht="21.6" customHeight="1">
      <c r="B9" s="234"/>
      <c r="C9" s="741" t="s">
        <v>178</v>
      </c>
      <c r="D9" s="741"/>
      <c r="E9" s="741"/>
      <c r="F9" s="741"/>
      <c r="G9" s="741"/>
      <c r="H9" s="741"/>
      <c r="I9" s="741"/>
      <c r="J9" s="741"/>
      <c r="K9" s="741"/>
      <c r="L9" s="741"/>
      <c r="M9" s="148"/>
      <c r="N9" s="173"/>
      <c r="O9" s="141"/>
      <c r="P9" s="285"/>
    </row>
    <row r="10" spans="2:19" ht="21.6" customHeight="1">
      <c r="B10" s="148"/>
      <c r="C10" s="148"/>
      <c r="D10" s="173"/>
      <c r="E10" s="173"/>
      <c r="F10" s="173"/>
      <c r="G10" s="193"/>
      <c r="H10" s="173"/>
      <c r="I10" s="173"/>
      <c r="J10" s="173"/>
      <c r="K10" s="173"/>
      <c r="L10" s="173"/>
      <c r="M10" s="173"/>
      <c r="N10" s="173"/>
      <c r="O10" s="141"/>
      <c r="P10" s="290"/>
    </row>
    <row r="11" spans="2:19" ht="15" customHeight="1">
      <c r="B11" s="141"/>
      <c r="C11" s="141"/>
      <c r="D11" s="194"/>
      <c r="E11" s="194"/>
      <c r="F11" s="194"/>
      <c r="G11" s="195"/>
      <c r="H11" s="194"/>
      <c r="I11" s="194"/>
      <c r="J11" s="194"/>
      <c r="K11" s="194"/>
      <c r="L11" s="194"/>
      <c r="M11" s="194"/>
      <c r="N11" s="194"/>
      <c r="O11" s="141"/>
      <c r="P11" s="562"/>
      <c r="Q11" s="530"/>
      <c r="R11" s="530"/>
      <c r="S11" s="530"/>
    </row>
    <row r="12" spans="2:19" ht="13.5" customHeight="1">
      <c r="B12" s="141"/>
      <c r="C12" s="141"/>
      <c r="D12" s="742" t="s">
        <v>179</v>
      </c>
      <c r="E12" s="742"/>
      <c r="F12" s="196"/>
      <c r="G12" s="197" t="s">
        <v>180</v>
      </c>
      <c r="H12" s="198" t="s">
        <v>181</v>
      </c>
      <c r="I12" s="199" t="s">
        <v>182</v>
      </c>
      <c r="J12" s="198" t="s">
        <v>183</v>
      </c>
      <c r="K12" s="198" t="s">
        <v>184</v>
      </c>
      <c r="L12" s="200" t="s">
        <v>197</v>
      </c>
      <c r="M12" s="194"/>
      <c r="N12" s="194"/>
      <c r="O12" s="141"/>
      <c r="P12" s="290"/>
      <c r="Q12" s="530"/>
      <c r="R12" s="530"/>
      <c r="S12" s="530"/>
    </row>
    <row r="13" spans="2:19" ht="18" customHeight="1">
      <c r="B13" s="141"/>
      <c r="C13" s="141"/>
      <c r="D13" s="742"/>
      <c r="E13" s="742"/>
      <c r="F13" s="237" t="s">
        <v>185</v>
      </c>
      <c r="G13" s="270">
        <v>528635705</v>
      </c>
      <c r="H13" s="270">
        <v>531646045</v>
      </c>
      <c r="I13" s="233">
        <f t="shared" ref="I13:I22" si="0">+H13/$H$13</f>
        <v>1</v>
      </c>
      <c r="J13" s="561">
        <v>6298176</v>
      </c>
      <c r="K13" s="424">
        <f>+J13/G13</f>
        <v>1.1914019315059319E-2</v>
      </c>
      <c r="L13" s="233">
        <f t="shared" ref="L13:L30" si="1">+H13/G13</f>
        <v>1.0056945453580364</v>
      </c>
      <c r="M13" s="743" t="s">
        <v>186</v>
      </c>
      <c r="N13" s="743"/>
      <c r="O13" s="563"/>
      <c r="P13" s="290"/>
      <c r="Q13" s="530"/>
      <c r="R13" s="530"/>
      <c r="S13" s="530"/>
    </row>
    <row r="14" spans="2:19" ht="17.25" customHeight="1">
      <c r="B14" s="141"/>
      <c r="C14" s="141"/>
      <c r="D14" s="742"/>
      <c r="E14" s="742"/>
      <c r="F14" s="547" t="s">
        <v>252</v>
      </c>
      <c r="G14" s="292">
        <v>83980356</v>
      </c>
      <c r="H14" s="292">
        <v>84748840</v>
      </c>
      <c r="I14" s="233">
        <f t="shared" si="0"/>
        <v>0.15940838984328379</v>
      </c>
      <c r="J14" s="449">
        <v>1008567</v>
      </c>
      <c r="K14" s="440">
        <f>+J14/H14</f>
        <v>1.1900658463289882E-2</v>
      </c>
      <c r="L14" s="264">
        <f t="shared" si="1"/>
        <v>1.009150759017978</v>
      </c>
      <c r="M14" s="737" t="s">
        <v>217</v>
      </c>
      <c r="N14" s="564">
        <f>+H13-G13</f>
        <v>3010340</v>
      </c>
      <c r="O14" s="563"/>
      <c r="P14" s="498"/>
      <c r="Q14" s="530"/>
      <c r="R14" s="530"/>
      <c r="S14" s="530"/>
    </row>
    <row r="15" spans="2:19" ht="17.25" customHeight="1">
      <c r="B15" s="141"/>
      <c r="C15" s="141"/>
      <c r="D15" s="742"/>
      <c r="E15" s="742"/>
      <c r="F15" s="548" t="s">
        <v>250</v>
      </c>
      <c r="G15" s="292">
        <v>3880850</v>
      </c>
      <c r="H15" s="292">
        <v>3897530</v>
      </c>
      <c r="I15" s="233">
        <f t="shared" si="0"/>
        <v>7.3310617781422597E-3</v>
      </c>
      <c r="J15" s="533">
        <v>41354</v>
      </c>
      <c r="K15" s="440">
        <f>+J15/G15</f>
        <v>1.0655913008748083E-2</v>
      </c>
      <c r="L15" s="264">
        <f t="shared" si="1"/>
        <v>1.0042980274939768</v>
      </c>
      <c r="M15" s="737"/>
      <c r="N15" s="590" t="s">
        <v>208</v>
      </c>
      <c r="O15" s="563"/>
      <c r="P15" s="498"/>
      <c r="Q15" s="289"/>
      <c r="R15" s="530"/>
      <c r="S15" s="530"/>
    </row>
    <row r="16" spans="2:19" ht="17.25" customHeight="1">
      <c r="B16" s="141"/>
      <c r="C16" s="141"/>
      <c r="D16" s="742"/>
      <c r="E16" s="742"/>
      <c r="F16" s="549" t="s">
        <v>253</v>
      </c>
      <c r="G16" s="291">
        <v>5759773</v>
      </c>
      <c r="H16" s="291">
        <v>5782405</v>
      </c>
      <c r="I16" s="233">
        <f t="shared" si="0"/>
        <v>1.0876418727049874E-2</v>
      </c>
      <c r="J16" s="236">
        <v>324966</v>
      </c>
      <c r="K16" s="427">
        <f t="shared" ref="K16:K22" si="2">+J16/H16</f>
        <v>5.6199107464800543E-2</v>
      </c>
      <c r="L16" s="264">
        <f t="shared" si="1"/>
        <v>1.0039293215201364</v>
      </c>
      <c r="M16" s="565"/>
      <c r="N16" s="565"/>
      <c r="O16" s="563"/>
      <c r="P16" s="498"/>
      <c r="Q16" s="290"/>
      <c r="R16" s="530"/>
      <c r="S16" s="530"/>
    </row>
    <row r="17" spans="2:19" ht="17.25" customHeight="1">
      <c r="B17" s="141"/>
      <c r="C17" s="141"/>
      <c r="D17" s="742"/>
      <c r="E17" s="742"/>
      <c r="F17" s="550" t="s">
        <v>254</v>
      </c>
      <c r="G17" s="291">
        <v>30921145</v>
      </c>
      <c r="H17" s="291">
        <v>31137479</v>
      </c>
      <c r="I17" s="233">
        <f t="shared" si="0"/>
        <v>5.8568062892295193E-2</v>
      </c>
      <c r="J17" s="265">
        <v>666971</v>
      </c>
      <c r="K17" s="426">
        <f t="shared" si="2"/>
        <v>2.1420199111174029E-2</v>
      </c>
      <c r="L17" s="264">
        <f t="shared" si="1"/>
        <v>1.0069963127173978</v>
      </c>
      <c r="M17" s="565"/>
      <c r="N17" s="565"/>
      <c r="O17" s="563"/>
      <c r="P17" s="498"/>
      <c r="Q17" s="532"/>
      <c r="R17" s="530"/>
      <c r="S17" s="530"/>
    </row>
    <row r="18" spans="2:19" ht="17.25" customHeight="1">
      <c r="B18" s="141"/>
      <c r="C18" s="141"/>
      <c r="D18" s="742"/>
      <c r="E18" s="742"/>
      <c r="F18" s="548" t="s">
        <v>187</v>
      </c>
      <c r="G18" s="291">
        <v>9178795</v>
      </c>
      <c r="H18" s="291">
        <v>9230573</v>
      </c>
      <c r="I18" s="233">
        <f t="shared" si="0"/>
        <v>1.7362252737157108E-2</v>
      </c>
      <c r="J18" s="236">
        <v>128889</v>
      </c>
      <c r="K18" s="263">
        <f t="shared" si="2"/>
        <v>1.3963271835887111E-2</v>
      </c>
      <c r="L18" s="264">
        <f t="shared" si="1"/>
        <v>1.0056410454749234</v>
      </c>
      <c r="M18" s="565"/>
      <c r="N18" s="565"/>
      <c r="O18" s="563"/>
      <c r="P18" s="498"/>
      <c r="Q18" s="289"/>
      <c r="R18" s="530"/>
      <c r="S18" s="530"/>
    </row>
    <row r="19" spans="2:19" ht="17.25" customHeight="1">
      <c r="B19" s="141"/>
      <c r="C19" s="141"/>
      <c r="D19" s="742"/>
      <c r="E19" s="742"/>
      <c r="F19" s="547" t="s">
        <v>255</v>
      </c>
      <c r="G19" s="291">
        <v>3684585</v>
      </c>
      <c r="H19" s="291">
        <v>3739796</v>
      </c>
      <c r="I19" s="233">
        <f t="shared" si="0"/>
        <v>7.0343719005753159E-3</v>
      </c>
      <c r="J19" s="236">
        <v>57955</v>
      </c>
      <c r="K19" s="263">
        <f t="shared" si="2"/>
        <v>1.5496834586699381E-2</v>
      </c>
      <c r="L19" s="264">
        <f t="shared" si="1"/>
        <v>1.0149843198080652</v>
      </c>
      <c r="M19" s="565"/>
      <c r="N19" s="565"/>
      <c r="O19" s="563"/>
      <c r="P19" s="498"/>
      <c r="Q19" s="290"/>
      <c r="R19" s="530"/>
      <c r="S19" s="530"/>
    </row>
    <row r="20" spans="2:19" ht="17.25" customHeight="1">
      <c r="B20" s="141"/>
      <c r="C20" s="141"/>
      <c r="D20" s="742"/>
      <c r="E20" s="742"/>
      <c r="F20" s="573" t="s">
        <v>256</v>
      </c>
      <c r="G20" s="291">
        <v>3952193</v>
      </c>
      <c r="H20" s="291">
        <v>3967078</v>
      </c>
      <c r="I20" s="233">
        <f t="shared" si="0"/>
        <v>7.4618781373611085E-3</v>
      </c>
      <c r="J20" s="236">
        <v>101313</v>
      </c>
      <c r="K20" s="572">
        <f t="shared" si="2"/>
        <v>2.5538444164697544E-2</v>
      </c>
      <c r="L20" s="534">
        <f t="shared" si="1"/>
        <v>1.0037662634390578</v>
      </c>
      <c r="M20" s="565"/>
      <c r="N20" s="565"/>
      <c r="O20" s="563"/>
      <c r="P20" s="498"/>
      <c r="Q20" s="532"/>
      <c r="R20" s="530"/>
      <c r="S20" s="530"/>
    </row>
    <row r="21" spans="2:19" ht="17.25" customHeight="1">
      <c r="B21" s="141"/>
      <c r="C21" s="141"/>
      <c r="D21" s="742"/>
      <c r="E21" s="742"/>
      <c r="F21" s="547" t="s">
        <v>257</v>
      </c>
      <c r="G21" s="292">
        <v>15070000</v>
      </c>
      <c r="H21" s="591">
        <v>15072747</v>
      </c>
      <c r="I21" s="233">
        <f t="shared" si="0"/>
        <v>2.8351094006539634E-2</v>
      </c>
      <c r="J21" s="421">
        <v>98965</v>
      </c>
      <c r="K21" s="263">
        <f t="shared" si="2"/>
        <v>6.5658237347180314E-3</v>
      </c>
      <c r="L21" s="264">
        <f t="shared" si="1"/>
        <v>1.0001822826808229</v>
      </c>
      <c r="M21" s="565"/>
      <c r="N21" s="565"/>
      <c r="O21" s="563"/>
      <c r="P21" s="498"/>
      <c r="Q21" s="289"/>
      <c r="R21" s="530"/>
      <c r="S21" s="530"/>
    </row>
    <row r="22" spans="2:19" ht="17.25" customHeight="1">
      <c r="B22" s="141"/>
      <c r="C22" s="141"/>
      <c r="D22" s="742"/>
      <c r="E22" s="742"/>
      <c r="F22" s="549" t="s">
        <v>258</v>
      </c>
      <c r="G22" s="304">
        <v>7231387</v>
      </c>
      <c r="H22" s="304">
        <v>7232678</v>
      </c>
      <c r="I22" s="233">
        <f t="shared" si="0"/>
        <v>1.3604310740240717E-2</v>
      </c>
      <c r="J22" s="236">
        <v>141328</v>
      </c>
      <c r="K22" s="482">
        <f t="shared" si="2"/>
        <v>1.9540203504151574E-2</v>
      </c>
      <c r="L22" s="264">
        <f t="shared" si="1"/>
        <v>1.0001785273005026</v>
      </c>
      <c r="M22" s="565"/>
      <c r="N22" s="565"/>
      <c r="O22" s="563"/>
      <c r="P22" s="498"/>
      <c r="Q22" s="290"/>
      <c r="R22" s="530"/>
      <c r="S22" s="530"/>
    </row>
    <row r="23" spans="2:19" ht="17.25" customHeight="1">
      <c r="B23" s="141"/>
      <c r="C23" s="141"/>
      <c r="D23" s="742"/>
      <c r="E23" s="742"/>
      <c r="F23" s="547" t="s">
        <v>259</v>
      </c>
      <c r="G23" s="292">
        <v>43150215</v>
      </c>
      <c r="H23" s="292">
        <v>43172547</v>
      </c>
      <c r="I23" s="233">
        <f>+H23/$H$13</f>
        <v>8.1205432460237717E-2</v>
      </c>
      <c r="J23" s="293">
        <v>524677</v>
      </c>
      <c r="K23" s="263">
        <f>+J23/H23</f>
        <v>1.2153024003888397E-2</v>
      </c>
      <c r="L23" s="264">
        <f>+H23/G23</f>
        <v>1.0005175408743618</v>
      </c>
      <c r="M23" s="565"/>
      <c r="N23" s="565"/>
      <c r="O23" s="563"/>
      <c r="P23" s="498"/>
      <c r="Q23" s="532"/>
      <c r="R23" s="530"/>
      <c r="S23" s="530"/>
    </row>
    <row r="24" spans="2:19" ht="17.25" customHeight="1">
      <c r="B24" s="141"/>
      <c r="C24" s="141"/>
      <c r="D24" s="742"/>
      <c r="E24" s="742"/>
      <c r="F24" s="551" t="s">
        <v>260</v>
      </c>
      <c r="G24" s="561">
        <v>1530235</v>
      </c>
      <c r="H24" s="561">
        <v>1530556</v>
      </c>
      <c r="I24" s="233">
        <f>+G24/$H$13</f>
        <v>2.8782965929897964E-3</v>
      </c>
      <c r="J24" s="561">
        <v>30379</v>
      </c>
      <c r="K24" s="482">
        <f>+J24/G24</f>
        <v>1.9852506314389621E-2</v>
      </c>
      <c r="L24" s="264">
        <f t="shared" si="1"/>
        <v>1.0002097717017322</v>
      </c>
      <c r="M24" s="565"/>
      <c r="N24" s="565"/>
      <c r="O24" s="563"/>
      <c r="P24" s="498"/>
      <c r="Q24" s="289"/>
      <c r="R24" s="530"/>
      <c r="S24" s="530"/>
    </row>
    <row r="25" spans="2:19" ht="17.25" customHeight="1">
      <c r="B25" s="141"/>
      <c r="C25" s="141"/>
      <c r="D25" s="742"/>
      <c r="E25" s="742"/>
      <c r="F25" s="552" t="s">
        <v>261</v>
      </c>
      <c r="G25" s="425">
        <v>18052544</v>
      </c>
      <c r="H25" s="425">
        <v>18080277</v>
      </c>
      <c r="I25" s="233">
        <f>+H25/$H$13</f>
        <v>3.4008109662510513E-2</v>
      </c>
      <c r="J25" s="236">
        <v>371781</v>
      </c>
      <c r="K25" s="482">
        <f>+J25/H25</f>
        <v>2.0562793368707793E-2</v>
      </c>
      <c r="L25" s="264">
        <f>+H25/G25</f>
        <v>1.0015362377734685</v>
      </c>
      <c r="M25" s="565"/>
      <c r="N25" s="565"/>
      <c r="O25" s="563"/>
      <c r="P25" s="498"/>
      <c r="Q25" s="290"/>
      <c r="R25" s="530"/>
      <c r="S25" s="530"/>
    </row>
    <row r="26" spans="2:19" ht="17.25" customHeight="1">
      <c r="B26" s="141"/>
      <c r="C26" s="141"/>
      <c r="D26" s="742"/>
      <c r="E26" s="742"/>
      <c r="F26" s="570" t="s">
        <v>262</v>
      </c>
      <c r="G26" s="425">
        <v>12326264</v>
      </c>
      <c r="H26" s="425">
        <v>12403245</v>
      </c>
      <c r="I26" s="233">
        <f t="shared" ref="I26:I30" si="3">+H26/$H$13</f>
        <v>2.3329892353473634E-2</v>
      </c>
      <c r="J26" s="236">
        <v>106797</v>
      </c>
      <c r="K26" s="571">
        <f>+J26/H26</f>
        <v>8.6104080020994508E-3</v>
      </c>
      <c r="L26" s="264">
        <f t="shared" si="1"/>
        <v>1.0062452824310757</v>
      </c>
      <c r="M26" s="565"/>
      <c r="N26" s="565"/>
      <c r="O26" s="563"/>
      <c r="P26" s="498"/>
      <c r="Q26" s="532"/>
      <c r="R26" s="530"/>
      <c r="S26" s="530"/>
    </row>
    <row r="27" spans="2:19" ht="17.25" customHeight="1">
      <c r="B27" s="141"/>
      <c r="C27" s="141"/>
      <c r="D27" s="742"/>
      <c r="E27" s="742"/>
      <c r="F27" s="553" t="s">
        <v>251</v>
      </c>
      <c r="G27" s="425">
        <v>29655398</v>
      </c>
      <c r="H27" s="425">
        <v>29813848</v>
      </c>
      <c r="I27" s="233">
        <f t="shared" si="3"/>
        <v>5.6078378237535843E-2</v>
      </c>
      <c r="J27" s="236">
        <v>149506</v>
      </c>
      <c r="K27" s="263">
        <f>+J27/H27</f>
        <v>5.0146495682140725E-3</v>
      </c>
      <c r="L27" s="264">
        <f>+H27/G27</f>
        <v>1.005343040750962</v>
      </c>
      <c r="M27" s="565"/>
      <c r="N27" s="565"/>
      <c r="O27" s="563"/>
      <c r="P27" s="498"/>
      <c r="Q27" s="289"/>
      <c r="R27" s="530"/>
      <c r="S27" s="530"/>
    </row>
    <row r="28" spans="2:19" ht="22.2" customHeight="1">
      <c r="B28" s="141"/>
      <c r="C28" s="141"/>
      <c r="D28" s="742"/>
      <c r="E28" s="742"/>
      <c r="F28" s="569" t="s">
        <v>196</v>
      </c>
      <c r="G28" s="291">
        <v>26240639</v>
      </c>
      <c r="H28" s="291">
        <v>26493235</v>
      </c>
      <c r="I28" s="233">
        <f t="shared" si="3"/>
        <v>4.9832468893848347E-2</v>
      </c>
      <c r="J28" s="568">
        <v>139386</v>
      </c>
      <c r="K28" s="263">
        <f t="shared" ref="K28:K30" si="4">+J28/H28</f>
        <v>5.2611921496185723E-3</v>
      </c>
      <c r="L28" s="264">
        <f t="shared" si="1"/>
        <v>1.009626137534227</v>
      </c>
      <c r="M28" s="738" t="s">
        <v>247</v>
      </c>
      <c r="N28" s="738"/>
      <c r="O28" s="563"/>
      <c r="P28" s="498"/>
      <c r="Q28" s="290"/>
      <c r="R28" s="530"/>
      <c r="S28" s="530"/>
    </row>
    <row r="29" spans="2:19" ht="22.2" customHeight="1">
      <c r="B29" s="141"/>
      <c r="C29" s="141"/>
      <c r="D29" s="736"/>
      <c r="E29" s="736"/>
      <c r="F29" s="441" t="s">
        <v>206</v>
      </c>
      <c r="G29" s="442">
        <v>8784188</v>
      </c>
      <c r="H29" s="442">
        <v>8918984</v>
      </c>
      <c r="I29" s="420">
        <f t="shared" si="3"/>
        <v>1.6776169189784907E-2</v>
      </c>
      <c r="J29" s="443">
        <v>30733</v>
      </c>
      <c r="K29" s="411">
        <f t="shared" si="4"/>
        <v>3.4457960682517203E-3</v>
      </c>
      <c r="L29" s="412">
        <f t="shared" si="1"/>
        <v>1.0153452999867489</v>
      </c>
      <c r="M29" s="738"/>
      <c r="N29" s="738"/>
      <c r="O29" s="563"/>
      <c r="P29" s="498"/>
      <c r="Q29" s="532"/>
      <c r="R29" s="530"/>
      <c r="S29" s="530"/>
    </row>
    <row r="30" spans="2:19" ht="22.2" customHeight="1">
      <c r="B30" s="146"/>
      <c r="C30" s="141"/>
      <c r="D30" s="260"/>
      <c r="E30" s="260"/>
      <c r="F30" s="546" t="s">
        <v>246</v>
      </c>
      <c r="G30" s="500">
        <v>2420245</v>
      </c>
      <c r="H30" s="500">
        <v>2607368</v>
      </c>
      <c r="I30" s="420">
        <f t="shared" si="3"/>
        <v>4.9043306623300469E-3</v>
      </c>
      <c r="J30" s="501">
        <v>14608</v>
      </c>
      <c r="K30" s="411">
        <f t="shared" si="4"/>
        <v>5.6025846754274812E-3</v>
      </c>
      <c r="L30" s="412">
        <f t="shared" si="1"/>
        <v>1.0773157263004365</v>
      </c>
      <c r="M30" s="738"/>
      <c r="N30" s="738"/>
      <c r="O30" s="563"/>
      <c r="P30" s="498"/>
      <c r="Q30" s="289"/>
      <c r="R30" s="530"/>
      <c r="S30" s="530"/>
    </row>
    <row r="31" spans="2:19" ht="17.399999999999999" customHeight="1">
      <c r="B31" s="141"/>
      <c r="C31" s="141"/>
      <c r="D31" s="141"/>
      <c r="E31" s="141"/>
      <c r="F31" s="141"/>
      <c r="G31" s="141"/>
      <c r="H31" s="141"/>
      <c r="I31" s="141"/>
      <c r="J31" s="141"/>
      <c r="K31" s="141"/>
      <c r="L31" s="141"/>
      <c r="M31" s="563"/>
      <c r="N31" s="563"/>
      <c r="O31" s="563"/>
      <c r="P31" s="498"/>
      <c r="Q31" s="290"/>
      <c r="R31" s="530"/>
      <c r="S31" s="530"/>
    </row>
    <row r="32" spans="2:19" ht="21.6" customHeight="1">
      <c r="B32" s="181"/>
      <c r="C32" s="181"/>
      <c r="D32" s="181"/>
      <c r="E32" s="181"/>
      <c r="F32" s="181"/>
      <c r="G32" s="181"/>
      <c r="H32" s="181"/>
      <c r="I32" s="181"/>
      <c r="J32" s="181"/>
      <c r="K32" s="141"/>
      <c r="L32" s="768" t="s">
        <v>471</v>
      </c>
      <c r="M32" s="768"/>
      <c r="N32" s="768"/>
      <c r="O32" s="563"/>
      <c r="P32" s="498"/>
      <c r="Q32" s="532"/>
      <c r="R32" s="530"/>
      <c r="S32" s="530"/>
    </row>
    <row r="33" spans="2:19" ht="21.6" customHeight="1">
      <c r="B33" s="181"/>
      <c r="C33" s="181"/>
      <c r="D33" s="181"/>
      <c r="E33" s="181"/>
      <c r="F33" s="181"/>
      <c r="G33" s="181"/>
      <c r="H33" s="181"/>
      <c r="I33" s="181"/>
      <c r="J33" s="181"/>
      <c r="K33" s="141"/>
      <c r="L33" s="768"/>
      <c r="M33" s="768"/>
      <c r="N33" s="768"/>
      <c r="O33" s="563" t="s">
        <v>208</v>
      </c>
      <c r="P33" s="498"/>
      <c r="Q33" s="289"/>
      <c r="R33" s="530"/>
      <c r="S33" s="530"/>
    </row>
    <row r="34" spans="2:19" ht="21.6" customHeight="1">
      <c r="B34" s="181"/>
      <c r="C34" s="181"/>
      <c r="D34" s="181"/>
      <c r="E34" s="181"/>
      <c r="F34" s="181"/>
      <c r="G34" s="181"/>
      <c r="H34" s="181"/>
      <c r="I34" s="181"/>
      <c r="J34" s="181"/>
      <c r="K34" s="141"/>
      <c r="L34" s="768"/>
      <c r="M34" s="768"/>
      <c r="N34" s="768"/>
      <c r="O34" s="567"/>
      <c r="P34" s="498"/>
      <c r="Q34" s="290"/>
      <c r="R34" s="530"/>
      <c r="S34" s="530"/>
    </row>
    <row r="35" spans="2:19" ht="21.6" customHeight="1">
      <c r="B35" s="181"/>
      <c r="C35" s="181"/>
      <c r="D35" s="181"/>
      <c r="E35" s="181"/>
      <c r="F35" s="181"/>
      <c r="G35" s="181"/>
      <c r="H35" s="181"/>
      <c r="I35" s="181"/>
      <c r="J35" s="181"/>
      <c r="K35" s="141"/>
      <c r="L35" s="768"/>
      <c r="M35" s="768"/>
      <c r="N35" s="768"/>
      <c r="O35" s="567"/>
      <c r="P35" s="498"/>
      <c r="Q35" s="532"/>
      <c r="R35" s="530"/>
      <c r="S35" s="530"/>
    </row>
    <row r="36" spans="2:19" ht="21.6" customHeight="1">
      <c r="B36" s="181"/>
      <c r="C36" s="181"/>
      <c r="D36" s="181"/>
      <c r="E36" s="181"/>
      <c r="F36" s="181"/>
      <c r="G36" s="181"/>
      <c r="H36" s="181"/>
      <c r="I36" s="181"/>
      <c r="J36" s="181"/>
      <c r="K36" s="141"/>
      <c r="L36" s="768"/>
      <c r="M36" s="768"/>
      <c r="N36" s="768"/>
      <c r="O36" s="567"/>
      <c r="P36" s="498"/>
      <c r="Q36" s="289"/>
      <c r="R36" s="530"/>
      <c r="S36" s="530"/>
    </row>
    <row r="37" spans="2:19" ht="21.6" customHeight="1">
      <c r="B37" s="502"/>
      <c r="C37" s="181"/>
      <c r="D37" s="181"/>
      <c r="E37" s="181"/>
      <c r="F37" s="181"/>
      <c r="G37" s="181"/>
      <c r="H37" s="181"/>
      <c r="I37" s="181"/>
      <c r="J37" s="181"/>
      <c r="K37" s="141"/>
      <c r="L37" s="768"/>
      <c r="M37" s="768"/>
      <c r="N37" s="768"/>
      <c r="O37" s="567"/>
      <c r="P37" s="498"/>
      <c r="Q37" s="290"/>
      <c r="R37" s="530"/>
      <c r="S37" s="530"/>
    </row>
    <row r="38" spans="2:19" ht="21.6" customHeight="1">
      <c r="B38" s="181"/>
      <c r="C38" s="181"/>
      <c r="D38" s="181"/>
      <c r="E38" s="181"/>
      <c r="F38" s="181"/>
      <c r="G38" s="181"/>
      <c r="H38" s="181"/>
      <c r="I38" s="181"/>
      <c r="J38" s="181"/>
      <c r="K38" s="141"/>
      <c r="L38" s="768"/>
      <c r="M38" s="768"/>
      <c r="N38" s="768"/>
      <c r="O38" s="567"/>
      <c r="P38" s="498"/>
      <c r="Q38" s="532"/>
      <c r="R38" s="530"/>
      <c r="S38" s="530"/>
    </row>
    <row r="39" spans="2:19" ht="21.6" customHeight="1">
      <c r="B39" s="181"/>
      <c r="C39" s="181"/>
      <c r="D39" s="181"/>
      <c r="E39" s="181"/>
      <c r="F39" s="181"/>
      <c r="G39" s="181"/>
      <c r="H39" s="181"/>
      <c r="I39" s="181"/>
      <c r="J39" s="181"/>
      <c r="K39" s="141"/>
      <c r="L39" s="768"/>
      <c r="M39" s="768"/>
      <c r="N39" s="768"/>
      <c r="O39" s="567"/>
      <c r="P39" s="498"/>
      <c r="Q39" s="289"/>
      <c r="R39" s="530"/>
      <c r="S39" s="530"/>
    </row>
    <row r="40" spans="2:19" ht="21.6" customHeight="1">
      <c r="B40" s="181"/>
      <c r="C40" s="181"/>
      <c r="D40" s="181"/>
      <c r="E40" s="181"/>
      <c r="F40" s="181"/>
      <c r="G40" s="181"/>
      <c r="H40" s="181"/>
      <c r="I40" s="181"/>
      <c r="J40" s="181"/>
      <c r="K40" s="141"/>
      <c r="L40" s="768"/>
      <c r="M40" s="768"/>
      <c r="N40" s="768"/>
      <c r="O40" s="567"/>
      <c r="P40" s="498"/>
      <c r="Q40" s="290"/>
      <c r="R40" s="530"/>
      <c r="S40" s="530"/>
    </row>
    <row r="41" spans="2:19" ht="21.6" customHeight="1">
      <c r="B41" s="181"/>
      <c r="C41" s="181"/>
      <c r="D41" s="181"/>
      <c r="E41" s="181"/>
      <c r="F41" s="181"/>
      <c r="G41" s="181"/>
      <c r="H41" s="181"/>
      <c r="I41" s="181"/>
      <c r="J41" s="181"/>
      <c r="K41" s="141"/>
      <c r="L41" s="768"/>
      <c r="M41" s="768"/>
      <c r="N41" s="768"/>
      <c r="O41" s="567"/>
      <c r="P41" s="498"/>
      <c r="Q41" s="532"/>
      <c r="R41" s="530"/>
      <c r="S41" s="530"/>
    </row>
    <row r="42" spans="2:19" ht="21.6" customHeight="1">
      <c r="B42" s="181"/>
      <c r="C42" s="181"/>
      <c r="D42" s="181"/>
      <c r="E42" s="181"/>
      <c r="F42" s="181"/>
      <c r="G42" s="181"/>
      <c r="H42" s="181"/>
      <c r="I42" s="181"/>
      <c r="J42" s="181"/>
      <c r="K42" s="141"/>
      <c r="L42" s="768"/>
      <c r="M42" s="768"/>
      <c r="N42" s="768"/>
      <c r="O42" s="567"/>
      <c r="P42" s="498"/>
      <c r="Q42" s="289"/>
      <c r="R42" s="530"/>
      <c r="S42" s="530"/>
    </row>
    <row r="43" spans="2:19" ht="21.6" customHeight="1">
      <c r="B43" s="141"/>
      <c r="C43" s="141"/>
      <c r="D43" s="141"/>
      <c r="E43" s="141"/>
      <c r="F43" s="141"/>
      <c r="G43" s="141"/>
      <c r="H43" s="141"/>
      <c r="I43" s="141"/>
      <c r="J43" s="141"/>
      <c r="K43" s="141"/>
      <c r="L43" s="505"/>
      <c r="M43" s="566"/>
      <c r="N43" s="566"/>
      <c r="O43" s="567"/>
      <c r="P43" s="498"/>
      <c r="Q43" s="290"/>
      <c r="R43" s="530"/>
      <c r="S43" s="530"/>
    </row>
    <row r="44" spans="2:19" ht="21.6" customHeight="1">
      <c r="B44" s="141"/>
      <c r="C44" s="141"/>
      <c r="D44" s="141"/>
      <c r="E44" s="141"/>
      <c r="F44" s="141"/>
      <c r="G44" s="141"/>
      <c r="H44" s="141"/>
      <c r="I44" s="141"/>
      <c r="J44" s="141"/>
      <c r="K44" s="141"/>
      <c r="L44" s="505"/>
      <c r="M44" s="566"/>
      <c r="N44" s="566"/>
      <c r="O44" s="567"/>
      <c r="P44" s="498"/>
      <c r="Q44" s="532"/>
      <c r="R44" s="530"/>
      <c r="S44" s="530"/>
    </row>
    <row r="45" spans="2:19" ht="32.4">
      <c r="B45" s="769" t="s">
        <v>188</v>
      </c>
      <c r="C45" s="769"/>
      <c r="D45" s="769"/>
      <c r="E45" s="769"/>
      <c r="F45" s="769"/>
      <c r="G45" s="769"/>
      <c r="H45" s="769"/>
      <c r="I45" s="152"/>
      <c r="J45" s="151"/>
      <c r="K45" s="141"/>
      <c r="L45" s="141"/>
      <c r="M45" s="141"/>
      <c r="N45" s="141"/>
      <c r="O45" s="141"/>
      <c r="Q45" s="290"/>
    </row>
    <row r="46" spans="2:19" ht="18">
      <c r="B46" s="182" t="s">
        <v>140</v>
      </c>
      <c r="C46" s="141"/>
      <c r="D46" s="141"/>
      <c r="E46" s="141"/>
      <c r="F46" s="141"/>
      <c r="G46" s="141"/>
      <c r="H46" s="141"/>
      <c r="I46" s="141"/>
      <c r="J46" s="141"/>
      <c r="K46" s="141"/>
      <c r="L46" s="141"/>
      <c r="M46" s="141"/>
      <c r="N46" s="141"/>
      <c r="O46" s="141"/>
      <c r="P46" s="289"/>
      <c r="Q46" s="532"/>
    </row>
    <row r="47" spans="2:19" ht="18">
      <c r="B47" s="763" t="s">
        <v>141</v>
      </c>
      <c r="C47" s="763"/>
      <c r="D47" s="763"/>
      <c r="E47" s="763"/>
      <c r="F47" s="763"/>
      <c r="G47" s="763"/>
      <c r="H47" s="763"/>
      <c r="I47" s="763"/>
      <c r="J47" s="763"/>
      <c r="K47" s="763"/>
      <c r="L47" s="763"/>
      <c r="M47" s="763"/>
      <c r="N47" s="141"/>
      <c r="O47" s="141"/>
      <c r="P47" s="290"/>
    </row>
    <row r="48" spans="2:19" ht="18">
      <c r="B48" s="770" t="s">
        <v>142</v>
      </c>
      <c r="C48" s="770"/>
      <c r="D48" s="770"/>
      <c r="E48" s="770"/>
      <c r="F48" s="770"/>
      <c r="G48" s="770"/>
      <c r="H48" s="770"/>
      <c r="I48" s="770"/>
      <c r="J48" s="770"/>
      <c r="K48" s="770"/>
      <c r="L48" s="770"/>
      <c r="M48" s="770"/>
      <c r="N48" s="141"/>
      <c r="O48" s="141"/>
      <c r="P48" s="290"/>
    </row>
    <row r="49" spans="2:16" ht="22.5" customHeight="1">
      <c r="B49" s="765" t="s">
        <v>203</v>
      </c>
      <c r="C49" s="766"/>
      <c r="D49" s="766"/>
      <c r="E49" s="766"/>
      <c r="F49" s="766"/>
      <c r="G49" s="766"/>
      <c r="H49" s="766"/>
      <c r="I49" s="766"/>
      <c r="J49" s="766"/>
      <c r="K49" s="766"/>
      <c r="L49" s="766"/>
      <c r="M49" s="767"/>
      <c r="N49" s="764" t="s">
        <v>189</v>
      </c>
      <c r="O49" s="141"/>
      <c r="P49" s="289"/>
    </row>
    <row r="50" spans="2:16" ht="22.5" customHeight="1">
      <c r="B50" s="217" t="s">
        <v>209</v>
      </c>
      <c r="C50" s="215"/>
      <c r="D50" s="215"/>
      <c r="E50" s="215"/>
      <c r="F50" s="215"/>
      <c r="G50" s="215"/>
      <c r="H50" s="215"/>
      <c r="I50" s="215"/>
      <c r="J50" s="215"/>
      <c r="K50" s="215"/>
      <c r="L50" s="215"/>
      <c r="M50" s="216"/>
      <c r="N50" s="764"/>
      <c r="O50" s="141"/>
      <c r="P50" s="290"/>
    </row>
    <row r="51" spans="2:16" ht="18">
      <c r="B51" s="763" t="s">
        <v>199</v>
      </c>
      <c r="C51" s="763"/>
      <c r="D51" s="763"/>
      <c r="E51" s="763"/>
      <c r="F51" s="763"/>
      <c r="G51" s="763"/>
      <c r="H51" s="763"/>
      <c r="I51" s="763"/>
      <c r="J51" s="763"/>
      <c r="K51" s="763"/>
      <c r="L51" s="763"/>
      <c r="M51" s="763"/>
      <c r="N51" s="764"/>
      <c r="O51" s="141"/>
      <c r="P51" s="290"/>
    </row>
    <row r="52" spans="2:16" ht="18">
      <c r="B52" s="770" t="s">
        <v>200</v>
      </c>
      <c r="C52" s="770"/>
      <c r="D52" s="770"/>
      <c r="E52" s="770"/>
      <c r="F52" s="770"/>
      <c r="G52" s="770"/>
      <c r="H52" s="770"/>
      <c r="I52" s="770"/>
      <c r="J52" s="770"/>
      <c r="K52" s="770"/>
      <c r="L52" s="770"/>
      <c r="M52" s="770"/>
      <c r="N52" s="764"/>
      <c r="O52" s="141"/>
      <c r="P52" s="289"/>
    </row>
    <row r="53" spans="2:16" ht="18">
      <c r="B53" s="763" t="s">
        <v>201</v>
      </c>
      <c r="C53" s="763"/>
      <c r="D53" s="763"/>
      <c r="E53" s="763"/>
      <c r="F53" s="763"/>
      <c r="G53" s="763"/>
      <c r="H53" s="763"/>
      <c r="I53" s="763"/>
      <c r="J53" s="763"/>
      <c r="K53" s="763"/>
      <c r="L53" s="763"/>
      <c r="M53" s="763"/>
      <c r="N53" s="764"/>
      <c r="O53" s="141"/>
      <c r="P53" s="290"/>
    </row>
    <row r="54" spans="2:16" ht="18">
      <c r="B54" s="763" t="s">
        <v>202</v>
      </c>
      <c r="C54" s="763"/>
      <c r="D54" s="763"/>
      <c r="E54" s="763"/>
      <c r="F54" s="763"/>
      <c r="G54" s="763"/>
      <c r="H54" s="763"/>
      <c r="I54" s="763"/>
      <c r="J54" s="763"/>
      <c r="K54" s="763"/>
      <c r="L54" s="763"/>
      <c r="M54" s="763"/>
      <c r="N54" s="764"/>
      <c r="O54" s="141"/>
      <c r="P54" s="290"/>
    </row>
    <row r="55" spans="2:16" ht="18">
      <c r="B55" s="154"/>
      <c r="M55" s="141"/>
      <c r="N55" s="764"/>
      <c r="O55" s="141"/>
      <c r="P55" s="289"/>
    </row>
    <row r="56" spans="2:16" ht="17.25" customHeight="1">
      <c r="B56" s="756" t="s">
        <v>143</v>
      </c>
      <c r="C56" s="757"/>
      <c r="D56" s="757"/>
      <c r="E56" s="757"/>
      <c r="F56" s="757"/>
      <c r="G56" s="757"/>
      <c r="H56" s="757"/>
      <c r="I56" s="757"/>
      <c r="J56" s="757"/>
      <c r="K56" s="757"/>
      <c r="L56" s="757"/>
      <c r="M56" s="758"/>
      <c r="N56" s="764"/>
      <c r="O56" s="141"/>
      <c r="P56" s="290"/>
    </row>
    <row r="57" spans="2:16" ht="17.25" customHeight="1">
      <c r="B57" s="756" t="s">
        <v>144</v>
      </c>
      <c r="C57" s="757"/>
      <c r="D57" s="757"/>
      <c r="E57" s="757"/>
      <c r="F57" s="757"/>
      <c r="G57" s="757"/>
      <c r="H57" s="757"/>
      <c r="I57" s="757"/>
      <c r="J57" s="757"/>
      <c r="K57" s="757"/>
      <c r="L57" s="757"/>
      <c r="M57" s="758"/>
      <c r="N57" s="764"/>
      <c r="O57" s="141"/>
      <c r="P57" s="290"/>
    </row>
    <row r="58" spans="2:16" ht="17.25" customHeight="1">
      <c r="B58" s="756" t="s">
        <v>145</v>
      </c>
      <c r="C58" s="757"/>
      <c r="D58" s="757"/>
      <c r="E58" s="757"/>
      <c r="F58" s="757"/>
      <c r="G58" s="757"/>
      <c r="H58" s="757"/>
      <c r="I58" s="757"/>
      <c r="J58" s="757"/>
      <c r="K58" s="757"/>
      <c r="L58" s="757"/>
      <c r="M58" s="758"/>
      <c r="N58" s="764"/>
      <c r="O58" s="141"/>
      <c r="P58" s="289"/>
    </row>
    <row r="59" spans="2:16" ht="18">
      <c r="B59" s="756" t="s">
        <v>146</v>
      </c>
      <c r="C59" s="757"/>
      <c r="D59" s="757"/>
      <c r="E59" s="757"/>
      <c r="F59" s="757"/>
      <c r="G59" s="757"/>
      <c r="H59" s="757"/>
      <c r="I59" s="757"/>
      <c r="J59" s="757"/>
      <c r="K59" s="757"/>
      <c r="L59" s="757"/>
      <c r="M59" s="758"/>
      <c r="N59" s="764"/>
      <c r="O59" s="141"/>
      <c r="P59" s="290"/>
    </row>
    <row r="60" spans="2:16" ht="18">
      <c r="B60" s="756" t="s">
        <v>147</v>
      </c>
      <c r="C60" s="757"/>
      <c r="D60" s="757"/>
      <c r="E60" s="757"/>
      <c r="F60" s="757"/>
      <c r="G60" s="757"/>
      <c r="H60" s="757"/>
      <c r="I60" s="757"/>
      <c r="J60" s="757"/>
      <c r="K60" s="757"/>
      <c r="L60" s="757"/>
      <c r="M60" s="758"/>
      <c r="N60" s="764"/>
      <c r="O60" s="141"/>
      <c r="P60" s="290"/>
    </row>
    <row r="61" spans="2:16" ht="18">
      <c r="B61" s="750" t="s">
        <v>148</v>
      </c>
      <c r="C61" s="751"/>
      <c r="D61" s="751"/>
      <c r="E61" s="751"/>
      <c r="F61" s="751"/>
      <c r="G61" s="751"/>
      <c r="H61" s="751"/>
      <c r="I61" s="751"/>
      <c r="J61" s="751"/>
      <c r="K61" s="751"/>
      <c r="L61" s="751"/>
      <c r="M61" s="752"/>
      <c r="N61" s="141"/>
      <c r="O61" s="141"/>
      <c r="P61" s="289"/>
    </row>
    <row r="62" spans="2:16" ht="18">
      <c r="B62" s="753" t="s">
        <v>149</v>
      </c>
      <c r="C62" s="754"/>
      <c r="D62" s="754"/>
      <c r="E62" s="754"/>
      <c r="F62" s="754"/>
      <c r="G62" s="754"/>
      <c r="H62" s="754"/>
      <c r="I62" s="754"/>
      <c r="J62" s="754"/>
      <c r="K62" s="754"/>
      <c r="L62" s="754"/>
      <c r="M62" s="755"/>
      <c r="N62" s="141"/>
      <c r="O62" s="141"/>
      <c r="P62" s="290"/>
    </row>
    <row r="63" spans="2:16" ht="18">
      <c r="B63" s="756" t="s">
        <v>207</v>
      </c>
      <c r="C63" s="757"/>
      <c r="D63" s="757"/>
      <c r="E63" s="757"/>
      <c r="F63" s="757"/>
      <c r="G63" s="757"/>
      <c r="H63" s="757"/>
      <c r="I63" s="757"/>
      <c r="J63" s="757"/>
      <c r="K63" s="757"/>
      <c r="L63" s="757"/>
      <c r="M63" s="758"/>
      <c r="N63" s="141"/>
      <c r="O63" s="141"/>
      <c r="P63" s="290"/>
    </row>
    <row r="64" spans="2:16" ht="18">
      <c r="B64" s="154"/>
      <c r="M64" s="141"/>
      <c r="N64" s="141"/>
      <c r="O64" s="141"/>
      <c r="P64" s="289"/>
    </row>
    <row r="65" spans="1:16" ht="18.600000000000001" thickBot="1">
      <c r="B65" s="154"/>
      <c r="M65" s="141"/>
      <c r="N65" s="141"/>
      <c r="O65" s="141"/>
      <c r="P65" s="290"/>
    </row>
    <row r="66" spans="1:16" ht="20.25" customHeight="1">
      <c r="B66" s="759" t="s">
        <v>150</v>
      </c>
      <c r="C66" s="759" t="s">
        <v>151</v>
      </c>
      <c r="D66" s="759" t="s">
        <v>152</v>
      </c>
      <c r="E66" s="759" t="s">
        <v>153</v>
      </c>
      <c r="F66" s="155" t="s">
        <v>154</v>
      </c>
      <c r="G66" s="175" t="s">
        <v>215</v>
      </c>
      <c r="H66" s="761" t="s">
        <v>214</v>
      </c>
      <c r="I66" s="761" t="s">
        <v>156</v>
      </c>
      <c r="J66" s="761" t="s">
        <v>157</v>
      </c>
      <c r="K66" s="761" t="s">
        <v>190</v>
      </c>
      <c r="L66" s="759" t="s">
        <v>158</v>
      </c>
      <c r="M66" s="759" t="s">
        <v>210</v>
      </c>
      <c r="N66" s="141"/>
      <c r="O66" s="141"/>
      <c r="P66" s="290"/>
    </row>
    <row r="67" spans="1:16" ht="18.600000000000001" thickBot="1">
      <c r="B67" s="760"/>
      <c r="C67" s="760"/>
      <c r="D67" s="760"/>
      <c r="E67" s="760"/>
      <c r="F67" s="156" t="s">
        <v>155</v>
      </c>
      <c r="G67" s="176"/>
      <c r="H67" s="762"/>
      <c r="I67" s="762"/>
      <c r="J67" s="762"/>
      <c r="K67" s="762"/>
      <c r="L67" s="760"/>
      <c r="M67" s="760"/>
      <c r="N67" s="141"/>
      <c r="O67" s="141"/>
      <c r="P67" s="290"/>
    </row>
    <row r="68" spans="1:16" ht="18.600000000000001" thickBot="1">
      <c r="B68" s="157">
        <v>1</v>
      </c>
      <c r="C68" s="158" t="s">
        <v>159</v>
      </c>
      <c r="D68" s="159"/>
      <c r="E68" s="159"/>
      <c r="F68" s="159"/>
      <c r="G68" s="177"/>
      <c r="H68" s="159"/>
      <c r="I68" s="159"/>
      <c r="J68" s="159"/>
      <c r="K68" s="160" t="s">
        <v>159</v>
      </c>
      <c r="L68" s="159"/>
      <c r="M68" s="159"/>
      <c r="N68" s="141"/>
      <c r="O68" s="141"/>
      <c r="P68" s="290"/>
    </row>
    <row r="69" spans="1:16" ht="18.600000000000001" thickBot="1">
      <c r="A69" s="169" t="s">
        <v>29</v>
      </c>
      <c r="B69" s="170">
        <v>2</v>
      </c>
      <c r="C69" s="171" t="s">
        <v>159</v>
      </c>
      <c r="D69" s="172" t="s">
        <v>159</v>
      </c>
      <c r="E69" s="172" t="s">
        <v>159</v>
      </c>
      <c r="F69" s="172" t="s">
        <v>191</v>
      </c>
      <c r="G69" s="177"/>
      <c r="H69" s="159"/>
      <c r="I69" s="159"/>
      <c r="J69" s="172" t="s">
        <v>192</v>
      </c>
      <c r="K69" s="172" t="s">
        <v>159</v>
      </c>
      <c r="L69" s="159"/>
      <c r="M69" s="159"/>
      <c r="N69" s="141" t="s">
        <v>193</v>
      </c>
      <c r="O69" s="141"/>
      <c r="P69" s="289"/>
    </row>
    <row r="70" spans="1:16" ht="18.600000000000001" thickBot="1">
      <c r="A70" s="169" t="s">
        <v>21</v>
      </c>
      <c r="B70" s="170">
        <v>3</v>
      </c>
      <c r="C70" s="171" t="s">
        <v>159</v>
      </c>
      <c r="D70" s="172" t="s">
        <v>159</v>
      </c>
      <c r="E70" s="172" t="s">
        <v>159</v>
      </c>
      <c r="F70" s="172" t="s">
        <v>159</v>
      </c>
      <c r="G70" s="177"/>
      <c r="H70" s="159"/>
      <c r="I70" s="159"/>
      <c r="J70" s="172" t="s">
        <v>159</v>
      </c>
      <c r="K70" s="172" t="s">
        <v>159</v>
      </c>
      <c r="L70" s="172" t="s">
        <v>159</v>
      </c>
      <c r="M70" s="159"/>
      <c r="N70" s="141"/>
      <c r="O70" s="141"/>
      <c r="P70" s="290"/>
    </row>
    <row r="71" spans="1:16" ht="18.600000000000001" thickBot="1">
      <c r="A71" s="169" t="s">
        <v>194</v>
      </c>
      <c r="B71" s="166">
        <v>4</v>
      </c>
      <c r="C71" s="167" t="s">
        <v>159</v>
      </c>
      <c r="D71" s="168" t="s">
        <v>159</v>
      </c>
      <c r="E71" s="168" t="s">
        <v>159</v>
      </c>
      <c r="F71" s="168" t="s">
        <v>159</v>
      </c>
      <c r="G71" s="168" t="s">
        <v>159</v>
      </c>
      <c r="H71" s="168" t="s">
        <v>159</v>
      </c>
      <c r="I71" s="159" t="s">
        <v>212</v>
      </c>
      <c r="J71" s="168" t="s">
        <v>159</v>
      </c>
      <c r="K71" s="168" t="s">
        <v>159</v>
      </c>
      <c r="L71" s="168" t="s">
        <v>159</v>
      </c>
      <c r="M71" s="168" t="s">
        <v>159</v>
      </c>
      <c r="N71" s="187" t="s">
        <v>211</v>
      </c>
      <c r="O71" s="141"/>
      <c r="P71" s="290"/>
    </row>
    <row r="72" spans="1:16" ht="18.600000000000001" thickBot="1">
      <c r="A72" s="169"/>
      <c r="B72" s="170">
        <v>5</v>
      </c>
      <c r="C72" s="171" t="s">
        <v>159</v>
      </c>
      <c r="D72" s="172" t="s">
        <v>159</v>
      </c>
      <c r="E72" s="172" t="s">
        <v>159</v>
      </c>
      <c r="F72" s="172" t="s">
        <v>159</v>
      </c>
      <c r="G72" s="172" t="s">
        <v>159</v>
      </c>
      <c r="H72" s="172" t="s">
        <v>159</v>
      </c>
      <c r="I72" s="172" t="s">
        <v>159</v>
      </c>
      <c r="J72" s="172" t="s">
        <v>159</v>
      </c>
      <c r="K72" s="172" t="s">
        <v>159</v>
      </c>
      <c r="L72" s="172" t="s">
        <v>159</v>
      </c>
      <c r="M72" s="172" t="s">
        <v>159</v>
      </c>
      <c r="N72" s="141"/>
      <c r="O72" s="141"/>
    </row>
    <row r="73" spans="1:16" ht="18.600000000000001" thickBot="1">
      <c r="B73" s="157">
        <v>6</v>
      </c>
      <c r="C73" s="158" t="s">
        <v>159</v>
      </c>
      <c r="D73" s="160" t="s">
        <v>159</v>
      </c>
      <c r="E73" s="160" t="s">
        <v>159</v>
      </c>
      <c r="F73" s="160" t="s">
        <v>159</v>
      </c>
      <c r="G73" s="160" t="s">
        <v>159</v>
      </c>
      <c r="H73" s="160" t="s">
        <v>159</v>
      </c>
      <c r="I73" s="160" t="s">
        <v>159</v>
      </c>
      <c r="J73" s="160" t="s">
        <v>159</v>
      </c>
      <c r="K73" s="160" t="s">
        <v>159</v>
      </c>
      <c r="L73" s="160" t="s">
        <v>159</v>
      </c>
      <c r="M73" s="160" t="s">
        <v>159</v>
      </c>
      <c r="N73" s="141"/>
      <c r="O73" s="141"/>
    </row>
    <row r="74" spans="1:16" ht="18.600000000000001" thickBot="1">
      <c r="B74" s="157">
        <v>7</v>
      </c>
      <c r="C74" s="158" t="s">
        <v>159</v>
      </c>
      <c r="D74" s="160" t="s">
        <v>159</v>
      </c>
      <c r="E74" s="160" t="s">
        <v>159</v>
      </c>
      <c r="F74" s="160" t="s">
        <v>159</v>
      </c>
      <c r="G74" s="160" t="s">
        <v>159</v>
      </c>
      <c r="H74" s="160" t="s">
        <v>159</v>
      </c>
      <c r="I74" s="160" t="s">
        <v>159</v>
      </c>
      <c r="J74" s="160" t="s">
        <v>159</v>
      </c>
      <c r="K74" s="160" t="s">
        <v>159</v>
      </c>
      <c r="L74" s="160" t="s">
        <v>159</v>
      </c>
      <c r="M74" s="160" t="s">
        <v>159</v>
      </c>
      <c r="N74" s="141"/>
      <c r="O74" s="141"/>
    </row>
    <row r="75" spans="1:16">
      <c r="N75" s="141"/>
      <c r="O75" s="141"/>
    </row>
    <row r="76" spans="1:16">
      <c r="I76" s="187" t="s">
        <v>213</v>
      </c>
      <c r="N76" s="141"/>
      <c r="O76" s="141"/>
    </row>
    <row r="77" spans="1:16">
      <c r="N77" s="141"/>
      <c r="O77" s="141"/>
    </row>
  </sheetData>
  <mergeCells count="39">
    <mergeCell ref="L32:N42"/>
    <mergeCell ref="B45:H45"/>
    <mergeCell ref="B47:M47"/>
    <mergeCell ref="B48:M48"/>
    <mergeCell ref="B52:M52"/>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M28:N30"/>
    <mergeCell ref="B3:N3"/>
    <mergeCell ref="C8:L8"/>
    <mergeCell ref="C9:L9"/>
    <mergeCell ref="D12:E28"/>
    <mergeCell ref="M13:N13"/>
    <mergeCell ref="B5:N5"/>
    <mergeCell ref="B7:N7"/>
    <mergeCell ref="B6:N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D2" sqref="D2:D4"/>
    </sheetView>
  </sheetViews>
  <sheetFormatPr defaultColWidth="9" defaultRowHeight="19.2"/>
  <cols>
    <col min="1" max="1" width="193.44140625" style="526" customWidth="1"/>
    <col min="2" max="2" width="11.21875" style="524" customWidth="1"/>
    <col min="3" max="3" width="27.44140625" style="524" customWidth="1"/>
    <col min="4" max="4" width="17.88671875" style="525" customWidth="1"/>
    <col min="5" max="16384" width="9" style="7"/>
  </cols>
  <sheetData>
    <row r="1" spans="1:4" s="56" customFormat="1" ht="44.25" customHeight="1" thickBot="1">
      <c r="A1" s="297" t="s">
        <v>277</v>
      </c>
      <c r="B1" s="298" t="s">
        <v>0</v>
      </c>
      <c r="C1" s="299" t="s">
        <v>1</v>
      </c>
      <c r="D1" s="521" t="s">
        <v>2</v>
      </c>
    </row>
    <row r="2" spans="1:4" s="188" customFormat="1" ht="44.25" customHeight="1">
      <c r="A2" s="278" t="s">
        <v>478</v>
      </c>
      <c r="B2" s="267"/>
      <c r="C2" s="771" t="s">
        <v>482</v>
      </c>
      <c r="D2" s="774">
        <v>44717</v>
      </c>
    </row>
    <row r="3" spans="1:4" s="188" customFormat="1" ht="87" customHeight="1">
      <c r="A3" s="506" t="s">
        <v>480</v>
      </c>
      <c r="B3" s="268" t="s">
        <v>479</v>
      </c>
      <c r="C3" s="772"/>
      <c r="D3" s="775"/>
    </row>
    <row r="4" spans="1:4" s="188" customFormat="1" ht="35.4" customHeight="1" thickBot="1">
      <c r="A4" s="279" t="s">
        <v>481</v>
      </c>
      <c r="B4" s="269"/>
      <c r="C4" s="773"/>
      <c r="D4" s="776"/>
    </row>
    <row r="5" spans="1:4" s="188" customFormat="1" ht="44.25" customHeight="1">
      <c r="A5" s="278" t="s">
        <v>295</v>
      </c>
      <c r="B5" s="267"/>
      <c r="C5" s="771" t="s">
        <v>298</v>
      </c>
      <c r="D5" s="774">
        <v>44715</v>
      </c>
    </row>
    <row r="6" spans="1:4" s="188" customFormat="1" ht="282.60000000000002" customHeight="1">
      <c r="A6" s="506" t="s">
        <v>296</v>
      </c>
      <c r="B6" s="268" t="s">
        <v>284</v>
      </c>
      <c r="C6" s="772"/>
      <c r="D6" s="775"/>
    </row>
    <row r="7" spans="1:4" s="188" customFormat="1" ht="35.4" customHeight="1" thickBot="1">
      <c r="A7" s="279" t="s">
        <v>297</v>
      </c>
      <c r="B7" s="269"/>
      <c r="C7" s="773"/>
      <c r="D7" s="776"/>
    </row>
    <row r="8" spans="1:4" s="188" customFormat="1" ht="44.25" customHeight="1" thickBot="1">
      <c r="A8" s="278" t="s">
        <v>285</v>
      </c>
      <c r="B8" s="267"/>
      <c r="C8" s="771" t="s">
        <v>289</v>
      </c>
      <c r="D8" s="777">
        <v>44714</v>
      </c>
    </row>
    <row r="9" spans="1:4" s="188" customFormat="1" ht="187.2" customHeight="1" thickBot="1">
      <c r="A9" s="506" t="s">
        <v>286</v>
      </c>
      <c r="B9" s="268" t="s">
        <v>288</v>
      </c>
      <c r="C9" s="772"/>
      <c r="D9" s="778"/>
    </row>
    <row r="10" spans="1:4" s="188" customFormat="1" ht="34.950000000000003" customHeight="1" thickBot="1">
      <c r="A10" s="279" t="s">
        <v>287</v>
      </c>
      <c r="B10" s="269"/>
      <c r="C10" s="773"/>
      <c r="D10" s="778"/>
    </row>
    <row r="11" spans="1:4" s="188" customFormat="1" ht="34.950000000000003" customHeight="1" thickTop="1" thickBot="1">
      <c r="A11" s="281" t="s">
        <v>446</v>
      </c>
      <c r="B11" s="790" t="s">
        <v>448</v>
      </c>
      <c r="C11" s="793" t="s">
        <v>449</v>
      </c>
      <c r="D11" s="777">
        <v>44717</v>
      </c>
    </row>
    <row r="12" spans="1:4" s="188" customFormat="1" ht="95.4" customHeight="1" thickBot="1">
      <c r="A12" s="507" t="s">
        <v>447</v>
      </c>
      <c r="B12" s="791"/>
      <c r="C12" s="794"/>
      <c r="D12" s="778"/>
    </row>
    <row r="13" spans="1:4" s="188" customFormat="1" ht="34.950000000000003" customHeight="1" thickBot="1">
      <c r="A13" s="282" t="s">
        <v>450</v>
      </c>
      <c r="B13" s="792"/>
      <c r="C13" s="795"/>
      <c r="D13" s="786"/>
    </row>
    <row r="14" spans="1:4" s="188" customFormat="1" ht="44.25" customHeight="1" thickTop="1" thickBot="1">
      <c r="A14" s="278" t="s">
        <v>290</v>
      </c>
      <c r="B14" s="267"/>
      <c r="C14" s="771" t="s">
        <v>291</v>
      </c>
      <c r="D14" s="777">
        <v>44715</v>
      </c>
    </row>
    <row r="15" spans="1:4" s="188" customFormat="1" ht="106.2" customHeight="1" thickBot="1">
      <c r="A15" s="506" t="s">
        <v>292</v>
      </c>
      <c r="B15" s="268" t="s">
        <v>293</v>
      </c>
      <c r="C15" s="772"/>
      <c r="D15" s="778"/>
    </row>
    <row r="16" spans="1:4" s="188" customFormat="1" ht="34.950000000000003" customHeight="1" thickBot="1">
      <c r="A16" s="279" t="s">
        <v>294</v>
      </c>
      <c r="B16" s="269"/>
      <c r="C16" s="773"/>
      <c r="D16" s="778"/>
    </row>
    <row r="17" spans="1:4" s="188" customFormat="1" ht="51.6" customHeight="1" thickTop="1" thickBot="1">
      <c r="A17" s="281" t="s">
        <v>299</v>
      </c>
      <c r="B17" s="790" t="s">
        <v>300</v>
      </c>
      <c r="C17" s="793" t="s">
        <v>312</v>
      </c>
      <c r="D17" s="777">
        <v>44715</v>
      </c>
    </row>
    <row r="18" spans="1:4" s="188" customFormat="1" ht="347.4" customHeight="1" thickBot="1">
      <c r="A18" s="507" t="s">
        <v>301</v>
      </c>
      <c r="B18" s="791"/>
      <c r="C18" s="794"/>
      <c r="D18" s="778"/>
    </row>
    <row r="19" spans="1:4" s="188" customFormat="1" ht="37.200000000000003" customHeight="1" thickBot="1">
      <c r="A19" s="282" t="s">
        <v>302</v>
      </c>
      <c r="B19" s="792"/>
      <c r="C19" s="795"/>
      <c r="D19" s="786"/>
    </row>
    <row r="20" spans="1:4" s="56" customFormat="1" ht="44.25" customHeight="1" thickTop="1" thickBot="1">
      <c r="A20" s="522" t="s">
        <v>307</v>
      </c>
      <c r="B20" s="799" t="s">
        <v>311</v>
      </c>
      <c r="C20" s="793" t="s">
        <v>310</v>
      </c>
      <c r="D20" s="777">
        <v>44712</v>
      </c>
    </row>
    <row r="21" spans="1:4" s="56" customFormat="1" ht="115.2" customHeight="1" thickBot="1">
      <c r="A21" s="508" t="s">
        <v>308</v>
      </c>
      <c r="B21" s="800"/>
      <c r="C21" s="794"/>
      <c r="D21" s="778"/>
    </row>
    <row r="22" spans="1:4" s="56" customFormat="1" ht="35.4" customHeight="1" thickBot="1">
      <c r="A22" s="326" t="s">
        <v>309</v>
      </c>
      <c r="B22" s="801"/>
      <c r="C22" s="802"/>
      <c r="D22" s="778"/>
    </row>
    <row r="23" spans="1:4" s="188" customFormat="1" ht="52.2" customHeight="1" thickTop="1" thickBot="1">
      <c r="A23" s="278" t="s">
        <v>318</v>
      </c>
      <c r="B23" s="267"/>
      <c r="C23" s="771" t="s">
        <v>319</v>
      </c>
      <c r="D23" s="777">
        <v>44713</v>
      </c>
    </row>
    <row r="24" spans="1:4" s="188" customFormat="1" ht="167.4" customHeight="1" thickBot="1">
      <c r="A24" s="506" t="s">
        <v>327</v>
      </c>
      <c r="B24" s="268" t="s">
        <v>320</v>
      </c>
      <c r="C24" s="772"/>
      <c r="D24" s="778"/>
    </row>
    <row r="25" spans="1:4" s="188" customFormat="1" ht="45" customHeight="1" thickBot="1">
      <c r="A25" s="279" t="s">
        <v>321</v>
      </c>
      <c r="B25" s="269"/>
      <c r="C25" s="773"/>
      <c r="D25" s="778"/>
    </row>
    <row r="26" spans="1:4" s="188" customFormat="1" ht="48.6" customHeight="1" thickTop="1">
      <c r="A26" s="554" t="s">
        <v>322</v>
      </c>
      <c r="B26" s="485"/>
      <c r="C26" s="787" t="s">
        <v>326</v>
      </c>
      <c r="D26" s="796">
        <v>44711</v>
      </c>
    </row>
    <row r="27" spans="1:4" s="188" customFormat="1" ht="168" customHeight="1">
      <c r="A27" s="283" t="s">
        <v>324</v>
      </c>
      <c r="B27" s="509" t="s">
        <v>323</v>
      </c>
      <c r="C27" s="788"/>
      <c r="D27" s="797"/>
    </row>
    <row r="28" spans="1:4" s="188" customFormat="1" ht="43.2" customHeight="1" thickBot="1">
      <c r="A28" s="535" t="s">
        <v>325</v>
      </c>
      <c r="B28" s="510"/>
      <c r="C28" s="789"/>
      <c r="D28" s="798"/>
    </row>
    <row r="29" spans="1:4" s="188" customFormat="1" ht="52.2" customHeight="1" thickTop="1" thickBot="1">
      <c r="A29" s="280" t="s">
        <v>313</v>
      </c>
      <c r="B29" s="799" t="s">
        <v>317</v>
      </c>
      <c r="C29" s="793" t="s">
        <v>316</v>
      </c>
      <c r="D29" s="777">
        <v>44713</v>
      </c>
    </row>
    <row r="30" spans="1:4" s="188" customFormat="1" ht="280.8" customHeight="1" thickBot="1">
      <c r="A30" s="508" t="s">
        <v>314</v>
      </c>
      <c r="B30" s="800"/>
      <c r="C30" s="794"/>
      <c r="D30" s="778"/>
    </row>
    <row r="31" spans="1:4" s="188" customFormat="1" ht="43.2" customHeight="1" thickBot="1">
      <c r="A31" s="326" t="s">
        <v>315</v>
      </c>
      <c r="B31" s="801"/>
      <c r="C31" s="802"/>
      <c r="D31" s="778"/>
    </row>
    <row r="32" spans="1:4" s="188" customFormat="1" ht="48.6" customHeight="1" thickTop="1" thickBot="1">
      <c r="A32" s="281" t="s">
        <v>329</v>
      </c>
      <c r="B32" s="790" t="s">
        <v>332</v>
      </c>
      <c r="C32" s="793" t="s">
        <v>328</v>
      </c>
      <c r="D32" s="777">
        <v>44710</v>
      </c>
    </row>
    <row r="33" spans="1:4" s="188" customFormat="1" ht="73.2" customHeight="1" thickBot="1">
      <c r="A33" s="507" t="s">
        <v>330</v>
      </c>
      <c r="B33" s="791"/>
      <c r="C33" s="794"/>
      <c r="D33" s="778"/>
    </row>
    <row r="34" spans="1:4" s="188" customFormat="1" ht="40.950000000000003" customHeight="1" thickBot="1">
      <c r="A34" s="282" t="s">
        <v>331</v>
      </c>
      <c r="B34" s="792"/>
      <c r="C34" s="795"/>
      <c r="D34" s="786"/>
    </row>
    <row r="35" spans="1:4" s="188" customFormat="1" ht="37.950000000000003" hidden="1" customHeight="1" thickTop="1">
      <c r="A35" s="202"/>
      <c r="B35" s="531"/>
      <c r="C35" s="781"/>
      <c r="D35" s="537"/>
    </row>
    <row r="36" spans="1:4" s="188" customFormat="1" ht="96" hidden="1" customHeight="1">
      <c r="A36" s="523"/>
      <c r="B36" s="779"/>
      <c r="C36" s="782"/>
      <c r="D36" s="538"/>
    </row>
    <row r="37" spans="1:4" s="188" customFormat="1" ht="37.950000000000003" hidden="1" customHeight="1" thickBot="1">
      <c r="A37" s="536"/>
      <c r="B37" s="784"/>
      <c r="C37" s="785"/>
      <c r="D37" s="539"/>
    </row>
    <row r="38" spans="1:4" s="188" customFormat="1" ht="37.950000000000003" hidden="1" customHeight="1">
      <c r="A38" s="202"/>
      <c r="B38" s="531"/>
      <c r="C38" s="781"/>
      <c r="D38" s="537"/>
    </row>
    <row r="39" spans="1:4" s="188" customFormat="1" ht="216" hidden="1" customHeight="1">
      <c r="A39" s="523"/>
      <c r="B39" s="779"/>
      <c r="C39" s="782"/>
      <c r="D39" s="538"/>
    </row>
    <row r="40" spans="1:4" s="188" customFormat="1" ht="37.950000000000003" hidden="1" customHeight="1" thickBot="1">
      <c r="A40" s="540"/>
      <c r="B40" s="780"/>
      <c r="C40" s="783"/>
      <c r="D40" s="541"/>
    </row>
    <row r="41" spans="1:4" ht="19.8" thickTop="1"/>
  </sheetData>
  <mergeCells count="31">
    <mergeCell ref="B29:B31"/>
    <mergeCell ref="C29:C31"/>
    <mergeCell ref="D29:D31"/>
    <mergeCell ref="C17:C19"/>
    <mergeCell ref="C23:C25"/>
    <mergeCell ref="D23:D25"/>
    <mergeCell ref="B11:B13"/>
    <mergeCell ref="C11:C13"/>
    <mergeCell ref="D11:D13"/>
    <mergeCell ref="C14:C16"/>
    <mergeCell ref="D14:D16"/>
    <mergeCell ref="B39:B40"/>
    <mergeCell ref="C38:C40"/>
    <mergeCell ref="B36:B37"/>
    <mergeCell ref="C35:C37"/>
    <mergeCell ref="D17:D19"/>
    <mergeCell ref="C26:C28"/>
    <mergeCell ref="B32:B34"/>
    <mergeCell ref="D32:D34"/>
    <mergeCell ref="C32:C34"/>
    <mergeCell ref="D26:D28"/>
    <mergeCell ref="B20:B22"/>
    <mergeCell ref="C20:C22"/>
    <mergeCell ref="D20:D22"/>
    <mergeCell ref="B17:B19"/>
    <mergeCell ref="C2:C4"/>
    <mergeCell ref="D2:D4"/>
    <mergeCell ref="C8:C10"/>
    <mergeCell ref="D8:D10"/>
    <mergeCell ref="C5:C7"/>
    <mergeCell ref="D5:D7"/>
  </mergeCells>
  <phoneticPr fontId="16"/>
  <hyperlinks>
    <hyperlink ref="A7" r:id="rId1" display="https://www.chugoku-np.co.jp/articles/-/172407" xr:uid="{1ECD9998-36E8-46E6-8648-79DE2F9FB9B9}"/>
    <hyperlink ref="A10" r:id="rId2" xr:uid="{46CC8178-1946-4E70-99A7-101FC4545C49}"/>
    <hyperlink ref="A16" r:id="rId3" xr:uid="{201E284D-3D6D-46BF-8EA0-01F2E11B2727}"/>
    <hyperlink ref="A19" r:id="rId4" xr:uid="{D41EC179-5AFC-4010-BB8A-253A90286841}"/>
    <hyperlink ref="A22" r:id="rId5" xr:uid="{95EFF03A-3C3F-429B-A5B6-19436CD2CFC7}"/>
    <hyperlink ref="A25" r:id="rId6" xr:uid="{A5646507-0D34-4A82-B645-17177AC5B91F}"/>
    <hyperlink ref="A28" r:id="rId7" xr:uid="{9AEF1BF1-B4C7-43C5-A308-10A661383C5D}"/>
    <hyperlink ref="A34" r:id="rId8" xr:uid="{5ED0D91E-AC9F-435D-B357-5BF77EBBEB7D}"/>
    <hyperlink ref="A13" r:id="rId9" xr:uid="{44210AEC-65BD-4B58-AC6F-6D3273E47C51}"/>
    <hyperlink ref="A31" r:id="rId10" xr:uid="{D1EBE2B2-9FE5-4959-8F59-676C4B8AD5B3}"/>
    <hyperlink ref="A4" r:id="rId11" xr:uid="{3AB5760D-A43D-4DCF-AB60-8EFBED82B8A9}"/>
  </hyperlinks>
  <pageMargins left="0" right="0" top="0.19685039370078741" bottom="0.39370078740157483" header="0" footer="0.19685039370078741"/>
  <pageSetup paperSize="8" scale="28" orientation="portrait" horizontalDpi="300" verticalDpi="300"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9"/>
  <sheetViews>
    <sheetView defaultGridColor="0" view="pageBreakPreview" colorId="56" zoomScale="83" zoomScaleNormal="66" zoomScaleSheetLayoutView="83" workbookViewId="0">
      <selection activeCell="C38" sqref="C38"/>
    </sheetView>
  </sheetViews>
  <sheetFormatPr defaultColWidth="9" defaultRowHeight="19.2"/>
  <cols>
    <col min="1" max="1" width="213.21875" style="588" customWidth="1"/>
    <col min="2" max="2" width="18" style="213" customWidth="1"/>
    <col min="3" max="3" width="20.109375" style="214" customWidth="1"/>
    <col min="4" max="16384" width="9" style="43"/>
  </cols>
  <sheetData>
    <row r="1" spans="1:3" ht="58.95" customHeight="1" thickBot="1">
      <c r="A1" s="42" t="s">
        <v>278</v>
      </c>
      <c r="B1" s="488" t="s">
        <v>24</v>
      </c>
      <c r="C1" s="489" t="s">
        <v>2</v>
      </c>
    </row>
    <row r="2" spans="1:3" ht="48" customHeight="1">
      <c r="A2" s="496" t="s">
        <v>402</v>
      </c>
      <c r="B2" s="267"/>
      <c r="C2" s="803">
        <v>44715</v>
      </c>
    </row>
    <row r="3" spans="1:3" ht="345" customHeight="1">
      <c r="A3" s="581" t="s">
        <v>425</v>
      </c>
      <c r="B3" s="268" t="s">
        <v>317</v>
      </c>
      <c r="C3" s="804"/>
    </row>
    <row r="4" spans="1:3" ht="37.200000000000003" customHeight="1" thickBot="1">
      <c r="A4" s="603" t="s">
        <v>424</v>
      </c>
      <c r="B4" s="268"/>
      <c r="C4" s="805"/>
    </row>
    <row r="5" spans="1:3" ht="48" customHeight="1">
      <c r="A5" s="496" t="s">
        <v>403</v>
      </c>
      <c r="B5" s="810" t="s">
        <v>317</v>
      </c>
      <c r="C5" s="803">
        <v>44715</v>
      </c>
    </row>
    <row r="6" spans="1:3" s="413" customFormat="1" ht="154.80000000000001" customHeight="1" thickBot="1">
      <c r="A6" s="582" t="s">
        <v>426</v>
      </c>
      <c r="B6" s="811"/>
      <c r="C6" s="805"/>
    </row>
    <row r="7" spans="1:3" s="413" customFormat="1" ht="38.4" customHeight="1" thickBot="1">
      <c r="A7" s="602" t="s">
        <v>423</v>
      </c>
      <c r="B7" s="558"/>
      <c r="C7" s="511"/>
    </row>
    <row r="8" spans="1:3" ht="48" customHeight="1">
      <c r="A8" s="496" t="s">
        <v>404</v>
      </c>
      <c r="B8" s="267"/>
      <c r="C8" s="490"/>
    </row>
    <row r="9" spans="1:3" ht="148.80000000000001" customHeight="1">
      <c r="A9" s="422" t="s">
        <v>427</v>
      </c>
      <c r="B9" s="491" t="s">
        <v>438</v>
      </c>
      <c r="C9" s="492">
        <v>44715</v>
      </c>
    </row>
    <row r="10" spans="1:3" ht="39.75" customHeight="1" thickBot="1">
      <c r="A10" s="224" t="s">
        <v>422</v>
      </c>
      <c r="B10" s="269"/>
      <c r="C10" s="493"/>
    </row>
    <row r="11" spans="1:3" ht="44.4" customHeight="1">
      <c r="A11" s="583" t="s">
        <v>405</v>
      </c>
      <c r="B11" s="267"/>
      <c r="C11" s="490"/>
    </row>
    <row r="12" spans="1:3" ht="169.8" customHeight="1">
      <c r="A12" s="584" t="s">
        <v>428</v>
      </c>
      <c r="B12" s="268" t="s">
        <v>439</v>
      </c>
      <c r="C12" s="494">
        <v>44714</v>
      </c>
    </row>
    <row r="13" spans="1:3" ht="46.2" customHeight="1" thickBot="1">
      <c r="A13" s="600" t="s">
        <v>421</v>
      </c>
      <c r="B13" s="269"/>
      <c r="C13" s="493"/>
    </row>
    <row r="14" spans="1:3" ht="45.6" customHeight="1">
      <c r="A14" s="496" t="s">
        <v>406</v>
      </c>
      <c r="B14" s="267"/>
      <c r="C14" s="490"/>
    </row>
    <row r="15" spans="1:3" ht="186.6" customHeight="1">
      <c r="A15" s="581" t="s">
        <v>429</v>
      </c>
      <c r="B15" s="268" t="s">
        <v>440</v>
      </c>
      <c r="C15" s="494">
        <v>44714</v>
      </c>
    </row>
    <row r="16" spans="1:3" ht="37.799999999999997" customHeight="1" thickBot="1">
      <c r="A16" s="600" t="s">
        <v>420</v>
      </c>
      <c r="B16" s="269"/>
      <c r="C16" s="493"/>
    </row>
    <row r="17" spans="1:3" ht="40.950000000000003" customHeight="1">
      <c r="A17" s="496" t="s">
        <v>407</v>
      </c>
      <c r="B17" s="267"/>
      <c r="C17" s="490"/>
    </row>
    <row r="18" spans="1:3" ht="108.6" customHeight="1">
      <c r="A18" s="585" t="s">
        <v>430</v>
      </c>
      <c r="B18" s="268" t="s">
        <v>441</v>
      </c>
      <c r="C18" s="494">
        <v>44713</v>
      </c>
    </row>
    <row r="19" spans="1:3" ht="36" customHeight="1" thickBot="1">
      <c r="A19" s="601" t="s">
        <v>419</v>
      </c>
      <c r="B19" s="269"/>
      <c r="C19" s="493"/>
    </row>
    <row r="20" spans="1:3" ht="36" customHeight="1">
      <c r="A20" s="496" t="s">
        <v>408</v>
      </c>
      <c r="B20" s="267"/>
      <c r="C20" s="490"/>
    </row>
    <row r="21" spans="1:3" ht="210" customHeight="1" thickBot="1">
      <c r="A21" s="581" t="s">
        <v>431</v>
      </c>
      <c r="B21" s="495" t="s">
        <v>442</v>
      </c>
      <c r="C21" s="494">
        <v>44713</v>
      </c>
    </row>
    <row r="22" spans="1:3" ht="36" customHeight="1" thickBot="1">
      <c r="A22" s="600" t="s">
        <v>418</v>
      </c>
      <c r="B22" s="495"/>
      <c r="C22" s="493"/>
    </row>
    <row r="23" spans="1:3" ht="36" customHeight="1">
      <c r="A23" s="189" t="s">
        <v>409</v>
      </c>
      <c r="B23" s="204"/>
      <c r="C23" s="205"/>
    </row>
    <row r="24" spans="1:3" ht="321" customHeight="1">
      <c r="A24" s="581" t="s">
        <v>432</v>
      </c>
      <c r="B24" s="209" t="s">
        <v>443</v>
      </c>
      <c r="C24" s="206">
        <v>44713</v>
      </c>
    </row>
    <row r="25" spans="1:3" ht="36" customHeight="1" thickBot="1">
      <c r="A25" s="600" t="s">
        <v>417</v>
      </c>
      <c r="B25" s="207"/>
      <c r="C25" s="208"/>
    </row>
    <row r="26" spans="1:3" s="2" customFormat="1" ht="39.6" customHeight="1">
      <c r="A26" s="189" t="s">
        <v>410</v>
      </c>
      <c r="B26" s="204"/>
      <c r="C26" s="205"/>
    </row>
    <row r="27" spans="1:3" s="2" customFormat="1" ht="264.60000000000002" customHeight="1">
      <c r="A27" s="581" t="s">
        <v>433</v>
      </c>
      <c r="B27" s="471" t="s">
        <v>445</v>
      </c>
      <c r="C27" s="206">
        <v>44712</v>
      </c>
    </row>
    <row r="28" spans="1:3" s="2" customFormat="1" ht="34.200000000000003" customHeight="1" thickBot="1">
      <c r="A28" s="600" t="s">
        <v>416</v>
      </c>
      <c r="B28" s="207"/>
      <c r="C28" s="208"/>
    </row>
    <row r="29" spans="1:3" ht="34.200000000000003" customHeight="1">
      <c r="A29" s="189" t="s">
        <v>411</v>
      </c>
      <c r="B29" s="204"/>
      <c r="C29" s="205"/>
    </row>
    <row r="30" spans="1:3" ht="301.2" customHeight="1">
      <c r="A30" s="581" t="s">
        <v>434</v>
      </c>
      <c r="B30" s="209" t="s">
        <v>444</v>
      </c>
      <c r="C30" s="206">
        <v>44712</v>
      </c>
    </row>
    <row r="31" spans="1:3" ht="34.200000000000003" customHeight="1" thickBot="1">
      <c r="A31" s="599" t="s">
        <v>415</v>
      </c>
      <c r="B31" s="556"/>
      <c r="C31" s="557"/>
    </row>
    <row r="32" spans="1:3" ht="34.200000000000003" customHeight="1" thickTop="1">
      <c r="A32" s="555" t="s">
        <v>412</v>
      </c>
      <c r="B32" s="209"/>
      <c r="C32" s="206"/>
    </row>
    <row r="33" spans="1:3" ht="249" customHeight="1">
      <c r="A33" s="581" t="s">
        <v>437</v>
      </c>
      <c r="B33" s="209" t="s">
        <v>317</v>
      </c>
      <c r="C33" s="206">
        <v>44712</v>
      </c>
    </row>
    <row r="34" spans="1:3" ht="34.200000000000003" customHeight="1" thickBot="1">
      <c r="A34" s="598" t="s">
        <v>414</v>
      </c>
      <c r="B34" s="207"/>
      <c r="C34" s="208"/>
    </row>
    <row r="35" spans="1:3" ht="34.200000000000003" customHeight="1">
      <c r="A35" s="189" t="s">
        <v>436</v>
      </c>
      <c r="B35" s="204"/>
      <c r="C35" s="205"/>
    </row>
    <row r="36" spans="1:3" ht="244.8" customHeight="1">
      <c r="A36" s="581" t="s">
        <v>435</v>
      </c>
      <c r="B36" s="209" t="s">
        <v>440</v>
      </c>
      <c r="C36" s="206">
        <v>44711</v>
      </c>
    </row>
    <row r="37" spans="1:3" ht="34.200000000000003" customHeight="1" thickBot="1">
      <c r="A37" s="598" t="s">
        <v>413</v>
      </c>
      <c r="B37" s="207"/>
      <c r="C37" s="208"/>
    </row>
    <row r="38" spans="1:3" ht="34.200000000000003" customHeight="1">
      <c r="A38" s="586"/>
      <c r="B38" s="210"/>
      <c r="C38" s="211"/>
    </row>
    <row r="39" spans="1:3" ht="34.200000000000003" customHeight="1" thickBot="1">
      <c r="A39" s="587"/>
      <c r="B39" s="212"/>
      <c r="C39" s="212"/>
    </row>
    <row r="40" spans="1:3" ht="28.5" customHeight="1">
      <c r="A40" s="806" t="s">
        <v>28</v>
      </c>
      <c r="B40" s="807"/>
      <c r="C40" s="807"/>
    </row>
    <row r="41" spans="1:3" ht="28.5" customHeight="1">
      <c r="A41" s="808" t="s">
        <v>27</v>
      </c>
      <c r="B41" s="809"/>
      <c r="C41" s="809"/>
    </row>
    <row r="42" spans="1:3" ht="248.25" customHeight="1"/>
    <row r="43" spans="1:3" ht="37.5" customHeight="1"/>
    <row r="44" spans="1:3" ht="24" customHeight="1"/>
    <row r="45" spans="1:3" ht="24" customHeight="1"/>
    <row r="46" spans="1:3" ht="26.25" customHeight="1"/>
    <row r="47" spans="1:3" ht="26.25" customHeight="1"/>
    <row r="48" spans="1:3" ht="199.5" customHeight="1"/>
    <row r="49" ht="33.75" customHeight="1"/>
    <row r="50" ht="48.75" customHeight="1"/>
    <row r="51" ht="233.25" customHeight="1"/>
    <row r="52" ht="33.75" customHeight="1"/>
    <row r="53" ht="19.5" customHeight="1"/>
    <row r="54" ht="19.5" customHeight="1"/>
    <row r="55" ht="28.5" customHeight="1"/>
    <row r="56" ht="35.25" customHeight="1"/>
    <row r="57" ht="218.25" customHeight="1"/>
    <row r="58" ht="218.25" customHeight="1"/>
    <row r="59" ht="218.25" customHeight="1"/>
  </sheetData>
  <mergeCells count="5">
    <mergeCell ref="C2:C4"/>
    <mergeCell ref="A40:C40"/>
    <mergeCell ref="A41:C41"/>
    <mergeCell ref="C5:C6"/>
    <mergeCell ref="B5:B6"/>
  </mergeCells>
  <phoneticPr fontId="16"/>
  <hyperlinks>
    <hyperlink ref="A37" r:id="rId1" xr:uid="{992554B9-82E5-4AF3-8397-A553C60D3D32}"/>
    <hyperlink ref="A34" r:id="rId2" xr:uid="{0C377AA7-F628-470A-B26D-0E0D5053B83F}"/>
    <hyperlink ref="A31" r:id="rId3" xr:uid="{9BF1BFB8-E65D-40BB-8534-AB042E8914A0}"/>
    <hyperlink ref="A28" r:id="rId4" xr:uid="{9D743AEB-14DD-47FC-8B8E-F0FB3CD4EDF3}"/>
    <hyperlink ref="A25" r:id="rId5" xr:uid="{641A4D20-FDA9-4007-B047-F58A7471FBD1}"/>
    <hyperlink ref="A22" r:id="rId6" xr:uid="{6317243F-189B-496E-95F4-EC3A39E82B0E}"/>
    <hyperlink ref="A19" r:id="rId7" xr:uid="{0955940C-7085-4766-A94D-FDB638E01088}"/>
    <hyperlink ref="A16" r:id="rId8" xr:uid="{190226E7-3FE6-4C68-8C25-B70F85936D98}"/>
    <hyperlink ref="A13" r:id="rId9" xr:uid="{C2189593-BCE5-41B7-BBFA-8161A012E5EA}"/>
    <hyperlink ref="A10" r:id="rId10" xr:uid="{6E2458F7-B1AD-444E-95DF-AFF5D915F373}"/>
    <hyperlink ref="A7" r:id="rId11" xr:uid="{50D1305F-7C0E-4734-82B6-B99759563B7A}"/>
    <hyperlink ref="A4" r:id="rId12" xr:uid="{FC50F7C9-2E2B-44F4-AEFB-6E7C8B56FE58}"/>
  </hyperlinks>
  <pageMargins left="0.74803149606299213" right="0.74803149606299213" top="0.98425196850393704" bottom="0.98425196850393704" header="0.51181102362204722" footer="0.51181102362204722"/>
  <pageSetup paperSize="9" scale="19" fitToHeight="3" orientation="portrait" r:id="rId1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C20" sqref="C20"/>
    </sheetView>
  </sheetViews>
  <sheetFormatPr defaultColWidth="9" defaultRowHeight="13.2"/>
  <cols>
    <col min="1" max="1" width="2.109375" style="328" customWidth="1"/>
    <col min="2" max="2" width="25.77734375" style="118" customWidth="1"/>
    <col min="3" max="3" width="65.33203125" style="328" customWidth="1"/>
    <col min="4" max="4" width="87.33203125" style="328" customWidth="1"/>
    <col min="5" max="5" width="3.88671875" style="328" customWidth="1"/>
    <col min="6" max="16384" width="9" style="328"/>
  </cols>
  <sheetData>
    <row r="1" spans="2:7" ht="18.75" customHeight="1">
      <c r="B1" s="118" t="s">
        <v>113</v>
      </c>
    </row>
    <row r="2" spans="2:7" ht="17.25" customHeight="1" thickBot="1">
      <c r="B2" t="s">
        <v>393</v>
      </c>
      <c r="D2" s="814"/>
      <c r="E2" s="724"/>
    </row>
    <row r="3" spans="2:7" ht="16.5" customHeight="1" thickBot="1">
      <c r="B3" s="119" t="s">
        <v>114</v>
      </c>
      <c r="C3" s="327" t="s">
        <v>115</v>
      </c>
      <c r="D3" s="224" t="s">
        <v>221</v>
      </c>
    </row>
    <row r="4" spans="2:7" ht="17.25" customHeight="1" thickBot="1">
      <c r="B4" s="120" t="s">
        <v>116</v>
      </c>
      <c r="C4" s="153" t="s">
        <v>394</v>
      </c>
      <c r="D4" s="121"/>
    </row>
    <row r="5" spans="2:7" ht="17.25" customHeight="1">
      <c r="B5" s="815" t="s">
        <v>177</v>
      </c>
      <c r="C5" s="818" t="s">
        <v>218</v>
      </c>
      <c r="D5" s="819"/>
    </row>
    <row r="6" spans="2:7" ht="19.2" customHeight="1">
      <c r="B6" s="816"/>
      <c r="C6" s="820" t="s">
        <v>219</v>
      </c>
      <c r="D6" s="821"/>
      <c r="G6" s="253"/>
    </row>
    <row r="7" spans="2:7" ht="19.95" customHeight="1">
      <c r="B7" s="816"/>
      <c r="C7" s="329" t="s">
        <v>220</v>
      </c>
      <c r="D7" s="330"/>
      <c r="G7" s="253"/>
    </row>
    <row r="8" spans="2:7" ht="19.8" customHeight="1" thickBot="1">
      <c r="B8" s="817"/>
      <c r="C8" s="255" t="s">
        <v>222</v>
      </c>
      <c r="D8" s="254"/>
      <c r="G8" s="253"/>
    </row>
    <row r="9" spans="2:7" ht="34.200000000000003" customHeight="1" thickBot="1">
      <c r="B9" s="122" t="s">
        <v>117</v>
      </c>
      <c r="C9" s="822" t="s">
        <v>115</v>
      </c>
      <c r="D9" s="823"/>
    </row>
    <row r="10" spans="2:7" ht="66" customHeight="1" thickBot="1">
      <c r="B10" s="123" t="s">
        <v>118</v>
      </c>
      <c r="C10" s="824" t="s">
        <v>395</v>
      </c>
      <c r="D10" s="825"/>
    </row>
    <row r="11" spans="2:7" ht="65.400000000000006" customHeight="1" thickBot="1">
      <c r="B11" s="124"/>
      <c r="C11" s="125" t="s">
        <v>396</v>
      </c>
      <c r="D11" s="266" t="s">
        <v>397</v>
      </c>
      <c r="F11" s="328" t="s">
        <v>21</v>
      </c>
    </row>
    <row r="12" spans="2:7" ht="24.6" customHeight="1" thickBot="1">
      <c r="B12" s="122" t="s">
        <v>272</v>
      </c>
      <c r="C12" s="127" t="s">
        <v>398</v>
      </c>
      <c r="D12" s="126"/>
    </row>
    <row r="13" spans="2:7" ht="121.2" customHeight="1" thickBot="1">
      <c r="B13" s="128" t="s">
        <v>119</v>
      </c>
      <c r="C13" s="129" t="s">
        <v>399</v>
      </c>
      <c r="D13" s="218" t="s">
        <v>400</v>
      </c>
      <c r="F13" s="187" t="s">
        <v>29</v>
      </c>
    </row>
    <row r="14" spans="2:7" ht="79.2" customHeight="1" thickBot="1">
      <c r="B14" s="130" t="s">
        <v>120</v>
      </c>
      <c r="C14" s="812" t="s">
        <v>401</v>
      </c>
      <c r="D14" s="813"/>
    </row>
    <row r="15" spans="2:7" ht="17.25" customHeight="1"/>
    <row r="16" spans="2:7" ht="17.25" customHeight="1">
      <c r="C16" s="328" t="s">
        <v>121</v>
      </c>
    </row>
    <row r="17" spans="2:5">
      <c r="C17" s="328" t="s">
        <v>29</v>
      </c>
    </row>
    <row r="18" spans="2:5">
      <c r="E18" s="328" t="s">
        <v>21</v>
      </c>
    </row>
    <row r="21" spans="2:5">
      <c r="B21" s="118"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9"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20" sqref="A20:N20"/>
    </sheetView>
  </sheetViews>
  <sheetFormatPr defaultColWidth="9" defaultRowHeight="13.2"/>
  <cols>
    <col min="1" max="1" width="7.33203125" style="450" customWidth="1"/>
    <col min="2" max="13" width="6.77734375" style="450" customWidth="1"/>
    <col min="14" max="14" width="7.44140625" style="450" customWidth="1"/>
    <col min="15" max="15" width="5.88671875" style="450" customWidth="1"/>
    <col min="16" max="16" width="7.44140625" style="450" customWidth="1"/>
    <col min="17" max="29" width="6.77734375" style="450" customWidth="1"/>
    <col min="30" max="16384" width="9" style="450"/>
  </cols>
  <sheetData>
    <row r="1" spans="1:29" ht="15" customHeight="1">
      <c r="A1" s="828" t="s">
        <v>3</v>
      </c>
      <c r="B1" s="829"/>
      <c r="C1" s="829"/>
      <c r="D1" s="829"/>
      <c r="E1" s="829"/>
      <c r="F1" s="829"/>
      <c r="G1" s="829"/>
      <c r="H1" s="829"/>
      <c r="I1" s="829"/>
      <c r="J1" s="829"/>
      <c r="K1" s="829"/>
      <c r="L1" s="829"/>
      <c r="M1" s="829"/>
      <c r="N1" s="830"/>
      <c r="P1" s="831" t="s">
        <v>4</v>
      </c>
      <c r="Q1" s="832"/>
      <c r="R1" s="832"/>
      <c r="S1" s="832"/>
      <c r="T1" s="832"/>
      <c r="U1" s="832"/>
      <c r="V1" s="832"/>
      <c r="W1" s="832"/>
      <c r="X1" s="832"/>
      <c r="Y1" s="832"/>
      <c r="Z1" s="832"/>
      <c r="AA1" s="832"/>
      <c r="AB1" s="832"/>
      <c r="AC1" s="833"/>
    </row>
    <row r="2" spans="1:29" ht="18" customHeight="1" thickBot="1">
      <c r="A2" s="834" t="s">
        <v>5</v>
      </c>
      <c r="B2" s="835"/>
      <c r="C2" s="835"/>
      <c r="D2" s="835"/>
      <c r="E2" s="835"/>
      <c r="F2" s="835"/>
      <c r="G2" s="835"/>
      <c r="H2" s="835"/>
      <c r="I2" s="835"/>
      <c r="J2" s="835"/>
      <c r="K2" s="835"/>
      <c r="L2" s="835"/>
      <c r="M2" s="835"/>
      <c r="N2" s="836"/>
      <c r="P2" s="837" t="s">
        <v>6</v>
      </c>
      <c r="Q2" s="835"/>
      <c r="R2" s="835"/>
      <c r="S2" s="835"/>
      <c r="T2" s="835"/>
      <c r="U2" s="835"/>
      <c r="V2" s="835"/>
      <c r="W2" s="835"/>
      <c r="X2" s="835"/>
      <c r="Y2" s="835"/>
      <c r="Z2" s="835"/>
      <c r="AA2" s="835"/>
      <c r="AB2" s="835"/>
      <c r="AC2" s="838"/>
    </row>
    <row r="3" spans="1:29" ht="13.8" thickBot="1">
      <c r="A3" s="9"/>
      <c r="B3" s="232" t="s">
        <v>240</v>
      </c>
      <c r="C3" s="232" t="s">
        <v>7</v>
      </c>
      <c r="D3" s="232" t="s">
        <v>8</v>
      </c>
      <c r="E3" s="232" t="s">
        <v>9</v>
      </c>
      <c r="F3" s="220" t="s">
        <v>10</v>
      </c>
      <c r="G3" s="232" t="s">
        <v>11</v>
      </c>
      <c r="H3" s="232" t="s">
        <v>12</v>
      </c>
      <c r="I3" s="232" t="s">
        <v>13</v>
      </c>
      <c r="J3" s="232" t="s">
        <v>14</v>
      </c>
      <c r="K3" s="232" t="s">
        <v>15</v>
      </c>
      <c r="L3" s="232" t="s">
        <v>16</v>
      </c>
      <c r="M3" s="232" t="s">
        <v>17</v>
      </c>
      <c r="N3" s="10" t="s">
        <v>18</v>
      </c>
      <c r="P3" s="11"/>
      <c r="Q3" s="232" t="s">
        <v>240</v>
      </c>
      <c r="R3" s="232" t="s">
        <v>7</v>
      </c>
      <c r="S3" s="232" t="s">
        <v>8</v>
      </c>
      <c r="T3" s="232" t="s">
        <v>9</v>
      </c>
      <c r="U3" s="220" t="s">
        <v>10</v>
      </c>
      <c r="V3" s="231" t="s">
        <v>11</v>
      </c>
      <c r="W3" s="231" t="s">
        <v>12</v>
      </c>
      <c r="X3" s="231" t="s">
        <v>13</v>
      </c>
      <c r="Y3" s="232" t="s">
        <v>14</v>
      </c>
      <c r="Z3" s="232" t="s">
        <v>15</v>
      </c>
      <c r="AA3" s="232" t="s">
        <v>16</v>
      </c>
      <c r="AB3" s="232" t="s">
        <v>17</v>
      </c>
      <c r="AC3" s="12" t="s">
        <v>19</v>
      </c>
    </row>
    <row r="4" spans="1:29" ht="19.8" thickBot="1">
      <c r="A4" s="423" t="s">
        <v>238</v>
      </c>
      <c r="B4" s="379">
        <f>AVERAGE(B8:B17)</f>
        <v>65.400000000000006</v>
      </c>
      <c r="C4" s="379">
        <f t="shared" ref="C4:M4" si="0">AVERAGE(C7:C17)</f>
        <v>55.545454545454547</v>
      </c>
      <c r="D4" s="379">
        <f t="shared" si="0"/>
        <v>64.454545454545453</v>
      </c>
      <c r="E4" s="379">
        <f t="shared" si="0"/>
        <v>102.36363636363636</v>
      </c>
      <c r="F4" s="379">
        <f t="shared" si="0"/>
        <v>184.09090909090909</v>
      </c>
      <c r="G4" s="379">
        <f t="shared" si="0"/>
        <v>404.2</v>
      </c>
      <c r="H4" s="379">
        <f t="shared" si="0"/>
        <v>621</v>
      </c>
      <c r="I4" s="379">
        <f t="shared" si="0"/>
        <v>905.9</v>
      </c>
      <c r="J4" s="379">
        <f t="shared" si="0"/>
        <v>563.4</v>
      </c>
      <c r="K4" s="379">
        <f t="shared" si="0"/>
        <v>366.4</v>
      </c>
      <c r="L4" s="379">
        <f t="shared" si="0"/>
        <v>210.8</v>
      </c>
      <c r="M4" s="379">
        <f t="shared" si="0"/>
        <v>131.5</v>
      </c>
      <c r="N4" s="379">
        <f>SUM(B4:M4)</f>
        <v>3675.0545454545459</v>
      </c>
      <c r="O4" s="14"/>
      <c r="P4" s="13" t="str">
        <f>+A4</f>
        <v>12-21年月平均</v>
      </c>
      <c r="Q4" s="379">
        <f t="shared" ref="Q4:AB4" si="1">AVERAGE(Q8:Q17)</f>
        <v>9.6999999999999993</v>
      </c>
      <c r="R4" s="379">
        <f t="shared" si="1"/>
        <v>9.9</v>
      </c>
      <c r="S4" s="379">
        <f t="shared" si="1"/>
        <v>15</v>
      </c>
      <c r="T4" s="379">
        <f t="shared" si="1"/>
        <v>7.5</v>
      </c>
      <c r="U4" s="379">
        <f t="shared" si="1"/>
        <v>10.7</v>
      </c>
      <c r="V4" s="379">
        <f t="shared" si="1"/>
        <v>9.9</v>
      </c>
      <c r="W4" s="379">
        <f t="shared" si="1"/>
        <v>8.9</v>
      </c>
      <c r="X4" s="379">
        <f t="shared" si="1"/>
        <v>12.6</v>
      </c>
      <c r="Y4" s="379">
        <f t="shared" si="1"/>
        <v>10.9</v>
      </c>
      <c r="Z4" s="379">
        <f t="shared" si="1"/>
        <v>21.8</v>
      </c>
      <c r="AA4" s="379">
        <f t="shared" si="1"/>
        <v>12.8</v>
      </c>
      <c r="AB4" s="379">
        <f t="shared" si="1"/>
        <v>12.9</v>
      </c>
      <c r="AC4" s="379">
        <f>SUM(Q4:AB4)</f>
        <v>142.6</v>
      </c>
    </row>
    <row r="5" spans="1:29" ht="13.8" thickBot="1">
      <c r="A5" s="432"/>
      <c r="B5" s="432"/>
      <c r="C5" s="135"/>
      <c r="D5" s="135"/>
      <c r="E5" s="135"/>
      <c r="F5" s="15" t="s">
        <v>20</v>
      </c>
      <c r="G5" s="381"/>
      <c r="H5" s="381"/>
      <c r="I5" s="381"/>
      <c r="J5" s="381"/>
      <c r="K5" s="381"/>
      <c r="L5" s="381"/>
      <c r="M5" s="381"/>
      <c r="N5" s="381"/>
      <c r="O5" s="140"/>
      <c r="P5" s="222"/>
      <c r="Q5" s="222"/>
      <c r="R5" s="135"/>
      <c r="S5" s="135"/>
      <c r="T5" s="135"/>
      <c r="U5" s="15" t="s">
        <v>20</v>
      </c>
      <c r="V5" s="381"/>
      <c r="W5" s="381"/>
      <c r="X5" s="381"/>
      <c r="Y5" s="381"/>
      <c r="Z5" s="381"/>
      <c r="AA5" s="381"/>
      <c r="AB5" s="381"/>
      <c r="AC5" s="381"/>
    </row>
    <row r="6" spans="1:29" ht="13.8" thickBot="1">
      <c r="A6" s="219"/>
      <c r="B6" s="219"/>
      <c r="C6" s="483"/>
      <c r="D6" s="483"/>
      <c r="E6" s="483"/>
      <c r="F6" s="305">
        <v>99</v>
      </c>
      <c r="G6" s="380"/>
      <c r="H6" s="380"/>
      <c r="I6" s="380"/>
      <c r="J6" s="380"/>
      <c r="K6" s="380"/>
      <c r="L6" s="380"/>
      <c r="M6" s="380"/>
      <c r="N6" s="381"/>
      <c r="O6" s="14"/>
      <c r="P6" s="222"/>
      <c r="Q6" s="222"/>
      <c r="R6" s="483"/>
      <c r="S6" s="483"/>
      <c r="T6" s="483"/>
      <c r="U6" s="305">
        <v>0</v>
      </c>
      <c r="V6" s="135"/>
      <c r="W6" s="135"/>
      <c r="X6" s="135"/>
      <c r="Y6" s="135"/>
      <c r="Z6" s="135"/>
      <c r="AA6" s="135"/>
      <c r="AB6" s="135"/>
      <c r="AC6" s="381"/>
    </row>
    <row r="7" spans="1:29" ht="18" customHeight="1" thickBot="1">
      <c r="A7" s="433" t="s">
        <v>239</v>
      </c>
      <c r="B7" s="464">
        <v>81</v>
      </c>
      <c r="C7" s="465">
        <v>39</v>
      </c>
      <c r="D7" s="465">
        <v>72</v>
      </c>
      <c r="E7" s="465">
        <v>88</v>
      </c>
      <c r="F7" s="465">
        <v>250</v>
      </c>
      <c r="G7" s="380"/>
      <c r="H7" s="380"/>
      <c r="I7" s="380"/>
      <c r="J7" s="380"/>
      <c r="K7" s="380"/>
      <c r="L7" s="380"/>
      <c r="M7" s="380"/>
      <c r="N7" s="221">
        <f t="shared" ref="N7:N18" si="2">SUM(B7:M7)</f>
        <v>530</v>
      </c>
      <c r="O7" s="145" t="s">
        <v>21</v>
      </c>
      <c r="P7" s="433" t="s">
        <v>239</v>
      </c>
      <c r="Q7" s="464">
        <v>0</v>
      </c>
      <c r="R7" s="465">
        <v>5</v>
      </c>
      <c r="S7" s="465">
        <v>4</v>
      </c>
      <c r="T7" s="465">
        <v>1</v>
      </c>
      <c r="U7" s="465">
        <v>1</v>
      </c>
      <c r="V7" s="380"/>
      <c r="W7" s="380"/>
      <c r="X7" s="380"/>
      <c r="Y7" s="380"/>
      <c r="Z7" s="380"/>
      <c r="AA7" s="380"/>
      <c r="AB7" s="380"/>
      <c r="AC7" s="221">
        <f t="shared" ref="AC7:AC18" si="3">SUM(Q7:AB7)</f>
        <v>11</v>
      </c>
    </row>
    <row r="8" spans="1:29" ht="18" customHeight="1" thickBot="1">
      <c r="A8" s="433" t="s">
        <v>205</v>
      </c>
      <c r="B8" s="462">
        <v>81</v>
      </c>
      <c r="C8" s="462">
        <v>48</v>
      </c>
      <c r="D8" s="463">
        <v>71</v>
      </c>
      <c r="E8" s="462">
        <v>128</v>
      </c>
      <c r="F8" s="462">
        <v>171</v>
      </c>
      <c r="G8" s="462">
        <v>350</v>
      </c>
      <c r="H8" s="462">
        <v>569</v>
      </c>
      <c r="I8" s="462">
        <v>553</v>
      </c>
      <c r="J8" s="462">
        <v>458</v>
      </c>
      <c r="K8" s="462">
        <v>306</v>
      </c>
      <c r="L8" s="462">
        <v>220</v>
      </c>
      <c r="M8" s="463">
        <v>229</v>
      </c>
      <c r="N8" s="456">
        <f t="shared" si="2"/>
        <v>3184</v>
      </c>
      <c r="O8" s="431"/>
      <c r="P8" s="434" t="s">
        <v>204</v>
      </c>
      <c r="Q8" s="466">
        <v>1</v>
      </c>
      <c r="R8" s="466">
        <v>2</v>
      </c>
      <c r="S8" s="466">
        <v>1</v>
      </c>
      <c r="T8" s="466">
        <v>0</v>
      </c>
      <c r="U8" s="466">
        <v>0</v>
      </c>
      <c r="V8" s="466">
        <v>0</v>
      </c>
      <c r="W8" s="466">
        <v>1</v>
      </c>
      <c r="X8" s="466">
        <v>1</v>
      </c>
      <c r="Y8" s="466">
        <v>0</v>
      </c>
      <c r="Z8" s="466">
        <v>1</v>
      </c>
      <c r="AA8" s="466">
        <v>0</v>
      </c>
      <c r="AB8" s="466">
        <v>0</v>
      </c>
      <c r="AC8" s="467">
        <f t="shared" si="3"/>
        <v>7</v>
      </c>
    </row>
    <row r="9" spans="1:29" ht="18" customHeight="1" thickBot="1">
      <c r="A9" s="434" t="s">
        <v>137</v>
      </c>
      <c r="B9" s="300">
        <v>112</v>
      </c>
      <c r="C9" s="300">
        <v>85</v>
      </c>
      <c r="D9" s="300">
        <v>60</v>
      </c>
      <c r="E9" s="300">
        <v>97</v>
      </c>
      <c r="F9" s="300">
        <v>95</v>
      </c>
      <c r="G9" s="300">
        <v>305</v>
      </c>
      <c r="H9" s="300">
        <v>544</v>
      </c>
      <c r="I9" s="300">
        <v>449</v>
      </c>
      <c r="J9" s="300">
        <v>475</v>
      </c>
      <c r="K9" s="300">
        <v>505</v>
      </c>
      <c r="L9" s="300">
        <v>219</v>
      </c>
      <c r="M9" s="301">
        <v>98</v>
      </c>
      <c r="N9" s="455">
        <f t="shared" si="2"/>
        <v>3044</v>
      </c>
      <c r="O9" s="145"/>
      <c r="P9" s="434" t="s">
        <v>137</v>
      </c>
      <c r="Q9" s="382">
        <v>16</v>
      </c>
      <c r="R9" s="382">
        <v>1</v>
      </c>
      <c r="S9" s="382">
        <v>19</v>
      </c>
      <c r="T9" s="380">
        <v>3</v>
      </c>
      <c r="U9" s="380">
        <v>13</v>
      </c>
      <c r="V9" s="380">
        <v>1</v>
      </c>
      <c r="W9" s="380">
        <v>2</v>
      </c>
      <c r="X9" s="380">
        <v>2</v>
      </c>
      <c r="Y9" s="380">
        <v>0</v>
      </c>
      <c r="Z9" s="380">
        <v>24</v>
      </c>
      <c r="AA9" s="380">
        <v>4</v>
      </c>
      <c r="AB9" s="380">
        <v>1</v>
      </c>
      <c r="AC9" s="454">
        <f t="shared" si="3"/>
        <v>86</v>
      </c>
    </row>
    <row r="10" spans="1:29" ht="18" customHeight="1" thickBot="1">
      <c r="A10" s="435" t="s">
        <v>30</v>
      </c>
      <c r="B10" s="383">
        <v>84</v>
      </c>
      <c r="C10" s="383">
        <v>100</v>
      </c>
      <c r="D10" s="384">
        <v>77</v>
      </c>
      <c r="E10" s="384">
        <v>80</v>
      </c>
      <c r="F10" s="191">
        <v>236</v>
      </c>
      <c r="G10" s="191">
        <v>438</v>
      </c>
      <c r="H10" s="192">
        <v>631</v>
      </c>
      <c r="I10" s="191">
        <v>752</v>
      </c>
      <c r="J10" s="190">
        <v>523</v>
      </c>
      <c r="K10" s="191">
        <v>427</v>
      </c>
      <c r="L10" s="190">
        <v>253</v>
      </c>
      <c r="M10" s="385">
        <v>136</v>
      </c>
      <c r="N10" s="438">
        <f t="shared" si="2"/>
        <v>3737</v>
      </c>
      <c r="O10" s="145"/>
      <c r="P10" s="436" t="s">
        <v>22</v>
      </c>
      <c r="Q10" s="386">
        <v>7</v>
      </c>
      <c r="R10" s="386">
        <v>7</v>
      </c>
      <c r="S10" s="387">
        <v>13</v>
      </c>
      <c r="T10" s="387">
        <v>3</v>
      </c>
      <c r="U10" s="387">
        <v>8</v>
      </c>
      <c r="V10" s="387">
        <v>11</v>
      </c>
      <c r="W10" s="386">
        <v>5</v>
      </c>
      <c r="X10" s="387">
        <v>11</v>
      </c>
      <c r="Y10" s="387">
        <v>9</v>
      </c>
      <c r="Z10" s="387">
        <v>9</v>
      </c>
      <c r="AA10" s="388">
        <v>20</v>
      </c>
      <c r="AB10" s="388">
        <v>35</v>
      </c>
      <c r="AC10" s="452">
        <f t="shared" si="3"/>
        <v>138</v>
      </c>
    </row>
    <row r="11" spans="1:29" ht="18" customHeight="1" thickBot="1">
      <c r="A11" s="435" t="s">
        <v>31</v>
      </c>
      <c r="B11" s="387">
        <v>41</v>
      </c>
      <c r="C11" s="387">
        <v>44</v>
      </c>
      <c r="D11" s="387">
        <v>67</v>
      </c>
      <c r="E11" s="387">
        <v>103</v>
      </c>
      <c r="F11" s="389">
        <v>311</v>
      </c>
      <c r="G11" s="387">
        <v>415</v>
      </c>
      <c r="H11" s="387">
        <v>539</v>
      </c>
      <c r="I11" s="389">
        <v>1165</v>
      </c>
      <c r="J11" s="387">
        <v>534</v>
      </c>
      <c r="K11" s="387">
        <v>297</v>
      </c>
      <c r="L11" s="386">
        <v>205</v>
      </c>
      <c r="M11" s="390">
        <v>92</v>
      </c>
      <c r="N11" s="439">
        <f t="shared" si="2"/>
        <v>3813</v>
      </c>
      <c r="O11" s="145"/>
      <c r="P11" s="435" t="s">
        <v>31</v>
      </c>
      <c r="Q11" s="387">
        <v>9</v>
      </c>
      <c r="R11" s="387">
        <v>22</v>
      </c>
      <c r="S11" s="386">
        <v>18</v>
      </c>
      <c r="T11" s="387">
        <v>9</v>
      </c>
      <c r="U11" s="391">
        <v>21</v>
      </c>
      <c r="V11" s="387">
        <v>14</v>
      </c>
      <c r="W11" s="387">
        <v>6</v>
      </c>
      <c r="X11" s="387">
        <v>13</v>
      </c>
      <c r="Y11" s="387">
        <v>7</v>
      </c>
      <c r="Z11" s="392">
        <v>81</v>
      </c>
      <c r="AA11" s="391">
        <v>31</v>
      </c>
      <c r="AB11" s="392">
        <v>37</v>
      </c>
      <c r="AC11" s="453">
        <f t="shared" si="3"/>
        <v>268</v>
      </c>
    </row>
    <row r="12" spans="1:29" ht="18" customHeight="1" thickBot="1">
      <c r="A12" s="435" t="s">
        <v>32</v>
      </c>
      <c r="B12" s="387">
        <v>57</v>
      </c>
      <c r="C12" s="386">
        <v>35</v>
      </c>
      <c r="D12" s="387">
        <v>95</v>
      </c>
      <c r="E12" s="386">
        <v>112</v>
      </c>
      <c r="F12" s="387">
        <v>131</v>
      </c>
      <c r="G12" s="18">
        <v>340</v>
      </c>
      <c r="H12" s="18">
        <v>483</v>
      </c>
      <c r="I12" s="19">
        <v>1339</v>
      </c>
      <c r="J12" s="18">
        <v>614</v>
      </c>
      <c r="K12" s="18">
        <v>349</v>
      </c>
      <c r="L12" s="18">
        <v>236</v>
      </c>
      <c r="M12" s="393">
        <v>68</v>
      </c>
      <c r="N12" s="438">
        <f t="shared" si="2"/>
        <v>3859</v>
      </c>
      <c r="O12" s="145"/>
      <c r="P12" s="435" t="s">
        <v>32</v>
      </c>
      <c r="Q12" s="387">
        <v>19</v>
      </c>
      <c r="R12" s="387">
        <v>12</v>
      </c>
      <c r="S12" s="387">
        <v>8</v>
      </c>
      <c r="T12" s="386">
        <v>12</v>
      </c>
      <c r="U12" s="387">
        <v>7</v>
      </c>
      <c r="V12" s="387">
        <v>15</v>
      </c>
      <c r="W12" s="18">
        <v>16</v>
      </c>
      <c r="X12" s="393">
        <v>12</v>
      </c>
      <c r="Y12" s="386">
        <v>16</v>
      </c>
      <c r="Z12" s="387">
        <v>6</v>
      </c>
      <c r="AA12" s="386">
        <v>12</v>
      </c>
      <c r="AB12" s="386">
        <v>6</v>
      </c>
      <c r="AC12" s="452">
        <f t="shared" si="3"/>
        <v>141</v>
      </c>
    </row>
    <row r="13" spans="1:29" ht="18" customHeight="1" thickBot="1">
      <c r="A13" s="435" t="s">
        <v>33</v>
      </c>
      <c r="B13" s="394">
        <v>68</v>
      </c>
      <c r="C13" s="387">
        <v>42</v>
      </c>
      <c r="D13" s="387">
        <v>44</v>
      </c>
      <c r="E13" s="386">
        <v>75</v>
      </c>
      <c r="F13" s="386">
        <v>135</v>
      </c>
      <c r="G13" s="386">
        <v>448</v>
      </c>
      <c r="H13" s="387">
        <v>507</v>
      </c>
      <c r="I13" s="387">
        <v>808</v>
      </c>
      <c r="J13" s="391">
        <v>795</v>
      </c>
      <c r="K13" s="386">
        <v>313</v>
      </c>
      <c r="L13" s="386">
        <v>246</v>
      </c>
      <c r="M13" s="386">
        <v>143</v>
      </c>
      <c r="N13" s="438">
        <f t="shared" si="2"/>
        <v>3624</v>
      </c>
      <c r="O13" s="145"/>
      <c r="P13" s="435" t="s">
        <v>33</v>
      </c>
      <c r="Q13" s="396">
        <v>9</v>
      </c>
      <c r="R13" s="387">
        <v>16</v>
      </c>
      <c r="S13" s="387">
        <v>12</v>
      </c>
      <c r="T13" s="386">
        <v>6</v>
      </c>
      <c r="U13" s="397">
        <v>7</v>
      </c>
      <c r="V13" s="397">
        <v>14</v>
      </c>
      <c r="W13" s="387">
        <v>9</v>
      </c>
      <c r="X13" s="387">
        <v>14</v>
      </c>
      <c r="Y13" s="387">
        <v>9</v>
      </c>
      <c r="Z13" s="387">
        <v>9</v>
      </c>
      <c r="AA13" s="397">
        <v>8</v>
      </c>
      <c r="AB13" s="397">
        <v>7</v>
      </c>
      <c r="AC13" s="452">
        <f t="shared" si="3"/>
        <v>120</v>
      </c>
    </row>
    <row r="14" spans="1:29" ht="18" customHeight="1" thickBot="1">
      <c r="A14" s="17" t="s">
        <v>34</v>
      </c>
      <c r="B14" s="398">
        <v>71</v>
      </c>
      <c r="C14" s="398">
        <v>97</v>
      </c>
      <c r="D14" s="398">
        <v>61</v>
      </c>
      <c r="E14" s="399">
        <v>105</v>
      </c>
      <c r="F14" s="399">
        <v>198</v>
      </c>
      <c r="G14" s="399">
        <v>442</v>
      </c>
      <c r="H14" s="400">
        <v>790</v>
      </c>
      <c r="I14" s="20">
        <v>674</v>
      </c>
      <c r="J14" s="20">
        <v>594</v>
      </c>
      <c r="K14" s="399">
        <v>275</v>
      </c>
      <c r="L14" s="399">
        <v>133</v>
      </c>
      <c r="M14" s="399">
        <v>108</v>
      </c>
      <c r="N14" s="438">
        <f t="shared" si="2"/>
        <v>3548</v>
      </c>
      <c r="O14" s="14"/>
      <c r="P14" s="437" t="s">
        <v>34</v>
      </c>
      <c r="Q14" s="398">
        <v>7</v>
      </c>
      <c r="R14" s="398">
        <v>13</v>
      </c>
      <c r="S14" s="398">
        <v>11</v>
      </c>
      <c r="T14" s="399">
        <v>11</v>
      </c>
      <c r="U14" s="399">
        <v>12</v>
      </c>
      <c r="V14" s="399">
        <v>15</v>
      </c>
      <c r="W14" s="399">
        <v>20</v>
      </c>
      <c r="X14" s="399">
        <v>15</v>
      </c>
      <c r="Y14" s="399">
        <v>15</v>
      </c>
      <c r="Z14" s="399">
        <v>20</v>
      </c>
      <c r="AA14" s="399">
        <v>9</v>
      </c>
      <c r="AB14" s="399">
        <v>7</v>
      </c>
      <c r="AC14" s="451">
        <f t="shared" si="3"/>
        <v>155</v>
      </c>
    </row>
    <row r="15" spans="1:29" ht="13.8" hidden="1" thickBot="1">
      <c r="A15" s="22" t="s">
        <v>35</v>
      </c>
      <c r="B15" s="396">
        <v>38</v>
      </c>
      <c r="C15" s="399">
        <v>19</v>
      </c>
      <c r="D15" s="399">
        <v>38</v>
      </c>
      <c r="E15" s="399">
        <v>203</v>
      </c>
      <c r="F15" s="399">
        <v>146</v>
      </c>
      <c r="G15" s="399">
        <v>439</v>
      </c>
      <c r="H15" s="400">
        <v>964</v>
      </c>
      <c r="I15" s="400">
        <v>1154</v>
      </c>
      <c r="J15" s="399">
        <v>423</v>
      </c>
      <c r="K15" s="399">
        <v>388</v>
      </c>
      <c r="L15" s="399">
        <v>176</v>
      </c>
      <c r="M15" s="399">
        <v>143</v>
      </c>
      <c r="N15" s="401">
        <f t="shared" si="2"/>
        <v>4131</v>
      </c>
      <c r="O15" s="14"/>
      <c r="P15" s="21" t="s">
        <v>35</v>
      </c>
      <c r="Q15" s="399">
        <v>7</v>
      </c>
      <c r="R15" s="399">
        <v>7</v>
      </c>
      <c r="S15" s="399">
        <v>8</v>
      </c>
      <c r="T15" s="399">
        <v>12</v>
      </c>
      <c r="U15" s="399">
        <v>9</v>
      </c>
      <c r="V15" s="399">
        <v>6</v>
      </c>
      <c r="W15" s="399">
        <v>11</v>
      </c>
      <c r="X15" s="399">
        <v>8</v>
      </c>
      <c r="Y15" s="399">
        <v>16</v>
      </c>
      <c r="Z15" s="399">
        <v>40</v>
      </c>
      <c r="AA15" s="399">
        <v>17</v>
      </c>
      <c r="AB15" s="399">
        <v>16</v>
      </c>
      <c r="AC15" s="399">
        <f t="shared" si="3"/>
        <v>157</v>
      </c>
    </row>
    <row r="16" spans="1:29" ht="13.8" hidden="1" thickBot="1">
      <c r="A16" s="402" t="s">
        <v>36</v>
      </c>
      <c r="B16" s="20">
        <v>49</v>
      </c>
      <c r="C16" s="20">
        <v>63</v>
      </c>
      <c r="D16" s="20">
        <v>50</v>
      </c>
      <c r="E16" s="20">
        <v>71</v>
      </c>
      <c r="F16" s="20">
        <v>144</v>
      </c>
      <c r="G16" s="20">
        <v>374</v>
      </c>
      <c r="H16" s="142">
        <v>729</v>
      </c>
      <c r="I16" s="142">
        <v>1097</v>
      </c>
      <c r="J16" s="142">
        <v>650</v>
      </c>
      <c r="K16" s="20">
        <v>397</v>
      </c>
      <c r="L16" s="20">
        <v>192</v>
      </c>
      <c r="M16" s="20">
        <v>217</v>
      </c>
      <c r="N16" s="401">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399">
        <f t="shared" si="3"/>
        <v>142</v>
      </c>
    </row>
    <row r="17" spans="1:30" ht="13.8" hidden="1" thickBot="1">
      <c r="A17" s="22" t="s">
        <v>37</v>
      </c>
      <c r="B17" s="20">
        <v>53</v>
      </c>
      <c r="C17" s="20">
        <v>39</v>
      </c>
      <c r="D17" s="20">
        <v>74</v>
      </c>
      <c r="E17" s="20">
        <v>64</v>
      </c>
      <c r="F17" s="20">
        <v>208</v>
      </c>
      <c r="G17" s="20">
        <v>491</v>
      </c>
      <c r="H17" s="20">
        <v>454</v>
      </c>
      <c r="I17" s="142">
        <v>1068</v>
      </c>
      <c r="J17" s="20">
        <v>568</v>
      </c>
      <c r="K17" s="20">
        <v>407</v>
      </c>
      <c r="L17" s="20">
        <v>228</v>
      </c>
      <c r="M17" s="20">
        <v>81</v>
      </c>
      <c r="N17" s="395">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03">
        <f t="shared" si="3"/>
        <v>212</v>
      </c>
    </row>
    <row r="18" spans="1:30" ht="13.8" hidden="1" thickBot="1">
      <c r="A18" s="22" t="s">
        <v>23</v>
      </c>
      <c r="B18" s="143">
        <v>67</v>
      </c>
      <c r="C18" s="143">
        <v>62</v>
      </c>
      <c r="D18" s="143">
        <v>57</v>
      </c>
      <c r="E18" s="143">
        <v>77</v>
      </c>
      <c r="F18" s="143">
        <v>473</v>
      </c>
      <c r="G18" s="143">
        <v>468</v>
      </c>
      <c r="H18" s="144">
        <v>659</v>
      </c>
      <c r="I18" s="143">
        <v>851</v>
      </c>
      <c r="J18" s="143">
        <v>542</v>
      </c>
      <c r="K18" s="143">
        <v>270</v>
      </c>
      <c r="L18" s="143">
        <v>208</v>
      </c>
      <c r="M18" s="143">
        <v>174</v>
      </c>
      <c r="N18" s="404">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03">
        <f t="shared" si="3"/>
        <v>296</v>
      </c>
    </row>
    <row r="19" spans="1:30">
      <c r="A19" s="25"/>
      <c r="B19" s="405"/>
      <c r="C19" s="405"/>
      <c r="D19" s="405"/>
      <c r="E19" s="405"/>
      <c r="F19" s="405"/>
      <c r="G19" s="405"/>
      <c r="H19" s="405"/>
      <c r="I19" s="405"/>
      <c r="J19" s="405"/>
      <c r="K19" s="405"/>
      <c r="L19" s="405"/>
      <c r="M19" s="405"/>
      <c r="N19" s="26"/>
      <c r="O19" s="14"/>
      <c r="P19" s="27"/>
      <c r="Q19" s="406"/>
      <c r="R19" s="406"/>
      <c r="S19" s="406"/>
      <c r="T19" s="406"/>
      <c r="U19" s="406"/>
      <c r="V19" s="406"/>
      <c r="W19" s="406"/>
      <c r="X19" s="406"/>
      <c r="Y19" s="406"/>
      <c r="Z19" s="406"/>
      <c r="AA19" s="406"/>
      <c r="AB19" s="406"/>
      <c r="AC19" s="405"/>
    </row>
    <row r="20" spans="1:30" ht="13.5" customHeight="1">
      <c r="A20" s="839" t="s">
        <v>334</v>
      </c>
      <c r="B20" s="840"/>
      <c r="C20" s="840"/>
      <c r="D20" s="840"/>
      <c r="E20" s="840"/>
      <c r="F20" s="840"/>
      <c r="G20" s="840"/>
      <c r="H20" s="840"/>
      <c r="I20" s="840"/>
      <c r="J20" s="840"/>
      <c r="K20" s="840"/>
      <c r="L20" s="840"/>
      <c r="M20" s="840"/>
      <c r="N20" s="841"/>
      <c r="O20" s="14"/>
      <c r="P20" s="839" t="str">
        <f>+A20</f>
        <v>※2022年 第21週（5/23～5/29） 現在</v>
      </c>
      <c r="Q20" s="840"/>
      <c r="R20" s="840"/>
      <c r="S20" s="840"/>
      <c r="T20" s="840"/>
      <c r="U20" s="840"/>
      <c r="V20" s="840"/>
      <c r="W20" s="840"/>
      <c r="X20" s="840"/>
      <c r="Y20" s="840"/>
      <c r="Z20" s="840"/>
      <c r="AA20" s="840"/>
      <c r="AB20" s="840"/>
      <c r="AC20" s="841"/>
    </row>
    <row r="21" spans="1:30" ht="13.8" thickBot="1">
      <c r="A21" s="28"/>
      <c r="B21" s="14"/>
      <c r="C21" s="14"/>
      <c r="D21" s="14"/>
      <c r="E21" s="14"/>
      <c r="F21" s="14"/>
      <c r="G21" s="14" t="s">
        <v>21</v>
      </c>
      <c r="H21" s="14"/>
      <c r="I21" s="14"/>
      <c r="J21" s="14"/>
      <c r="K21" s="14"/>
      <c r="L21" s="14"/>
      <c r="M21" s="14"/>
      <c r="N21" s="29"/>
      <c r="O21" s="14"/>
      <c r="P21" s="247"/>
      <c r="Q21" s="14"/>
      <c r="R21" s="14"/>
      <c r="S21" s="14"/>
      <c r="T21" s="14"/>
      <c r="U21" s="14"/>
      <c r="V21" s="14"/>
      <c r="W21" s="14"/>
      <c r="X21" s="14"/>
      <c r="Y21" s="14"/>
      <c r="Z21" s="14"/>
      <c r="AA21" s="14"/>
      <c r="AB21" s="14"/>
      <c r="AC21" s="31"/>
    </row>
    <row r="22" spans="1:30" ht="17.25" customHeight="1" thickBot="1">
      <c r="A22" s="28"/>
      <c r="B22" s="407" t="s">
        <v>229</v>
      </c>
      <c r="C22" s="14"/>
      <c r="D22" s="32" t="s">
        <v>333</v>
      </c>
      <c r="E22" s="33"/>
      <c r="F22" s="14"/>
      <c r="G22" s="14" t="s">
        <v>21</v>
      </c>
      <c r="H22" s="14"/>
      <c r="I22" s="14"/>
      <c r="J22" s="14"/>
      <c r="K22" s="14"/>
      <c r="L22" s="14"/>
      <c r="M22" s="14"/>
      <c r="N22" s="29"/>
      <c r="O22" s="145" t="s">
        <v>21</v>
      </c>
      <c r="P22" s="248"/>
      <c r="Q22" s="408" t="s">
        <v>230</v>
      </c>
      <c r="R22" s="826" t="s">
        <v>264</v>
      </c>
      <c r="S22" s="827"/>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45" t="s">
        <v>21</v>
      </c>
      <c r="P23" s="247"/>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45"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02"/>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09"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79" t="s">
        <v>231</v>
      </c>
      <c r="R37" s="179"/>
      <c r="S37" s="179"/>
      <c r="T37" s="179"/>
      <c r="U37" s="179"/>
      <c r="V37" s="179"/>
      <c r="W37" s="179"/>
      <c r="X37" s="179"/>
    </row>
    <row r="38" spans="1:29">
      <c r="Q38" s="179" t="s">
        <v>232</v>
      </c>
      <c r="R38" s="179"/>
      <c r="S38" s="179"/>
      <c r="T38" s="179"/>
      <c r="U38" s="179"/>
      <c r="V38" s="179"/>
      <c r="W38" s="179"/>
      <c r="X38" s="17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21　ノロウイルス関連情報 </vt:lpstr>
      <vt:lpstr>21　衛生訓話</vt:lpstr>
      <vt:lpstr>21　新型コロナウイルス情報</vt:lpstr>
      <vt:lpstr>21　食中毒記事等 </vt:lpstr>
      <vt:lpstr>21　海外情報</vt:lpstr>
      <vt:lpstr>20　感染症情報</vt:lpstr>
      <vt:lpstr>21　感染症統計</vt:lpstr>
      <vt:lpstr>21 食品回収</vt:lpstr>
      <vt:lpstr>21　食品表示</vt:lpstr>
      <vt:lpstr>21　 残留農薬　等 </vt:lpstr>
      <vt:lpstr>'20　感染症情報'!Print_Area</vt:lpstr>
      <vt:lpstr>'21　 残留農薬　等 '!Print_Area</vt:lpstr>
      <vt:lpstr>'21　ノロウイルス関連情報 '!Print_Area</vt:lpstr>
      <vt:lpstr>'21　衛生訓話'!Print_Area</vt:lpstr>
      <vt:lpstr>'21　海外情報'!Print_Area</vt:lpstr>
      <vt:lpstr>'21　感染症統計'!Print_Area</vt:lpstr>
      <vt:lpstr>'21　食中毒記事等 '!Print_Area</vt:lpstr>
      <vt:lpstr>'21 食品回収'!Print_Area</vt:lpstr>
      <vt:lpstr>'21　食品表示'!Print_Area</vt:lpstr>
      <vt:lpstr>スポンサー広告!Print_Area</vt:lpstr>
      <vt:lpstr>'21　 残留農薬　等 '!Print_Titles</vt:lpstr>
      <vt:lpstr>'21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2022-06-05T09:28:22Z</dcterms:modified>
</cp:coreProperties>
</file>