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filterPrivacy="1" codeName="ThisWorkbook"/>
  <xr:revisionPtr revIDLastSave="0" documentId="13_ncr:1_{B8CA6EE7-8CAC-4F25-8A30-831F08AF03B5}" xr6:coauthVersionLast="47" xr6:coauthVersionMax="47" xr10:uidLastSave="{00000000-0000-0000-0000-000000000000}"/>
  <bookViews>
    <workbookView xWindow="-108" yWindow="-108" windowWidth="23256" windowHeight="12576" firstSheet="2" activeTab="2" xr2:uid="{00000000-000D-0000-FFFF-FFFF00000000}"/>
  </bookViews>
  <sheets>
    <sheet name="ヘッドライン" sheetId="78" state="hidden" r:id="rId1"/>
    <sheet name="スポンサー広告" sheetId="95" state="hidden" r:id="rId2"/>
    <sheet name="20　ノロウイルス関連情報 " sheetId="101" r:id="rId3"/>
    <sheet name="20　 衛生訓話" sheetId="108" r:id="rId4"/>
    <sheet name="20　新型コロナウイルス情報" sheetId="82" r:id="rId5"/>
    <sheet name="20　食中毒記事等 " sheetId="29" r:id="rId6"/>
    <sheet name="20　海外情報" sheetId="31" r:id="rId7"/>
    <sheet name="19　感染症情報" sheetId="103" r:id="rId8"/>
    <sheet name="20　感染症統計" sheetId="106" r:id="rId9"/>
    <sheet name="20 食品回収" sheetId="60" r:id="rId10"/>
    <sheet name="20　食品表示" sheetId="34" r:id="rId11"/>
    <sheet name="20　 残留農薬　等 " sheetId="35" r:id="rId12"/>
  </sheets>
  <definedNames>
    <definedName name="_xlnm._FilterDatabase" localSheetId="11" hidden="1">'20　 残留農薬　等 '!$A$1:$C$1</definedName>
    <definedName name="_xlnm._FilterDatabase" localSheetId="2" hidden="1">'20　ノロウイルス関連情報 '!$A$22:$G$75</definedName>
    <definedName name="_xlnm._FilterDatabase" localSheetId="5" hidden="1">'20　食中毒記事等 '!$A$1:$D$1</definedName>
    <definedName name="_xlnm.Print_Area" localSheetId="7">'19　感染症情報'!$A$1:$E$21</definedName>
    <definedName name="_xlnm.Print_Area" localSheetId="3">'20　 衛生訓話'!$B$1:$N$29</definedName>
    <definedName name="_xlnm.Print_Area" localSheetId="11">'20　 残留農薬　等 '!$A$1:$A$16</definedName>
    <definedName name="_xlnm.Print_Area" localSheetId="2">'20　ノロウイルス関連情報 '!$A$1:$N$84</definedName>
    <definedName name="_xlnm.Print_Area" localSheetId="6">'20　海外情報'!$A$1:$C$44</definedName>
    <definedName name="_xlnm.Print_Area" localSheetId="8">'20　感染症統計'!$A$1:$AC$36</definedName>
    <definedName name="_xlnm.Print_Area" localSheetId="5">'20　食中毒記事等 '!$A$1:$D$48</definedName>
    <definedName name="_xlnm.Print_Area" localSheetId="9">'20 食品回収'!$A$1:$E$42</definedName>
    <definedName name="_xlnm.Print_Area" localSheetId="10">'20　食品表示'!$A$1:$N$21</definedName>
    <definedName name="_xlnm.Print_Area" localSheetId="1">スポンサー広告!$C$2:$Y$19</definedName>
    <definedName name="_xlnm.Print_Titles" localSheetId="11">'20　 残留農薬　等 '!$1:$1</definedName>
    <definedName name="_xlnm.Print_Titles" localSheetId="5">'20　食中毒記事等 '!$1:$1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17" i="78" l="1"/>
  <c r="Q8" i="82"/>
  <c r="B25" i="101"/>
  <c r="B26" i="101"/>
  <c r="B27" i="101"/>
  <c r="B28" i="101"/>
  <c r="B29" i="101"/>
  <c r="B30" i="101"/>
  <c r="B31" i="101"/>
  <c r="B32" i="101"/>
  <c r="B33" i="101"/>
  <c r="B34" i="101"/>
  <c r="B35" i="101"/>
  <c r="B36" i="101"/>
  <c r="B37" i="101"/>
  <c r="B38" i="101"/>
  <c r="B39" i="101"/>
  <c r="B40" i="101"/>
  <c r="B41" i="101"/>
  <c r="B42" i="101"/>
  <c r="B43" i="101"/>
  <c r="B44" i="101"/>
  <c r="B45" i="101"/>
  <c r="B46" i="101"/>
  <c r="B47" i="101"/>
  <c r="B48" i="101"/>
  <c r="B49" i="101"/>
  <c r="B50" i="101"/>
  <c r="B51" i="101"/>
  <c r="B52" i="101"/>
  <c r="B53" i="101"/>
  <c r="B54" i="101"/>
  <c r="B55" i="101"/>
  <c r="B56" i="101"/>
  <c r="B57" i="101"/>
  <c r="B58" i="101"/>
  <c r="B59" i="101"/>
  <c r="B60" i="101"/>
  <c r="B61" i="101"/>
  <c r="B62" i="101"/>
  <c r="B63" i="101"/>
  <c r="B64" i="101"/>
  <c r="B65" i="101"/>
  <c r="B66" i="101"/>
  <c r="B67" i="101"/>
  <c r="B68" i="101"/>
  <c r="B69" i="101"/>
  <c r="G23" i="101"/>
  <c r="G24" i="101"/>
  <c r="B9" i="78" l="1"/>
  <c r="C14" i="78" l="1"/>
  <c r="B14" i="78"/>
  <c r="C13" i="78"/>
  <c r="B13" i="78"/>
  <c r="B11" i="78"/>
  <c r="L30" i="82" l="1"/>
  <c r="K28" i="82"/>
  <c r="K29" i="82"/>
  <c r="K30" i="82"/>
  <c r="I30" i="82"/>
  <c r="L27" i="82"/>
  <c r="B12" i="78"/>
  <c r="B15" i="78" l="1"/>
  <c r="B4" i="106"/>
  <c r="C4" i="106"/>
  <c r="D4" i="106"/>
  <c r="E4" i="106"/>
  <c r="F4" i="106"/>
  <c r="G4" i="106"/>
  <c r="H4" i="106"/>
  <c r="I4" i="106"/>
  <c r="J4" i="106"/>
  <c r="K4" i="106"/>
  <c r="L4" i="106"/>
  <c r="M4" i="106"/>
  <c r="P4" i="106"/>
  <c r="Q4" i="106"/>
  <c r="AC4" i="106" s="1"/>
  <c r="R4" i="106"/>
  <c r="S4" i="106"/>
  <c r="T4" i="106"/>
  <c r="U4" i="106"/>
  <c r="V4" i="106"/>
  <c r="W4" i="106"/>
  <c r="X4" i="106"/>
  <c r="Y4" i="106"/>
  <c r="Z4" i="106"/>
  <c r="AA4" i="106"/>
  <c r="AB4" i="106"/>
  <c r="N7" i="106"/>
  <c r="AC7" i="106"/>
  <c r="N8" i="106"/>
  <c r="AC8" i="106"/>
  <c r="N9" i="106"/>
  <c r="AC9" i="106"/>
  <c r="N10" i="106"/>
  <c r="AC10" i="106"/>
  <c r="N11" i="106"/>
  <c r="AC11" i="106"/>
  <c r="N12" i="106"/>
  <c r="AC12" i="106"/>
  <c r="N13" i="106"/>
  <c r="AC13" i="106"/>
  <c r="N14" i="106"/>
  <c r="AC14" i="106"/>
  <c r="N15" i="106"/>
  <c r="AC15" i="106"/>
  <c r="N16" i="106"/>
  <c r="AC16" i="106"/>
  <c r="N17" i="106"/>
  <c r="AC17" i="106"/>
  <c r="N18" i="106"/>
  <c r="AC18" i="106"/>
  <c r="P20" i="106"/>
  <c r="N4" i="106" l="1"/>
  <c r="I18" i="82"/>
  <c r="N14" i="82" l="1"/>
  <c r="I22" i="82"/>
  <c r="B16" i="78"/>
  <c r="B10" i="78" l="1"/>
  <c r="G75" i="101" l="1"/>
  <c r="F75" i="101" s="1"/>
  <c r="G74" i="101"/>
  <c r="G73" i="101"/>
  <c r="D10" i="78" s="1"/>
  <c r="N71" i="101"/>
  <c r="M71" i="101"/>
  <c r="G70" i="101"/>
  <c r="B70" i="101" s="1"/>
  <c r="G69" i="101"/>
  <c r="G68" i="101"/>
  <c r="G67" i="101"/>
  <c r="G66" i="101"/>
  <c r="G65" i="101"/>
  <c r="G64" i="101"/>
  <c r="G63" i="101"/>
  <c r="G62" i="101"/>
  <c r="G61" i="101"/>
  <c r="G60" i="101"/>
  <c r="G59" i="101"/>
  <c r="G58" i="101"/>
  <c r="G57" i="101"/>
  <c r="G56" i="101"/>
  <c r="G55" i="101"/>
  <c r="G54" i="101"/>
  <c r="G53" i="101"/>
  <c r="G52" i="101"/>
  <c r="G51" i="101"/>
  <c r="G50" i="101"/>
  <c r="G49" i="101"/>
  <c r="G48" i="101"/>
  <c r="G47" i="101"/>
  <c r="G46" i="101"/>
  <c r="G45" i="101"/>
  <c r="G44" i="101"/>
  <c r="G43" i="101"/>
  <c r="G42" i="101"/>
  <c r="G41" i="101"/>
  <c r="G40" i="101"/>
  <c r="G39" i="101"/>
  <c r="G38" i="101"/>
  <c r="G37" i="101"/>
  <c r="G36" i="101"/>
  <c r="G35" i="101"/>
  <c r="G34" i="101"/>
  <c r="G33" i="101"/>
  <c r="G32" i="101"/>
  <c r="G31" i="101"/>
  <c r="G30" i="101"/>
  <c r="G29" i="101"/>
  <c r="G28" i="101"/>
  <c r="G27" i="101"/>
  <c r="G26" i="101"/>
  <c r="G25" i="101"/>
  <c r="B24" i="101"/>
  <c r="B23" i="101"/>
  <c r="I74" i="101" l="1"/>
  <c r="I73" i="101"/>
  <c r="F10" i="78" s="1"/>
  <c r="M75" i="101"/>
  <c r="K75" i="101"/>
  <c r="K23" i="82" l="1"/>
  <c r="I21" i="82"/>
  <c r="K13" i="82" l="1"/>
  <c r="L24" i="82" l="1"/>
  <c r="B18" i="78" l="1"/>
  <c r="K14" i="82" l="1"/>
  <c r="I13" i="82" l="1"/>
  <c r="L26" i="82" l="1"/>
  <c r="K27" i="82" l="1"/>
  <c r="K26" i="82"/>
  <c r="K18" i="82"/>
  <c r="K19" i="82"/>
  <c r="K20" i="82"/>
  <c r="K21" i="82"/>
  <c r="K22" i="82"/>
  <c r="K24" i="82"/>
  <c r="K25" i="82"/>
  <c r="K17" i="82"/>
  <c r="K16" i="82"/>
  <c r="K15" i="82"/>
  <c r="L15" i="82"/>
  <c r="I14" i="82" l="1"/>
  <c r="L13" i="82" l="1"/>
  <c r="L14" i="82"/>
  <c r="I15" i="82"/>
  <c r="I16" i="82"/>
  <c r="I17" i="82"/>
  <c r="I19" i="82"/>
  <c r="I20" i="82"/>
  <c r="I23" i="82"/>
  <c r="I24" i="82"/>
  <c r="I25" i="82"/>
  <c r="I26" i="82"/>
  <c r="I27" i="82"/>
  <c r="I28" i="82"/>
  <c r="I29" i="82"/>
  <c r="L29" i="82"/>
  <c r="L16" i="82"/>
  <c r="L17" i="82"/>
  <c r="L18" i="82"/>
  <c r="L19" i="82"/>
  <c r="L20" i="82"/>
  <c r="L21" i="82"/>
  <c r="L22" i="82"/>
  <c r="L23" i="82"/>
  <c r="L25" i="82"/>
  <c r="L28" i="82"/>
</calcChain>
</file>

<file path=xl/sharedStrings.xml><?xml version="1.0" encoding="utf-8"?>
<sst xmlns="http://schemas.openxmlformats.org/spreadsheetml/2006/main" count="707" uniqueCount="482">
  <si>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</si>
  <si>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</si>
  <si>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</si>
  <si>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</si>
  <si>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</si>
  <si>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</si>
  <si>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</si>
  <si>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</si>
  <si>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</si>
  <si>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</si>
  <si>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</si>
  <si>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</si>
  <si>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</si>
  <si>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</si>
  <si>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</si>
  <si>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</si>
  <si>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</si>
  <si>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</si>
  <si>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</si>
  <si>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</si>
  <si>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</si>
  <si>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</si>
  <si>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</si>
  <si>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</si>
  <si>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</si>
  <si>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</si>
  <si>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</si>
  <si>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</si>
  <si>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注意　食品に関わる記事の一部をご紹介します。詳しくはリンク先のページよりご確認ください。</t>
    <rPh sb="0" eb="2">
      <t>チュウイ</t>
    </rPh>
    <rPh sb="3" eb="5">
      <t>ショクヒン</t>
    </rPh>
    <rPh sb="6" eb="7">
      <t>カカ</t>
    </rPh>
    <rPh sb="9" eb="11">
      <t>キジ</t>
    </rPh>
    <rPh sb="12" eb="14">
      <t>イチブ</t>
    </rPh>
    <rPh sb="16" eb="18">
      <t>ショウカイ</t>
    </rPh>
    <rPh sb="22" eb="23">
      <t>クワ</t>
    </rPh>
    <rPh sb="29" eb="30">
      <t>サキ</t>
    </rPh>
    <rPh sb="37" eb="39">
      <t>カクニン</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</si>
  <si>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</si>
  <si>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</si>
  <si>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</si>
  <si>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</si>
  <si>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</si>
  <si>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</si>
  <si>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</si>
  <si>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</si>
  <si>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</si>
  <si>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</si>
  <si>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（最近５年間の週値の比較）</t>
    <rPh sb="1" eb="3">
      <t>サイキン</t>
    </rPh>
    <rPh sb="3" eb="6">
      <t>ゴネンカン</t>
    </rPh>
    <rPh sb="7" eb="8">
      <t>シュウ</t>
    </rPh>
    <rPh sb="8" eb="9">
      <t>アタイ</t>
    </rPh>
    <rPh sb="10" eb="12">
      <t>ヒカク</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</si>
  <si>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</si>
  <si>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</si>
  <si>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</si>
  <si>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</si>
  <si>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</si>
  <si>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</si>
  <si>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</si>
  <si>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</si>
  <si>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</si>
  <si>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</si>
  <si>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</si>
  <si>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</si>
  <si>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</si>
  <si>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</si>
  <si>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</si>
  <si>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 xml:space="preserve">今週 , </t>
    </r>
    <r>
      <rPr>
        <b/>
        <sz val="12"/>
        <rFont val="ＭＳ Ｐゴシック"/>
        <family val="3"/>
        <charset val="128"/>
      </rPr>
      <t>色抜き(先週)</t>
    </r>
    <rPh sb="0" eb="2">
      <t>タイリョウ</t>
    </rPh>
    <rPh sb="2" eb="4">
      <t>ハッショウ</t>
    </rPh>
    <rPh sb="4" eb="6">
      <t>ジコ</t>
    </rPh>
    <rPh sb="7" eb="9">
      <t>ギョウシュ</t>
    </rPh>
    <rPh sb="10" eb="12">
      <t>ナイヨウ</t>
    </rPh>
    <rPh sb="14" eb="16">
      <t>コンシュウ</t>
    </rPh>
    <rPh sb="19" eb="20">
      <t>イロ</t>
    </rPh>
    <rPh sb="20" eb="21">
      <t>ヌ</t>
    </rPh>
    <rPh sb="23" eb="25">
      <t>センシュウ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</si>
  <si>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</si>
  <si>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</si>
  <si>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</si>
  <si>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</si>
  <si>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</si>
  <si>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</si>
  <si>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</si>
  <si>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</si>
  <si>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</si>
  <si>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</si>
  <si>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</si>
  <si>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</si>
  <si>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</si>
  <si>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</si>
  <si>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</si>
  <si>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</si>
  <si>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</si>
  <si>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</si>
  <si>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</si>
  <si>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</si>
  <si>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</si>
  <si>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</si>
  <si>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</si>
  <si>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</si>
  <si>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</si>
  <si>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</si>
  <si>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</si>
  <si>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</si>
  <si>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</si>
  <si>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</si>
  <si>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</si>
  <si>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</si>
  <si>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</si>
  <si>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</si>
  <si>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</si>
  <si>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</si>
  <si>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</si>
  <si>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</si>
  <si>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</si>
  <si>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</si>
  <si>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</si>
  <si>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</si>
  <si>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</si>
  <si>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</si>
  <si>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</si>
  <si>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</si>
  <si>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</si>
  <si>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</si>
  <si>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</si>
  <si>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</si>
  <si>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先週に比べて全国平均は</t>
    <phoneticPr fontId="5"/>
  </si>
  <si>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</si>
  <si>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</si>
  <si>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</si>
  <si>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</si>
  <si>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</si>
  <si>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</si>
  <si>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</si>
  <si>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</si>
  <si>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</si>
  <si>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</si>
  <si>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 xml:space="preserve">3類感染症　
</t>
    <phoneticPr fontId="5"/>
  </si>
  <si>
    <t>腸管出血性大腸菌感染症</t>
    <phoneticPr fontId="5"/>
  </si>
  <si>
    <t>４類感染症</t>
    <phoneticPr fontId="5"/>
  </si>
  <si>
    <t>5類感染症</t>
    <phoneticPr fontId="5"/>
  </si>
  <si>
    <t>その他は割愛</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</si>
  <si>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</si>
  <si>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</si>
  <si>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</si>
  <si>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</si>
  <si>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1．食中毒情報      　      </t>
    <phoneticPr fontId="5"/>
  </si>
  <si>
    <t xml:space="preserve">2．ノロウイルス　   　     </t>
    <phoneticPr fontId="5"/>
  </si>
  <si>
    <t xml:space="preserve">3．残留農薬等  　　         </t>
    <phoneticPr fontId="5"/>
  </si>
  <si>
    <t>→メモ帳にコピー</t>
    <rPh sb="3" eb="4">
      <t>チョウ</t>
    </rPh>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</si>
  <si>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</si>
  <si>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</si>
  <si>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</si>
  <si>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</si>
  <si>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</si>
  <si>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</si>
  <si>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</si>
  <si>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</si>
  <si>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 xml:space="preserve"> </t>
    <phoneticPr fontId="33"/>
  </si>
  <si>
    <t>9．新型ｺﾛﾅ情報</t>
    <rPh sb="2" eb="4">
      <t>シンガタ</t>
    </rPh>
    <rPh sb="7" eb="9">
      <t>ジョウホウ</t>
    </rPh>
    <phoneticPr fontId="5"/>
  </si>
  <si>
    <t>フェイズ別　対策立案</t>
  </si>
  <si>
    <r>
      <t>1.</t>
    </r>
    <r>
      <rPr>
        <sz val="7"/>
        <color theme="1"/>
        <rFont val="Times New Roman"/>
        <family val="1"/>
      </rPr>
      <t xml:space="preserve">      </t>
    </r>
    <r>
      <rPr>
        <sz val="10.5"/>
        <color theme="1"/>
        <rFont val="游明朝"/>
        <family val="1"/>
        <charset val="128"/>
      </rPr>
      <t>地域的に発生していない段階</t>
    </r>
  </si>
  <si>
    <r>
      <t>2.</t>
    </r>
    <r>
      <rPr>
        <sz val="7"/>
        <color theme="1"/>
        <rFont val="Times New Roman"/>
        <family val="1"/>
      </rPr>
      <t xml:space="preserve">      </t>
    </r>
    <r>
      <rPr>
        <sz val="10.5"/>
        <color theme="1"/>
        <rFont val="游明朝"/>
        <family val="1"/>
        <charset val="128"/>
      </rPr>
      <t>地域、顧客所在地に感染者が確認された段階</t>
    </r>
  </si>
  <si>
    <t>・組織・連絡体制　・社内、社外</t>
  </si>
  <si>
    <t>　　　　緊急連絡網　所轄保健所、公共機関との連帯</t>
  </si>
  <si>
    <t>　　　　現状リスクｺﾐﾆｭケーション、顧客への情報開示</t>
  </si>
  <si>
    <t>・予防体制　消毒材、マスク備品準備、就業前後の除菌　検温と報告</t>
  </si>
  <si>
    <t>・診療体制　もしもの場合の相談医療先の確保、連絡</t>
  </si>
  <si>
    <t>・就業体制の見直対策　感染者の発症時の業務継続対応</t>
  </si>
  <si>
    <t>　　　　病院、介護・老人施設への入室時の対応、営業車両の洗浄</t>
  </si>
  <si>
    <t>フェイズ</t>
  </si>
  <si>
    <t>緊急連絡網</t>
  </si>
  <si>
    <t>消毒材</t>
  </si>
  <si>
    <t>マスク</t>
  </si>
  <si>
    <t>検温</t>
  </si>
  <si>
    <t>37.5℃↑</t>
  </si>
  <si>
    <t>顧客連絡</t>
  </si>
  <si>
    <t>就業　体制</t>
  </si>
  <si>
    <t>従業員ケア</t>
  </si>
  <si>
    <t>〇</t>
  </si>
  <si>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</si>
  <si>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</si>
  <si>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</si>
  <si>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</si>
  <si>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</si>
  <si>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</si>
  <si>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</si>
  <si>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</si>
  <si>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</si>
  <si>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</si>
  <si>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</si>
  <si>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</si>
  <si>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</si>
  <si>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</si>
  <si>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</si>
  <si>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　</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</si>
  <si>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</si>
  <si>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</si>
  <si>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https://gisanddata.maps.arcgis.com/apps/opsdashboard/index.html#/bda7594740fd40299423467b48e9ecf6</t>
    <phoneticPr fontId="5"/>
  </si>
  <si>
    <t>現在の新型コロナウイルス感染者数</t>
    <rPh sb="0" eb="2">
      <t>ゲンザイ</t>
    </rPh>
    <rPh sb="3" eb="5">
      <t>シンガタ</t>
    </rPh>
    <rPh sb="12" eb="15">
      <t>カンセンシャ</t>
    </rPh>
    <rPh sb="15" eb="16">
      <t>スウ</t>
    </rPh>
    <phoneticPr fontId="5"/>
  </si>
  <si>
    <t>前週</t>
    <rPh sb="0" eb="2">
      <t>ゼンシュウ</t>
    </rPh>
    <phoneticPr fontId="5"/>
  </si>
  <si>
    <t>患者数</t>
    <rPh sb="0" eb="3">
      <t>カンジャスウ</t>
    </rPh>
    <phoneticPr fontId="5"/>
  </si>
  <si>
    <r>
      <rPr>
        <sz val="10"/>
        <color theme="0"/>
        <rFont val="ＭＳ Ｐゴシック"/>
        <family val="3"/>
        <charset val="128"/>
      </rPr>
      <t>対世界比</t>
    </r>
    <r>
      <rPr>
        <sz val="10"/>
        <color theme="0"/>
        <rFont val="Inherit"/>
        <family val="2"/>
      </rPr>
      <t>%</t>
    </r>
    <phoneticPr fontId="5"/>
  </si>
  <si>
    <t>死者数</t>
    <rPh sb="0" eb="2">
      <t>シシャ</t>
    </rPh>
    <rPh sb="2" eb="3">
      <t>スウ</t>
    </rPh>
    <phoneticPr fontId="5"/>
  </si>
  <si>
    <t>致死率</t>
    <rPh sb="0" eb="2">
      <t>チシ</t>
    </rPh>
    <rPh sb="2" eb="3">
      <t>リツ</t>
    </rPh>
    <phoneticPr fontId="5"/>
  </si>
  <si>
    <t>Total</t>
    <phoneticPr fontId="5"/>
  </si>
  <si>
    <t>前週からの増加数</t>
    <rPh sb="0" eb="2">
      <t>ゼンシュウ</t>
    </rPh>
    <rPh sb="5" eb="8">
      <t>ゾウカスウ</t>
    </rPh>
    <phoneticPr fontId="5"/>
  </si>
  <si>
    <t>ｱﾙｾﾞﾝﾁﾝ</t>
    <phoneticPr fontId="5"/>
  </si>
  <si>
    <t>日本の感染症BCPステージ</t>
    <rPh sb="0" eb="2">
      <t>ニホン</t>
    </rPh>
    <rPh sb="3" eb="6">
      <t>カンセンショウ</t>
    </rPh>
    <phoneticPr fontId="5"/>
  </si>
  <si>
    <t>企業内に感染者が発見された場合の対応と手順が具体的に用意されていないとパニックになる。　準備が大勢。ステークホルダーへの告知も当然前提。</t>
    <rPh sb="0" eb="3">
      <t>キギョウナイ</t>
    </rPh>
    <rPh sb="4" eb="7">
      <t>カンセンシャ</t>
    </rPh>
    <rPh sb="8" eb="10">
      <t>ハッケン</t>
    </rPh>
    <rPh sb="13" eb="15">
      <t>バアイ</t>
    </rPh>
    <rPh sb="16" eb="18">
      <t>タイオウ</t>
    </rPh>
    <rPh sb="19" eb="21">
      <t>テジュン</t>
    </rPh>
    <rPh sb="22" eb="25">
      <t>グタイテキ</t>
    </rPh>
    <rPh sb="26" eb="28">
      <t>ヨウイ</t>
    </rPh>
    <rPh sb="44" eb="46">
      <t>ジュンビ</t>
    </rPh>
    <rPh sb="47" eb="49">
      <t>タイセイ</t>
    </rPh>
    <rPh sb="60" eb="62">
      <t>コクチ</t>
    </rPh>
    <rPh sb="63" eb="65">
      <t>トウゼン</t>
    </rPh>
    <rPh sb="65" eb="67">
      <t>ゼンテイ</t>
    </rPh>
    <phoneticPr fontId="5"/>
  </si>
  <si>
    <t>入館チェック</t>
    <phoneticPr fontId="5"/>
  </si>
  <si>
    <t>〇</t>
    <phoneticPr fontId="5"/>
  </si>
  <si>
    <r>
      <t>〇</t>
    </r>
    <r>
      <rPr>
        <sz val="10.5"/>
        <color rgb="FFFF0000"/>
        <rFont val="游明朝"/>
        <family val="1"/>
        <charset val="128"/>
      </rPr>
      <t>*</t>
    </r>
    <phoneticPr fontId="5"/>
  </si>
  <si>
    <t>*テレワーク、隔日出勤</t>
    <rPh sb="7" eb="9">
      <t>カクジツ</t>
    </rPh>
    <rPh sb="9" eb="11">
      <t>シュッキン</t>
    </rPh>
    <phoneticPr fontId="5"/>
  </si>
  <si>
    <t>対策</t>
    <rPh sb="0" eb="2">
      <t>タイサク</t>
    </rPh>
    <phoneticPr fontId="5"/>
  </si>
  <si>
    <t>　　　　フード・セーフティー　http://www7b.biglobe.ne.jp/~food-safty/　　更新2020/10/11</t>
    <phoneticPr fontId="5"/>
  </si>
  <si>
    <t>ドイツ</t>
    <phoneticPr fontId="106"/>
  </si>
  <si>
    <t>対前週増加率</t>
    <rPh sb="0" eb="1">
      <t>タイ</t>
    </rPh>
    <rPh sb="1" eb="3">
      <t>ゼンシュウ</t>
    </rPh>
    <rPh sb="3" eb="5">
      <t>ゾウカ</t>
    </rPh>
    <rPh sb="5" eb="6">
      <t>リツ</t>
    </rPh>
    <phoneticPr fontId="5"/>
  </si>
  <si>
    <t>10．Sponsor㌻</t>
    <phoneticPr fontId="5"/>
  </si>
  <si>
    <r>
      <t>5.</t>
    </r>
    <r>
      <rPr>
        <sz val="7"/>
        <color theme="1"/>
        <rFont val="游明朝"/>
        <family val="1"/>
        <charset val="128"/>
      </rPr>
      <t>     </t>
    </r>
    <r>
      <rPr>
        <sz val="7"/>
        <color theme="1"/>
        <rFont val="Times New Roman"/>
        <family val="1"/>
      </rPr>
      <t xml:space="preserve"> </t>
    </r>
    <r>
      <rPr>
        <sz val="10.5"/>
        <color theme="1"/>
        <rFont val="游明朝"/>
        <family val="1"/>
        <charset val="128"/>
      </rPr>
      <t>3で複数もしくは感染が拡大する段階</t>
    </r>
    <phoneticPr fontId="106"/>
  </si>
  <si>
    <r>
      <t>6.</t>
    </r>
    <r>
      <rPr>
        <sz val="7"/>
        <color theme="1"/>
        <rFont val="游明朝"/>
        <family val="1"/>
        <charset val="128"/>
      </rPr>
      <t>     </t>
    </r>
    <r>
      <rPr>
        <sz val="7"/>
        <color theme="1"/>
        <rFont val="Times New Roman"/>
        <family val="1"/>
      </rPr>
      <t xml:space="preserve"> </t>
    </r>
    <r>
      <rPr>
        <sz val="10.5"/>
        <color theme="1"/>
        <rFont val="游明朝"/>
        <family val="1"/>
        <charset val="128"/>
      </rPr>
      <t>従業員もしくはその家族に感染確認の段階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</si>
  <si>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5で感染が収まらない段階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</si>
  <si>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パンデミック(大流行)宣言の段階</t>
    </r>
    <phoneticPr fontId="106"/>
  </si>
  <si>
    <t>3.  地域住民、同居者の参加団体に感染者が確認された段階</t>
    <phoneticPr fontId="106"/>
  </si>
  <si>
    <t>2021年</t>
  </si>
  <si>
    <t>2021年</t>
    <phoneticPr fontId="5"/>
  </si>
  <si>
    <t>日本</t>
    <rPh sb="0" eb="2">
      <t>ニホン</t>
    </rPh>
    <phoneticPr fontId="106"/>
  </si>
  <si>
    <t>・長期間休業に対する対策　従業員のケア</t>
    <phoneticPr fontId="106"/>
  </si>
  <si>
    <t>　</t>
    <phoneticPr fontId="106"/>
  </si>
  <si>
    <t>4   職場で複数の濃厚接触者が判明した段階</t>
    <rPh sb="4" eb="6">
      <t>ショクバ</t>
    </rPh>
    <rPh sb="7" eb="9">
      <t>フクスウ</t>
    </rPh>
    <rPh sb="10" eb="12">
      <t>ノウコウ</t>
    </rPh>
    <rPh sb="12" eb="15">
      <t>セッショクシャ</t>
    </rPh>
    <rPh sb="16" eb="18">
      <t>ハンメイ</t>
    </rPh>
    <rPh sb="20" eb="22">
      <t>ダンカイ</t>
    </rPh>
    <phoneticPr fontId="106"/>
  </si>
  <si>
    <t>PCR検査確認</t>
    <rPh sb="3" eb="5">
      <t>ケンサ</t>
    </rPh>
    <rPh sb="5" eb="7">
      <t>カクニン</t>
    </rPh>
    <phoneticPr fontId="106"/>
  </si>
  <si>
    <t>無症状なら１週間経過と就業制限</t>
    <rPh sb="0" eb="3">
      <t>ムショウジョウ</t>
    </rPh>
    <rPh sb="6" eb="8">
      <t>シュウカン</t>
    </rPh>
    <rPh sb="8" eb="10">
      <t>ケイカ</t>
    </rPh>
    <rPh sb="11" eb="13">
      <t>シュウギョウ</t>
    </rPh>
    <rPh sb="13" eb="15">
      <t>セイゲン</t>
    </rPh>
    <phoneticPr fontId="106"/>
  </si>
  <si>
    <t>★</t>
    <phoneticPr fontId="106"/>
  </si>
  <si>
    <t>★PCR+</t>
    <phoneticPr fontId="106"/>
  </si>
  <si>
    <t>保健所　　       医療機関</t>
    <phoneticPr fontId="106"/>
  </si>
  <si>
    <t>行動履歴整理</t>
    <rPh sb="0" eb="2">
      <t>コウドウ</t>
    </rPh>
    <rPh sb="2" eb="4">
      <t>リレキ</t>
    </rPh>
    <rPh sb="4" eb="6">
      <t>セイリ</t>
    </rPh>
    <phoneticPr fontId="106"/>
  </si>
  <si>
    <t xml:space="preserve"> </t>
    <phoneticPr fontId="16"/>
  </si>
  <si>
    <t xml:space="preserve"> </t>
    <phoneticPr fontId="106"/>
  </si>
  <si>
    <t>厚生労働省：国内の発生状況など
https://www.mhlw.go.jp/stf/covid-19/kokunainohasseijoukyou.html#h2_1
厚生労働省：データからわかる－新型コロナウイルス感染症情報－
https：//covid19.mhlw.go.jp/</t>
    <phoneticPr fontId="106"/>
  </si>
  <si>
    <t>https://www.mhlw.go.jp/stf/covid-19/kokunainohasseijoukyou.html#h2_1</t>
    <phoneticPr fontId="106"/>
  </si>
  <si>
    <t>厚生労働省：データからわかる－新型コロナウイルス感染症情報－</t>
    <phoneticPr fontId="106"/>
  </si>
  <si>
    <t xml:space="preserve">
</t>
    <phoneticPr fontId="106"/>
  </si>
  <si>
    <t>https：//covid19.mhlw.go.jp/</t>
    <phoneticPr fontId="10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</si>
  <si>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</si>
  <si>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</si>
  <si>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&gt;</t>
    <phoneticPr fontId="106"/>
  </si>
  <si>
    <r>
      <rPr>
        <sz val="10"/>
        <color rgb="FFFFC000"/>
        <rFont val="ＭＳ Ｐゴシック"/>
        <family val="3"/>
        <charset val="128"/>
      </rPr>
      <t>■</t>
    </r>
    <r>
      <rPr>
        <sz val="10"/>
        <rFont val="ＭＳ Ｐゴシック"/>
        <family val="3"/>
        <charset val="128"/>
      </rPr>
      <t>賞味消費期限　　</t>
    </r>
    <r>
      <rPr>
        <sz val="10"/>
        <color indexed="50"/>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</si>
  <si>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t xml:space="preserve">業者
</t>
    <rPh sb="0" eb="2">
      <t>ギョウシャ</t>
    </rPh>
    <phoneticPr fontId="5"/>
  </si>
  <si>
    <t>コロナ・ワクチン接種予定と内容　(菅前首相の最大の功績)</t>
    <rPh sb="8" eb="10">
      <t>セッシュ</t>
    </rPh>
    <rPh sb="10" eb="12">
      <t>ヨテイ</t>
    </rPh>
    <rPh sb="13" eb="15">
      <t>ナイヨウ</t>
    </rPh>
    <rPh sb="17" eb="18">
      <t>スガ</t>
    </rPh>
    <rPh sb="18" eb="21">
      <t>ゼンシュショウ</t>
    </rPh>
    <rPh sb="22" eb="24">
      <t>サイダイ</t>
    </rPh>
    <rPh sb="25" eb="27">
      <t>コウセキ</t>
    </rPh>
    <phoneticPr fontId="106"/>
  </si>
  <si>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</si>
  <si>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</si>
  <si>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</si>
  <si>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</si>
  <si>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 xml:space="preserve"> 全国指数</t>
    <phoneticPr fontId="5"/>
  </si>
  <si>
    <t>先週より</t>
    <phoneticPr fontId="5"/>
  </si>
  <si>
    <t>北海道</t>
    <rPh sb="0" eb="3">
      <t>ホッカイドウ</t>
    </rPh>
    <phoneticPr fontId="106"/>
  </si>
  <si>
    <t>　    レベル2</t>
    <phoneticPr fontId="5"/>
  </si>
  <si>
    <t>8．衛生訓話</t>
    <rPh sb="2" eb="4">
      <t>エイセイ</t>
    </rPh>
    <rPh sb="4" eb="6">
      <t>クンワ</t>
    </rPh>
    <phoneticPr fontId="5"/>
  </si>
  <si>
    <t>12-21年月平均</t>
  </si>
  <si>
    <t>南アフリカの     ο株は1ヶ月で終息している</t>
    <rPh sb="0" eb="1">
      <t>ミナミ</t>
    </rPh>
    <rPh sb="12" eb="13">
      <t>カブ</t>
    </rPh>
    <rPh sb="16" eb="17">
      <t>ゲツ</t>
    </rPh>
    <rPh sb="18" eb="20">
      <t>シュウソク</t>
    </rPh>
    <phoneticPr fontId="106"/>
  </si>
  <si>
    <t xml:space="preserve">           </t>
    <phoneticPr fontId="106"/>
  </si>
  <si>
    <t xml:space="preserve">             南アフリカ</t>
    <rPh sb="13" eb="14">
      <t>ミナミ</t>
    </rPh>
    <phoneticPr fontId="106"/>
  </si>
  <si>
    <t>　　　　　　　</t>
    <phoneticPr fontId="106"/>
  </si>
  <si>
    <t>　　日本でのο株の感染は80,000～120,000人/日で約一ヵ月　</t>
    <phoneticPr fontId="106"/>
  </si>
  <si>
    <t>　　　　1月下旬から2月下旬</t>
    <rPh sb="5" eb="6">
      <t>ガツ</t>
    </rPh>
    <rPh sb="6" eb="8">
      <t>ゲジュン</t>
    </rPh>
    <rPh sb="11" eb="12">
      <t>ガツ</t>
    </rPh>
    <rPh sb="12" eb="14">
      <t>ゲシュン</t>
    </rPh>
    <phoneticPr fontId="106"/>
  </si>
  <si>
    <t>お見積り、ご注文はこちらから</t>
    <rPh sb="1" eb="3">
      <t>ミツモ</t>
    </rPh>
    <rPh sb="6" eb="8">
      <t>チュウモン</t>
    </rPh>
    <phoneticPr fontId="106"/>
  </si>
  <si>
    <t>株式会社Food・Safety</t>
    <rPh sb="0" eb="4">
      <t>カブシキガイシャ</t>
    </rPh>
    <phoneticPr fontId="106"/>
  </si>
  <si>
    <t>株式会社Food・Safety</t>
    <phoneticPr fontId="106"/>
  </si>
  <si>
    <t>2022年</t>
    <phoneticPr fontId="5"/>
  </si>
  <si>
    <t>1月</t>
    <phoneticPr fontId="106"/>
  </si>
  <si>
    <t>ノロウイルスが流行しています</t>
    <rPh sb="7" eb="9">
      <t>リュウコウ</t>
    </rPh>
    <phoneticPr fontId="5"/>
  </si>
  <si>
    <t>必要な人だけ病院措置であとは自宅療養が必要な対策</t>
    <rPh sb="0" eb="2">
      <t>ヒツヨウ</t>
    </rPh>
    <rPh sb="3" eb="4">
      <t>ヒト</t>
    </rPh>
    <rPh sb="6" eb="8">
      <t>ビョウイン</t>
    </rPh>
    <rPh sb="8" eb="10">
      <t>ソチ</t>
    </rPh>
    <rPh sb="14" eb="18">
      <t>ジタクリョウヨウ</t>
    </rPh>
    <rPh sb="19" eb="21">
      <t>ヒツヨウ</t>
    </rPh>
    <rPh sb="22" eb="24">
      <t>タイサク</t>
    </rPh>
    <phoneticPr fontId="106"/>
  </si>
  <si>
    <t>9-10月、4月以降　
施設の所在市町村で流行・食中毒が報告される　
定点観測値が5.00前後</t>
    <phoneticPr fontId="5"/>
  </si>
  <si>
    <t>【情報共有】　週間・情報収集/情報は毎週確認する
【常設】　嘔吐物処理セットの配備
【体調管理】従業員の健康状況を徹底し、不良者は調理・加工ラインより外す</t>
    <rPh sb="26" eb="28">
      <t>ジョウセツ</t>
    </rPh>
    <rPh sb="30" eb="32">
      <t>オウト</t>
    </rPh>
    <rPh sb="32" eb="33">
      <t>ブツ</t>
    </rPh>
    <rPh sb="33" eb="35">
      <t>ショリ</t>
    </rPh>
    <rPh sb="39" eb="41">
      <t>ハイビ</t>
    </rPh>
    <phoneticPr fontId="5"/>
  </si>
  <si>
    <t xml:space="preserve">  
</t>
    <phoneticPr fontId="16"/>
  </si>
  <si>
    <t>管理レベル「2」　</t>
    <phoneticPr fontId="5"/>
  </si>
  <si>
    <t>中国</t>
    <rPh sb="0" eb="2">
      <t>チュウゴク</t>
    </rPh>
    <phoneticPr fontId="106"/>
  </si>
  <si>
    <t>　　　現在感染が拡大している地域はオミクロン株の感染だが、死亡ウ率は以前の半分以下</t>
    <rPh sb="3" eb="5">
      <t>ゲンザイ</t>
    </rPh>
    <rPh sb="5" eb="7">
      <t>カンセン</t>
    </rPh>
    <rPh sb="8" eb="10">
      <t>カクダイ</t>
    </rPh>
    <rPh sb="14" eb="16">
      <t>チイキ</t>
    </rPh>
    <rPh sb="22" eb="23">
      <t>カブ</t>
    </rPh>
    <rPh sb="24" eb="26">
      <t>カンセン</t>
    </rPh>
    <rPh sb="29" eb="31">
      <t>シボウ</t>
    </rPh>
    <rPh sb="32" eb="33">
      <t>リツ</t>
    </rPh>
    <rPh sb="34" eb="36">
      <t>イゼン</t>
    </rPh>
    <rPh sb="37" eb="41">
      <t>ハンブンイカ</t>
    </rPh>
    <phoneticPr fontId="106"/>
  </si>
  <si>
    <t xml:space="preserve">
第四波ο南アフリカ変異株は現在拡大中1,710万人/週　日150万人
既にピークアウト　高止まりから
増加傾向に
世界はBA-2株に置き換わりか
置き換わり過渡期の国は拡大感染、中国で感染拡大、今週からデータ掲載。</t>
    <rPh sb="1" eb="3">
      <t>ダイヨン</t>
    </rPh>
    <rPh sb="3" eb="4">
      <t>ハ</t>
    </rPh>
    <rPh sb="5" eb="6">
      <t>ミナミ</t>
    </rPh>
    <rPh sb="10" eb="13">
      <t>ヘンイカブ</t>
    </rPh>
    <rPh sb="14" eb="16">
      <t>ゲンザイ</t>
    </rPh>
    <rPh sb="16" eb="19">
      <t>カクダイチュウ</t>
    </rPh>
    <rPh sb="24" eb="26">
      <t>マンニン</t>
    </rPh>
    <rPh sb="27" eb="28">
      <t>シュウ</t>
    </rPh>
    <rPh sb="29" eb="30">
      <t>ヒ</t>
    </rPh>
    <rPh sb="33" eb="35">
      <t>マンニン</t>
    </rPh>
    <rPh sb="36" eb="37">
      <t>スデ</t>
    </rPh>
    <rPh sb="45" eb="47">
      <t>タカド</t>
    </rPh>
    <rPh sb="52" eb="56">
      <t>ゾウカケイコウ</t>
    </rPh>
    <rPh sb="58" eb="60">
      <t>セカイ</t>
    </rPh>
    <rPh sb="65" eb="66">
      <t>カブ</t>
    </rPh>
    <rPh sb="67" eb="68">
      <t>オ</t>
    </rPh>
    <rPh sb="69" eb="70">
      <t>カ</t>
    </rPh>
    <rPh sb="74" eb="75">
      <t>オ</t>
    </rPh>
    <rPh sb="76" eb="77">
      <t>カ</t>
    </rPh>
    <rPh sb="79" eb="82">
      <t>カトキ</t>
    </rPh>
    <rPh sb="83" eb="84">
      <t>クニ</t>
    </rPh>
    <rPh sb="85" eb="89">
      <t>カクダイカンセン</t>
    </rPh>
    <rPh sb="90" eb="92">
      <t>チュウゴク</t>
    </rPh>
    <rPh sb="93" eb="97">
      <t>カンセンカクダイ</t>
    </rPh>
    <rPh sb="98" eb="100">
      <t>コンシュウ</t>
    </rPh>
    <rPh sb="105" eb="107">
      <t>ケイサイ</t>
    </rPh>
    <phoneticPr fontId="106"/>
  </si>
  <si>
    <r>
      <t xml:space="preserve">タイトル </t>
    </r>
    <r>
      <rPr>
        <sz val="14"/>
        <color theme="0"/>
        <rFont val="ＭＳ Ｐゴシック"/>
        <family val="3"/>
        <charset val="128"/>
      </rPr>
      <t>(ラベル表示の記載ミスや抜けが目立ちました!!)</t>
    </r>
    <rPh sb="9" eb="11">
      <t>ヒョウジ</t>
    </rPh>
    <rPh sb="12" eb="14">
      <t>キサイ</t>
    </rPh>
    <rPh sb="17" eb="18">
      <t>ヌ</t>
    </rPh>
    <rPh sb="20" eb="22">
      <t>メダ</t>
    </rPh>
    <phoneticPr fontId="5"/>
  </si>
  <si>
    <t>「XE」…「BA.1」＋「BA.2」</t>
    <phoneticPr fontId="106"/>
  </si>
  <si>
    <t>当初1-2か月で終息かと考えていたオミクロン株は変異しながら高止まり　
最新変異はXE株　
新タイプ「XE」 日本でも初確認</t>
    <phoneticPr fontId="106"/>
  </si>
  <si>
    <t>ノロウイルス指数平年より低いものの散発事故あり</t>
    <rPh sb="6" eb="8">
      <t>シスウ</t>
    </rPh>
    <rPh sb="8" eb="10">
      <t>ヘイネン</t>
    </rPh>
    <rPh sb="12" eb="13">
      <t>ヒク</t>
    </rPh>
    <rPh sb="17" eb="19">
      <t>サンパツ</t>
    </rPh>
    <rPh sb="19" eb="21">
      <t>ジコ</t>
    </rPh>
    <phoneticPr fontId="5"/>
  </si>
  <si>
    <t>ご興味のある方　ご連絡ください(5月から販売　卸先勧誘中)</t>
    <rPh sb="1" eb="3">
      <t>キョウミ</t>
    </rPh>
    <rPh sb="6" eb="7">
      <t>カタ</t>
    </rPh>
    <rPh sb="9" eb="11">
      <t>レンラク</t>
    </rPh>
    <rPh sb="17" eb="18">
      <t>ガツ</t>
    </rPh>
    <rPh sb="20" eb="22">
      <t>ハンバイ</t>
    </rPh>
    <rPh sb="23" eb="25">
      <t>オロシサキ</t>
    </rPh>
    <rPh sb="25" eb="28">
      <t>カンユウチュウ</t>
    </rPh>
    <phoneticPr fontId="106"/>
  </si>
  <si>
    <t>南アフリカではピークアウト　まもなく日本でもピークアウト</t>
    <rPh sb="0" eb="1">
      <t>ミナミ</t>
    </rPh>
    <rPh sb="18" eb="20">
      <t>ニホン</t>
    </rPh>
    <phoneticPr fontId="106"/>
  </si>
  <si>
    <t>カナダ</t>
    <phoneticPr fontId="5"/>
  </si>
  <si>
    <t>フランス</t>
    <phoneticPr fontId="106"/>
  </si>
  <si>
    <r>
      <rPr>
        <b/>
        <sz val="13"/>
        <color theme="0"/>
        <rFont val="ＭＳ Ｐゴシック"/>
        <family val="3"/>
        <charset val="128"/>
      </rPr>
      <t>米国</t>
    </r>
    <rPh sb="0" eb="2">
      <t>ベイコク</t>
    </rPh>
    <phoneticPr fontId="5"/>
  </si>
  <si>
    <r>
      <rPr>
        <b/>
        <sz val="13"/>
        <color theme="0"/>
        <rFont val="ＭＳ Ｐゴシック"/>
        <family val="3"/>
        <charset val="128"/>
      </rPr>
      <t>メキシコ</t>
    </r>
    <phoneticPr fontId="5"/>
  </si>
  <si>
    <r>
      <rPr>
        <b/>
        <sz val="13"/>
        <color theme="0"/>
        <rFont val="ＭＳ Ｐゴシック"/>
        <family val="3"/>
        <charset val="128"/>
      </rPr>
      <t>ブラジル</t>
    </r>
    <phoneticPr fontId="5"/>
  </si>
  <si>
    <r>
      <rPr>
        <b/>
        <sz val="13"/>
        <color theme="0"/>
        <rFont val="ＭＳ Ｐゴシック"/>
        <family val="3"/>
        <charset val="128"/>
      </rPr>
      <t>チリ</t>
    </r>
    <phoneticPr fontId="5"/>
  </si>
  <si>
    <r>
      <rPr>
        <b/>
        <sz val="13"/>
        <color theme="0"/>
        <rFont val="ＭＳ Ｐゴシック"/>
        <family val="3"/>
        <charset val="128"/>
      </rPr>
      <t>南アフリカ</t>
    </r>
    <rPh sb="0" eb="1">
      <t>ミナミ</t>
    </rPh>
    <phoneticPr fontId="5"/>
  </si>
  <si>
    <r>
      <rPr>
        <b/>
        <sz val="13"/>
        <color theme="0"/>
        <rFont val="ＭＳ Ｐゴシック"/>
        <family val="3"/>
        <charset val="128"/>
      </rPr>
      <t>トルコ</t>
    </r>
    <phoneticPr fontId="5"/>
  </si>
  <si>
    <r>
      <rPr>
        <b/>
        <sz val="13"/>
        <color theme="0"/>
        <rFont val="ＭＳ Ｐゴシック"/>
        <family val="3"/>
        <charset val="128"/>
      </rPr>
      <t>イラン</t>
    </r>
    <phoneticPr fontId="5"/>
  </si>
  <si>
    <r>
      <rPr>
        <b/>
        <sz val="13"/>
        <color theme="0"/>
        <rFont val="ＭＳ Ｐゴシック"/>
        <family val="3"/>
        <charset val="128"/>
      </rPr>
      <t>インド</t>
    </r>
    <phoneticPr fontId="5"/>
  </si>
  <si>
    <r>
      <rPr>
        <b/>
        <sz val="13"/>
        <color theme="0"/>
        <rFont val="ＭＳ Ｐゴシック"/>
        <family val="3"/>
        <charset val="128"/>
      </rPr>
      <t>パキスタン</t>
    </r>
    <phoneticPr fontId="5"/>
  </si>
  <si>
    <r>
      <rPr>
        <b/>
        <sz val="13"/>
        <color theme="0"/>
        <rFont val="ＭＳ Ｐゴシック"/>
        <family val="3"/>
        <charset val="128"/>
      </rPr>
      <t>ロシア</t>
    </r>
    <phoneticPr fontId="5"/>
  </si>
  <si>
    <r>
      <rPr>
        <b/>
        <sz val="13"/>
        <color theme="0"/>
        <rFont val="Inherit"/>
        <family val="2"/>
      </rPr>
      <t>スペイン</t>
    </r>
    <phoneticPr fontId="106"/>
  </si>
  <si>
    <t>回収＆交換</t>
  </si>
  <si>
    <t>回収＆返金</t>
  </si>
  <si>
    <t>回収</t>
  </si>
  <si>
    <t>回収＆返金/交換</t>
  </si>
  <si>
    <t>イオンリテール</t>
  </si>
  <si>
    <t>募集中</t>
    <rPh sb="0" eb="3">
      <t>ボシュウチュウ</t>
    </rPh>
    <phoneticPr fontId="33"/>
  </si>
  <si>
    <t>皆様  週刊情報2022-18を配信いたします</t>
    <phoneticPr fontId="5"/>
  </si>
  <si>
    <t>平年並み</t>
    <rPh sb="0" eb="3">
      <t>ヘイネンナ</t>
    </rPh>
    <phoneticPr fontId="106"/>
  </si>
  <si>
    <t>非常に少ない</t>
    <rPh sb="0" eb="2">
      <t>ヒジョウ</t>
    </rPh>
    <rPh sb="3" eb="4">
      <t>スク</t>
    </rPh>
    <phoneticPr fontId="5"/>
  </si>
  <si>
    <t>サンエー</t>
  </si>
  <si>
    <t>腸チフス2例 感染地域：インドネシア2例</t>
    <phoneticPr fontId="106"/>
  </si>
  <si>
    <t>毎週　　ひとつ　　覚えていきましょう</t>
    <phoneticPr fontId="5"/>
  </si>
  <si>
    <t xml:space="preserve"> GⅡ　20週　0例</t>
    <rPh sb="9" eb="10">
      <t>レイ</t>
    </rPh>
    <phoneticPr fontId="5"/>
  </si>
  <si>
    <t>今週のニュース（Noroｖｉｒｕｓ）　(5/23-5/29)</t>
    <rPh sb="0" eb="2">
      <t>コンシュウ</t>
    </rPh>
    <phoneticPr fontId="5"/>
  </si>
  <si>
    <t>2022/19週</t>
    <phoneticPr fontId="5"/>
  </si>
  <si>
    <t>2022/20週</t>
    <phoneticPr fontId="5"/>
  </si>
  <si>
    <t>累計感染者数の増加ペース 110</t>
    <rPh sb="0" eb="2">
      <t>ルイケイ</t>
    </rPh>
    <rPh sb="2" eb="5">
      <t>カンセンシャ</t>
    </rPh>
    <rPh sb="5" eb="6">
      <t>スウ</t>
    </rPh>
    <rPh sb="7" eb="9">
      <t>ゾウカ</t>
    </rPh>
    <phoneticPr fontId="5"/>
  </si>
  <si>
    <t>Reported 5/29　 6:20 (前週より613万人) 　　世界は感染　第四波は終息中、アジアでは一部拡大傾向</t>
    <rPh sb="21" eb="23">
      <t>ゼンシュウ</t>
    </rPh>
    <rPh sb="22" eb="23">
      <t>シュウ</t>
    </rPh>
    <rPh sb="23" eb="24">
      <t>ゼンシュウ</t>
    </rPh>
    <rPh sb="28" eb="30">
      <t>マンニン</t>
    </rPh>
    <rPh sb="34" eb="36">
      <t>セカイ</t>
    </rPh>
    <rPh sb="37" eb="39">
      <t>カンセン</t>
    </rPh>
    <rPh sb="40" eb="42">
      <t>ダイヨン</t>
    </rPh>
    <rPh sb="42" eb="43">
      <t>ナミ</t>
    </rPh>
    <rPh sb="44" eb="46">
      <t>シュウソク</t>
    </rPh>
    <rPh sb="46" eb="47">
      <t>チュウ</t>
    </rPh>
    <rPh sb="53" eb="55">
      <t>イチブ</t>
    </rPh>
    <rPh sb="55" eb="59">
      <t>カクダイケイコウ</t>
    </rPh>
    <phoneticPr fontId="5"/>
  </si>
  <si>
    <t>今週の新型コロナ 新規感染者数　世界で151万人(対前週の増加に対して更に462万人)減少</t>
    <rPh sb="0" eb="2">
      <t>コンシュウ</t>
    </rPh>
    <rPh sb="9" eb="15">
      <t>シンキカンセンシャスウ</t>
    </rPh>
    <rPh sb="23" eb="24">
      <t>ニン</t>
    </rPh>
    <rPh sb="24" eb="25">
      <t>タイ</t>
    </rPh>
    <rPh sb="25" eb="27">
      <t>ゼンシュウ</t>
    </rPh>
    <rPh sb="28" eb="30">
      <t>ゾウカ</t>
    </rPh>
    <rPh sb="31" eb="32">
      <t>タイ</t>
    </rPh>
    <rPh sb="34" eb="35">
      <t>サラ</t>
    </rPh>
    <rPh sb="40" eb="41">
      <t>ニン</t>
    </rPh>
    <rPh sb="43" eb="45">
      <t>ゲンショウ</t>
    </rPh>
    <phoneticPr fontId="5"/>
  </si>
  <si>
    <t xml:space="preserve">
世界の新規感染者数: 151万人で感染拡大 　世界は第4波が確実にピークアウト
北半球は春から夏に向かう。</t>
    <rPh sb="1" eb="3">
      <t>セカイ</t>
    </rPh>
    <rPh sb="4" eb="6">
      <t>シンキ</t>
    </rPh>
    <rPh sb="6" eb="10">
      <t>カンセンシャスウ</t>
    </rPh>
    <rPh sb="15" eb="17">
      <t>マンニン</t>
    </rPh>
    <rPh sb="18" eb="22">
      <t>カンセンカクダイ</t>
    </rPh>
    <rPh sb="24" eb="26">
      <t>セカイ</t>
    </rPh>
    <rPh sb="27" eb="28">
      <t>ダイ</t>
    </rPh>
    <rPh sb="29" eb="30">
      <t>ハ</t>
    </rPh>
    <rPh sb="31" eb="33">
      <t>カクジツ</t>
    </rPh>
    <rPh sb="41" eb="44">
      <t>キタハンキュウ</t>
    </rPh>
    <rPh sb="45" eb="46">
      <t>ハル</t>
    </rPh>
    <rPh sb="48" eb="49">
      <t>ナツ</t>
    </rPh>
    <rPh sb="50" eb="51">
      <t>ム</t>
    </rPh>
    <phoneticPr fontId="5"/>
  </si>
  <si>
    <t>盛岡市内の教育・保育施設で、利用者や職員合わせて２７人がおう吐や下痢などの症状を訴え、盛岡市保健所は、「サポウイルス」による感染性胃腸炎の集団発生だとして、手洗いや消毒の徹底などを呼びかけています。</t>
    <phoneticPr fontId="106"/>
  </si>
  <si>
    <t>NHK</t>
    <phoneticPr fontId="106"/>
  </si>
  <si>
    <t xml:space="preserve">函館新聞 </t>
    <phoneticPr fontId="106"/>
  </si>
  <si>
    <t xml:space="preserve">函館の保育所でノロウイルス集団感染 / 函館新聞電子版 
市立函館保健所は２６日、市内の保育所でノロウイルスが原因とみられる集団感染性胃腸炎が発生したと発表した.
</t>
    <phoneticPr fontId="106"/>
  </si>
  <si>
    <t>岩出保健所によりますと、今月（５月）２１日に、紀の川市立丸栖（まるす）保育所から複数の園児や職員が下痢や嘔吐を訴えていると連絡があり、調査した結果、今月（５月）２０日から２４日までに、園児１１人と職員９人が症状を訴えていて、８人の便を検査したところ５人からノロウイルスが検出されました。
このため、ノロウイルスによる感染症と判断し、二次感染予防対策を指導しています。</t>
    <phoneticPr fontId="106"/>
  </si>
  <si>
    <t>　和歌山放送ニュース</t>
    <rPh sb="1" eb="4">
      <t>ワカヤマ</t>
    </rPh>
    <rPh sb="4" eb="6">
      <t>ホウソウ</t>
    </rPh>
    <phoneticPr fontId="106"/>
  </si>
  <si>
    <t xml:space="preserve"> GⅡ　19週　2例</t>
    <rPh sb="6" eb="7">
      <t>シュウ</t>
    </rPh>
    <phoneticPr fontId="5"/>
  </si>
  <si>
    <t>今週のお題(絆創膏は会社で指定されたものを使う)</t>
    <rPh sb="6" eb="9">
      <t>バンソウコウ</t>
    </rPh>
    <rPh sb="10" eb="12">
      <t>カイシャ</t>
    </rPh>
    <rPh sb="13" eb="15">
      <t>シテイ</t>
    </rPh>
    <rPh sb="21" eb="22">
      <t>ツカ</t>
    </rPh>
    <phoneticPr fontId="5"/>
  </si>
  <si>
    <t>なぜ　会社で支給された絆創膏以外を使ってはいけないのか？</t>
    <rPh sb="3" eb="5">
      <t>カイシャ</t>
    </rPh>
    <rPh sb="6" eb="8">
      <t>シキュウ</t>
    </rPh>
    <rPh sb="11" eb="14">
      <t>バンソウコウ</t>
    </rPh>
    <rPh sb="14" eb="16">
      <t>イガイ</t>
    </rPh>
    <rPh sb="17" eb="18">
      <t>ツカ</t>
    </rPh>
    <phoneticPr fontId="5"/>
  </si>
  <si>
    <t>　↓　職場の先輩は以下のことを理解して　わかり易く　指導しましょう　↓</t>
    <phoneticPr fontId="5"/>
  </si>
  <si>
    <t>手に傷があったら、絆創膏やテープでカバーしないと、</t>
    <rPh sb="0" eb="1">
      <t>テ</t>
    </rPh>
    <rPh sb="2" eb="3">
      <t>キズ</t>
    </rPh>
    <rPh sb="9" eb="12">
      <t>バンソウコウ</t>
    </rPh>
    <phoneticPr fontId="5"/>
  </si>
  <si>
    <t>黄色ブドウ球菌(化膿菌)で製造食品が汚染されます。</t>
    <rPh sb="0" eb="2">
      <t>オウショク</t>
    </rPh>
    <rPh sb="5" eb="7">
      <t>キュウキン</t>
    </rPh>
    <rPh sb="8" eb="10">
      <t>カノウ</t>
    </rPh>
    <rPh sb="10" eb="11">
      <t>キン</t>
    </rPh>
    <rPh sb="13" eb="15">
      <t>セイゾウ</t>
    </rPh>
    <rPh sb="15" eb="17">
      <t>ショクヒン</t>
    </rPh>
    <rPh sb="18" eb="20">
      <t>オセン</t>
    </rPh>
    <phoneticPr fontId="5"/>
  </si>
  <si>
    <t>しっかり絆創膏でガードし、更に手袋を装着します。</t>
    <rPh sb="4" eb="7">
      <t>バンソウコウ</t>
    </rPh>
    <rPh sb="13" eb="14">
      <t>サラ</t>
    </rPh>
    <rPh sb="15" eb="17">
      <t>テブクロ</t>
    </rPh>
    <rPh sb="18" eb="20">
      <t>ソウチャク</t>
    </rPh>
    <phoneticPr fontId="5"/>
  </si>
  <si>
    <t>絆創膏は必ず取れてしまうものと意識してください。</t>
    <rPh sb="0" eb="3">
      <t>バンソウコウ</t>
    </rPh>
    <rPh sb="4" eb="5">
      <t>カナラ</t>
    </rPh>
    <rPh sb="6" eb="7">
      <t>ト</t>
    </rPh>
    <rPh sb="15" eb="17">
      <t>イシキ</t>
    </rPh>
    <phoneticPr fontId="5"/>
  </si>
  <si>
    <t>絆創膏を異物混入原因と考えると、混入場所が施設内か施設外かを</t>
    <rPh sb="0" eb="3">
      <t>バンソウコウ</t>
    </rPh>
    <rPh sb="4" eb="6">
      <t>イブツ</t>
    </rPh>
    <rPh sb="6" eb="8">
      <t>コンニュウ</t>
    </rPh>
    <rPh sb="8" eb="10">
      <t>ゲンイン</t>
    </rPh>
    <rPh sb="11" eb="12">
      <t>カンガ</t>
    </rPh>
    <rPh sb="16" eb="18">
      <t>コンニュウ</t>
    </rPh>
    <rPh sb="18" eb="20">
      <t>バショ</t>
    </rPh>
    <rPh sb="21" eb="23">
      <t>シセツ</t>
    </rPh>
    <rPh sb="23" eb="24">
      <t>ナイ</t>
    </rPh>
    <rPh sb="25" eb="28">
      <t>シセツガイ</t>
    </rPh>
    <phoneticPr fontId="5"/>
  </si>
  <si>
    <t>特定できることは大変重要です。</t>
    <rPh sb="0" eb="2">
      <t>トクテイ</t>
    </rPh>
    <rPh sb="8" eb="10">
      <t>タイヘン</t>
    </rPh>
    <rPh sb="10" eb="12">
      <t>ジュウヨウ</t>
    </rPh>
    <phoneticPr fontId="5"/>
  </si>
  <si>
    <t>施設で使う絆創膏は、会社で決めた指定品だけを使用させましょう。</t>
    <rPh sb="0" eb="2">
      <t>シセツ</t>
    </rPh>
    <rPh sb="3" eb="4">
      <t>ツカ</t>
    </rPh>
    <rPh sb="5" eb="8">
      <t>バンソウコウ</t>
    </rPh>
    <rPh sb="10" eb="12">
      <t>カイシャ</t>
    </rPh>
    <rPh sb="13" eb="14">
      <t>キ</t>
    </rPh>
    <rPh sb="16" eb="18">
      <t>シテイ</t>
    </rPh>
    <rPh sb="18" eb="19">
      <t>ヒン</t>
    </rPh>
    <rPh sb="22" eb="24">
      <t>シヨウ</t>
    </rPh>
    <phoneticPr fontId="5"/>
  </si>
  <si>
    <t>　　　必要な備品です、工場(施設内で使用しているもの)と施設外で使用されているものが、
      識別できることが対策上 重要です。　　　　　　　　　　　　　　　　　　　　　　　
　　　また、認定されたものであれば、離脱した場所、工程、作業者を特定して、改善対策を必ず実施しましょう。</t>
    <rPh sb="3" eb="5">
      <t>ヒツヨウ</t>
    </rPh>
    <rPh sb="6" eb="8">
      <t>ビヒン</t>
    </rPh>
    <rPh sb="11" eb="13">
      <t>コウジョウ</t>
    </rPh>
    <rPh sb="14" eb="16">
      <t>シセツ</t>
    </rPh>
    <rPh sb="16" eb="17">
      <t>ナイ</t>
    </rPh>
    <rPh sb="18" eb="20">
      <t>シヨウ</t>
    </rPh>
    <rPh sb="28" eb="31">
      <t>シセツガイ</t>
    </rPh>
    <rPh sb="32" eb="34">
      <t>シヨウ</t>
    </rPh>
    <rPh sb="50" eb="52">
      <t>シキベツ</t>
    </rPh>
    <rPh sb="58" eb="60">
      <t>タイサク</t>
    </rPh>
    <rPh sb="60" eb="61">
      <t>ジョウ</t>
    </rPh>
    <rPh sb="62" eb="64">
      <t>ジュウヨウ</t>
    </rPh>
    <rPh sb="97" eb="99">
      <t>ニンテイ</t>
    </rPh>
    <rPh sb="109" eb="111">
      <t>リダツ</t>
    </rPh>
    <rPh sb="113" eb="115">
      <t>バショ</t>
    </rPh>
    <rPh sb="116" eb="118">
      <t>コウテイ</t>
    </rPh>
    <rPh sb="119" eb="122">
      <t>サギョウシャ</t>
    </rPh>
    <rPh sb="123" eb="125">
      <t>トクテイ</t>
    </rPh>
    <rPh sb="128" eb="130">
      <t>カイゼン</t>
    </rPh>
    <rPh sb="130" eb="132">
      <t>タイサク</t>
    </rPh>
    <rPh sb="133" eb="134">
      <t>カナラ</t>
    </rPh>
    <rPh sb="135" eb="137">
      <t>ジッシ</t>
    </rPh>
    <phoneticPr fontId="5"/>
  </si>
  <si>
    <t>食中毒情報　(5/23-5/29)</t>
    <rPh sb="0" eb="3">
      <t>ショクチュウドク</t>
    </rPh>
    <rPh sb="3" eb="5">
      <t>ジョウホウ</t>
    </rPh>
    <phoneticPr fontId="5"/>
  </si>
  <si>
    <t>海外情報　(5/23-5/29)</t>
    <rPh sb="0" eb="2">
      <t>カイガイ</t>
    </rPh>
    <rPh sb="2" eb="4">
      <t>ジョウホウ</t>
    </rPh>
    <phoneticPr fontId="5"/>
  </si>
  <si>
    <t>食品リコール・回収情報　　(5/23-5/29)</t>
    <rPh sb="0" eb="2">
      <t>ショクヒン</t>
    </rPh>
    <rPh sb="7" eb="9">
      <t>カイシュウ</t>
    </rPh>
    <rPh sb="9" eb="11">
      <t>ジョウホウ</t>
    </rPh>
    <phoneticPr fontId="5"/>
  </si>
  <si>
    <t>食品表示　(5/23-5/29)</t>
    <rPh sb="0" eb="2">
      <t>ショクヒン</t>
    </rPh>
    <rPh sb="2" eb="4">
      <t>ヒョウジ</t>
    </rPh>
    <phoneticPr fontId="5"/>
  </si>
  <si>
    <t>残留農薬　(5/23-5/29)</t>
    <phoneticPr fontId="16"/>
  </si>
  <si>
    <t>※2022年 第20週（5/16～5/22） 現在</t>
    <phoneticPr fontId="5"/>
  </si>
  <si>
    <t>2022年 第19週（5月9日〜 5月15日）</t>
    <phoneticPr fontId="106"/>
  </si>
  <si>
    <t>結核例241</t>
    <phoneticPr fontId="5"/>
  </si>
  <si>
    <t xml:space="preserve">パラチフス
</t>
    <phoneticPr fontId="5"/>
  </si>
  <si>
    <t xml:space="preserve">腸管出血性大腸菌感染症56例（有症者42例、うちHUS なし）
感染地域：国内50例、国内・国外不明6例
国内の感染地域：‌北海道11例、岐阜県6例、富山県4例、愛知県4例、兵庫県4例、群馬県3例、東京都3例、青森県2例、秋田県1例、福島県1例、新潟県1例、長野県1例、静岡県1例、愛媛県1例、福岡県1例、熊本県1例、鹿児島県1例、国内（都道府県不明）4例
</t>
    <phoneticPr fontId="106"/>
  </si>
  <si>
    <t xml:space="preserve">年齢群：‌2歳（2例）、4歳（2例）、7歳（1例）、8歳（1例）、9歳（6例）、
10代（13例）、20代（10例）、30代（4例）、40代（8例）、
50代（1例）、60代（5例）、70代（3例）
</t>
    <phoneticPr fontId="106"/>
  </si>
  <si>
    <t>血清群・毒素型：‌O157 VT1・VT2（20例）、O26 VT1（7例）、O157 VT2（6例）、O26 VT1・VT2（2例）、
O111 VT1・VT2（1例）、O128 VT1・VT2（1 例）、O103 VT1（1 例）、O157VT1（1例）、O111 VT1（1例）、　　その他・不明（16例）
累積報告数：352例（有症者189例、うちHUS 3例．死亡なし）</t>
    <phoneticPr fontId="106"/>
  </si>
  <si>
    <t xml:space="preserve">E型肝炎8例 感染地域（感染源）：‌北海道2例（牛ホルモン1例、不明1例）、東
京都1例（ジビエ料理）、神奈川県1例（不明）、香川県1例（不明）、熊本県1例（鹿肉）、国内・国外不明2例（不明2例）
A型肝炎1例 感染地域：熊本県
</t>
    <phoneticPr fontId="106"/>
  </si>
  <si>
    <t>レジオネレジオネラ症34例（肺炎型34例）
感染地域：‌岐阜県4例、埼玉県3例、宮城県2例、茨城県2例、千葉県2例、栃木県1例、群馬県1例、　　　東京都1例、神奈川県1例、富山県1例、長野県1例、愛知県1例、島根県1例、香川県1例、愛媛県1例、　福岡県1例、鹿児島県1例、国内（都道府県不明）3例、国内・国外不明6例
年齢群：‌50代（7例）、60代（8例）、70代（9例）、80代（4例）、90代以上（6例）
累積報告数：406例例（肺炎型17例）
感染地域：‌群馬県2例、山形県1例、神奈川県1例、富山県1例、石川県1例、福井県1例、岐阜県1例、静岡県1例、三重県1例、岡山県1例、広島県1例、熊本県1例、大阪府/インド1例、国内・国外不明3例
年齢群：‌40代（1例）、50代（1例）、60代（1例）、70代（10例）、80代（4例）累積報告数：332例</t>
    <phoneticPr fontId="106"/>
  </si>
  <si>
    <t>アメーバ赤痢12例（腸管アメーバ症12例）
感染地域：‌千葉県2例、東京都1例、富山県1例、国内（都道府県不明）2例、韓国1例、米国1例、ベルギー1例、国外（国不明）1例、国内・国外不明2例
感染経路：‌性的接触5例（異性間1例、異性間・同性間不明4例）、
経口感染3例、不明4例</t>
    <phoneticPr fontId="106"/>
  </si>
  <si>
    <t>ヤオコー</t>
  </si>
  <si>
    <t>一和フーズ</t>
  </si>
  <si>
    <t>鶴居村振興公社</t>
  </si>
  <si>
    <t>戸田久</t>
  </si>
  <si>
    <t>関東屋またの食品...</t>
  </si>
  <si>
    <t>アクシアルリテイ...</t>
  </si>
  <si>
    <t>おいしさ発信工房...</t>
  </si>
  <si>
    <t>佐藤修商店</t>
  </si>
  <si>
    <t>㈱アンサンク</t>
  </si>
  <si>
    <t>ベルク</t>
  </si>
  <si>
    <t>ウオロク</t>
  </si>
  <si>
    <t>魚沼店 野沢菜昆布 ラベル誤貼付で表示欠落</t>
  </si>
  <si>
    <t>大阪屋</t>
  </si>
  <si>
    <t>バウムクーヘン 一部カビによる汚染の恐れ</t>
  </si>
  <si>
    <t>香味野菜の海老のせかきあげ 一部特定原材料表示欠落</t>
  </si>
  <si>
    <t>もち麦ごはんおにぎり(梅おかか) 一部特定原材料(小麦)表示欠落</t>
  </si>
  <si>
    <t>大宮櫛引店 塩水うに 一部消費期限ラベル誤貼付</t>
  </si>
  <si>
    <t>横浜農業協同組合...</t>
  </si>
  <si>
    <t>直売所みなみ店 小松菜 一部残留農薬基準超過</t>
  </si>
  <si>
    <t>相鉄ローゼン</t>
  </si>
  <si>
    <t>メンチカツバーガー,えびカツバーガー 一部特定原材料表示欠落</t>
  </si>
  <si>
    <t>ゆめデリカ</t>
  </si>
  <si>
    <t>泉唐匠のとりから揚げ(だし塩,醤油) 一部アレルゲン(卵)表示欠落</t>
  </si>
  <si>
    <t>イオンフードサプ...</t>
  </si>
  <si>
    <t>豚肉切りおとし味付ハーブ＆ガーリック 一部アレルゲン表示欠落</t>
  </si>
  <si>
    <t>ウッドベル</t>
  </si>
  <si>
    <t>ミスド米子R431 ドーナッツ商品 計6品目 一部異物混入の恐れ</t>
  </si>
  <si>
    <t>蘇我店 極とろしまほっけ,とろ赤魚 一部保存方法誤り</t>
  </si>
  <si>
    <t>マックスバリュ東...</t>
  </si>
  <si>
    <t>国産米粉100％プチシフォンケーキ 卵不使用と誤認する恐れ</t>
  </si>
  <si>
    <t>小田急商事</t>
  </si>
  <si>
    <t>柿安監修牛しぐれ煮おにぎりのお弁当 一部アレルゲン表示欠落</t>
  </si>
  <si>
    <t>かつ処たて花ロースとんかつ 一部ラベル誤貼付で表示欠落</t>
  </si>
  <si>
    <t>マル伊商店</t>
  </si>
  <si>
    <t>しらす干し 一部過酸化水素検出</t>
  </si>
  <si>
    <t>ユニー</t>
  </si>
  <si>
    <t>エビチリ春巻 一部シール誤貼付で特定原材料表示欠落</t>
  </si>
  <si>
    <t>青木光悦堂</t>
  </si>
  <si>
    <t>ふわきぬカステラ 一部包装不良でカビ発生の恐れ</t>
  </si>
  <si>
    <t>ヨークベニマル</t>
  </si>
  <si>
    <t>赤塚店 自社製仕込みの若鶏立田揚げ 一部消費期限誤記載</t>
  </si>
  <si>
    <t>イオン</t>
  </si>
  <si>
    <t>トップバリュベストプライスピリ辛カルパス 一部原材料過剰表記</t>
  </si>
  <si>
    <t>高橋ソース</t>
  </si>
  <si>
    <t>プロ仕様 中濃ソース 一部ラベル誤貼付</t>
  </si>
  <si>
    <t>相模原店 豚肉ロース味付ステーキ用 一部表示欠落,消費期限誤表示</t>
  </si>
  <si>
    <t>ドンと市かわさき...</t>
  </si>
  <si>
    <t>コシャク 一部別植物混入の恐れ</t>
  </si>
  <si>
    <t>秦野店 甘食 一部賞味期限表示欠落</t>
  </si>
  <si>
    <t>冷凍餃子 異物混入の恐れ</t>
  </si>
  <si>
    <t>つるぼーの大福 一部消費期限誤記載</t>
  </si>
  <si>
    <t>和光南店 ローストビーフ丼 2品目 一部 アレルゲン,添加物誤表示</t>
  </si>
  <si>
    <t>澄コク塩らーめん、合わせ味噌らーめん スープ入れ間違え</t>
  </si>
  <si>
    <t>旬味香彩 ゆずかぶら 賞味期限誤表記</t>
  </si>
  <si>
    <t>原信2店舗 手造りおはぎ(2個) 消費期限誤表示</t>
  </si>
  <si>
    <t>丸ぼうろ一部 食品表示ラベル欠落</t>
  </si>
  <si>
    <t>板付かまぼこ6商品 賞味期限誤表記</t>
  </si>
  <si>
    <t>ガリュウ缶一部 特定原材料(卵)表示欠落</t>
  </si>
  <si>
    <t>松戸秋山店 チルド蒸しベビーほたて一部 消費期限誤表記</t>
  </si>
  <si>
    <t>食中毒の発生について(ウェルシュ菌)</t>
    <rPh sb="16" eb="17">
      <t>キン</t>
    </rPh>
    <phoneticPr fontId="16"/>
  </si>
  <si>
    <t>記者発表資料
（県政・大和・厚木記者クラブ同時発表）
　5月20日(金曜日)、座間市教育委員会から、「同じ給食弁当を食べた複数の中学校の生徒と職員が腹痛、下痢等の症状を呈している。」旨の連絡が厚木保健福祉事務所にありました。
　当該給食弁当を調理している飲食店を所管する厚木保健福祉事務所大和センターで調査を行ったところ、食中毒様症状を呈している人の共通の食事がこの飲食店が提供した給食弁当だけであること、症状が共通していること、患者を診察した医師から食中毒の届出があったことから、本日、この飲食店が提供した給食弁当を原因とする食中毒と決定しました。
1　摂食者数　264名（男性：148名、女性：116名）（調査中）
2　患者　59名（男性：32名、女性：27名）（調査中）
3　入院者数　　0名
4　主な症状　　腹痛、下痢など
5　原因施設　　(1)株式会社　山路フードシステム大和店
6　原因食品　調査中　　5月19日（木曜日）に提供されたメニュー
チキンのプロバンス風、じゃが芋とツナのカレー炒め、パスタサラダ、マンゴーゼリー
7　病因物質　　ウエルシュ菌</t>
    <phoneticPr fontId="16"/>
  </si>
  <si>
    <t>http://www.pref.kanagawa.jp/docs/e8z/prs/r6185591.html</t>
    <phoneticPr fontId="16"/>
  </si>
  <si>
    <t>神奈川県</t>
    <rPh sb="0" eb="4">
      <t>カナガワケン</t>
    </rPh>
    <phoneticPr fontId="16"/>
  </si>
  <si>
    <t>神奈川県公表</t>
    <rPh sb="0" eb="4">
      <t>カナガワケン</t>
    </rPh>
    <rPh sb="4" eb="6">
      <t>コウヒョウ</t>
    </rPh>
    <phoneticPr fontId="16"/>
  </si>
  <si>
    <t>焼肉店で発生した腸管出血性大腸菌O157による食中毒事例について</t>
    <phoneticPr fontId="16"/>
  </si>
  <si>
    <t>2021年5月に, 川崎市内の飲食店（焼肉店）が提供した食事を原因食品とする腸管出血性大腸菌（EHEC）O157（VT1＆2産生）（以下, EHEC O157）による食中毒が発生したため, その概要を報告する。
概　要 （表）
　2021年5月25日および31日に, 川崎市内医療機関から2件のEHEC O157感染症発生届が川崎市保健所高津支所（以下, 支所）に提出された。2名（有症者）は別グループ（グループA, B）であったが, 共通して利用している飲食店（焼肉店）で調理・提供された種類の異なる焼肉弁当をそれぞれ5月16日, 21日に購入し, 自宅で喫食していた。当該店（5月16～21日）におけるテイクアウトまたはデリバリーの利用客44グループのうち, 連絡先の判明した23グループに支所から健康状態の確認を行い, 消化器症状を呈していることが新たに判明した2グループ2名（グループC, D）の検査を川崎市健康安全研究所で実施したところ, Cグループ1名の検便からEHEC O157が検出された。続けて, 6月7日に市内医療機関からEHEC O157感染症発生届（有症）が提出され, 調査の結果, 5月24日に当該店で焼肉定食を喫食していることが判明した（グループE）。有症者5名（5グループ）の症状は, 下痢・血便・腹痛等の消化器症状であり, うち3名が入院していた。
　また, 当該店からの参考食品やふきとり検査, 調理従事者検便からは, 同菌は検出されなかった。　有症者5名には, 当該店以外での共通喫食等はなく, 4名の検便からは, 反復配列多型解析（MLVA）法の結果が同一のMLVAコンプレックス（21c005）のEHEC O157（VT1＆2）が検出されたことから, 当該店で調理・提供された食事を原因食品とする食中毒と断定した。</t>
    <phoneticPr fontId="16"/>
  </si>
  <si>
    <t>川崎市</t>
    <rPh sb="0" eb="3">
      <t>カワサキシ</t>
    </rPh>
    <phoneticPr fontId="16"/>
  </si>
  <si>
    <t>https://www.niid.go.jp/niid/ja/typhi-m/iasr-reference/2565-related-articles/related-articles-507/11148-507r07.html</t>
    <phoneticPr fontId="16"/>
  </si>
  <si>
    <t>国立感染症研究所</t>
    <rPh sb="0" eb="8">
      <t>コクリツカンセンショウケンキュウジョ</t>
    </rPh>
    <phoneticPr fontId="16"/>
  </si>
  <si>
    <t>2022/5号</t>
    <rPh sb="6" eb="7">
      <t>ゴウ</t>
    </rPh>
    <phoneticPr fontId="16"/>
  </si>
  <si>
    <t>アニサキス食中毒多発　鳥取県が注意喚起　鮮魚店で購入のサバで発症の例も</t>
    <phoneticPr fontId="16"/>
  </si>
  <si>
    <t>生でサバなどの魚介類を食べた後、激しい腹痛や吐き気などの症状が起きるアニサキスによる食中毒が５月に入って多発しており、保健所などでは注意を呼び掛けている。鳥取県によると、５月１４日にも鳥取県中部の鮮魚店でサバなどを購入し、自宅で刺身にして食べた女性が食中毒と思われる症状を発症。医療機関でアニサキスよる食中毒と診断された。アニサキスによる食中毒は、鳥取県内ではここ数年、一桁台で推移していたものの、今年は既に１０件を超えている。保健所では魚介類を食べる場合は、内臓を取り除き、加熱調理するなど十分注意するよう呼び掛けている。</t>
    <phoneticPr fontId="16"/>
  </si>
  <si>
    <t>https://news.yahoo.co.jp/articles/5b0256034cd1ab665d131d83052cbc08cbe21841</t>
    <phoneticPr fontId="16"/>
  </si>
  <si>
    <t>鳥取県</t>
    <rPh sb="0" eb="3">
      <t>トットリケン</t>
    </rPh>
    <phoneticPr fontId="16"/>
  </si>
  <si>
    <t>日本海テレビ</t>
    <rPh sb="0" eb="3">
      <t>ニホンカイ</t>
    </rPh>
    <phoneticPr fontId="16"/>
  </si>
  <si>
    <t>松山市の飲食店で食中毒　５人が発症　「カンピロバクター」検出　「鶏のたたき」加熱不十分が原因</t>
    <phoneticPr fontId="16"/>
  </si>
  <si>
    <t>愛媛県</t>
    <rPh sb="0" eb="3">
      <t>エヒメケン</t>
    </rPh>
    <phoneticPr fontId="16"/>
  </si>
  <si>
    <t>テレビ愛媛</t>
    <rPh sb="3" eb="5">
      <t>エヒメ</t>
    </rPh>
    <phoneticPr fontId="16"/>
  </si>
  <si>
    <t>松山市の飲食店で「鶏のたたき」などを食べた２０代の客のうち５人が食中毒の症状を訴え、この店が営業停止処分を受けました。食中毒が発生したのは松山市三番町の鳥料理専門店「鶏兆」です。５月１０日に、この店で会食した２０代の９人のうち５人が下痢や発熱の症状を訴えました。保健所が調査したところ、５人の便から鶏肉に付着して食中毒の原因となる「カンピロバクター」が検出されました。入院した人はおらず、症状はおおむね回復しているということです。保健所は「鶏のたたき」などが生焼けの状態で提供されたことが原因と見て、この店を２４日・２５日の２日間の営業停止処分としました。松山市でカンピロバクターによる食中毒が発生するのは約２年半ぶりで、保健所は調理の際は十分に加熱するよう呼びかけています。</t>
    <phoneticPr fontId="16"/>
  </si>
  <si>
    <t>https://www.fnn.jp/articles/-/364831</t>
    <phoneticPr fontId="16"/>
  </si>
  <si>
    <t>倉吉市でまた「アニサキス」による食中毒（鳥取・倉吉市）</t>
    <phoneticPr fontId="16"/>
  </si>
  <si>
    <t>倉吉でアニサキス被害です。倉吉保健所によりますと、東伯郡に住む女性が、今月１４日、鮮魚店でサバ・アジ・キスを買い、自宅でさばいて刺身で食べたところ、直後から吐き気や腹部の痛みなどを発症、２３日、病院でアニサキスが見つかったということです。鳥取県では今年これで１０件目の被害報告で、半年を待たず、去年、おととしの年間７件を超えました。
保健所は生で鮮魚を食べる場合、注意を呼びかけています。</t>
    <phoneticPr fontId="16"/>
  </si>
  <si>
    <t>https://news.yahoo.co.jp/articles/bdbc8aca13727fe814a42e20979854fab2e5e90a</t>
    <phoneticPr fontId="16"/>
  </si>
  <si>
    <t>倉敷市</t>
    <rPh sb="0" eb="3">
      <t>クラシキシ</t>
    </rPh>
    <phoneticPr fontId="16"/>
  </si>
  <si>
    <t>山陰中央テレビ</t>
    <phoneticPr fontId="16"/>
  </si>
  <si>
    <t>社説：改正食品衛生法　漬物作りの支援策必要</t>
    <phoneticPr fontId="16"/>
  </si>
  <si>
    <t>食品衛生法改正により、漬物製造業に営業許可が必要となり、県内で思わぬ影響が広がっている。２０２４年５月まで猶予期間はあるが、現在、自宅などで漬物作りをしている個人事業者らも新たな施設整備が求められる。高齢化し、後継者もいないため、整備費の負担より廃業を選ぶ例が相次ぐ恐れがある。　漬物は各地で継承されてきた伝統の味だ。法改正を機に失われることのないよう県、市町村などが事業継続を支援していく必要がある。
　改正法は昨年６月施行。全国で浅漬けなどによる食中毒が発生したため、衛生管理を徹底させることが目的だ。作業場に漬物専用のスペースを設け、手洗い用と加工用の水道設備を分けた上、手洗い設備は手指が蛇口に触れないセンサー式にするなどの対応が求められる。
　法改正前から届け出制や許可制にしていた県もあるが本県は規制がなく、農家の女性らが自宅台所や作業小屋などで製造することが多かった。こうした事業者に戸惑いが広がっている。　県は昨年、県内直売所で漬物を販売する６３６人を対象にアンケートを実施。３０６人から回答を得た。４割が高齢化などを理由に今後、製造を取りやめる意向と回答。新たな設備導入に必要な資金面の不安を訴える声も多かった。このため県は本年度、改正法に対応した設備導入費などの補助事業を行っている。当初予算に約５千万円を計上。個人事業者や生産者団体、直売所などに対し１千万円を上限に整備費の３分の１を補助する。県によると、これまで３団体、４０個人が申請を計画。より多くの事業者が活用できるよう制度を周知してほしい。
　個人で漬物作りをしてきた農家らが共同で利用できる施設を整備する動きもある。大館市の農産物直売所「陽気な母さんの店」は、県の補助金を活用して加工所を新設する。横手市は、いぶりがっこ作りが盛んな山内地区の山内農林産物加工施設に漬物作業場を併設する。　衛生管理を徹底すれば、商品の付加価値が大きくなるメリットもある。大館や横手の例のように共同の施設を確保し、個人事業者のグループ化を進めれば、漬物作りを続ける人も増えるのではないか。県の補助金に上乗せする形で負担軽減を図る市町村の動きもあり、支援の広がりを期待したい。　食品衛生管理の国際基準「ＨＡＣＣＰ（ハサップ）」に適合した衛生管理の実施や、食品衛生責任者を置くことも必要になる。県などは説明会開催など、事業者らの理解を深める取り組みを一層強めるべきだ。　県によると、県内直売所における漬物販売額は年間約３億円。加工品販売額の約２５％を占める。直売所の人気商品であり、農家の貴重な収入源だ。地域を挙げて伝統の味とその作り手の支援策を探ってほしい。</t>
    <phoneticPr fontId="16"/>
  </si>
  <si>
    <t>保護者からの情報を個人名あげて公表　教諭を懲戒処分　名古屋</t>
    <phoneticPr fontId="16"/>
  </si>
  <si>
    <t>名古屋市教育委員会は、教諭による体罰が疑われるとする保護者からの情報を子どもたちの前で、個人名をあげて公表したとして、５９歳の小学校教諭を２６日付けで減給の懲戒処分にしました。
名古屋市教育委員会によりますとこの教諭は、去年９月、担任するクラスの児童の保護者から、教諭自身による体罰が疑われるという情報が教育委員会に寄せられたことを伝えられ、その内容をクラスの児童の前で、情報を提供した保護者が特定される形で公表したということです。
その後、この教諭は、体罰に関する情報は公表してはいけないと教頭から注意を受けましたが「体罰ではなかった」という学校の調査結果を、再び児童の前で公表したということです。
教諭は「子どもの成長のため、教育上必要なことだった」と説明しているということですが名古屋市教育委員会は、秘密の漏えいにあたるとして、２６日付けで、３か月間、給与を１０％減額する懲戒処分にしました。
このほか、ことし２月、小学校で食中毒が発生した場合の検査用に冷凍保存されていた給食の食材のパンと油揚げを家に持ち帰ろうとしたとして、５７歳の給食の調理員を、２６日付けで懲戒免職の処分にしました。
この調理員は「買い物に行く気にならず、つい、とってしまった」と話しているということです。
名古屋市教育委員会は、学校教育への失われた信頼を１日も早く取り戻すことができるよう再発防止に取り組みたいとしています。</t>
    <phoneticPr fontId="16"/>
  </si>
  <si>
    <t>名古屋市</t>
    <rPh sb="0" eb="4">
      <t>ナゴヤシ</t>
    </rPh>
    <phoneticPr fontId="16"/>
  </si>
  <si>
    <t>NHK</t>
    <phoneticPr fontId="16"/>
  </si>
  <si>
    <t>https://www3.nhk.or.jp/tokai-news/20220526/3000022741.html</t>
    <phoneticPr fontId="16"/>
  </si>
  <si>
    <t>https://www.sakigake.jp/news/article/20220529AK0012/</t>
    <phoneticPr fontId="16"/>
  </si>
  <si>
    <t>秋田県</t>
    <rPh sb="0" eb="3">
      <t>アキタケン</t>
    </rPh>
    <phoneticPr fontId="16"/>
  </si>
  <si>
    <t>秋田魁新聞</t>
    <rPh sb="0" eb="2">
      <t>アキタ</t>
    </rPh>
    <rPh sb="2" eb="3">
      <t>サキガケ</t>
    </rPh>
    <rPh sb="3" eb="5">
      <t>シンブン</t>
    </rPh>
    <phoneticPr fontId="16"/>
  </si>
  <si>
    <t xml:space="preserve">　　　 商品名                         　　　  会社名　　　　　　　　　　　  食品名称                 機能性関与成分含有量           　 届出効果(略)        　　　届出日
【G1420】霧のＧＡＢＡ（ギャバ）トマト　	株式会社いけうち	　　　　　　　　トマト　　　　　　　　　	GABA	6.15㎎	　　　　　　　　　　　　　血圧を下げる	　　　　2022/03/28
</t>
    <phoneticPr fontId="16"/>
  </si>
  <si>
    <t>機能性表示食5/29現在　5,485品目です　(A18,A89,A178,A217を除く)</t>
    <phoneticPr fontId="16"/>
  </si>
  <si>
    <t xml:space="preserve">上州地鶏が機能性表示食品に 疲労感の軽減が期待 群馬県育成品種として初 - 47NEWS </t>
    <phoneticPr fontId="16"/>
  </si>
  <si>
    <t>群馬県のブランド鶏「上州地鶏」について、県は26日、機能性表示食品として消費者庁に受理されたと発表した。県育成品種としては初めて。上州地鶏は疲労感の軽減が期待されるイミダゾールジペプチドを豊富に含んでおり、山本一太知事は「高タンパクで低脂質のためアスリートや高齢者、ダイエットをしている人にも最適」とPRした。　上州地鶏は県畜産試験場が開発した軍鶏（しゃも）の血を引く純国産地鶏。地鶏として国内最大級の大きさと凝縮された濃いうまみ、弾力のある食感が特徴。飼育方法などに関する厳しい基準を満たし、特定JAS規格の認証を受けている国内10鶏種の一つで、希少性が高い。　機能性表示食品制度は効能を分かりやすく示した商品を増やし、消費者が正しい情報を得て選択できるよう2015年に始まった。国が許可する特定保健用食品や栄養機能食品と異なり、受理されると事業者側の責任で「おなかの調子を整えます」などと効能を表示できる。
　県は上州地鶏肉や、その加工品を取り扱う店舗を「上州地鶏指定店」に認定する制度を20年に創設。19日現在で、県内外の43店舗が認定されている。</t>
    <phoneticPr fontId="16"/>
  </si>
  <si>
    <t>プロセスセンターを活用して「付加価値」高める、ライフコーポレーションの総菜戦略を徹底解説</t>
    <phoneticPr fontId="16"/>
  </si>
  <si>
    <t>外食需要の取り込みで21年度売上4.4％増に
　コロナ禍の初期では、全国的に食品スーパー（SM）の来店客数が減ったことに伴い、総菜部門は大きな打撃を受けた。ライフも2020年度上期、内食傾向により最も低迷した時の売上高は対前年同月比5％減（近畿圏の既存店ベース）と大きく落ち込んだ。対策として、巣ごもり需要にも応える商品を工夫するほか、バラ売りを中止するなど衛生面に配慮した売場づくりを行ったことで業績は上向く。しかし20年度通期では2.9％減と前年実績には届かなかった。
　効果的な手を打てなかったことへの反省に立ち、21年度は商品ラインアップを大きく見直すこととなった。意識したのは外食需要の取り込みだ。外出を控える風潮のなか、味を追求した高付加価値メニューや健康に配慮する商品も充実。その結果、21年度は対前期比4.4％増で着地する。22年3月は前年同月比6％増、4月は同3％増と、22年度に入ってからも好調を維持している。　21年度に手応えがあったカテゴリーは弁当だ。現在も売上高は伸長しており、ライフでは22年度、競合店と差別化できる商材としてさらに力を入れている。
　共働き世帯の増加、高齢化の進行などにより、長期的には簡便商材である総菜の需要はさらに拡大するとみられている。これに対し、SM各社は外食需要を取り込める大きなチャンスととらえ、総菜に力を注ぐ。「チャンスである半面、総菜を強化するSMが多いため同質化競争に陥る可能性が高いのが今の総菜を取り巻く環境。そのなかで当社ならではの強みを生かした弁当の展開で差別化を図りたい」。</t>
    <phoneticPr fontId="16"/>
  </si>
  <si>
    <t>最強スーパー、ヤオコーの総菜を徹底分析、「商品が主役」の売場の作り方とは</t>
    <phoneticPr fontId="16"/>
  </si>
  <si>
    <t>センター製造でも見栄えがよい総菜
　ヤオコーの総菜部門における商品開発力の強みは、まず「デリカ・生鮮センター」（埼玉県東松山市）という総菜・生鮮食品の加工センターを自社で保有している点にある。「かぼちゃのデザートサラダ」「十勝産キヌアと3種豆のサラダ」（いずれも298円：以下、税抜）といったサラダ商品や「下仁田産生芋こんにゃく煮」（198円）などの冷総菜を含め、「デリカ・生鮮センター」が製造する商品はいずれも丁寧に調理され、購買意欲を喚起するおいしそうな見た目に仕上げられている。これと実際の味がより連動すれば、商品のクオリティはさらに高まるだろう。
また、小売業界で慢性的な人手不足が課題となるなか、店内加工の作業を絞り込んだうえで十分な人員を充て、人手をかけるというMDを構築できているのも強みだ。人時生産性を重視したマネジメントが徹底され、きれいな商品をより多く製造するための教育やトレーニングが現場に行き届いており、出来立ての商品を時間帯に合わせてきちんと製造するレベルがきわめて高い。たとえば、「具が凄い!まぐろ・ほたて・サーモンの太巻」（880円）は、たっぷりと入った鮮度のよい具材が俯瞰で見え、一般的な太巻よりも薄くて食べやすく仕立てられている。
　ヤオコーは「デリカ・生鮮センター」での製造、店内加工、ベンダーへのアウトソーシングを戦略的に使い分けることにも長けている。一般に、効率よく大量に製造する商品は自社の工場が担うことで利益を内製化しやすい一方、手間のかかる商品や特殊な作業工程がある商品はベンダーにアウトソーシングするのが定石だ。ヤオコーでは温総菜のほとんどが店内加工されており、総菜全体での店内加工の比率は概ね7割程度と推測される。</t>
    <phoneticPr fontId="16"/>
  </si>
  <si>
    <t>食料自給率が過去最低…今だからこそ「国産」を選ぶ意味</t>
    <phoneticPr fontId="16"/>
  </si>
  <si>
    <t>TOKYO MX（地上波9ch）朝の報道・情報生番組「堀潤モーニングFLAG」（毎週月～金曜7:00～）。5月6日（金）放送の「モニフラZ議会」では、Z世代の論客が“食料自給率”を上げるために必要なことについて議論しました。止まらない円安に緊迫化するウクライナ情勢などによる物価高騰の影響で、多くの食料品が値上げに。政府は緊急対策として、農林水産関係の国産化を進めるため約750億円の投入を決定。直近では国産小麦などの増産について、水田における生産への機械導入支援などに25億円。国産小麦や米粉の利用促進も、原材料を国産小麦に切り替えるメーカーに開発費など100億円を支援しています。なお、1960年代には7割以上だった食料自給率は、食生活の変化や人口減少などの影響で年々減少し、2020年には37％となっています。
このような状況に食文化研究家で株式会社食の会 代表取締役の長内あや愛さんは、「食料争奪戦の時代！なぜ意識高まらない？」とパネルを掲出。日本では、かねてから食料自給率の低さが問題視されてきましたが、過去最低を記録した今こそ議論が必要と声高に訴えます。現在の食料自給率を見ると、各国に比べ日本は格段に低いことが一目瞭然。品目別では「米」は98％と高いものの、「小麦」や「畜産」は15％前後。例えば、えびの天ぷらそばを作った場合、多くの食材が輸入品でその食料自給率は、約24％となります。</t>
    <phoneticPr fontId="16"/>
  </si>
  <si>
    <t>オンラインセミナー「食品添加物の不使用表示に関するガイドライン」の意義や課題を学ぶ～不使用表示に関する10の類型について　食の信頼向上をめざす会</t>
    <phoneticPr fontId="16"/>
  </si>
  <si>
    <t>消費者庁が3月30日(水)に出した「食品添加物の不使用表示に関するガイドライン」では、食品添加物の不使用表示に関して10の類型が示された。「食の信頼向上をめざす会」ではガイドラインの意義などを学ぶオンラインセミナーを5月11日(水)に開催した。司会は東京大学名誉教授の唐木英明氏。講師は(一社)日本食品添加物協会専務理事・上田要一氏とコープ神戸元理事・伊藤潤子氏。 
「食品添加物の不使用表示に関するガイドライン」について
(一社)日本食品添加物協会専務理事・上田要一氏
2019年度に設置された消費者庁による「食品添加物表示制度に関する検討会」では、表示制度を広く知らしめるため「無添加表示」のガイドラインの策定や「人工甘味料」「合成着色料」などの表示を削除するよう取りまとめられた。
■学校でも無添加表示で誤った情報を伝えるケースも
食品添加物については偏った情報が氾濫しており、業者が無添加表示をすることで販売戦略を展開したり、学校教育でも誤った情報を伝えるなど誤認の拡大につながっている。検討会のメンバーである上田氏からは「食品添加物の不使用表示に関するガイドライン」で示された食品添加物の不使用表示の10類型について具体例をあげながら紹介された。</t>
    <phoneticPr fontId="16"/>
  </si>
  <si>
    <t>直売所みなみ店 小松菜 一部残留農薬基準超過</t>
    <phoneticPr fontId="16"/>
  </si>
  <si>
    <t>令和4年5月10日～16日に、JA横浜「ハマッ子」直売所みなみ店で販売した「小松菜」において、横浜市が収去した小松菜よりシメコナゾール0.04ppm(小松菜において一律基準0.01ppm)が検出されたことが判明したため、回収する。これまで健康被害の報告はない。(リコールプラス)
【対象】
商品名:小松菜　
内容量:1束
形　態:テープ巻き
生産地:神奈川県横浜市産
回収対象販売日:令和4年5月10日～5月16日
販売地域:横浜市
販売期間:令和4年5月10日～16日　販売数142束
(5/10、22束　　5/11、19束　　5/12、16束　　5/13、13束　　5/14、26束　　5/15、38束　　5/16、　8束　　合計142束)
販売店舗:JA横浜「ハマッ子」直売所みなみ店</t>
    <phoneticPr fontId="16"/>
  </si>
  <si>
    <t>https://www.foods-ch.com/anzen/kt_43316/</t>
    <phoneticPr fontId="16"/>
  </si>
  <si>
    <t>企業プレゼン/残留農薬分析国際交流会セミナー</t>
    <phoneticPr fontId="16"/>
  </si>
  <si>
    <t>今回のセミナーは「QuEChERS法の活用」がメインテーマとなっており、いち早くQuEChERS法の取り入れと改良を行った当社も企業プレゼンとして参加いたします。プレゼン内容は、過去と現在の弊社の取り組みと、STQ法が選ばれる理由、そしてその応用についてなどを簡潔にまとめました。残農分析の立上げ、変更をご検討、そして現在STQ法をご導入中の方のご参考となれば幸いです。
【 残留農薬分析国際交流会2022 ウェブセミナー 】（参加受付終了）
主催　：残留農薬分析国際交流会
日程　：2022年5月27日（金）　開始13:00　終了17:00
詳細　：http://zanryu-nouyaku.org/event/index.html（主催者Webサイト）</t>
    <phoneticPr fontId="16"/>
  </si>
  <si>
    <t>http://www.aisti.co.jp/info/20220524/</t>
    <phoneticPr fontId="16"/>
  </si>
  <si>
    <t>輸出時の残留農薬基準への対応について(熊本県観光戦略部)</t>
    <phoneticPr fontId="16"/>
  </si>
  <si>
    <t xml:space="preserve"> 環境庁告示による残留農薬の分析方
 誌名 日本農薬学会誌
ISSN 03851559
著者名 岸部,和美
田中,稔
田引,勢郎
発行元 日本農薬学会
巻/号 10巻4号
掲載ページ p. 745-752
発行年月 1985年11月
 農林水産省 農林水産技術会議事務局筑波産学連携支援センター</t>
    <phoneticPr fontId="16"/>
  </si>
  <si>
    <t>https://agriknowledge.affrc.go.jp/RN/2010320927.pdf</t>
    <phoneticPr fontId="16"/>
  </si>
  <si>
    <t>https://news.yahoo.co.jp/articles/8e1dc15e76a94deacee8e04ef51b86fc1db7df3b</t>
    <phoneticPr fontId="16"/>
  </si>
  <si>
    <t>https://gigazine.net/news/20220520-plastic-eating-enzyme-machine-learning/</t>
    <phoneticPr fontId="16"/>
  </si>
  <si>
    <t>https://www.nikkei.com/article/DGXZQOUB266E20W2A520C2000000/</t>
    <phoneticPr fontId="16"/>
  </si>
  <si>
    <t>https://www.nikkei.com/article/DGXZQOUB201LP0Q2A520C2000000/</t>
    <phoneticPr fontId="16"/>
  </si>
  <si>
    <t>https://news.yahoo.co.jp/articles/1eb0dbfcb8b573b969b5104e543dffc112f8d024</t>
    <phoneticPr fontId="16"/>
  </si>
  <si>
    <t>https://gigazine.net/news/20220524-ocean-sugar-seagrass-meadows/</t>
    <phoneticPr fontId="16"/>
  </si>
  <si>
    <t>https://www.jetro.go.jp/biznews/2022/05/b2bc57742f0508ee.html</t>
    <phoneticPr fontId="16"/>
  </si>
  <si>
    <t>https://www.nikkei.com/article/DGXZQOUA23A0T0T20C22A5000000/</t>
    <phoneticPr fontId="16"/>
  </si>
  <si>
    <t>https://www.newsweekjapan.jp/stories/world/2022/05/post-98733.php</t>
    <phoneticPr fontId="16"/>
  </si>
  <si>
    <t xml:space="preserve">米鶏肉ピルグリムズ、株価コロナ前回復 外食需要増で - 日本経済新聞 </t>
  </si>
  <si>
    <t>ラニーニャ長期化、食品市場を揺らす　強まる先高観： 日本経済新聞</t>
  </si>
  <si>
    <t>WHO、テドロス氏を事務局長に再選（ＡＦＰ＝時事） - Yahoo!ニュース</t>
  </si>
  <si>
    <t xml:space="preserve">海草の下にはコーラ320億本分の「砂糖の山」が眠っていることが判明、「ブルーカーボン」の重要性が高まる - GIGAZINE </t>
  </si>
  <si>
    <t>農林水産省、パリで輸出支援プラットフォーム発足(日本、フランス) ｜ ビジネス短信 - ジェトロ</t>
  </si>
  <si>
    <t>新型コロナ： 米CDC、日本に出先機関　バイデン大統領が表明： 日本経済新聞</t>
  </si>
  <si>
    <t>細菌感染した粉ミルクで乳児死亡、国防総省専用機も使うアメリカ｜ニューズウィーク日本版 オフィシャルサイト</t>
  </si>
  <si>
    <t>インドネシア、パーム油の輸出禁止解除へ　食品価格安定にわずかな希望か（CNN.co.jp） - Yahoo!ニュース</t>
  </si>
  <si>
    <t xml:space="preserve">「プラスチックを素早く分解する酵素」が機械学習モデルを利用して開発される - GIGAZINE </t>
  </si>
  <si>
    <t>CNN.co.jp ： コカ・コーラ英国法人、フタが外れないペットボトル導入</t>
  </si>
  <si>
    <t>鶏肉加工大手の米ピルグリムズ・プライド株が新型コロナウイルス感染拡大前の水準にまで持ち直した。経済活動の再開でレストラン向け需要が増えた。好決算を機に株価上昇に弾みがつき、株価は2021年末比で14%高となった。
同社は米国2位の鶏肉加工業者で中米、欧州でも事業展開する。小売店や外食向けにナゲットなど加工食品や、下処理をした鶏肉を販売している。
4月末公表の22年1～3月期の連結業績は売上高が前年同期比3割増え、1株利益（EPS）は同2.8倍と市場予想を上回った。ファビオ・サンドリ最高経営責任者（CEO）は「米国では外食向け需要がコロナ前の水準に回復した」と説明する。工場の運営改善で利益率を高めたことが好感されている。
QUICKによる予想PERは9.2倍と競合の米タイソン・フーズ（9.8倍）などと比べて割高感はない。米調査会社ジェファーソン・リサーチは「利益の質やバリュエーション（投資尺度）の面からみて、株価の下落リスクは小さい」と分析する。
米バイデン政権は食肉大手の寡占がインフレを招いていると批判し、中小事業者を支援する政策を1月に発表。競争激化は逆風になりそうだ。</t>
    <phoneticPr fontId="16"/>
  </si>
  <si>
    <t>ラニーニャ現象の長期化が世界の食品市場を揺らしている。米国では中西部の長雨や西部・南部の干ばつをもたらし、トウモロコシなどの作付けに影響している。インドでは記録的熱波が小麦の不作懸念につながり、同国は小麦輸出の一時停止を決めた。ブラジルでも干ばつなどの形で影響が出始めており、食品市場全体に先高観が強まっている。「昨年は3月からトウモロコシの作付けが始められたのに、今年は5月になっても1割しか終わっていない」。米中西部のイリノイ州の農家、ジェームス・マキューンさんは嘆く。米農務省によると、長雨の影響でトウモロコシの作付けは22日時点で全体の72%と直近5年平均（79%）を下回る。
ウクライナ危機に伴う供給不安もあり、トウモロコシの国際価格は高止まりが続いている。国際指標となる米シカゴ商品取引所（CBOT）のトウモロコシ先物（中心限月）は24日時点で1ブッシェル7.71ドルと、2021年末比30.1%上昇した。
長雨を引き起こしているとされるのが、世界的な異常気象を引き起こすラニーニャだ。太平洋赤道域の日付変更線付近から南米沿岸にかけて、海面水温が低い状態が続く現象で、21年秋から継続している。気象庁は夏までラニーニャが続く可能性が高いという予報を12日に発表した。影響の出方は国や地域によって異なる。同じ米国でも、中西部では長雨を引き起こす一方、南部では干ばつを生じさせる。南部は大豆や冬小麦の産地で、不作懸念が強まっている。大豆の作付け状況は22日時点で50%とやはり直近5年平均（55%）を下回った。冬小麦の生育状況も例年より悪化している。小麦ではインド政府が14日に輸出の一時停止を突然発表し、市場を揺るがした。この背景にもラニーニャの影響があるとされる。偏西風が例年よりインドの北側を通り、記録的な熱波に襲われた同国で不作懸念が生じた。需給逼迫の観測から、小麦先物価格は4月末比で10.6%高い。米農務省によると22～23年度の小麦の世界の期末在庫は6年ぶり低水準となる見通しだ。インドの国内在庫の取り崩しが響くとみている。マーケットエッジの小菅努代表は「北半球の冬小麦収穫がウクライナ危機による不足感を和らげる、との楽観的なシナリオが崩れつつある」と指摘する。</t>
    <phoneticPr fontId="16"/>
  </si>
  <si>
    <t>世界保健機関（WHO）は24日、スイス・ジュネーブで開催中の年次総会で、事務局長選の投開票を行い、圧倒的多数の賛成で現職のテドロス・アダノム・ゲブレイェスス（Tedros Adhanom Ghebreyesus）氏を再選した。　任期は5年。テドロス氏は今回の事務局長選で唯一の候補者だった。選出は秘密投票方式で実施。関係者によると、投じられた160票のうち賛成は155票に上り、当選に必要な3分の2を上回った。</t>
    <phoneticPr fontId="16"/>
  </si>
  <si>
    <t>海のオアシスとも言える海草群生地の土壌に、膨大な量の糖が含まれていることが判明しました。普通、糖分が海中の微生物に分解されると二酸化炭素となって放出されますが、海草の働きのおかげでそれが抑制されているため、今回の発見により海の生態系によって貯蔵されている炭素、いわゆるブルーカーボンの重要性がさらに増したと研究者は指摘しています。
Sugars dominate the seagrass rhizosphere | Nature Ecology &amp; Evolution
https://www.nature.com/articles/s41559-022-01740-z
Sweet spots in the sea: Mountains of sugar under seagrass meadows
https://www.mpi-bremen.de/en/Sweet-spots-in-the-sea.html
海草は地球上で最も効率的に二酸化炭素を吸収することができる植物の1つで、海草が吸収できる炭素の量は同じ面積の陸上の森林に比べて2倍、吸収速度は35倍にもなるとのこと。この海草の根からしみ出す栄養素と微生物の相互作用、いわゆる根圏を研究していたマックス・プランク海洋微生物学研究所(MPIMM)の研究チームは、海草が生息している土壌中の糖分濃度が、これまで海洋研究で測定されていた値の80倍も高いことを突き止めました。
これについて、MPIMMの研究者は「今回分かった糖分濃度を元に計算すると、世界中の海草の根圏には、主にスクロースの形で60万～130万トンの砂糖が存在すると推測されます。これは、缶入りコーラ320億本分に相当する量です」と話しています。</t>
    <phoneticPr fontId="16"/>
  </si>
  <si>
    <t>バイデン米大統領は23日、日本に米疾病対策センター（CDC）の出先機関を設立する方針を表明した。CDCは米国の新型コロナウイルス対策で司令塔的な役割を担う。将来のパンデミック（世界的大流行）に備え、感染症対策で日米が緊密に連携できる体制を整える狙いがある。日米首脳会談後に岸田文雄首相との共同記者会見で明らかにした。</t>
    <phoneticPr fontId="16"/>
  </si>
  <si>
    <t>アメリカの粉ミルク大手メーカー、アボット・ニュートリションの製品を摂取した乳児2人が細菌感染で死亡したことを受け、米食品医薬品局（FDA）は今年2月、同社のミシガン州にある工場の操業中止を命じた。以来、アメリカ全土で粉ミルク不足が深刻化している。
バイデン米大統領は5月18日、特定の物資供給への大統領権限を強化する「国防生産法」を発動させ、粉ミルクの製造・流通を加速させるよう指示。原料供給業者に対して、粉ミルクメーカーへの供給を優先することを求めた。また国防総省の航空機を利用して、アメリカの安全基準を満たしている粉ミルクを国外から輸入することも保健福祉省と農務省に指示した。アボット社は16日、工場再開についてFDAとの間で合意に達したと発表。2週間以内に製造が再開されるとみられる。ただし、製品が実際に小売店の棚に並び、消費者の手元に届くまでには最大10週間ほどかかる見込みだ。</t>
    <phoneticPr fontId="16"/>
  </si>
  <si>
    <t>ロンドン（ＣＮＮ Ｂｕｓｉｎｅｓｓ）　インドネシアがパーム油の輸出禁止措置を来週から解除する。これにより世界市場の需要逼迫（ひっぱく）が緩和され、食料価格高騰の圧力の軽減につながる可能性がある。ジョコ大統領は１９日の声明で、「食用油の現在の供給と価格に基づき」今回の判断を下したと明らかにした。また国内のパーム油産業に従事する１７００万人の労働者についても考慮したと述べた。
インドネシアは世界のパーム油生産の６割近くを占める。先月実施した輸出禁止措置は、国内の供給維持と価格抑制を念頭に置いたもの。禁輸の報道を受け、世界的な指標となっているマレーシア産粗パーム油の先物価格は高騰していた。マレーシア株式市場によると、ジョコ氏の発表後の１９日、同価格は１％下落した。パーム油は食品や化粧品の主要原料。世界自然保護基金（ＷＷＦ）はスーパーマーケットにある包装した製品のうち５０％近くにパーム油が使用されていると推計する。パーム油の代替品として知られるヒマワリ油はウクライナが世界最大の輸出国の一つだが、コンサルタント会社のＬＭＣインターナショナルによると、ロシアによる侵攻で生産が阻害されているという。
南アフリカとカナダでは干ばつが猛威を振るい、それぞれ大豆油とキャノーラ油の供給に影響が出ている。世界的なインフレと主要産物の不足が悪循環を引き起こし、地球規模で食料に対する不安定感が高まっているのが現状だ。国連食糧農業機関（ＦＡＯ）は先月、今年３月の世界の食品価格が過去最高水準にまで跳ね上がったと発表していた。</t>
    <phoneticPr fontId="16"/>
  </si>
  <si>
    <t>プラスチックは一般的に石油を原料として作られた合成樹脂であり、水に強く腐食しにくいといった性質から工業製品や包装などさまざまな分野で利用されていますが、分解されにくいため環境への影響が問題となっています。そんなプラスチック廃棄物の問題を解決するため、テキサス大学オースティン校の研究チームは機械学習を使って、「本来なら分解に数世紀かかるプラスチックを数時間～数日で分解する酵素」を作り出しました。
Machine learning-aided engineering of hydrolases for PET depolymerization | Nature
https://www.nature.com/articles/s41586-022-04599-z
Plastic-eating Enzyme Could Eliminate Billions of Tons of Landfill Waste - UT News
https://news.utexas.edu/2022/04/27/plastic-eating-enzyme-could-eliminate-billions-of-tons-of-landfill-waste/
YouTubeには、研究チームが開発した「プラスチックを素早く分解する酵素」について解説する動画が投稿されています。
Plastic-eating Enzyme Could Eliminate Billions of Tons of Landfill Waste - YouTube</t>
    <phoneticPr fontId="16"/>
  </si>
  <si>
    <t>ニューヨーク（ＣＮＮ Ｂｕｓｉｎｅｓｓ） 米飲料大手コカ・コーラの英国法人は今週、フタと本体がつながれた新たなデザインのペットボトルの導入を開始したと発表した。容器全体を一度にリサイクルしやすくするとともに、フタがごみになるのを防ぐ狙いがある。同社は「コカ・コーラ」と「コカ・コーラ　ゼロシュガー」「ダイエット・コーク」「ファンタ」「スプライト」「ドクターペッパー」のペットボトルについて、２０２４年初めまでに全製品でフタと本体をつないだデザインを採用する方針。この移行は英国の容器のみに適用される。コカ・コーラ英国法人のゼネラルマネジャー、ジョン・ウッズ氏は１７日の声明で「これは小さな変化だが、消費者が当社の容器をリサイクルする際にフタが後に残らないようになり、大きなインパクトをもたらすことを期待する」と述べた。現在、プラスチックゴミは大きな環境問題になっている。プラスチックはマイクロプラスチックに分解して大気や海洋に放出され、海洋生物に被害を与える。人間の食事や肺に入り込んで健康問題につながる可能性もある。プラスチックゴミは企業イメージ上の大きな問題にもなる。同社の容器やフタが砂浜や埋め立て地に現れれば、消費者はそれをコカ・コーラの製品と認識し、ブランドの評判に傷が付く。このため、廃棄物を減らす取り組みを進める企業が増えている。</t>
    <phoneticPr fontId="16"/>
  </si>
  <si>
    <t>米国</t>
    <rPh sb="0" eb="2">
      <t>ベイコク</t>
    </rPh>
    <phoneticPr fontId="16"/>
  </si>
  <si>
    <t>スイス</t>
    <phoneticPr fontId="16"/>
  </si>
  <si>
    <t>海のオアシスとも言える海草群生地の土壌に、膨大な量の糖が含まれていることが判明しました。普通、糖分が海中の微生物に分解されると二酸化炭素となって放出されますが、海草の働きのおかげでそれが抑制されているため、今回の発見により海の生態系によって貯蔵されている炭素、いわゆるブルーカーボンの重要性がさらに増したと研究者は指摘しています。
Sugars dominate the seagrass rhizosphere | Nature Ecology &amp; Evolution
https://www.nature.com/articles/s41559-022-01740-z
Sweet spots in the sea: Mountains of sugar under seagrass meadows
https://www.mpi-bremen.de/en/Sweet-spots-in-the-sea.html
海草は地球上で最も効率的に二酸化炭素を吸収することができる植物の1つで、海草が吸収できる炭素の量は同じ面積の陸上の森林に比べて2倍、吸収速度は35倍にもなるとのこと。この海草の根からしみ出す栄養素と微生物の相互作用、いわゆる根圏を研究していたマックス・プランク海洋微生物学研究所(MPIMM)の研究チームは、海草が生息している土壌中の糖分濃度が、これまで海洋研究で測定されていた値の80倍も高いことを突き止めました。</t>
    <phoneticPr fontId="16"/>
  </si>
  <si>
    <t>ドイツ</t>
    <phoneticPr fontId="16"/>
  </si>
  <si>
    <t>フランス</t>
    <phoneticPr fontId="16"/>
  </si>
  <si>
    <t>インド</t>
    <phoneticPr fontId="16"/>
  </si>
  <si>
    <t>　</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</si>
</sst>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 numFmtId="185" formatCode="0_);[Red]\(0\)"/>
  </numFmts>
  <fonts count="229">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sz val="12.55"/>
      <color theme="1"/>
      <name val="Inherit"/>
      <family val="2"/>
    </font>
    <font>
      <sz val="12.55"/>
      <color theme="0"/>
      <name val="Inherit"/>
      <family val="2"/>
    </font>
    <font>
      <sz val="12.55"/>
      <color theme="0"/>
      <name val="ＭＳ Ｐゴシック"/>
      <family val="3"/>
      <charset val="128"/>
    </font>
    <font>
      <b/>
      <sz val="11"/>
      <color rgb="FFFF0000"/>
      <name val="ＭＳ Ｐゴシック"/>
      <family val="3"/>
      <charset val="128"/>
      <scheme val="minor"/>
    </font>
    <font>
      <b/>
      <sz val="12"/>
      <color rgb="FF222222"/>
      <name val="游ゴシック"/>
      <family val="3"/>
      <charset val="128"/>
    </font>
    <font>
      <b/>
      <sz val="11"/>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font>
    <font>
      <sz val="10.5"/>
      <color theme="1"/>
      <name val="游明朝"/>
      <family val="1"/>
      <charset val="128"/>
    </font>
    <font>
      <sz val="7"/>
      <color theme="1"/>
      <name val="Times New Roman"/>
      <family val="1"/>
    </font>
    <font>
      <sz val="9"/>
      <color theme="1"/>
      <name val="游明朝"/>
      <family val="1"/>
      <charset val="128"/>
    </font>
    <font>
      <sz val="8"/>
      <color theme="1"/>
      <name val="游明朝"/>
      <family val="1"/>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sz val="10.5"/>
      <color rgb="FFFF0000"/>
      <name val="游明朝"/>
      <family val="1"/>
      <charset val="128"/>
    </font>
    <font>
      <b/>
      <sz val="12"/>
      <color rgb="FFFF0000"/>
      <name val="メイリオ"/>
      <family val="3"/>
      <charset val="128"/>
    </font>
    <font>
      <sz val="11"/>
      <color theme="1"/>
      <name val="Inherit"/>
      <family val="2"/>
    </font>
    <font>
      <sz val="11"/>
      <color theme="0"/>
      <name val="Inherit"/>
      <family val="2"/>
    </font>
    <font>
      <sz val="11"/>
      <color theme="0"/>
      <name val="ＭＳ Ｐゴシック"/>
      <family val="3"/>
      <charset val="128"/>
    </font>
    <font>
      <sz val="11"/>
      <color theme="1"/>
      <name val="游明朝"/>
      <family val="1"/>
      <charset val="128"/>
    </font>
    <font>
      <sz val="10"/>
      <color theme="0"/>
      <name val="Inherit"/>
      <family val="3"/>
      <charset val="128"/>
    </font>
    <font>
      <sz val="10"/>
      <color theme="0"/>
      <name val="ＭＳ Ｐゴシック"/>
      <family val="3"/>
      <charset val="128"/>
    </font>
    <font>
      <sz val="10"/>
      <color theme="0"/>
      <name val="Inherit"/>
      <family val="2"/>
    </font>
    <font>
      <sz val="11"/>
      <color rgb="FFFF0000"/>
      <name val="ＭＳ Ｐゴシック"/>
      <family val="3"/>
      <charset val="128"/>
    </font>
    <font>
      <b/>
      <sz val="14"/>
      <color theme="4"/>
      <name val="ＭＳ Ｐゴシック"/>
      <family val="3"/>
      <charset val="128"/>
    </font>
    <font>
      <sz val="11"/>
      <color theme="1"/>
      <name val="Meiryo"/>
      <family val="3"/>
      <charset val="128"/>
    </font>
    <font>
      <b/>
      <sz val="20"/>
      <name val="游ゴシック"/>
      <family val="3"/>
      <charset val="128"/>
    </font>
    <font>
      <b/>
      <sz val="16"/>
      <color theme="0"/>
      <name val="ＭＳ Ｐゴシック"/>
      <family val="3"/>
      <charset val="128"/>
    </font>
    <font>
      <sz val="6"/>
      <name val="ＭＳ Ｐゴシック"/>
      <family val="3"/>
      <charset val="128"/>
      <scheme val="minor"/>
    </font>
    <font>
      <b/>
      <sz val="16"/>
      <color theme="1"/>
      <name val="游明朝"/>
      <family val="1"/>
      <charset val="128"/>
    </font>
    <font>
      <b/>
      <sz val="16"/>
      <name val="ＭＳ Ｐゴシック"/>
      <family val="3"/>
      <charset val="128"/>
    </font>
    <font>
      <sz val="20"/>
      <name val="ＭＳ Ｐゴシック"/>
      <family val="3"/>
      <charset val="128"/>
    </font>
    <font>
      <b/>
      <sz val="22"/>
      <name val="ＭＳ Ｐゴシック"/>
      <family val="3"/>
      <charset val="128"/>
    </font>
    <font>
      <b/>
      <sz val="20"/>
      <color rgb="FF000000"/>
      <name val="ＭＳ Ｐゴシック"/>
      <family val="3"/>
      <charset val="128"/>
    </font>
    <font>
      <sz val="11"/>
      <name val="ＭＳ Ｐゴシック"/>
      <family val="3"/>
      <charset val="128"/>
      <scheme val="minor"/>
    </font>
    <font>
      <b/>
      <sz val="10"/>
      <name val="ＭＳ Ｐゴシック"/>
      <family val="3"/>
      <charset val="128"/>
    </font>
    <font>
      <b/>
      <u/>
      <sz val="12"/>
      <name val="ＭＳ Ｐゴシック"/>
      <family val="3"/>
      <charset val="128"/>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20"/>
      <color theme="0"/>
      <name val="ＭＳ Ｐゴシック"/>
      <family val="3"/>
      <charset val="128"/>
    </font>
    <font>
      <sz val="7"/>
      <color theme="1"/>
      <name val="游明朝"/>
      <family val="1"/>
      <charset val="128"/>
    </font>
    <font>
      <b/>
      <sz val="16"/>
      <color rgb="FFFF0000"/>
      <name val="游明朝"/>
      <family val="1"/>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sz val="10"/>
      <color rgb="FFFFC000"/>
      <name val="ＭＳ Ｐゴシック"/>
      <family val="3"/>
      <charset val="128"/>
    </font>
    <font>
      <sz val="10"/>
      <color indexed="50"/>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6"/>
      <color theme="1"/>
      <name val="ＭＳ Ｐゴシック"/>
      <family val="3"/>
      <charset val="128"/>
      <scheme val="minor"/>
    </font>
    <font>
      <b/>
      <sz val="10"/>
      <color theme="0"/>
      <name val="ＭＳ Ｐゴシック"/>
      <family val="3"/>
      <charset val="128"/>
    </font>
    <font>
      <b/>
      <u/>
      <sz val="12"/>
      <color theme="0"/>
      <name val="ＭＳ Ｐゴシック"/>
      <family val="3"/>
      <charset val="128"/>
    </font>
    <font>
      <b/>
      <u/>
      <sz val="13"/>
      <color rgb="FFFFFF00"/>
      <name val="Inherit"/>
    </font>
    <font>
      <b/>
      <sz val="18"/>
      <color rgb="FFFFFF00"/>
      <name val="ＭＳ Ｐゴシック"/>
      <family val="3"/>
      <charset val="128"/>
    </font>
    <font>
      <b/>
      <sz val="12"/>
      <color rgb="FFFFFF00"/>
      <name val="ＭＳ Ｐゴシック"/>
      <family val="3"/>
      <charset val="128"/>
    </font>
    <font>
      <b/>
      <sz val="11"/>
      <color rgb="FFFFFF00"/>
      <name val="ＭＳ Ｐゴシック"/>
      <family val="3"/>
      <charset val="128"/>
    </font>
    <font>
      <sz val="11"/>
      <color rgb="FFFFFF00"/>
      <name val="ＭＳ Ｐゴシック"/>
      <family val="3"/>
      <charset val="128"/>
      <scheme val="minor"/>
    </font>
    <font>
      <b/>
      <sz val="16"/>
      <name val="Arial"/>
      <family val="2"/>
      <charset val="128"/>
    </font>
    <font>
      <b/>
      <sz val="18"/>
      <color rgb="FFFF0000"/>
      <name val="Arial"/>
      <family val="2"/>
    </font>
    <font>
      <sz val="13"/>
      <color theme="0"/>
      <name val="Inherit"/>
      <family val="2"/>
    </font>
    <font>
      <sz val="13"/>
      <color theme="0"/>
      <name val="Inherit"/>
    </font>
    <font>
      <b/>
      <sz val="16"/>
      <color rgb="FFFF0000"/>
      <name val="ＭＳ Ｐゴシック"/>
      <family val="3"/>
      <charset val="128"/>
      <scheme val="minor"/>
    </font>
    <font>
      <b/>
      <u/>
      <sz val="16"/>
      <color indexed="12"/>
      <name val="ＭＳ Ｐゴシック"/>
      <family val="3"/>
      <charset val="128"/>
    </font>
    <font>
      <sz val="10"/>
      <color theme="0" tint="-0.14999847407452621"/>
      <name val="ＭＳ Ｐゴシック"/>
      <family val="3"/>
      <charset val="128"/>
    </font>
    <font>
      <sz val="13"/>
      <color theme="0"/>
      <name val="Arial"/>
      <family val="2"/>
    </font>
    <font>
      <b/>
      <sz val="18"/>
      <color indexed="8"/>
      <name val="ＭＳ Ｐゴシック"/>
      <family val="3"/>
      <charset val="128"/>
    </font>
    <font>
      <b/>
      <sz val="12"/>
      <name val="Arial"/>
      <family val="2"/>
    </font>
    <font>
      <sz val="20"/>
      <color rgb="FF000000"/>
      <name val="ＭＳ Ｐゴシック"/>
      <family val="3"/>
      <charset val="128"/>
    </font>
    <font>
      <b/>
      <sz val="12"/>
      <name val="ＭＳ Ｐゴシック"/>
      <family val="3"/>
      <charset val="128"/>
      <scheme val="minor"/>
    </font>
    <font>
      <sz val="12"/>
      <name val="Arial"/>
      <family val="2"/>
    </font>
    <font>
      <b/>
      <sz val="11"/>
      <color theme="1"/>
      <name val="ＭＳ Ｐゴシック"/>
      <family val="3"/>
      <charset val="128"/>
    </font>
    <font>
      <b/>
      <sz val="20"/>
      <color theme="1"/>
      <name val="ＭＳ Ｐゴシック"/>
      <family val="3"/>
      <charset val="128"/>
      <scheme val="minor"/>
    </font>
    <font>
      <sz val="20"/>
      <color theme="1"/>
      <name val="ＭＳ Ｐゴシック"/>
      <family val="3"/>
      <charset val="128"/>
      <scheme val="minor"/>
    </font>
    <font>
      <sz val="14"/>
      <color theme="1"/>
      <name val="ＭＳ Ｐゴシック"/>
      <family val="3"/>
      <charset val="128"/>
      <scheme val="minor"/>
    </font>
    <font>
      <sz val="11"/>
      <color rgb="FF000000"/>
      <name val="ＭＳ Ｐゴシック"/>
      <family val="3"/>
      <charset val="128"/>
    </font>
    <font>
      <b/>
      <sz val="13"/>
      <color theme="0"/>
      <name val="Arial"/>
      <family val="2"/>
    </font>
    <font>
      <b/>
      <sz val="20"/>
      <color rgb="FF000000"/>
      <name val="メイリオ"/>
      <family val="3"/>
      <charset val="128"/>
    </font>
    <font>
      <b/>
      <sz val="20"/>
      <name val="メイリオ"/>
      <family val="3"/>
      <charset val="128"/>
    </font>
    <font>
      <b/>
      <sz val="20"/>
      <color indexed="8"/>
      <name val="メイリオ"/>
      <family val="3"/>
      <charset val="128"/>
    </font>
    <font>
      <b/>
      <sz val="14"/>
      <name val="Arial"/>
      <family val="2"/>
    </font>
    <font>
      <sz val="14"/>
      <name val="Arial"/>
      <family val="2"/>
    </font>
    <font>
      <b/>
      <sz val="14"/>
      <color theme="0"/>
      <name val="ＭＳ Ｐゴシック"/>
      <family val="3"/>
      <charset val="128"/>
    </font>
    <font>
      <sz val="13"/>
      <color theme="0"/>
      <name val="9,776"/>
    </font>
    <font>
      <sz val="10"/>
      <color theme="5" tint="0.39997558519241921"/>
      <name val="ＭＳ Ｐゴシック"/>
      <family val="3"/>
      <charset val="128"/>
    </font>
    <font>
      <sz val="11"/>
      <color theme="1"/>
      <name val="ＭＳ Ｐゴシック"/>
      <family val="3"/>
      <charset val="128"/>
      <scheme val="major"/>
    </font>
    <font>
      <sz val="11"/>
      <name val="ＭＳ Ｐゴシック"/>
      <family val="3"/>
      <charset val="128"/>
      <scheme val="major"/>
    </font>
    <font>
      <sz val="13"/>
      <color theme="0"/>
      <name val="游ゴシック"/>
      <family val="2"/>
      <charset val="128"/>
    </font>
    <font>
      <b/>
      <sz val="13"/>
      <color rgb="FFFFFF00"/>
      <name val="Inherit"/>
    </font>
    <font>
      <b/>
      <sz val="18"/>
      <color theme="1"/>
      <name val="ＭＳ Ｐゴシック"/>
      <family val="3"/>
      <charset val="128"/>
      <scheme val="minor"/>
    </font>
    <font>
      <b/>
      <sz val="14"/>
      <color theme="1"/>
      <name val="BIZ UDPゴシック"/>
      <family val="3"/>
      <charset val="128"/>
    </font>
    <font>
      <b/>
      <sz val="24"/>
      <color theme="1"/>
      <name val="BIZ UDPゴシック"/>
      <family val="3"/>
      <charset val="128"/>
    </font>
    <font>
      <b/>
      <sz val="20"/>
      <color rgb="FFFF0000"/>
      <name val="BIZ UDPゴシック"/>
      <family val="3"/>
      <charset val="128"/>
    </font>
    <font>
      <b/>
      <sz val="14"/>
      <color rgb="FF2B2B2B"/>
      <name val="Arial"/>
      <family val="3"/>
      <charset val="128"/>
    </font>
    <font>
      <b/>
      <sz val="14"/>
      <color rgb="FF2B2B2B"/>
      <name val="Arial"/>
      <family val="2"/>
    </font>
    <font>
      <u/>
      <sz val="10"/>
      <color rgb="FF24890D"/>
      <name val="Inherit"/>
      <family val="2"/>
    </font>
    <font>
      <b/>
      <sz val="11"/>
      <name val="游ゴシック"/>
      <family val="3"/>
      <charset val="128"/>
    </font>
    <font>
      <b/>
      <sz val="11"/>
      <color theme="1"/>
      <name val="游ゴシック"/>
      <family val="3"/>
      <charset val="128"/>
    </font>
    <font>
      <sz val="19"/>
      <name val="ＭＳ Ｐゴシック"/>
      <family val="3"/>
      <charset val="128"/>
    </font>
    <font>
      <sz val="16"/>
      <name val="Microsoft YaHei"/>
      <family val="3"/>
      <charset val="128"/>
    </font>
    <font>
      <b/>
      <sz val="9"/>
      <color rgb="FFFF0000"/>
      <name val="ＭＳ Ｐゴシック"/>
      <family val="3"/>
      <charset val="128"/>
    </font>
    <font>
      <b/>
      <sz val="20"/>
      <color theme="1"/>
      <name val="BIZ UDPゴシック"/>
      <family val="3"/>
      <charset val="128"/>
    </font>
    <font>
      <b/>
      <sz val="22"/>
      <color theme="1"/>
      <name val="BIZ UDPゴシック"/>
      <family val="3"/>
      <charset val="128"/>
    </font>
    <font>
      <b/>
      <sz val="13"/>
      <color theme="0"/>
      <name val="Inherit"/>
      <family val="2"/>
    </font>
    <font>
      <b/>
      <sz val="16"/>
      <color theme="1"/>
      <name val="ＭＳ Ｐゴシック"/>
      <family val="3"/>
      <charset val="128"/>
    </font>
    <font>
      <b/>
      <sz val="14"/>
      <color theme="1"/>
      <name val="ＭＳ Ｐゴシック"/>
      <family val="3"/>
      <charset val="128"/>
      <scheme val="minor"/>
    </font>
    <font>
      <sz val="18"/>
      <color theme="1"/>
      <name val="ＭＳ Ｐゴシック"/>
      <family val="3"/>
      <charset val="128"/>
      <scheme val="minor"/>
    </font>
    <font>
      <b/>
      <sz val="24"/>
      <color theme="0"/>
      <name val="BIZ UDPゴシック"/>
      <family val="3"/>
      <charset val="128"/>
    </font>
    <font>
      <u/>
      <sz val="18"/>
      <color indexed="12"/>
      <name val="ＭＳ Ｐゴシック"/>
      <family val="3"/>
      <charset val="128"/>
    </font>
    <font>
      <b/>
      <sz val="18"/>
      <color theme="1"/>
      <name val="BIZ UDPゴシック"/>
      <family val="3"/>
      <charset val="128"/>
    </font>
    <font>
      <b/>
      <sz val="18"/>
      <color rgb="FFFF0000"/>
      <name val="BIZ UDPゴシック"/>
      <family val="3"/>
      <charset val="128"/>
    </font>
    <font>
      <b/>
      <sz val="13"/>
      <color theme="0"/>
      <name val="ＭＳ Ｐゴシック"/>
      <family val="3"/>
      <charset val="128"/>
      <scheme val="minor"/>
    </font>
    <font>
      <b/>
      <sz val="13"/>
      <color theme="0"/>
      <name val="9,776"/>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11"/>
      <name val="Meiryo UI"/>
      <family val="3"/>
      <charset val="128"/>
    </font>
    <font>
      <sz val="11"/>
      <name val="ＪＳＰゴシック"/>
      <family val="3"/>
      <charset val="128"/>
    </font>
    <font>
      <sz val="12"/>
      <name val="ＪＳＰゴシック"/>
      <family val="3"/>
      <charset val="128"/>
    </font>
    <font>
      <b/>
      <sz val="14"/>
      <name val="游ゴシック"/>
      <family val="3"/>
      <charset val="128"/>
    </font>
    <font>
      <sz val="20"/>
      <color indexed="8"/>
      <name val="ＭＳ Ｐゴシック"/>
      <family val="3"/>
      <charset val="128"/>
    </font>
    <font>
      <b/>
      <sz val="20"/>
      <color rgb="FF222222"/>
      <name val="ＭＳ ゴシック"/>
      <family val="3"/>
      <charset val="128"/>
    </font>
    <font>
      <b/>
      <sz val="16"/>
      <name val="Arial"/>
      <family val="2"/>
    </font>
    <font>
      <b/>
      <sz val="14"/>
      <name val="ＭＳ Ｐゴシック"/>
      <family val="3"/>
      <charset val="128"/>
      <scheme val="minor"/>
    </font>
    <font>
      <b/>
      <sz val="16"/>
      <color indexed="48"/>
      <name val="ＭＳ Ｐゴシック"/>
      <family val="3"/>
      <charset val="128"/>
    </font>
    <font>
      <sz val="14"/>
      <name val="ＭＳ Ｐゴシック"/>
      <family val="3"/>
      <charset val="128"/>
      <scheme val="minor"/>
    </font>
    <font>
      <b/>
      <sz val="13"/>
      <color theme="0"/>
      <name val="Inherit"/>
    </font>
    <font>
      <b/>
      <sz val="9"/>
      <name val="ＭＳ Ｐゴシック"/>
      <family val="3"/>
      <charset val="128"/>
    </font>
    <font>
      <b/>
      <sz val="12.55"/>
      <color theme="0"/>
      <name val="Inherit"/>
      <family val="2"/>
    </font>
    <font>
      <b/>
      <sz val="13"/>
      <color theme="0"/>
      <name val="ＭＳ Ｐゴシック"/>
      <family val="3"/>
      <charset val="128"/>
    </font>
    <font>
      <b/>
      <sz val="13"/>
      <color theme="0"/>
      <name val="ＭＳ ゴシック"/>
      <family val="3"/>
      <charset val="128"/>
    </font>
    <font>
      <b/>
      <sz val="20"/>
      <color theme="1"/>
      <name val="ＭＳ Ｐゴシック"/>
      <family val="3"/>
      <charset val="128"/>
    </font>
    <font>
      <b/>
      <sz val="10"/>
      <color theme="1"/>
      <name val="ＭＳ Ｐゴシック"/>
      <family val="3"/>
      <charset val="128"/>
    </font>
    <font>
      <sz val="12.55"/>
      <name val="ＭＳ Ｐゴシック"/>
      <family val="3"/>
      <charset val="128"/>
    </font>
    <font>
      <sz val="12.55"/>
      <name val="Inherit"/>
      <family val="2"/>
    </font>
    <font>
      <b/>
      <sz val="20"/>
      <name val="ＭＳ Ｐゴシック"/>
      <family val="3"/>
      <charset val="128"/>
      <scheme val="minor"/>
    </font>
    <font>
      <sz val="20"/>
      <name val="ＭＳ Ｐゴシック"/>
      <family val="3"/>
      <charset val="128"/>
      <scheme val="minor"/>
    </font>
    <font>
      <sz val="13"/>
      <color theme="0"/>
      <name val="ＭＳ Ｐゴシック"/>
      <family val="3"/>
      <charset val="128"/>
      <scheme val="minor"/>
    </font>
    <font>
      <sz val="20"/>
      <color indexed="9"/>
      <name val="ＭＳ Ｐゴシック"/>
      <family val="3"/>
      <charset val="128"/>
    </font>
    <font>
      <sz val="8.8000000000000007"/>
      <color indexed="23"/>
      <name val="ＭＳ Ｐゴシック"/>
      <family val="3"/>
      <charset val="128"/>
    </font>
    <font>
      <sz val="14"/>
      <color indexed="63"/>
      <name val="Arial"/>
      <family val="2"/>
    </font>
    <font>
      <sz val="10"/>
      <name val="Arial"/>
      <family val="2"/>
    </font>
    <font>
      <b/>
      <sz val="14"/>
      <color indexed="53"/>
      <name val="ＭＳ Ｐゴシック"/>
      <family val="3"/>
      <charset val="128"/>
    </font>
    <font>
      <b/>
      <sz val="14"/>
      <color indexed="12"/>
      <name val="ＭＳ Ｐゴシック"/>
      <family val="3"/>
      <charset val="128"/>
    </font>
    <font>
      <b/>
      <sz val="13"/>
      <color indexed="9"/>
      <name val="ＭＳ Ｐゴシック"/>
      <family val="3"/>
      <charset val="128"/>
    </font>
    <font>
      <b/>
      <sz val="13"/>
      <name val="ＭＳ Ｐゴシック"/>
      <family val="3"/>
      <charset val="128"/>
    </font>
    <font>
      <b/>
      <sz val="11"/>
      <name val="ＭＳ Ｐゴシック"/>
      <family val="3"/>
      <charset val="128"/>
      <scheme val="minor"/>
    </font>
    <font>
      <b/>
      <sz val="16"/>
      <name val="Microsoft YaHei"/>
      <family val="3"/>
      <charset val="128"/>
    </font>
  </fonts>
  <fills count="54">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46"/>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52"/>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31"/>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AEAAAA"/>
        <bgColor indexed="64"/>
      </patternFill>
    </fill>
    <fill>
      <patternFill patternType="solid">
        <fgColor theme="8" tint="0.39997558519241921"/>
        <bgColor indexed="64"/>
      </patternFill>
    </fill>
    <fill>
      <patternFill patternType="solid">
        <fgColor rgb="FFC00000"/>
        <bgColor indexed="64"/>
      </patternFill>
    </fill>
    <fill>
      <patternFill patternType="solid">
        <fgColor theme="9" tint="-0.249977111117893"/>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bgColor indexed="64"/>
      </patternFill>
    </fill>
    <fill>
      <patternFill patternType="solid">
        <fgColor rgb="FFFFCC99"/>
        <bgColor indexed="64"/>
      </patternFill>
    </fill>
    <fill>
      <patternFill patternType="solid">
        <fgColor rgb="FF6EF729"/>
        <bgColor indexed="64"/>
      </patternFill>
    </fill>
    <fill>
      <patternFill patternType="solid">
        <fgColor theme="4"/>
        <bgColor indexed="64"/>
      </patternFill>
    </fill>
    <fill>
      <patternFill patternType="solid">
        <fgColor theme="3"/>
        <bgColor indexed="64"/>
      </patternFill>
    </fill>
    <fill>
      <patternFill patternType="solid">
        <fgColor theme="0" tint="-4.9989318521683403E-2"/>
        <bgColor indexed="64"/>
      </patternFill>
    </fill>
    <fill>
      <patternFill patternType="solid">
        <fgColor rgb="FF3399FF"/>
        <bgColor indexed="64"/>
      </patternFill>
    </fill>
    <fill>
      <patternFill patternType="solid">
        <fgColor theme="9" tint="0.79998168889431442"/>
        <bgColor indexed="64"/>
      </patternFill>
    </fill>
    <fill>
      <patternFill patternType="solid">
        <fgColor rgb="FF92D050"/>
        <bgColor indexed="64"/>
      </patternFill>
    </fill>
    <fill>
      <patternFill patternType="solid">
        <fgColor rgb="FF66CCFF"/>
        <bgColor indexed="64"/>
      </patternFill>
    </fill>
    <fill>
      <patternFill patternType="solid">
        <fgColor theme="7" tint="0.59999389629810485"/>
        <bgColor indexed="64"/>
      </patternFill>
    </fill>
    <fill>
      <patternFill patternType="solid">
        <fgColor indexed="12"/>
        <bgColor indexed="64"/>
      </patternFill>
    </fill>
    <fill>
      <patternFill patternType="solid">
        <fgColor indexed="16"/>
        <bgColor indexed="64"/>
      </patternFill>
    </fill>
    <fill>
      <patternFill patternType="solid">
        <fgColor rgb="FFFF0000"/>
        <bgColor indexed="64"/>
      </patternFill>
    </fill>
  </fills>
  <borders count="246">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23"/>
      </left>
      <right style="medium">
        <color indexed="23"/>
      </right>
      <top/>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thin">
        <color indexed="12"/>
      </top>
      <bottom style="medium">
        <color indexed="12"/>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right style="medium">
        <color indexed="12"/>
      </right>
      <top/>
      <bottom style="thin">
        <color indexed="12"/>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thin">
        <color indexed="12"/>
      </top>
      <bottom style="thin">
        <color indexed="12"/>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rgb="FF888888"/>
      </right>
      <top/>
      <bottom style="medium">
        <color rgb="FF888888"/>
      </bottom>
      <diagonal/>
    </border>
    <border>
      <left style="medium">
        <color indexed="12"/>
      </left>
      <right style="medium">
        <color indexed="12"/>
      </right>
      <top style="thin">
        <color indexed="12"/>
      </top>
      <bottom style="medium">
        <color indexed="12"/>
      </bottom>
      <diagonal/>
    </border>
    <border>
      <left style="medium">
        <color indexed="12"/>
      </left>
      <right/>
      <top style="thin">
        <color indexed="12"/>
      </top>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thin">
        <color auto="1"/>
      </left>
      <right style="thin">
        <color auto="1"/>
      </right>
      <top style="medium">
        <color theme="0" tint="-0.24994659260841701"/>
      </top>
      <bottom style="medium">
        <color theme="0" tint="-0.24994659260841701"/>
      </bottom>
      <diagonal/>
    </border>
    <border>
      <left style="thin">
        <color auto="1"/>
      </left>
      <right/>
      <top style="medium">
        <color theme="0" tint="-0.24994659260841701"/>
      </top>
      <bottom style="medium">
        <color theme="0" tint="-0.24994659260841701"/>
      </bottom>
      <diagonal/>
    </border>
    <border>
      <left style="medium">
        <color indexed="23"/>
      </left>
      <right/>
      <top/>
      <bottom style="medium">
        <color indexed="55"/>
      </bottom>
      <diagonal/>
    </border>
    <border>
      <left style="medium">
        <color theme="0" tint="-0.24994659260841701"/>
      </left>
      <right style="thin">
        <color auto="1"/>
      </right>
      <top style="medium">
        <color theme="0" tint="-0.24994659260841701"/>
      </top>
      <bottom style="medium">
        <color theme="0" tint="-0.24994659260841701"/>
      </bottom>
      <diagonal/>
    </border>
    <border>
      <left style="thin">
        <color auto="1"/>
      </left>
      <right style="medium">
        <color theme="0" tint="-0.24994659260841701"/>
      </right>
      <top style="medium">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style="medium">
        <color indexed="23"/>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top/>
      <bottom style="medium">
        <color indexed="12"/>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12"/>
      </top>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auto="1"/>
      </left>
      <right/>
      <top/>
      <bottom style="thick">
        <color indexed="12"/>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style="medium">
        <color auto="1"/>
      </left>
      <right style="medium">
        <color indexed="12"/>
      </right>
      <top style="medium">
        <color indexed="12"/>
      </top>
      <bottom style="thin">
        <color indexed="12"/>
      </bottom>
      <diagonal/>
    </border>
    <border>
      <left style="medium">
        <color indexed="12"/>
      </left>
      <right style="medium">
        <color indexed="12"/>
      </right>
      <top/>
      <bottom style="medium">
        <color auto="1"/>
      </bottom>
      <diagonal/>
    </border>
    <border>
      <left style="medium">
        <color indexed="12"/>
      </left>
      <right style="medium">
        <color auto="1"/>
      </right>
      <top style="medium">
        <color indexed="12"/>
      </top>
      <bottom style="medium">
        <color auto="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auto="1"/>
      </left>
      <right style="medium">
        <color indexed="12"/>
      </right>
      <top style="thin">
        <color rgb="FF0070C0"/>
      </top>
      <bottom style="medium">
        <color auto="1"/>
      </bottom>
      <diagonal/>
    </border>
    <border>
      <left style="medium">
        <color rgb="FF888888"/>
      </left>
      <right/>
      <top/>
      <bottom style="medium">
        <color rgb="FF888888"/>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auto="1"/>
      </right>
      <top style="thick">
        <color indexed="12"/>
      </top>
      <bottom/>
      <diagonal/>
    </border>
    <border>
      <left/>
      <right style="medium">
        <color auto="1"/>
      </right>
      <top/>
      <bottom/>
      <diagonal/>
    </border>
    <border>
      <left/>
      <right style="medium">
        <color auto="1"/>
      </right>
      <top/>
      <bottom style="medium">
        <color indexed="12"/>
      </bottom>
      <diagonal/>
    </border>
    <border>
      <left/>
      <right/>
      <top style="thin">
        <color indexed="12"/>
      </top>
      <bottom style="thick">
        <color indexed="12"/>
      </bottom>
      <diagonal/>
    </border>
    <border>
      <left style="thick">
        <color indexed="12"/>
      </left>
      <right style="thick">
        <color indexed="12"/>
      </right>
      <top style="thick">
        <color indexed="12"/>
      </top>
      <bottom/>
      <diagonal/>
    </border>
    <border>
      <left style="thick">
        <color indexed="12"/>
      </left>
      <right style="thick">
        <color indexed="12"/>
      </right>
      <top/>
      <bottom/>
      <diagonal/>
    </border>
    <border>
      <left style="thick">
        <color indexed="12"/>
      </left>
      <right style="thick">
        <color indexed="12"/>
      </right>
      <top/>
      <bottom style="medium">
        <color indexed="12"/>
      </bottom>
      <diagonal/>
    </border>
    <border>
      <left style="medium">
        <color auto="1"/>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12"/>
      </top>
      <bottom/>
      <diagonal/>
    </border>
    <border>
      <left style="medium">
        <color indexed="12"/>
      </left>
      <right/>
      <top style="thin">
        <color indexed="12"/>
      </top>
      <bottom style="medium">
        <color indexed="12"/>
      </bottom>
      <diagonal/>
    </border>
    <border>
      <left/>
      <right style="thick">
        <color indexed="12"/>
      </right>
      <top style="thin">
        <color indexed="12"/>
      </top>
      <bottom style="medium">
        <color indexed="12"/>
      </bottom>
      <diagonal/>
    </border>
    <border>
      <left/>
      <right style="medium">
        <color indexed="12"/>
      </right>
      <top style="medium">
        <color indexed="12"/>
      </top>
      <bottom style="thin">
        <color indexed="12"/>
      </bottom>
      <diagonal/>
    </border>
    <border>
      <left/>
      <right/>
      <top style="thin">
        <color indexed="12"/>
      </top>
      <bottom style="thin">
        <color indexed="12"/>
      </bottom>
      <diagonal/>
    </border>
    <border>
      <left style="medium">
        <color indexed="12"/>
      </left>
      <right style="medium">
        <color indexed="12"/>
      </right>
      <top/>
      <bottom style="thin">
        <color indexed="12"/>
      </bottom>
      <diagonal/>
    </border>
    <border>
      <left style="medium">
        <color indexed="12"/>
      </left>
      <right style="medium">
        <color indexed="12"/>
      </right>
      <top/>
      <bottom style="medium">
        <color rgb="FF002060"/>
      </bottom>
      <diagonal/>
    </border>
    <border>
      <left style="medium">
        <color indexed="12"/>
      </left>
      <right/>
      <top style="thin">
        <color indexed="12"/>
      </top>
      <bottom style="thick">
        <color indexed="12"/>
      </bottom>
      <diagonal/>
    </border>
    <border>
      <left style="medium">
        <color indexed="12"/>
      </left>
      <right/>
      <top/>
      <bottom style="thin">
        <color indexed="12"/>
      </bottom>
      <diagonal/>
    </border>
    <border>
      <left style="medium">
        <color indexed="12"/>
      </left>
      <right/>
      <top/>
      <bottom style="thick">
        <color indexed="12"/>
      </bottom>
      <diagonal/>
    </border>
    <border>
      <left style="thick">
        <color indexed="56"/>
      </left>
      <right/>
      <top style="thick">
        <color indexed="56"/>
      </top>
      <bottom/>
      <diagonal/>
    </border>
    <border>
      <left/>
      <right/>
      <top style="thick">
        <color indexed="56"/>
      </top>
      <bottom/>
      <diagonal/>
    </border>
    <border>
      <left/>
      <right style="thick">
        <color indexed="56"/>
      </right>
      <top style="thick">
        <color indexed="56"/>
      </top>
      <bottom/>
      <diagonal/>
    </border>
    <border>
      <left style="thick">
        <color indexed="56"/>
      </left>
      <right/>
      <top/>
      <bottom/>
      <diagonal/>
    </border>
    <border>
      <left/>
      <right style="thick">
        <color indexed="56"/>
      </right>
      <top/>
      <bottom/>
      <diagonal/>
    </border>
    <border>
      <left style="thick">
        <color indexed="56"/>
      </left>
      <right/>
      <top/>
      <bottom style="thick">
        <color indexed="56"/>
      </bottom>
      <diagonal/>
    </border>
    <border>
      <left/>
      <right/>
      <top/>
      <bottom style="thick">
        <color indexed="56"/>
      </bottom>
      <diagonal/>
    </border>
    <border>
      <left/>
      <right style="thick">
        <color indexed="56"/>
      </right>
      <top/>
      <bottom style="thick">
        <color indexed="56"/>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95" fillId="0" borderId="0"/>
    <xf numFmtId="0" fontId="196" fillId="0" borderId="0" applyNumberFormat="0" applyFill="0" applyBorder="0" applyAlignment="0" applyProtection="0"/>
    <xf numFmtId="0" fontId="195" fillId="0" borderId="0"/>
  </cellStyleXfs>
  <cellXfs count="944">
    <xf numFmtId="0" fontId="0" fillId="0" borderId="0" xfId="0">
      <alignment vertical="center"/>
    </xf>
    <xf numFmtId="0" fontId="6" fillId="0" borderId="0" xfId="2">
      <alignment vertical="center"/>
    </xf>
    <xf numFmtId="0" fontId="6" fillId="2" borderId="0" xfId="2" applyFill="1" applyBorder="1" applyAlignment="1">
      <alignment horizontal="center" vertical="center"/>
    </xf>
    <xf numFmtId="14" fontId="19" fillId="3" borderId="1" xfId="2" applyNumberFormat="1" applyFont="1" applyFill="1" applyBorder="1" applyAlignment="1">
      <alignment horizontal="center" vertical="center" shrinkToFit="1"/>
    </xf>
    <xf numFmtId="0" fontId="10" fillId="0" borderId="0" xfId="2" applyFont="1" applyFill="1" applyBorder="1" applyAlignment="1">
      <alignment horizontal="center" vertical="center"/>
    </xf>
    <xf numFmtId="14" fontId="10" fillId="0" borderId="0" xfId="2" applyNumberFormat="1" applyFont="1" applyFill="1" applyBorder="1" applyAlignment="1">
      <alignment horizontal="center" vertical="center"/>
    </xf>
    <xf numFmtId="0" fontId="10" fillId="0" borderId="0" xfId="2" applyFont="1" applyFill="1" applyBorder="1" applyAlignment="1">
      <alignment vertical="top" wrapText="1"/>
    </xf>
    <xf numFmtId="0" fontId="6" fillId="0" borderId="0" xfId="2" applyFill="1" applyBorder="1">
      <alignment vertical="center"/>
    </xf>
    <xf numFmtId="0" fontId="6" fillId="0" borderId="0" xfId="2" applyFont="1" applyFill="1" applyBorder="1" applyAlignment="1">
      <alignment vertical="center"/>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24" fillId="5" borderId="7" xfId="2" applyFont="1" applyFill="1" applyBorder="1" applyAlignment="1">
      <alignment horizontal="center" vertical="center" wrapText="1"/>
    </xf>
    <xf numFmtId="0" fontId="6" fillId="6"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6"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6" borderId="13" xfId="2" applyFont="1" applyFill="1" applyBorder="1" applyAlignment="1">
      <alignment horizontal="center" vertical="center"/>
    </xf>
    <xf numFmtId="0" fontId="23" fillId="6" borderId="7" xfId="2" applyFont="1" applyFill="1" applyBorder="1" applyAlignment="1">
      <alignment horizontal="center" vertical="center"/>
    </xf>
    <xf numFmtId="0" fontId="23" fillId="0" borderId="13" xfId="2" applyFont="1" applyBorder="1" applyAlignment="1">
      <alignment horizontal="center" vertical="center"/>
    </xf>
    <xf numFmtId="0" fontId="6" fillId="2" borderId="8" xfId="2" applyFill="1" applyBorder="1" applyAlignment="1">
      <alignment horizontal="center" vertical="center" wrapText="1"/>
    </xf>
    <xf numFmtId="0" fontId="23" fillId="6" borderId="15" xfId="2" applyFont="1" applyFill="1" applyBorder="1" applyAlignment="1">
      <alignment horizontal="center" vertical="center"/>
    </xf>
    <xf numFmtId="177" fontId="17" fillId="6" borderId="16" xfId="2" applyNumberFormat="1" applyFont="1" applyFill="1" applyBorder="1" applyAlignment="1">
      <alignment horizontal="center" vertical="center" wrapText="1"/>
    </xf>
    <xf numFmtId="0" fontId="23" fillId="6" borderId="9" xfId="2" applyFont="1" applyFill="1" applyBorder="1" applyAlignment="1">
      <alignment horizontal="center" vertical="center"/>
    </xf>
    <xf numFmtId="0" fontId="6" fillId="6" borderId="15" xfId="2" applyFill="1" applyBorder="1">
      <alignment vertical="center"/>
    </xf>
    <xf numFmtId="0" fontId="6" fillId="6" borderId="16" xfId="2" applyFill="1" applyBorder="1">
      <alignment vertical="center"/>
    </xf>
    <xf numFmtId="0" fontId="6" fillId="6" borderId="9" xfId="2" applyFill="1" applyBorder="1">
      <alignment vertical="center"/>
    </xf>
    <xf numFmtId="0" fontId="6" fillId="6" borderId="17" xfId="2" applyFill="1" applyBorder="1">
      <alignment vertical="center"/>
    </xf>
    <xf numFmtId="0" fontId="14" fillId="6" borderId="18" xfId="2" applyFont="1" applyFill="1" applyBorder="1">
      <alignment vertical="center"/>
    </xf>
    <xf numFmtId="0" fontId="6" fillId="6" borderId="4" xfId="2" applyFill="1" applyBorder="1">
      <alignment vertical="center"/>
    </xf>
    <xf numFmtId="0" fontId="6" fillId="0" borderId="17" xfId="2" applyBorder="1">
      <alignment vertical="center"/>
    </xf>
    <xf numFmtId="0" fontId="6" fillId="6" borderId="19" xfId="2" applyFill="1" applyBorder="1">
      <alignment vertical="center"/>
    </xf>
    <xf numFmtId="0" fontId="6" fillId="6" borderId="20" xfId="2" applyFill="1" applyBorder="1">
      <alignment vertical="center"/>
    </xf>
    <xf numFmtId="0" fontId="6" fillId="6" borderId="21" xfId="2" applyFill="1"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6" fillId="0" borderId="25" xfId="2" applyBorder="1">
      <alignment vertical="center"/>
    </xf>
    <xf numFmtId="0" fontId="18" fillId="3" borderId="26" xfId="2" applyFont="1" applyFill="1" applyBorder="1" applyAlignment="1">
      <alignment horizontal="center" vertical="center" wrapText="1"/>
    </xf>
    <xf numFmtId="0" fontId="25" fillId="0" borderId="0" xfId="2" applyFont="1" applyFill="1" applyBorder="1" applyAlignment="1">
      <alignment vertical="center"/>
    </xf>
    <xf numFmtId="0" fontId="6" fillId="0" borderId="0" xfId="2" applyFont="1">
      <alignment vertical="center"/>
    </xf>
    <xf numFmtId="0" fontId="9" fillId="6" borderId="0" xfId="2" applyFont="1" applyFill="1" applyBorder="1" applyAlignment="1">
      <alignment horizontal="center" vertical="center" wrapText="1"/>
    </xf>
    <xf numFmtId="14" fontId="9" fillId="6" borderId="0" xfId="2" applyNumberFormat="1" applyFont="1" applyFill="1" applyBorder="1" applyAlignment="1">
      <alignment horizontal="center" vertical="center"/>
    </xf>
    <xf numFmtId="14" fontId="26" fillId="6" borderId="0" xfId="2" applyNumberFormat="1" applyFont="1" applyFill="1" applyBorder="1" applyAlignment="1">
      <alignment horizontal="center" vertical="center"/>
    </xf>
    <xf numFmtId="0" fontId="6" fillId="0" borderId="0" xfId="2" applyFont="1" applyAlignment="1">
      <alignment vertical="center"/>
    </xf>
    <xf numFmtId="0" fontId="6" fillId="0" borderId="0" xfId="2" applyFont="1" applyAlignment="1">
      <alignment horizontal="center" vertical="center"/>
    </xf>
    <xf numFmtId="0" fontId="26" fillId="0" borderId="0" xfId="2" applyFont="1" applyAlignment="1">
      <alignment horizontal="center" vertical="center"/>
    </xf>
    <xf numFmtId="0" fontId="8" fillId="6" borderId="0" xfId="1" applyFill="1" applyAlignment="1" applyProtection="1">
      <alignment vertical="center" wrapText="1"/>
    </xf>
    <xf numFmtId="0" fontId="6" fillId="0" borderId="0" xfId="2" applyFill="1">
      <alignment vertical="center"/>
    </xf>
    <xf numFmtId="0" fontId="6" fillId="6" borderId="0" xfId="2" applyFont="1" applyFill="1" applyAlignment="1">
      <alignment vertical="center"/>
    </xf>
    <xf numFmtId="0" fontId="10" fillId="2" borderId="34" xfId="2" applyFont="1" applyFill="1" applyBorder="1" applyAlignment="1">
      <alignment horizontal="center" vertical="center"/>
    </xf>
    <xf numFmtId="14" fontId="10" fillId="2" borderId="35" xfId="2" applyNumberFormat="1" applyFont="1" applyFill="1" applyBorder="1" applyAlignment="1">
      <alignment horizontal="center" vertical="center"/>
    </xf>
    <xf numFmtId="0" fontId="6" fillId="0" borderId="0" xfId="2" applyFill="1" applyBorder="1" applyAlignment="1">
      <alignment horizontal="center" vertical="center"/>
    </xf>
    <xf numFmtId="0" fontId="6" fillId="6" borderId="0" xfId="2" applyFill="1" applyAlignment="1">
      <alignment vertical="center" wrapText="1"/>
    </xf>
    <xf numFmtId="0" fontId="15" fillId="6" borderId="37" xfId="2" applyFont="1" applyFill="1" applyBorder="1" applyAlignment="1">
      <alignment vertical="center" wrapText="1"/>
    </xf>
    <xf numFmtId="0" fontId="6" fillId="6" borderId="38" xfId="2" applyFill="1" applyBorder="1" applyAlignment="1">
      <alignment vertical="center" wrapText="1"/>
    </xf>
    <xf numFmtId="0" fontId="6" fillId="6" borderId="39" xfId="2" applyFill="1" applyBorder="1" applyAlignment="1">
      <alignment vertical="center" wrapText="1"/>
    </xf>
    <xf numFmtId="0" fontId="26" fillId="0" borderId="0" xfId="19" applyFont="1" applyFill="1" applyBorder="1" applyAlignment="1">
      <alignment horizontal="center" vertical="center"/>
    </xf>
    <xf numFmtId="0" fontId="26" fillId="0" borderId="0" xfId="19" applyFont="1" applyFill="1" applyBorder="1" applyAlignment="1">
      <alignment horizontal="center" vertical="center" wrapText="1"/>
    </xf>
    <xf numFmtId="0" fontId="10" fillId="6" borderId="0" xfId="2" applyFont="1" applyFill="1">
      <alignment vertical="center"/>
    </xf>
    <xf numFmtId="14" fontId="27" fillId="3" borderId="1" xfId="1" applyNumberFormat="1" applyFont="1" applyFill="1" applyBorder="1" applyAlignment="1" applyProtection="1">
      <alignment horizontal="center" vertical="center" wrapText="1" shrinkToFit="1"/>
    </xf>
    <xf numFmtId="0" fontId="34" fillId="10" borderId="47" xfId="17" applyFont="1" applyFill="1" applyBorder="1" applyAlignment="1">
      <alignment horizontal="left" vertical="center"/>
    </xf>
    <xf numFmtId="0" fontId="34" fillId="10" borderId="48" xfId="17" applyFont="1" applyFill="1" applyBorder="1" applyAlignment="1">
      <alignment horizontal="center" vertical="center"/>
    </xf>
    <xf numFmtId="0" fontId="34" fillId="10" borderId="48" xfId="2" applyFont="1" applyFill="1" applyBorder="1" applyAlignment="1">
      <alignment horizontal="center" vertical="center"/>
    </xf>
    <xf numFmtId="0" fontId="35" fillId="10" borderId="48" xfId="2" applyFont="1" applyFill="1" applyBorder="1" applyAlignment="1">
      <alignment horizontal="center" vertical="center"/>
    </xf>
    <xf numFmtId="0" fontId="35" fillId="10" borderId="49" xfId="2" applyFont="1" applyFill="1" applyBorder="1" applyAlignment="1">
      <alignment horizontal="center" vertical="center"/>
    </xf>
    <xf numFmtId="0" fontId="36" fillId="0" borderId="0" xfId="2" applyFont="1">
      <alignment vertical="center"/>
    </xf>
    <xf numFmtId="0" fontId="39" fillId="0" borderId="0" xfId="2" applyFont="1" applyAlignment="1">
      <alignment horizontal="center" vertical="center"/>
    </xf>
    <xf numFmtId="0" fontId="40" fillId="0" borderId="0" xfId="2" applyFont="1" applyAlignment="1">
      <alignment vertical="center" wrapText="1"/>
    </xf>
    <xf numFmtId="0" fontId="1" fillId="0" borderId="0" xfId="17">
      <alignment vertical="center"/>
    </xf>
    <xf numFmtId="0" fontId="41" fillId="0" borderId="0" xfId="17" applyFont="1">
      <alignment vertical="center"/>
    </xf>
    <xf numFmtId="0" fontId="35" fillId="10" borderId="50" xfId="2" applyFont="1" applyFill="1" applyBorder="1" applyAlignment="1">
      <alignment horizontal="center" vertical="center"/>
    </xf>
    <xf numFmtId="0" fontId="35" fillId="10" borderId="51" xfId="2" applyFont="1" applyFill="1" applyBorder="1" applyAlignment="1">
      <alignment horizontal="center" vertical="center"/>
    </xf>
    <xf numFmtId="0" fontId="42" fillId="0" borderId="0" xfId="2" applyFont="1" applyAlignment="1">
      <alignment vertical="center" wrapText="1"/>
    </xf>
    <xf numFmtId="0" fontId="44" fillId="0" borderId="0" xfId="2" applyFont="1">
      <alignment vertical="center"/>
    </xf>
    <xf numFmtId="0" fontId="45" fillId="0" borderId="0" xfId="2" applyFont="1" applyAlignment="1">
      <alignment horizontal="center" vertical="center"/>
    </xf>
    <xf numFmtId="0" fontId="1" fillId="11" borderId="51" xfId="17" applyFill="1" applyBorder="1">
      <alignment vertical="center"/>
    </xf>
    <xf numFmtId="0" fontId="38" fillId="0" borderId="0" xfId="17" applyFont="1" applyAlignment="1">
      <alignment horizontal="center" vertical="center"/>
    </xf>
    <xf numFmtId="0" fontId="46" fillId="0" borderId="0" xfId="2" applyFont="1" applyAlignment="1">
      <alignment vertical="center" wrapText="1"/>
    </xf>
    <xf numFmtId="0" fontId="8" fillId="0" borderId="50" xfId="1" applyFill="1" applyBorder="1" applyAlignment="1" applyProtection="1">
      <alignment vertical="center"/>
    </xf>
    <xf numFmtId="0" fontId="1" fillId="11" borderId="51" xfId="17" applyFill="1" applyBorder="1" applyAlignment="1">
      <alignment horizontal="center" vertical="center"/>
    </xf>
    <xf numFmtId="0" fontId="42" fillId="0" borderId="0" xfId="2" applyFont="1">
      <alignment vertical="center"/>
    </xf>
    <xf numFmtId="0" fontId="8" fillId="11" borderId="0" xfId="1" applyFill="1" applyBorder="1" applyAlignment="1" applyProtection="1">
      <alignment vertical="center" wrapText="1"/>
    </xf>
    <xf numFmtId="0" fontId="6" fillId="11" borderId="51"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8" fillId="0" borderId="0" xfId="1" applyFill="1" applyAlignment="1" applyProtection="1">
      <alignment horizontal="center" vertical="center"/>
    </xf>
    <xf numFmtId="0" fontId="0" fillId="12" borderId="0" xfId="0" applyFill="1" applyAlignment="1">
      <alignment vertical="center" wrapText="1"/>
    </xf>
    <xf numFmtId="0" fontId="1" fillId="12" borderId="0" xfId="17" applyFill="1">
      <alignment vertical="center"/>
    </xf>
    <xf numFmtId="0" fontId="50" fillId="13" borderId="57" xfId="17" applyFont="1" applyFill="1" applyBorder="1" applyAlignment="1">
      <alignment horizontal="center" vertical="center"/>
    </xf>
    <xf numFmtId="180" fontId="50" fillId="13" borderId="58" xfId="17" applyNumberFormat="1" applyFont="1" applyFill="1" applyBorder="1" applyAlignment="1">
      <alignment horizontal="center" vertical="center"/>
    </xf>
    <xf numFmtId="0" fontId="57" fillId="3" borderId="59" xfId="17" applyFont="1" applyFill="1" applyBorder="1" applyAlignment="1">
      <alignment horizontal="center" vertical="center" wrapText="1"/>
    </xf>
    <xf numFmtId="0" fontId="7" fillId="3" borderId="60" xfId="17" applyFont="1" applyFill="1" applyBorder="1" applyAlignment="1">
      <alignment horizontal="center" vertical="center" wrapText="1"/>
    </xf>
    <xf numFmtId="0" fontId="14" fillId="3" borderId="60" xfId="17" applyFont="1" applyFill="1" applyBorder="1" applyAlignment="1">
      <alignment horizontal="center" vertical="center" wrapText="1"/>
    </xf>
    <xf numFmtId="0" fontId="59" fillId="3" borderId="60" xfId="17" applyFont="1" applyFill="1" applyBorder="1" applyAlignment="1">
      <alignment horizontal="center" vertical="center" wrapText="1"/>
    </xf>
    <xf numFmtId="0" fontId="7" fillId="3" borderId="61" xfId="17" applyFont="1" applyFill="1" applyBorder="1" applyAlignment="1">
      <alignment horizontal="center" vertical="center" wrapText="1"/>
    </xf>
    <xf numFmtId="0" fontId="7" fillId="3" borderId="36" xfId="17" applyFont="1" applyFill="1" applyBorder="1" applyAlignment="1">
      <alignment horizontal="center" vertical="center" wrapText="1"/>
    </xf>
    <xf numFmtId="176" fontId="60" fillId="3" borderId="43" xfId="17" applyNumberFormat="1" applyFont="1" applyFill="1" applyBorder="1" applyAlignment="1">
      <alignment horizontal="center" vertical="center" wrapText="1"/>
    </xf>
    <xf numFmtId="0" fontId="60" fillId="3" borderId="43" xfId="17" applyFont="1" applyFill="1" applyBorder="1" applyAlignment="1">
      <alignment horizontal="left" vertical="center" wrapText="1"/>
    </xf>
    <xf numFmtId="0" fontId="7" fillId="3" borderId="30" xfId="17" applyFont="1" applyFill="1" applyBorder="1" applyAlignment="1">
      <alignment horizontal="center" vertical="center" wrapText="1"/>
    </xf>
    <xf numFmtId="176" fontId="60" fillId="14" borderId="62" xfId="17" applyNumberFormat="1" applyFont="1" applyFill="1" applyBorder="1" applyAlignment="1">
      <alignment horizontal="center" vertical="center" wrapText="1"/>
    </xf>
    <xf numFmtId="0" fontId="60" fillId="14" borderId="62" xfId="17" applyFont="1" applyFill="1" applyBorder="1" applyAlignment="1">
      <alignment horizontal="left" vertical="center" wrapText="1"/>
    </xf>
    <xf numFmtId="0" fontId="64" fillId="15" borderId="63" xfId="17" applyFont="1" applyFill="1" applyBorder="1" applyAlignment="1">
      <alignment horizontal="center" vertical="center" wrapText="1"/>
    </xf>
    <xf numFmtId="176" fontId="62" fillId="15" borderId="63" xfId="17" applyNumberFormat="1" applyFont="1" applyFill="1" applyBorder="1" applyAlignment="1">
      <alignment horizontal="center" vertical="center" wrapText="1"/>
    </xf>
    <xf numFmtId="181" fontId="64" fillId="11" borderId="63" xfId="0" applyNumberFormat="1" applyFont="1" applyFill="1" applyBorder="1" applyAlignment="1">
      <alignment horizontal="center" vertical="center"/>
    </xf>
    <xf numFmtId="0" fontId="64" fillId="15" borderId="64" xfId="17" applyFont="1" applyFill="1" applyBorder="1" applyAlignment="1">
      <alignment horizontal="center" vertical="center" wrapText="1"/>
    </xf>
    <xf numFmtId="182" fontId="66" fillId="15" borderId="65" xfId="17" applyNumberFormat="1" applyFont="1" applyFill="1" applyBorder="1" applyAlignment="1">
      <alignment horizontal="center" vertical="center" wrapText="1"/>
    </xf>
    <xf numFmtId="0" fontId="7" fillId="3" borderId="37" xfId="17" applyFont="1" applyFill="1" applyBorder="1" applyAlignment="1">
      <alignment horizontal="center" vertical="center" wrapText="1"/>
    </xf>
    <xf numFmtId="0" fontId="7" fillId="3" borderId="38" xfId="17" applyFont="1" applyFill="1" applyBorder="1" applyAlignment="1">
      <alignment horizontal="center" vertical="center" wrapText="1"/>
    </xf>
    <xf numFmtId="0" fontId="14" fillId="3" borderId="38" xfId="17" applyFont="1" applyFill="1" applyBorder="1" applyAlignment="1">
      <alignment horizontal="center" vertical="center" wrapText="1"/>
    </xf>
    <xf numFmtId="0" fontId="59" fillId="3" borderId="38" xfId="17" applyFont="1" applyFill="1" applyBorder="1" applyAlignment="1">
      <alignment horizontal="center" vertical="center" wrapText="1"/>
    </xf>
    <xf numFmtId="0" fontId="7" fillId="3" borderId="39"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4" xfId="2" applyBorder="1" applyAlignment="1">
      <alignment vertical="top" wrapText="1"/>
    </xf>
    <xf numFmtId="0" fontId="6" fillId="16" borderId="14" xfId="2" applyFill="1" applyBorder="1" applyAlignment="1">
      <alignment vertical="top" wrapText="1"/>
    </xf>
    <xf numFmtId="0" fontId="23" fillId="0" borderId="0" xfId="2" applyFont="1" applyAlignment="1">
      <alignment vertical="top" wrapText="1"/>
    </xf>
    <xf numFmtId="0" fontId="6" fillId="2" borderId="14" xfId="2" applyFill="1" applyBorder="1" applyAlignment="1">
      <alignment vertical="top" wrapText="1"/>
    </xf>
    <xf numFmtId="0" fontId="6" fillId="2" borderId="67" xfId="2" applyFill="1" applyBorder="1" applyAlignment="1">
      <alignment vertical="top" wrapText="1"/>
    </xf>
    <xf numFmtId="0" fontId="6" fillId="2" borderId="68" xfId="2" applyFill="1" applyBorder="1" applyAlignment="1">
      <alignment vertical="top" wrapText="1"/>
    </xf>
    <xf numFmtId="0" fontId="1" fillId="2" borderId="69" xfId="2" applyFont="1" applyFill="1" applyBorder="1" applyAlignment="1">
      <alignment vertical="top" wrapText="1"/>
    </xf>
    <xf numFmtId="0" fontId="1" fillId="2" borderId="67" xfId="2" applyFont="1" applyFill="1" applyBorder="1" applyAlignment="1">
      <alignment vertical="top" wrapText="1"/>
    </xf>
    <xf numFmtId="0" fontId="1" fillId="2" borderId="66" xfId="2" applyFont="1" applyFill="1" applyBorder="1" applyAlignment="1">
      <alignment vertical="top" wrapText="1"/>
    </xf>
    <xf numFmtId="0" fontId="6" fillId="3" borderId="14" xfId="2" applyFill="1" applyBorder="1">
      <alignment vertical="center"/>
    </xf>
    <xf numFmtId="0" fontId="1" fillId="3" borderId="70" xfId="2" applyFont="1" applyFill="1" applyBorder="1" applyAlignment="1">
      <alignment vertical="top" wrapText="1"/>
    </xf>
    <xf numFmtId="0" fontId="6" fillId="17" borderId="14" xfId="2" applyFill="1" applyBorder="1">
      <alignment vertical="center"/>
    </xf>
    <xf numFmtId="0" fontId="0" fillId="0" borderId="72" xfId="0" applyBorder="1">
      <alignment vertical="center"/>
    </xf>
    <xf numFmtId="0" fontId="15" fillId="0" borderId="72" xfId="0" applyFont="1" applyBorder="1">
      <alignment vertical="center"/>
    </xf>
    <xf numFmtId="0" fontId="0" fillId="0" borderId="73" xfId="0" applyBorder="1">
      <alignment vertical="center"/>
    </xf>
    <xf numFmtId="0" fontId="0" fillId="0" borderId="53" xfId="0" applyBorder="1">
      <alignment vertical="center"/>
    </xf>
    <xf numFmtId="177" fontId="12" fillId="22" borderId="8" xfId="2" applyNumberFormat="1" applyFont="1" applyFill="1" applyBorder="1" applyAlignment="1">
      <alignment horizontal="center" vertical="center" shrinkToFit="1"/>
    </xf>
    <xf numFmtId="0" fontId="6" fillId="22" borderId="0" xfId="2" applyFill="1" applyBorder="1" applyAlignment="1">
      <alignment horizontal="center" vertical="center"/>
    </xf>
    <xf numFmtId="0" fontId="25" fillId="22" borderId="0" xfId="2" applyFont="1" applyFill="1" applyBorder="1" applyAlignment="1">
      <alignment vertical="center"/>
    </xf>
    <xf numFmtId="0" fontId="25" fillId="22" borderId="0" xfId="1" applyFont="1" applyFill="1" applyBorder="1" applyAlignment="1" applyProtection="1">
      <alignment vertical="top" wrapText="1"/>
    </xf>
    <xf numFmtId="0" fontId="25" fillId="22" borderId="0" xfId="2" applyFont="1" applyFill="1" applyBorder="1" applyAlignment="1">
      <alignment vertical="top" wrapText="1"/>
    </xf>
    <xf numFmtId="0" fontId="25" fillId="22" borderId="30" xfId="2" applyFont="1" applyFill="1" applyBorder="1" applyAlignment="1">
      <alignment vertical="top" wrapText="1"/>
    </xf>
    <xf numFmtId="0" fontId="8" fillId="22" borderId="0" xfId="1" applyFill="1" applyAlignment="1" applyProtection="1">
      <alignment vertical="center" wrapText="1"/>
    </xf>
    <xf numFmtId="0" fontId="6" fillId="22" borderId="0" xfId="2" applyFill="1">
      <alignment vertical="center"/>
    </xf>
    <xf numFmtId="0" fontId="0" fillId="22" borderId="0" xfId="0" applyFill="1">
      <alignment vertical="center"/>
    </xf>
    <xf numFmtId="0" fontId="6" fillId="7" borderId="8" xfId="2" applyFill="1" applyBorder="1" applyAlignment="1">
      <alignment horizontal="center" vertical="center" wrapText="1"/>
    </xf>
    <xf numFmtId="0" fontId="6" fillId="0" borderId="108" xfId="2" applyBorder="1" applyAlignment="1">
      <alignment horizontal="center" vertical="center" wrapText="1"/>
    </xf>
    <xf numFmtId="0" fontId="6" fillId="7" borderId="108" xfId="2" applyFill="1" applyBorder="1" applyAlignment="1">
      <alignment horizontal="center" vertical="center" wrapText="1"/>
    </xf>
    <xf numFmtId="0" fontId="1" fillId="6" borderId="0" xfId="2" applyFont="1" applyFill="1">
      <alignment vertical="center"/>
    </xf>
    <xf numFmtId="0" fontId="8" fillId="22" borderId="0" xfId="1" applyFill="1" applyAlignment="1" applyProtection="1">
      <alignment vertical="center"/>
    </xf>
    <xf numFmtId="3" fontId="0" fillId="28" borderId="0" xfId="0" applyNumberFormat="1" applyFill="1">
      <alignment vertical="center"/>
    </xf>
    <xf numFmtId="0" fontId="0" fillId="26" borderId="0" xfId="0" applyFill="1">
      <alignment vertical="center"/>
    </xf>
    <xf numFmtId="0" fontId="0" fillId="0" borderId="72" xfId="0" applyBorder="1" applyAlignment="1">
      <alignment vertical="top"/>
    </xf>
    <xf numFmtId="0" fontId="0" fillId="0" borderId="0" xfId="0" applyAlignment="1">
      <alignment vertical="top"/>
    </xf>
    <xf numFmtId="0" fontId="76" fillId="22" borderId="0" xfId="0" applyFont="1" applyFill="1">
      <alignment vertical="center"/>
    </xf>
    <xf numFmtId="0" fontId="75" fillId="22" borderId="0" xfId="0" applyFont="1" applyFill="1">
      <alignment vertical="center"/>
    </xf>
    <xf numFmtId="0" fontId="1" fillId="16" borderId="69" xfId="2" applyFont="1" applyFill="1" applyBorder="1" applyAlignment="1">
      <alignment vertical="top" wrapText="1"/>
    </xf>
    <xf numFmtId="0" fontId="79" fillId="0" borderId="0" xfId="0" applyFont="1" applyAlignment="1">
      <alignment horizontal="justify" vertical="center"/>
    </xf>
    <xf numFmtId="0" fontId="82" fillId="0" borderId="61" xfId="0" applyFont="1" applyBorder="1" applyAlignment="1">
      <alignment horizontal="justify" vertical="center" wrapText="1"/>
    </xf>
    <xf numFmtId="0" fontId="82" fillId="0" borderId="39" xfId="0" applyFont="1" applyBorder="1" applyAlignment="1">
      <alignment horizontal="justify" vertical="center" wrapText="1"/>
    </xf>
    <xf numFmtId="0" fontId="79" fillId="0" borderId="114" xfId="0" applyFont="1" applyBorder="1" applyAlignment="1">
      <alignment horizontal="center" vertical="center" wrapText="1"/>
    </xf>
    <xf numFmtId="0" fontId="79" fillId="0" borderId="39" xfId="0" applyFont="1" applyBorder="1" applyAlignment="1">
      <alignment horizontal="center" vertical="center" wrapText="1"/>
    </xf>
    <xf numFmtId="0" fontId="79" fillId="30" borderId="39" xfId="0" applyFont="1" applyFill="1" applyBorder="1" applyAlignment="1">
      <alignment horizontal="justify" vertical="center" wrapText="1"/>
    </xf>
    <xf numFmtId="0" fontId="79" fillId="0" borderId="39" xfId="0" applyFont="1" applyBorder="1" applyAlignment="1">
      <alignment horizontal="justify" vertical="center" wrapText="1"/>
    </xf>
    <xf numFmtId="0" fontId="7" fillId="31" borderId="60" xfId="17" applyFont="1" applyFill="1" applyBorder="1" applyAlignment="1">
      <alignment horizontal="center" vertical="center" wrapText="1"/>
    </xf>
    <xf numFmtId="0" fontId="0" fillId="0" borderId="0" xfId="0" applyAlignment="1">
      <alignment horizontal="left" vertical="center"/>
    </xf>
    <xf numFmtId="0" fontId="83" fillId="0" borderId="0" xfId="0" applyFont="1" applyAlignment="1">
      <alignment horizontal="left" vertical="center"/>
    </xf>
    <xf numFmtId="0" fontId="84" fillId="0" borderId="0" xfId="0" applyFont="1" applyAlignment="1">
      <alignment horizontal="center" vertical="center" wrapText="1"/>
    </xf>
    <xf numFmtId="0" fontId="84" fillId="0" borderId="0" xfId="0" applyFont="1" applyAlignment="1">
      <alignment horizontal="left" vertical="center" wrapText="1"/>
    </xf>
    <xf numFmtId="0" fontId="79" fillId="26" borderId="114" xfId="0" applyFont="1" applyFill="1" applyBorder="1" applyAlignment="1">
      <alignment horizontal="center" vertical="center" wrapText="1"/>
    </xf>
    <xf numFmtId="0" fontId="79" fillId="26" borderId="39" xfId="0" applyFont="1" applyFill="1" applyBorder="1" applyAlignment="1">
      <alignment horizontal="center" vertical="center" wrapText="1"/>
    </xf>
    <xf numFmtId="0" fontId="79" fillId="26" borderId="39" xfId="0" applyFont="1" applyFill="1" applyBorder="1" applyAlignment="1">
      <alignment horizontal="justify" vertical="center" wrapText="1"/>
    </xf>
    <xf numFmtId="0" fontId="74" fillId="22" borderId="0" xfId="0" applyFont="1" applyFill="1" applyAlignment="1">
      <alignment horizontal="center" vertical="center"/>
    </xf>
    <xf numFmtId="0" fontId="79" fillId="22" borderId="114" xfId="0" applyFont="1" applyFill="1" applyBorder="1" applyAlignment="1">
      <alignment horizontal="center" vertical="center" wrapText="1"/>
    </xf>
    <xf numFmtId="0" fontId="79" fillId="22" borderId="39" xfId="0" applyFont="1" applyFill="1" applyBorder="1" applyAlignment="1">
      <alignment horizontal="center" vertical="center" wrapText="1"/>
    </xf>
    <xf numFmtId="0" fontId="79" fillId="22" borderId="39" xfId="0" applyFont="1" applyFill="1" applyBorder="1" applyAlignment="1">
      <alignment horizontal="justify" vertical="center" wrapText="1"/>
    </xf>
    <xf numFmtId="0" fontId="71" fillId="26" borderId="0" xfId="0" applyFont="1" applyFill="1" applyAlignment="1">
      <alignment vertical="top" wrapText="1"/>
    </xf>
    <xf numFmtId="0" fontId="8" fillId="0" borderId="137" xfId="1" applyFill="1" applyBorder="1" applyAlignment="1" applyProtection="1">
      <alignment vertical="center" wrapText="1"/>
    </xf>
    <xf numFmtId="0" fontId="97" fillId="0" borderId="61" xfId="0" applyFont="1" applyBorder="1" applyAlignment="1">
      <alignment horizontal="justify" vertical="center" wrapText="1"/>
    </xf>
    <xf numFmtId="0" fontId="97" fillId="0" borderId="39" xfId="0" applyFont="1" applyBorder="1" applyAlignment="1">
      <alignment horizontal="justify" vertical="center" wrapText="1"/>
    </xf>
    <xf numFmtId="0" fontId="97" fillId="30" borderId="39" xfId="0" applyFont="1" applyFill="1" applyBorder="1" applyAlignment="1">
      <alignment horizontal="justify" vertical="center" wrapText="1"/>
    </xf>
    <xf numFmtId="0" fontId="102" fillId="0" borderId="0" xfId="17" applyFont="1">
      <alignment vertical="center"/>
    </xf>
    <xf numFmtId="0" fontId="101" fillId="0" borderId="0" xfId="2" applyFont="1">
      <alignment vertical="center"/>
    </xf>
    <xf numFmtId="0" fontId="103" fillId="23" borderId="141" xfId="0" applyFont="1" applyFill="1" applyBorder="1" applyAlignment="1">
      <alignment horizontal="center" vertical="center" wrapText="1"/>
    </xf>
    <xf numFmtId="0" fontId="0" fillId="27" borderId="0" xfId="0" applyFill="1">
      <alignment vertical="center"/>
    </xf>
    <xf numFmtId="0" fontId="79" fillId="22" borderId="0" xfId="0" applyFont="1" applyFill="1" applyAlignment="1">
      <alignment horizontal="justify" vertical="center"/>
    </xf>
    <xf numFmtId="0" fontId="6" fillId="22" borderId="0" xfId="2" applyFont="1" applyFill="1">
      <alignment vertical="center"/>
    </xf>
    <xf numFmtId="14" fontId="6" fillId="0" borderId="0" xfId="2" applyNumberFormat="1" applyFont="1" applyAlignment="1">
      <alignment vertical="center"/>
    </xf>
    <xf numFmtId="0" fontId="26" fillId="0" borderId="0" xfId="19" applyFont="1">
      <alignment vertical="center"/>
    </xf>
    <xf numFmtId="0" fontId="6" fillId="0" borderId="0" xfId="2">
      <alignment vertical="center"/>
    </xf>
    <xf numFmtId="0" fontId="0" fillId="0" borderId="0" xfId="0">
      <alignment vertical="center"/>
    </xf>
    <xf numFmtId="0" fontId="6" fillId="0" borderId="0" xfId="2" applyFill="1" applyBorder="1" applyAlignment="1">
      <alignment horizontal="center" vertical="center"/>
    </xf>
    <xf numFmtId="0" fontId="18" fillId="2" borderId="46"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94" fillId="26" borderId="0" xfId="0" applyFont="1" applyFill="1" applyAlignment="1">
      <alignment vertical="top" wrapText="1"/>
    </xf>
    <xf numFmtId="0" fontId="72" fillId="27" borderId="0" xfId="0" applyFont="1" applyFill="1" applyAlignment="1">
      <alignment vertical="top" wrapText="1"/>
    </xf>
    <xf numFmtId="0" fontId="95" fillId="27" borderId="0" xfId="0" applyFont="1" applyFill="1" applyAlignment="1">
      <alignment vertical="top" wrapText="1"/>
    </xf>
    <xf numFmtId="0" fontId="73" fillId="27" borderId="0" xfId="0" applyFont="1" applyFill="1" applyAlignment="1">
      <alignment vertical="top" wrapText="1"/>
    </xf>
    <xf numFmtId="0" fontId="96" fillId="27" borderId="0" xfId="0" applyFont="1" applyFill="1" applyAlignment="1">
      <alignment horizontal="center" vertical="center" wrapText="1"/>
    </xf>
    <xf numFmtId="0" fontId="96" fillId="27" borderId="0" xfId="0" applyFont="1" applyFill="1" applyAlignment="1">
      <alignment horizontal="center" vertical="top" wrapText="1"/>
    </xf>
    <xf numFmtId="0" fontId="98" fillId="27" borderId="0" xfId="0" applyFont="1" applyFill="1" applyAlignment="1">
      <alignment horizontal="center" vertical="top" wrapText="1"/>
    </xf>
    <xf numFmtId="0" fontId="96" fillId="27" borderId="0" xfId="0" applyFont="1" applyFill="1" applyAlignment="1">
      <alignment vertical="top" wrapText="1"/>
    </xf>
    <xf numFmtId="0" fontId="0" fillId="22" borderId="0" xfId="0" applyFill="1" applyAlignment="1">
      <alignment horizontal="left" vertical="top" wrapText="1" indent="1"/>
    </xf>
    <xf numFmtId="0" fontId="28" fillId="28" borderId="0" xfId="0" applyFont="1" applyFill="1" applyAlignment="1">
      <alignment vertical="center"/>
    </xf>
    <xf numFmtId="0" fontId="28" fillId="24" borderId="41" xfId="0" applyFont="1" applyFill="1" applyBorder="1" applyAlignment="1">
      <alignment horizontal="center" vertical="center" wrapText="1"/>
    </xf>
    <xf numFmtId="0" fontId="110" fillId="24" borderId="33" xfId="2" applyFont="1" applyFill="1" applyBorder="1" applyAlignment="1">
      <alignment horizontal="center" vertical="center" wrapText="1"/>
    </xf>
    <xf numFmtId="0" fontId="115" fillId="3" borderId="44" xfId="2" applyFont="1" applyFill="1" applyBorder="1" applyAlignment="1">
      <alignment horizontal="center" vertical="center"/>
    </xf>
    <xf numFmtId="14" fontId="115" fillId="3" borderId="43" xfId="2" applyNumberFormat="1" applyFont="1" applyFill="1" applyBorder="1" applyAlignment="1">
      <alignment horizontal="center" vertical="center"/>
    </xf>
    <xf numFmtId="14" fontId="115" fillId="3" borderId="1" xfId="2" applyNumberFormat="1" applyFont="1" applyFill="1" applyBorder="1" applyAlignment="1">
      <alignment horizontal="center" vertical="center"/>
    </xf>
    <xf numFmtId="0" fontId="115" fillId="3" borderId="42" xfId="2" applyFont="1" applyFill="1" applyBorder="1" applyAlignment="1">
      <alignment horizontal="center" vertical="center"/>
    </xf>
    <xf numFmtId="14" fontId="115" fillId="3" borderId="2" xfId="2" applyNumberFormat="1" applyFont="1" applyFill="1" applyBorder="1" applyAlignment="1">
      <alignment horizontal="center" vertical="center"/>
    </xf>
    <xf numFmtId="0" fontId="115" fillId="3" borderId="9" xfId="2" applyFont="1" applyFill="1" applyBorder="1" applyAlignment="1">
      <alignment horizontal="center" vertical="center"/>
    </xf>
    <xf numFmtId="0" fontId="115" fillId="22" borderId="0" xfId="2" applyFont="1" applyFill="1" applyBorder="1" applyAlignment="1">
      <alignment horizontal="center" vertical="center"/>
    </xf>
    <xf numFmtId="14" fontId="115" fillId="22" borderId="0" xfId="2" applyNumberFormat="1" applyFont="1" applyFill="1" applyBorder="1" applyAlignment="1">
      <alignment horizontal="center" vertical="center"/>
    </xf>
    <xf numFmtId="0" fontId="23" fillId="22" borderId="0" xfId="2" applyFont="1" applyFill="1" applyBorder="1" applyAlignment="1">
      <alignment horizontal="center" vertical="center"/>
    </xf>
    <xf numFmtId="0" fontId="116" fillId="0" borderId="0" xfId="2" applyFont="1" applyFill="1" applyBorder="1" applyAlignment="1">
      <alignment horizontal="center" vertical="center"/>
    </xf>
    <xf numFmtId="14" fontId="115" fillId="0" borderId="0" xfId="2" applyNumberFormat="1" applyFont="1" applyFill="1" applyBorder="1" applyAlignment="1">
      <alignment horizontal="center" vertical="center"/>
    </xf>
    <xf numFmtId="0" fontId="107" fillId="26" borderId="117" xfId="0" applyFont="1" applyFill="1" applyBorder="1" applyAlignment="1">
      <alignment horizontal="left" vertical="center"/>
    </xf>
    <xf numFmtId="0" fontId="107" fillId="26" borderId="118" xfId="0" applyFont="1" applyFill="1" applyBorder="1" applyAlignment="1">
      <alignment horizontal="left" vertical="center"/>
    </xf>
    <xf numFmtId="0" fontId="120" fillId="26" borderId="116" xfId="0" applyFont="1" applyFill="1" applyBorder="1" applyAlignment="1">
      <alignment horizontal="left" vertical="center"/>
    </xf>
    <xf numFmtId="0" fontId="0" fillId="0" borderId="14" xfId="0" applyBorder="1" applyAlignment="1">
      <alignment vertical="top" wrapText="1"/>
    </xf>
    <xf numFmtId="0" fontId="24" fillId="22" borderId="40" xfId="2" applyFont="1" applyFill="1" applyBorder="1" applyAlignment="1">
      <alignment horizontal="center" vertical="center" wrapText="1"/>
    </xf>
    <xf numFmtId="0" fontId="23" fillId="24" borderId="3" xfId="2" applyFont="1" applyFill="1" applyBorder="1" applyAlignment="1">
      <alignment horizontal="center" vertical="center" wrapText="1"/>
    </xf>
    <xf numFmtId="177" fontId="10" fillId="22" borderId="107" xfId="2" applyNumberFormat="1" applyFont="1" applyFill="1" applyBorder="1" applyAlignment="1">
      <alignment horizontal="center" vertical="center" wrapText="1"/>
    </xf>
    <xf numFmtId="0" fontId="24" fillId="22" borderId="8" xfId="2" applyFont="1" applyFill="1" applyBorder="1" applyAlignment="1">
      <alignment horizontal="center" vertical="center" wrapText="1"/>
    </xf>
    <xf numFmtId="180" fontId="50" fillId="13" borderId="147" xfId="17" applyNumberFormat="1" applyFont="1" applyFill="1" applyBorder="1" applyAlignment="1">
      <alignment horizontal="center" vertical="center"/>
    </xf>
    <xf numFmtId="0" fontId="8" fillId="0" borderId="0" xfId="1" applyAlignment="1" applyProtection="1">
      <alignment vertical="center" wrapText="1"/>
    </xf>
    <xf numFmtId="0" fontId="0" fillId="37" borderId="0" xfId="0" applyFill="1">
      <alignment vertical="center"/>
    </xf>
    <xf numFmtId="0" fontId="133" fillId="37" borderId="0" xfId="0" applyFont="1" applyFill="1">
      <alignment vertical="center"/>
    </xf>
    <xf numFmtId="0" fontId="134" fillId="37" borderId="0" xfId="0" applyFont="1" applyFill="1">
      <alignment vertical="center"/>
    </xf>
    <xf numFmtId="0" fontId="135" fillId="37" borderId="0" xfId="0" applyFont="1" applyFill="1">
      <alignment vertical="center"/>
    </xf>
    <xf numFmtId="0" fontId="136" fillId="37" borderId="0" xfId="0" applyFont="1" applyFill="1">
      <alignment vertical="center"/>
    </xf>
    <xf numFmtId="0" fontId="77" fillId="37" borderId="0" xfId="0" applyFont="1" applyFill="1">
      <alignment vertical="center"/>
    </xf>
    <xf numFmtId="0" fontId="23" fillId="35" borderId="5" xfId="2" applyFont="1" applyFill="1" applyBorder="1" applyAlignment="1">
      <alignment horizontal="center" vertical="center" wrapText="1"/>
    </xf>
    <xf numFmtId="0" fontId="23" fillId="35" borderId="3" xfId="2" applyFont="1" applyFill="1" applyBorder="1" applyAlignment="1">
      <alignment horizontal="center" vertical="center" wrapText="1"/>
    </xf>
    <xf numFmtId="184" fontId="139" fillId="27" borderId="0" xfId="0" applyNumberFormat="1" applyFont="1" applyFill="1" applyAlignment="1">
      <alignment vertical="center" wrapText="1"/>
    </xf>
    <xf numFmtId="0" fontId="129" fillId="26" borderId="0" xfId="0" applyFont="1" applyFill="1">
      <alignment vertical="center"/>
    </xf>
    <xf numFmtId="180" fontId="50" fillId="13" borderId="153" xfId="17" applyNumberFormat="1" applyFont="1" applyFill="1" applyBorder="1" applyAlignment="1">
      <alignment horizontal="center" vertical="center"/>
    </xf>
    <xf numFmtId="177" fontId="139" fillId="27" borderId="0" xfId="0" applyNumberFormat="1" applyFont="1" applyFill="1" applyBorder="1" applyAlignment="1">
      <alignment horizontal="right" vertical="center" wrapText="1"/>
    </xf>
    <xf numFmtId="0" fontId="140" fillId="27" borderId="0" xfId="0" applyFont="1" applyFill="1" applyAlignment="1">
      <alignment vertical="center" wrapText="1"/>
    </xf>
    <xf numFmtId="0" fontId="6" fillId="0" borderId="71" xfId="0" applyFont="1" applyBorder="1">
      <alignment vertical="center"/>
    </xf>
    <xf numFmtId="0" fontId="6" fillId="0" borderId="48" xfId="0" applyFont="1" applyBorder="1">
      <alignment vertical="center"/>
    </xf>
    <xf numFmtId="0" fontId="6" fillId="0" borderId="72" xfId="0" applyFont="1" applyBorder="1">
      <alignment vertical="center"/>
    </xf>
    <xf numFmtId="0" fontId="6" fillId="0" borderId="0" xfId="0" applyFont="1">
      <alignment vertical="center"/>
    </xf>
    <xf numFmtId="0" fontId="112" fillId="0" borderId="72" xfId="0" applyFont="1" applyBorder="1">
      <alignment vertical="center"/>
    </xf>
    <xf numFmtId="0" fontId="112" fillId="0" borderId="0" xfId="0" applyFont="1">
      <alignment vertical="center"/>
    </xf>
    <xf numFmtId="0" fontId="112" fillId="6" borderId="72" xfId="0" applyFont="1" applyFill="1" applyBorder="1">
      <alignment vertical="center"/>
    </xf>
    <xf numFmtId="0" fontId="112" fillId="6" borderId="0" xfId="0" applyFont="1" applyFill="1">
      <alignment vertical="center"/>
    </xf>
    <xf numFmtId="180" fontId="50" fillId="13" borderId="158" xfId="17" applyNumberFormat="1" applyFont="1" applyFill="1" applyBorder="1" applyAlignment="1">
      <alignment horizontal="center" vertical="center"/>
    </xf>
    <xf numFmtId="0" fontId="6" fillId="6" borderId="162" xfId="2" applyFill="1" applyBorder="1">
      <alignment vertical="center"/>
    </xf>
    <xf numFmtId="0" fontId="6" fillId="0" borderId="162" xfId="2" applyBorder="1">
      <alignment vertical="center"/>
    </xf>
    <xf numFmtId="3" fontId="146" fillId="22" borderId="0" xfId="0" applyNumberFormat="1" applyFont="1" applyFill="1" applyAlignment="1">
      <alignment vertical="center" wrapText="1"/>
    </xf>
    <xf numFmtId="0" fontId="117" fillId="22" borderId="160" xfId="17" applyFont="1" applyFill="1" applyBorder="1" applyAlignment="1">
      <alignment horizontal="center" vertical="center" wrapText="1"/>
    </xf>
    <xf numFmtId="14" fontId="117" fillId="22" borderId="161" xfId="17" applyNumberFormat="1" applyFont="1" applyFill="1" applyBorder="1" applyAlignment="1">
      <alignment horizontal="center" vertical="center"/>
    </xf>
    <xf numFmtId="185" fontId="146" fillId="22" borderId="0" xfId="0" applyNumberFormat="1" applyFont="1" applyFill="1" applyAlignment="1">
      <alignment horizontal="right" vertical="center" wrapText="1"/>
    </xf>
    <xf numFmtId="0" fontId="6" fillId="0" borderId="0" xfId="2" applyAlignment="1">
      <alignment horizontal="left" vertical="top"/>
    </xf>
    <xf numFmtId="0" fontId="6" fillId="38" borderId="174" xfId="2" applyFill="1" applyBorder="1" applyAlignment="1">
      <alignment horizontal="left" vertical="top"/>
    </xf>
    <xf numFmtId="0" fontId="8" fillId="38" borderId="173" xfId="1" applyFill="1" applyBorder="1" applyAlignment="1" applyProtection="1">
      <alignment horizontal="left" vertical="top"/>
    </xf>
    <xf numFmtId="14" fontId="19" fillId="3" borderId="106" xfId="2" applyNumberFormat="1" applyFont="1" applyFill="1" applyBorder="1" applyAlignment="1">
      <alignment horizontal="center" vertical="center" shrinkToFit="1"/>
    </xf>
    <xf numFmtId="14" fontId="27" fillId="3" borderId="106" xfId="1" applyNumberFormat="1" applyFont="1" applyFill="1" applyBorder="1" applyAlignment="1" applyProtection="1">
      <alignment horizontal="center" vertical="center" wrapText="1" shrinkToFit="1"/>
    </xf>
    <xf numFmtId="0" fontId="8" fillId="0" borderId="114" xfId="1" applyFill="1" applyBorder="1" applyAlignment="1" applyProtection="1">
      <alignment vertical="center" wrapText="1"/>
    </xf>
    <xf numFmtId="0" fontId="102" fillId="0" borderId="0" xfId="17" applyFont="1" applyAlignment="1">
      <alignment horizontal="left" vertical="center"/>
    </xf>
    <xf numFmtId="0" fontId="71" fillId="27" borderId="0" xfId="0" applyFont="1" applyFill="1" applyAlignment="1">
      <alignment vertical="top" wrapText="1"/>
    </xf>
    <xf numFmtId="0" fontId="6" fillId="0" borderId="0" xfId="2" applyFont="1" applyFill="1" applyBorder="1" applyAlignment="1">
      <alignment horizontal="center" vertical="center"/>
    </xf>
    <xf numFmtId="185" fontId="148" fillId="22" borderId="0" xfId="0" applyNumberFormat="1" applyFont="1" applyFill="1" applyAlignment="1">
      <alignment horizontal="right" vertical="center"/>
    </xf>
    <xf numFmtId="185" fontId="148" fillId="0" borderId="0" xfId="0" applyNumberFormat="1" applyFont="1" applyAlignment="1">
      <alignment horizontal="right" vertical="center"/>
    </xf>
    <xf numFmtId="184" fontId="140" fillId="27" borderId="0" xfId="0" applyNumberFormat="1" applyFont="1" applyFill="1" applyBorder="1" applyAlignment="1">
      <alignment horizontal="center" vertical="center" wrapText="1"/>
    </xf>
    <xf numFmtId="184" fontId="140" fillId="27" borderId="0" xfId="0" applyNumberFormat="1" applyFont="1" applyFill="1" applyAlignment="1">
      <alignment vertical="center" wrapText="1"/>
    </xf>
    <xf numFmtId="177" fontId="139" fillId="27" borderId="0" xfId="0" applyNumberFormat="1" applyFont="1" applyFill="1" applyAlignment="1">
      <alignment horizontal="right" vertical="center" wrapText="1"/>
    </xf>
    <xf numFmtId="0" fontId="153" fillId="22" borderId="0" xfId="0" applyFont="1" applyFill="1" applyBorder="1">
      <alignment vertical="center"/>
    </xf>
    <xf numFmtId="0" fontId="154" fillId="2" borderId="67" xfId="2" applyFont="1" applyFill="1" applyBorder="1" applyAlignment="1">
      <alignment vertical="top" wrapText="1"/>
    </xf>
    <xf numFmtId="0" fontId="115" fillId="24" borderId="44" xfId="2" applyFont="1" applyFill="1" applyBorder="1" applyAlignment="1">
      <alignment horizontal="center" vertical="center"/>
    </xf>
    <xf numFmtId="0" fontId="115" fillId="24" borderId="9" xfId="2" applyFont="1" applyFill="1" applyBorder="1" applyAlignment="1">
      <alignment horizontal="center" vertical="center" wrapText="1"/>
    </xf>
    <xf numFmtId="0" fontId="115" fillId="24" borderId="42" xfId="2" applyFont="1" applyFill="1" applyBorder="1" applyAlignment="1">
      <alignment horizontal="center" vertical="center"/>
    </xf>
    <xf numFmtId="3" fontId="155" fillId="27" borderId="0" xfId="0" applyNumberFormat="1" applyFont="1" applyFill="1">
      <alignment vertical="center"/>
    </xf>
    <xf numFmtId="0" fontId="6" fillId="0" borderId="0" xfId="2">
      <alignment vertical="center"/>
    </xf>
    <xf numFmtId="0" fontId="9" fillId="6" borderId="0" xfId="2" applyFont="1" applyFill="1" applyAlignment="1">
      <alignment horizontal="center" vertical="center" wrapText="1"/>
    </xf>
    <xf numFmtId="14" fontId="9" fillId="6" borderId="0" xfId="2" applyNumberFormat="1" applyFont="1" applyFill="1" applyAlignment="1">
      <alignment horizontal="center" vertical="center"/>
    </xf>
    <xf numFmtId="14" fontId="26" fillId="6" borderId="0" xfId="2" applyNumberFormat="1" applyFont="1" applyFill="1" applyAlignment="1">
      <alignment horizontal="center" vertical="center"/>
    </xf>
    <xf numFmtId="0" fontId="8" fillId="0" borderId="0" xfId="1" applyFill="1" applyBorder="1" applyAlignment="1" applyProtection="1">
      <alignment vertical="center" wrapText="1"/>
    </xf>
    <xf numFmtId="14" fontId="13" fillId="22" borderId="139" xfId="2" applyNumberFormat="1" applyFont="1" applyFill="1" applyBorder="1" applyAlignment="1">
      <alignment horizontal="center" vertical="center"/>
    </xf>
    <xf numFmtId="14" fontId="13" fillId="22" borderId="140" xfId="2" applyNumberFormat="1" applyFont="1" applyFill="1" applyBorder="1" applyAlignment="1">
      <alignment horizontal="center" vertical="center"/>
    </xf>
    <xf numFmtId="0" fontId="13" fillId="22" borderId="0" xfId="2" applyFont="1" applyFill="1" applyBorder="1" applyAlignment="1">
      <alignment horizontal="center" vertical="center" wrapText="1"/>
    </xf>
    <xf numFmtId="14" fontId="13" fillId="22" borderId="0" xfId="2" applyNumberFormat="1" applyFont="1" applyFill="1" applyBorder="1" applyAlignment="1">
      <alignment horizontal="center" vertical="center"/>
    </xf>
    <xf numFmtId="14" fontId="13" fillId="22" borderId="0" xfId="2" applyNumberFormat="1" applyFont="1" applyFill="1" applyBorder="1" applyAlignment="1">
      <alignment horizontal="left" vertical="center"/>
    </xf>
    <xf numFmtId="0" fontId="113" fillId="22" borderId="138" xfId="2" applyFont="1" applyFill="1" applyBorder="1" applyAlignment="1">
      <alignment horizontal="center" vertical="center" wrapText="1"/>
    </xf>
    <xf numFmtId="0" fontId="114" fillId="22" borderId="139" xfId="2" applyFont="1" applyFill="1" applyBorder="1" applyAlignment="1">
      <alignment horizontal="left" vertical="center"/>
    </xf>
    <xf numFmtId="0" fontId="18" fillId="24" borderId="184" xfId="2" applyFont="1" applyFill="1" applyBorder="1" applyAlignment="1">
      <alignment horizontal="center" vertical="center" wrapText="1"/>
    </xf>
    <xf numFmtId="0" fontId="8" fillId="0" borderId="187" xfId="1" applyFill="1" applyBorder="1" applyAlignment="1" applyProtection="1">
      <alignment vertical="center" wrapText="1"/>
    </xf>
    <xf numFmtId="0" fontId="18" fillId="24" borderId="188" xfId="2" applyFont="1" applyFill="1" applyBorder="1" applyAlignment="1">
      <alignment horizontal="center" vertical="center" wrapText="1"/>
    </xf>
    <xf numFmtId="0" fontId="18" fillId="24" borderId="188" xfId="1" applyFont="1" applyFill="1" applyBorder="1" applyAlignment="1" applyProtection="1">
      <alignment horizontal="center" vertical="center" wrapText="1"/>
    </xf>
    <xf numFmtId="0" fontId="8" fillId="0" borderId="189" xfId="1" applyBorder="1" applyAlignment="1" applyProtection="1">
      <alignment vertical="center" wrapText="1"/>
    </xf>
    <xf numFmtId="0" fontId="111" fillId="24" borderId="191" xfId="0" applyFont="1" applyFill="1" applyBorder="1" applyAlignment="1">
      <alignment horizontal="center" vertical="center" wrapText="1"/>
    </xf>
    <xf numFmtId="0" fontId="108" fillId="0" borderId="179" xfId="0" applyFont="1" applyBorder="1" applyAlignment="1">
      <alignment horizontal="left" vertical="top" wrapText="1"/>
    </xf>
    <xf numFmtId="0" fontId="28" fillId="24" borderId="192" xfId="0" applyFont="1" applyFill="1" applyBorder="1" applyAlignment="1">
      <alignment horizontal="center" vertical="center" wrapText="1"/>
    </xf>
    <xf numFmtId="0" fontId="149" fillId="22" borderId="0" xfId="0" applyFont="1" applyFill="1" applyAlignment="1">
      <alignment vertical="center" wrapText="1"/>
    </xf>
    <xf numFmtId="0" fontId="146" fillId="22" borderId="0" xfId="0" applyFont="1" applyFill="1" applyAlignment="1">
      <alignment vertical="center" wrapText="1"/>
    </xf>
    <xf numFmtId="0" fontId="109" fillId="0" borderId="29" xfId="2" applyFont="1" applyBorder="1" applyAlignment="1">
      <alignment vertical="center" shrinkToFit="1"/>
    </xf>
    <xf numFmtId="0" fontId="109" fillId="0" borderId="103" xfId="2" applyFont="1" applyBorder="1" applyAlignment="1">
      <alignment vertical="center" shrinkToFit="1"/>
    </xf>
    <xf numFmtId="0" fontId="158" fillId="26" borderId="102" xfId="2" applyFont="1" applyFill="1" applyBorder="1" applyAlignment="1">
      <alignment horizontal="center" vertical="center" wrapText="1" shrinkToFit="1"/>
    </xf>
    <xf numFmtId="0" fontId="159" fillId="0" borderId="0" xfId="0" applyFont="1" applyAlignment="1">
      <alignment vertical="center" wrapText="1"/>
    </xf>
    <xf numFmtId="0" fontId="160" fillId="0" borderId="0" xfId="0" applyFont="1" applyAlignment="1">
      <alignment vertical="center" wrapText="1"/>
    </xf>
    <xf numFmtId="3" fontId="144" fillId="27" borderId="0" xfId="0" applyNumberFormat="1" applyFont="1" applyFill="1">
      <alignment vertical="center"/>
    </xf>
    <xf numFmtId="3" fontId="139" fillId="27" borderId="0" xfId="0" applyNumberFormat="1" applyFont="1" applyFill="1" applyBorder="1" applyAlignment="1">
      <alignment horizontal="right" vertical="center" wrapText="1"/>
    </xf>
    <xf numFmtId="177" fontId="140" fillId="27" borderId="0" xfId="0" applyNumberFormat="1" applyFont="1" applyFill="1" applyBorder="1" applyAlignment="1">
      <alignment horizontal="right" vertical="center" wrapText="1"/>
    </xf>
    <xf numFmtId="0" fontId="27" fillId="0" borderId="99" xfId="1" applyFont="1" applyBorder="1" applyAlignment="1" applyProtection="1">
      <alignment vertical="top" wrapText="1"/>
    </xf>
    <xf numFmtId="0" fontId="27" fillId="0" borderId="100" xfId="2" applyFont="1" applyBorder="1" applyAlignment="1">
      <alignment vertical="top" wrapText="1"/>
    </xf>
    <xf numFmtId="0" fontId="27" fillId="0" borderId="101" xfId="2" applyFont="1" applyBorder="1" applyAlignment="1">
      <alignment vertical="top" wrapText="1"/>
    </xf>
    <xf numFmtId="0" fontId="18" fillId="26" borderId="180" xfId="2" applyFont="1" applyFill="1" applyBorder="1" applyAlignment="1">
      <alignment horizontal="center" vertical="center" wrapText="1"/>
    </xf>
    <xf numFmtId="0" fontId="108" fillId="26" borderId="181" xfId="2" applyFont="1" applyFill="1" applyBorder="1" applyAlignment="1">
      <alignment horizontal="center" vertical="center"/>
    </xf>
    <xf numFmtId="0" fontId="108" fillId="26" borderId="182" xfId="2" applyFont="1" applyFill="1" applyBorder="1" applyAlignment="1">
      <alignment horizontal="center" vertical="center"/>
    </xf>
    <xf numFmtId="0" fontId="164" fillId="22" borderId="8" xfId="0" applyFont="1" applyFill="1" applyBorder="1" applyAlignment="1">
      <alignment horizontal="center" vertical="center" wrapText="1"/>
    </xf>
    <xf numFmtId="177" fontId="165" fillId="22" borderId="8" xfId="2" applyNumberFormat="1" applyFont="1" applyFill="1" applyBorder="1" applyAlignment="1">
      <alignment horizontal="center" vertical="center" shrinkToFit="1"/>
    </xf>
    <xf numFmtId="0" fontId="6" fillId="0" borderId="0" xfId="2" applyAlignment="1">
      <alignment horizontal="left" vertical="center"/>
    </xf>
    <xf numFmtId="0" fontId="6" fillId="0" borderId="0" xfId="2">
      <alignment vertical="center"/>
    </xf>
    <xf numFmtId="3" fontId="166" fillId="27" borderId="0" xfId="0" applyNumberFormat="1" applyFont="1" applyFill="1" applyAlignment="1">
      <alignment vertical="center" wrapText="1"/>
    </xf>
    <xf numFmtId="177" fontId="23" fillId="24" borderId="8" xfId="2" applyNumberFormat="1" applyFont="1" applyFill="1" applyBorder="1" applyAlignment="1">
      <alignment horizontal="center" vertical="center" shrinkToFit="1"/>
    </xf>
    <xf numFmtId="0" fontId="169" fillId="39" borderId="0" xfId="0" applyFont="1" applyFill="1" applyAlignment="1">
      <alignment vertical="top" wrapText="1"/>
    </xf>
    <xf numFmtId="0" fontId="0" fillId="39" borderId="0" xfId="0" applyFill="1">
      <alignment vertical="center"/>
    </xf>
    <xf numFmtId="0" fontId="171" fillId="39" borderId="0" xfId="0" applyFont="1" applyFill="1" applyAlignment="1">
      <alignment vertical="center" wrapText="1"/>
    </xf>
    <xf numFmtId="0" fontId="0" fillId="39" borderId="0" xfId="0" applyFill="1" applyAlignment="1">
      <alignment vertical="top" wrapText="1"/>
    </xf>
    <xf numFmtId="0" fontId="76" fillId="39" borderId="0" xfId="0" applyFont="1" applyFill="1" applyAlignment="1">
      <alignment vertical="top" wrapText="1"/>
    </xf>
    <xf numFmtId="0" fontId="172" fillId="39" borderId="0" xfId="0" applyFont="1" applyFill="1" applyAlignment="1">
      <alignment vertical="center" wrapText="1"/>
    </xf>
    <xf numFmtId="0" fontId="173" fillId="39" borderId="0" xfId="0" applyFont="1" applyFill="1" applyAlignment="1">
      <alignment vertical="center" wrapText="1"/>
    </xf>
    <xf numFmtId="0" fontId="174" fillId="39" borderId="0" xfId="0" applyFont="1" applyFill="1" applyAlignment="1">
      <alignment vertical="center" wrapText="1"/>
    </xf>
    <xf numFmtId="0" fontId="76" fillId="0" borderId="0" xfId="0" applyFont="1" applyAlignment="1">
      <alignment vertical="top" wrapText="1"/>
    </xf>
    <xf numFmtId="0" fontId="175" fillId="6" borderId="72" xfId="0" applyFont="1" applyFill="1" applyBorder="1">
      <alignment vertical="center"/>
    </xf>
    <xf numFmtId="0" fontId="175" fillId="6" borderId="0" xfId="0" applyFont="1" applyFill="1" applyAlignment="1">
      <alignment horizontal="left" vertical="center"/>
    </xf>
    <xf numFmtId="0" fontId="175" fillId="6" borderId="0" xfId="0" applyFont="1" applyFill="1">
      <alignment vertical="center"/>
    </xf>
    <xf numFmtId="176" fontId="175" fillId="6" borderId="0" xfId="0" applyNumberFormat="1" applyFont="1" applyFill="1" applyAlignment="1">
      <alignment horizontal="left" vertical="center"/>
    </xf>
    <xf numFmtId="183" fontId="175" fillId="6" borderId="0" xfId="0" applyNumberFormat="1" applyFont="1" applyFill="1" applyAlignment="1">
      <alignment horizontal="center" vertical="center"/>
    </xf>
    <xf numFmtId="0" fontId="175" fillId="6" borderId="72" xfId="0" applyFont="1" applyFill="1" applyBorder="1" applyAlignment="1">
      <alignment vertical="top"/>
    </xf>
    <xf numFmtId="0" fontId="175" fillId="6" borderId="0" xfId="0" applyFont="1" applyFill="1" applyAlignment="1">
      <alignment vertical="top"/>
    </xf>
    <xf numFmtId="14" fontId="175" fillId="6" borderId="0" xfId="0" applyNumberFormat="1" applyFont="1" applyFill="1" applyAlignment="1">
      <alignment horizontal="left" vertical="center"/>
    </xf>
    <xf numFmtId="14" fontId="175" fillId="0" borderId="0" xfId="0" applyNumberFormat="1" applyFont="1">
      <alignment vertical="center"/>
    </xf>
    <xf numFmtId="0" fontId="176" fillId="0" borderId="0" xfId="0" applyFont="1">
      <alignment vertical="center"/>
    </xf>
    <xf numFmtId="180" fontId="50" fillId="13" borderId="202" xfId="17" applyNumberFormat="1" applyFont="1" applyFill="1" applyBorder="1" applyAlignment="1">
      <alignment horizontal="center" vertical="center"/>
    </xf>
    <xf numFmtId="0" fontId="8" fillId="0" borderId="206" xfId="1" applyBorder="1" applyAlignment="1" applyProtection="1">
      <alignment vertical="center"/>
    </xf>
    <xf numFmtId="0" fontId="6" fillId="0" borderId="66" xfId="2" applyBorder="1" applyAlignment="1">
      <alignment vertical="top" wrapText="1"/>
    </xf>
    <xf numFmtId="0" fontId="6" fillId="0" borderId="0" xfId="2">
      <alignment vertical="center"/>
    </xf>
    <xf numFmtId="0" fontId="8" fillId="38" borderId="147" xfId="1" applyFill="1" applyBorder="1" applyAlignment="1" applyProtection="1">
      <alignment horizontal="left" vertical="top"/>
    </xf>
    <xf numFmtId="0" fontId="6" fillId="38" borderId="172" xfId="2" applyFill="1" applyBorder="1" applyAlignment="1">
      <alignment horizontal="left" vertical="top"/>
    </xf>
    <xf numFmtId="0" fontId="37" fillId="0" borderId="0" xfId="17" applyFont="1">
      <alignment vertical="center"/>
    </xf>
    <xf numFmtId="0" fontId="93" fillId="0" borderId="0" xfId="17" applyFont="1" applyAlignment="1">
      <alignment horizontal="left" vertical="center"/>
    </xf>
    <xf numFmtId="0" fontId="35" fillId="10" borderId="0" xfId="2" applyFont="1" applyFill="1" applyAlignment="1">
      <alignment horizontal="center" vertical="center"/>
    </xf>
    <xf numFmtId="0" fontId="43" fillId="0" borderId="0" xfId="17" applyFont="1">
      <alignment vertical="center"/>
    </xf>
    <xf numFmtId="0" fontId="14" fillId="0" borderId="0" xfId="17" applyFont="1" applyAlignment="1">
      <alignment horizontal="center" vertical="center"/>
    </xf>
    <xf numFmtId="14" fontId="1" fillId="0" borderId="50" xfId="17" applyNumberFormat="1" applyBorder="1" applyAlignment="1">
      <alignment horizontal="center" vertical="center"/>
    </xf>
    <xf numFmtId="14" fontId="1" fillId="0" borderId="0" xfId="17" applyNumberFormat="1" applyAlignment="1">
      <alignment horizontal="center" vertical="center"/>
    </xf>
    <xf numFmtId="0" fontId="1" fillId="11" borderId="0" xfId="17" applyFill="1">
      <alignment vertical="center"/>
    </xf>
    <xf numFmtId="0" fontId="43" fillId="0" borderId="0" xfId="17" applyFont="1" applyAlignment="1">
      <alignment vertical="top" wrapText="1"/>
    </xf>
    <xf numFmtId="0" fontId="1" fillId="11" borderId="0" xfId="17" applyFill="1" applyAlignment="1">
      <alignment horizontal="center" vertical="center"/>
    </xf>
    <xf numFmtId="0" fontId="1" fillId="0" borderId="50" xfId="17" applyBorder="1">
      <alignment vertical="center"/>
    </xf>
    <xf numFmtId="0" fontId="6" fillId="11" borderId="0" xfId="2" applyFill="1" applyAlignment="1">
      <alignment vertical="center" wrapText="1"/>
    </xf>
    <xf numFmtId="0" fontId="38" fillId="0" borderId="0" xfId="17" applyFont="1">
      <alignment vertical="center"/>
    </xf>
    <xf numFmtId="0" fontId="47" fillId="0" borderId="0" xfId="17" applyFont="1" applyAlignment="1">
      <alignment horizontal="center" vertical="center" wrapText="1"/>
    </xf>
    <xf numFmtId="0" fontId="48" fillId="0" borderId="0" xfId="17" applyFont="1">
      <alignment vertical="center"/>
    </xf>
    <xf numFmtId="0" fontId="6" fillId="0" borderId="0" xfId="2" applyAlignment="1">
      <alignment horizontal="center" vertical="center"/>
    </xf>
    <xf numFmtId="0" fontId="9" fillId="0" borderId="0" xfId="17" applyFont="1" applyAlignment="1">
      <alignment horizontal="left" vertical="center"/>
    </xf>
    <xf numFmtId="0" fontId="49" fillId="0" borderId="0" xfId="17" applyFont="1" applyAlignment="1">
      <alignment horizontal="left" vertical="center"/>
    </xf>
    <xf numFmtId="0" fontId="50" fillId="0" borderId="53" xfId="17" applyFont="1" applyBorder="1">
      <alignment vertical="center"/>
    </xf>
    <xf numFmtId="0" fontId="50" fillId="0" borderId="53" xfId="17" applyFont="1" applyBorder="1" applyAlignment="1">
      <alignment horizontal="right" vertical="center"/>
    </xf>
    <xf numFmtId="0" fontId="38" fillId="0" borderId="55" xfId="17" applyFont="1" applyBorder="1" applyAlignment="1">
      <alignment horizontal="center" vertical="center"/>
    </xf>
    <xf numFmtId="0" fontId="38" fillId="0" borderId="207"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xf>
    <xf numFmtId="0" fontId="53" fillId="0" borderId="0" xfId="17" applyFont="1" applyAlignment="1">
      <alignment horizontal="center" vertical="center" wrapText="1"/>
    </xf>
    <xf numFmtId="0" fontId="54" fillId="0" borderId="0" xfId="17" applyFont="1" applyAlignment="1">
      <alignment horizontal="center" vertical="center"/>
    </xf>
    <xf numFmtId="0" fontId="1" fillId="0" borderId="0" xfId="17" applyAlignment="1">
      <alignment vertical="center" shrinkToFit="1"/>
    </xf>
    <xf numFmtId="0" fontId="12" fillId="0" borderId="208" xfId="17" applyFont="1" applyBorder="1" applyAlignment="1">
      <alignment horizontal="center" vertical="center" shrinkToFit="1"/>
    </xf>
    <xf numFmtId="0" fontId="50" fillId="0" borderId="56" xfId="17" applyFont="1" applyBorder="1" applyAlignment="1">
      <alignment vertical="center" shrinkToFit="1"/>
    </xf>
    <xf numFmtId="0" fontId="50" fillId="0" borderId="56" xfId="17" applyFont="1" applyBorder="1" applyAlignment="1">
      <alignment horizontal="center" vertical="center"/>
    </xf>
    <xf numFmtId="0" fontId="1" fillId="0" borderId="151" xfId="17" applyBorder="1" applyAlignment="1">
      <alignment horizontal="center" vertical="center" wrapText="1"/>
    </xf>
    <xf numFmtId="0" fontId="1" fillId="0" borderId="152" xfId="17" applyBorder="1" applyAlignment="1">
      <alignment horizontal="center" vertical="center"/>
    </xf>
    <xf numFmtId="0" fontId="13" fillId="0" borderId="154" xfId="2" applyFont="1" applyBorder="1" applyAlignment="1">
      <alignment horizontal="center" vertical="center" wrapText="1"/>
    </xf>
    <xf numFmtId="0" fontId="13" fillId="0" borderId="155" xfId="2" applyFont="1" applyBorder="1" applyAlignment="1">
      <alignment horizontal="center" vertical="center" wrapText="1"/>
    </xf>
    <xf numFmtId="0" fontId="13" fillId="0" borderId="18" xfId="2" applyFont="1" applyBorder="1" applyAlignment="1">
      <alignment horizontal="center" vertical="center" wrapText="1"/>
    </xf>
    <xf numFmtId="0" fontId="1" fillId="22" borderId="159" xfId="17" applyFill="1" applyBorder="1" applyAlignment="1">
      <alignment horizontal="center" vertical="center" wrapText="1"/>
    </xf>
    <xf numFmtId="0" fontId="7" fillId="6"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6" borderId="0" xfId="2" applyFont="1" applyFill="1" applyAlignment="1">
      <alignment horizontal="center" vertical="center"/>
    </xf>
    <xf numFmtId="0" fontId="46" fillId="6" borderId="0" xfId="0" applyFont="1" applyFill="1" applyAlignment="1">
      <alignment horizontal="center" vertical="center" wrapText="1"/>
    </xf>
    <xf numFmtId="180" fontId="50" fillId="6" borderId="0" xfId="17" applyNumberFormat="1" applyFont="1" applyFill="1" applyAlignment="1">
      <alignment horizontal="center" vertical="center"/>
    </xf>
    <xf numFmtId="0" fontId="1" fillId="6" borderId="0" xfId="17" applyFill="1">
      <alignment vertical="center"/>
    </xf>
    <xf numFmtId="0" fontId="1" fillId="6" borderId="0" xfId="17" applyFill="1" applyAlignment="1">
      <alignment horizontal="center" vertical="center"/>
    </xf>
    <xf numFmtId="0" fontId="46" fillId="6" borderId="0" xfId="17" applyFont="1" applyFill="1">
      <alignment vertical="center"/>
    </xf>
    <xf numFmtId="0" fontId="50" fillId="0" borderId="0" xfId="16" applyFont="1">
      <alignment vertical="center"/>
    </xf>
    <xf numFmtId="0" fontId="10" fillId="0" borderId="0" xfId="16" applyFont="1">
      <alignment vertical="center"/>
    </xf>
    <xf numFmtId="177" fontId="1" fillId="5" borderId="40" xfId="2" applyNumberFormat="1" applyFont="1" applyFill="1" applyBorder="1" applyAlignment="1">
      <alignment horizontal="center" vertical="center" wrapText="1"/>
    </xf>
    <xf numFmtId="177" fontId="6" fillId="22" borderId="8" xfId="2" applyNumberFormat="1" applyFill="1" applyBorder="1" applyAlignment="1">
      <alignment horizontal="center" vertical="center" shrinkToFit="1"/>
    </xf>
    <xf numFmtId="177" fontId="1" fillId="22" borderId="40" xfId="2" applyNumberFormat="1" applyFont="1" applyFill="1" applyBorder="1" applyAlignment="1">
      <alignment horizontal="center" vertical="center" wrapText="1"/>
    </xf>
    <xf numFmtId="177" fontId="6" fillId="22" borderId="12" xfId="2" applyNumberFormat="1" applyFill="1" applyBorder="1" applyAlignment="1">
      <alignment horizontal="center" vertical="center" shrinkToFit="1"/>
    </xf>
    <xf numFmtId="177" fontId="6" fillId="7" borderId="10" xfId="2" applyNumberFormat="1" applyFill="1" applyBorder="1" applyAlignment="1">
      <alignment horizontal="center" vertical="center" shrinkToFit="1"/>
    </xf>
    <xf numFmtId="177" fontId="6" fillId="6"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5" borderId="8" xfId="2" applyNumberFormat="1" applyFill="1" applyBorder="1" applyAlignment="1">
      <alignment horizontal="center" vertical="center" shrinkToFit="1"/>
    </xf>
    <xf numFmtId="177" fontId="6" fillId="9"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7"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6" borderId="8" xfId="2" applyFill="1" applyBorder="1" applyAlignment="1">
      <alignment horizontal="center" vertical="center" wrapText="1"/>
    </xf>
    <xf numFmtId="177" fontId="6" fillId="0" borderId="107"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7" borderId="8" xfId="2" applyNumberFormat="1" applyFill="1" applyBorder="1" applyAlignment="1">
      <alignment horizontal="center" vertical="center" wrapText="1"/>
    </xf>
    <xf numFmtId="177" fontId="6" fillId="8" borderId="107"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8" borderId="8" xfId="2" applyNumberFormat="1" applyFill="1" applyBorder="1" applyAlignment="1">
      <alignment horizontal="center" vertical="center" wrapText="1"/>
    </xf>
    <xf numFmtId="177" fontId="6" fillId="0" borderId="109" xfId="2" applyNumberFormat="1" applyBorder="1" applyAlignment="1">
      <alignment horizontal="center" vertical="center" wrapText="1"/>
    </xf>
    <xf numFmtId="177" fontId="6" fillId="6" borderId="0" xfId="2" applyNumberFormat="1" applyFill="1" applyAlignment="1">
      <alignment horizontal="center" vertical="center" wrapText="1"/>
    </xf>
    <xf numFmtId="0" fontId="6" fillId="6" borderId="0" xfId="2" applyFill="1" applyAlignment="1">
      <alignment horizontal="center" vertical="center" wrapText="1"/>
    </xf>
    <xf numFmtId="0" fontId="91" fillId="6" borderId="0" xfId="2" applyFont="1" applyFill="1" applyAlignment="1">
      <alignment horizontal="center" vertical="center"/>
    </xf>
    <xf numFmtId="0" fontId="78" fillId="6" borderId="0" xfId="2" applyFont="1" applyFill="1" applyAlignment="1">
      <alignment horizontal="left" vertical="center"/>
    </xf>
    <xf numFmtId="0" fontId="1" fillId="0" borderId="0" xfId="2" applyFont="1">
      <alignment vertical="center"/>
    </xf>
    <xf numFmtId="0" fontId="175" fillId="6" borderId="0" xfId="0" applyFont="1" applyFill="1" applyAlignment="1">
      <alignment horizontal="left" vertical="center"/>
    </xf>
    <xf numFmtId="184" fontId="140" fillId="40" borderId="0" xfId="0" applyNumberFormat="1" applyFont="1" applyFill="1" applyBorder="1" applyAlignment="1">
      <alignment horizontal="center" vertical="center" wrapText="1"/>
    </xf>
    <xf numFmtId="184" fontId="167" fillId="40" borderId="0" xfId="0" applyNumberFormat="1" applyFont="1" applyFill="1" applyAlignment="1">
      <alignment vertical="center" wrapText="1"/>
    </xf>
    <xf numFmtId="0" fontId="178" fillId="0" borderId="0" xfId="1" applyFont="1" applyAlignment="1" applyProtection="1">
      <alignment horizontal="left" vertical="top" wrapText="1"/>
    </xf>
    <xf numFmtId="0" fontId="50" fillId="22" borderId="208" xfId="16" applyFont="1" applyFill="1" applyBorder="1">
      <alignment vertical="center"/>
    </xf>
    <xf numFmtId="0" fontId="50" fillId="22" borderId="209" xfId="16" applyFont="1" applyFill="1" applyBorder="1">
      <alignment vertical="center"/>
    </xf>
    <xf numFmtId="0" fontId="10" fillId="22" borderId="209" xfId="16" applyFont="1" applyFill="1" applyBorder="1">
      <alignment vertical="center"/>
    </xf>
    <xf numFmtId="0" fontId="37" fillId="0" borderId="0" xfId="17" applyFont="1" applyAlignment="1">
      <alignment horizontal="left" vertical="center" indent="2"/>
    </xf>
    <xf numFmtId="0" fontId="145" fillId="28" borderId="0" xfId="0" applyFont="1" applyFill="1" applyAlignment="1">
      <alignment vertical="center"/>
    </xf>
    <xf numFmtId="0" fontId="179" fillId="0" borderId="0" xfId="17" applyFont="1" applyAlignment="1">
      <alignment vertical="center"/>
    </xf>
    <xf numFmtId="184" fontId="182" fillId="40" borderId="0" xfId="0" applyNumberFormat="1" applyFont="1" applyFill="1" applyAlignment="1">
      <alignment vertical="center" wrapText="1"/>
    </xf>
    <xf numFmtId="3" fontId="144" fillId="27" borderId="0" xfId="0" applyNumberFormat="1" applyFont="1" applyFill="1" applyBorder="1" applyAlignment="1">
      <alignment horizontal="right" vertical="center"/>
    </xf>
    <xf numFmtId="0" fontId="183" fillId="0" borderId="0" xfId="1" applyFont="1" applyAlignment="1" applyProtection="1">
      <alignment horizontal="left" vertical="top" wrapText="1"/>
    </xf>
    <xf numFmtId="0" fontId="24" fillId="5" borderId="7" xfId="2" applyFont="1" applyFill="1" applyBorder="1" applyAlignment="1">
      <alignment horizontal="center" vertical="top" wrapText="1"/>
    </xf>
    <xf numFmtId="0" fontId="151" fillId="22" borderId="0" xfId="0" applyFont="1" applyFill="1" applyAlignment="1">
      <alignment horizontal="left" vertical="top" wrapText="1"/>
    </xf>
    <xf numFmtId="10" fontId="140" fillId="27" borderId="0" xfId="0" applyNumberFormat="1" applyFont="1" applyFill="1" applyAlignment="1">
      <alignment horizontal="center" vertical="center" wrapText="1"/>
    </xf>
    <xf numFmtId="3" fontId="139" fillId="27" borderId="0" xfId="0" applyNumberFormat="1" applyFont="1" applyFill="1" applyBorder="1" applyAlignment="1">
      <alignment vertical="center" wrapText="1"/>
    </xf>
    <xf numFmtId="184" fontId="167" fillId="43" borderId="0" xfId="0" applyNumberFormat="1" applyFont="1" applyFill="1" applyBorder="1" applyAlignment="1">
      <alignment horizontal="center" vertical="center" wrapText="1"/>
    </xf>
    <xf numFmtId="184" fontId="132" fillId="43" borderId="0" xfId="0" applyNumberFormat="1" applyFont="1" applyFill="1" applyBorder="1" applyAlignment="1">
      <alignment horizontal="center" vertical="center" wrapText="1"/>
    </xf>
    <xf numFmtId="0" fontId="185" fillId="22" borderId="0" xfId="0" applyFont="1" applyFill="1" applyAlignment="1">
      <alignment horizontal="left" vertical="top" wrapText="1" indent="1"/>
    </xf>
    <xf numFmtId="0" fontId="170" fillId="39" borderId="0" xfId="0" applyFont="1" applyFill="1" applyAlignment="1">
      <alignment vertical="center"/>
    </xf>
    <xf numFmtId="0" fontId="188" fillId="39" borderId="0" xfId="0" applyFont="1" applyFill="1" applyAlignment="1">
      <alignment vertical="top" wrapText="1"/>
    </xf>
    <xf numFmtId="0" fontId="185" fillId="39" borderId="0" xfId="0" applyFont="1" applyFill="1">
      <alignment vertical="center"/>
    </xf>
    <xf numFmtId="0" fontId="189" fillId="39" borderId="0" xfId="0" applyFont="1" applyFill="1" applyAlignment="1">
      <alignment vertical="center" wrapText="1"/>
    </xf>
    <xf numFmtId="0" fontId="168" fillId="39" borderId="0" xfId="0" applyFont="1" applyFill="1" applyAlignment="1">
      <alignment vertical="top" wrapText="1"/>
    </xf>
    <xf numFmtId="0" fontId="1" fillId="22" borderId="0" xfId="2" applyFont="1" applyFill="1">
      <alignment vertical="center"/>
    </xf>
    <xf numFmtId="0" fontId="24" fillId="22" borderId="40" xfId="2" applyFont="1" applyFill="1" applyBorder="1" applyAlignment="1">
      <alignment horizontal="center" vertical="top" wrapText="1"/>
    </xf>
    <xf numFmtId="0" fontId="23" fillId="22" borderId="210" xfId="2" applyFont="1" applyFill="1" applyBorder="1" applyAlignment="1">
      <alignment horizontal="left" vertical="center"/>
    </xf>
    <xf numFmtId="0" fontId="23" fillId="22" borderId="11" xfId="2" applyFont="1" applyFill="1" applyBorder="1" applyAlignment="1">
      <alignment horizontal="left" vertical="center"/>
    </xf>
    <xf numFmtId="0" fontId="23" fillId="6" borderId="11" xfId="2" applyFont="1" applyFill="1" applyBorder="1" applyAlignment="1">
      <alignment horizontal="left" vertical="center"/>
    </xf>
    <xf numFmtId="0" fontId="23" fillId="0" borderId="9" xfId="2" applyFont="1" applyBorder="1" applyAlignment="1">
      <alignment horizontal="left" vertical="center"/>
    </xf>
    <xf numFmtId="0" fontId="23" fillId="6" borderId="13" xfId="2" applyFont="1" applyFill="1" applyBorder="1" applyAlignment="1">
      <alignment horizontal="left" vertical="center"/>
    </xf>
    <xf numFmtId="177" fontId="13" fillId="45" borderId="107" xfId="2" applyNumberFormat="1" applyFont="1" applyFill="1" applyBorder="1" applyAlignment="1">
      <alignment horizontal="center" vertical="center" wrapText="1"/>
    </xf>
    <xf numFmtId="177" fontId="13" fillId="45" borderId="8" xfId="2" applyNumberFormat="1" applyFont="1" applyFill="1" applyBorder="1" applyAlignment="1">
      <alignment horizontal="center" vertical="center" shrinkToFit="1"/>
    </xf>
    <xf numFmtId="184" fontId="140" fillId="27" borderId="0" xfId="0" applyNumberFormat="1" applyFont="1" applyFill="1" applyAlignment="1">
      <alignment horizontal="center" vertical="center" wrapText="1"/>
    </xf>
    <xf numFmtId="0" fontId="190" fillId="40" borderId="0" xfId="0" applyFont="1" applyFill="1" applyBorder="1" applyAlignment="1">
      <alignment horizontal="left" vertical="center"/>
    </xf>
    <xf numFmtId="3" fontId="155" fillId="40" borderId="0" xfId="0" applyNumberFormat="1" applyFont="1" applyFill="1" applyAlignment="1">
      <alignment vertical="center" wrapText="1"/>
    </xf>
    <xf numFmtId="177" fontId="191" fillId="40" borderId="0" xfId="0" applyNumberFormat="1" applyFont="1" applyFill="1" applyBorder="1">
      <alignment vertical="center"/>
    </xf>
    <xf numFmtId="14" fontId="26" fillId="22" borderId="0" xfId="2" applyNumberFormat="1" applyFont="1" applyFill="1" applyAlignment="1">
      <alignment horizontal="left" vertical="center"/>
    </xf>
    <xf numFmtId="14" fontId="26" fillId="22" borderId="0" xfId="2" applyNumberFormat="1" applyFont="1" applyFill="1" applyBorder="1" applyAlignment="1">
      <alignment horizontal="left" vertical="center"/>
    </xf>
    <xf numFmtId="0" fontId="26" fillId="22" borderId="0" xfId="19" applyFont="1" applyFill="1">
      <alignment vertical="center"/>
    </xf>
    <xf numFmtId="0" fontId="26" fillId="22" borderId="0" xfId="2" applyFont="1" applyFill="1" applyAlignment="1">
      <alignment horizontal="left" vertical="center"/>
    </xf>
    <xf numFmtId="0" fontId="41" fillId="22" borderId="0" xfId="17" applyFont="1" applyFill="1">
      <alignment vertical="center"/>
    </xf>
    <xf numFmtId="3" fontId="139" fillId="27" borderId="0" xfId="0" applyNumberFormat="1" applyFont="1" applyFill="1">
      <alignment vertical="center"/>
    </xf>
    <xf numFmtId="0" fontId="6" fillId="0" borderId="0" xfId="2">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8" borderId="8" xfId="2" applyNumberFormat="1" applyFont="1" applyFill="1" applyBorder="1" applyAlignment="1">
      <alignment horizontal="center" vertical="center" shrinkToFit="1"/>
    </xf>
    <xf numFmtId="177" fontId="13" fillId="22" borderId="8" xfId="2" applyNumberFormat="1" applyFont="1" applyFill="1" applyBorder="1" applyAlignment="1">
      <alignment horizontal="center" vertical="center" shrinkToFit="1"/>
    </xf>
    <xf numFmtId="177" fontId="13" fillId="22" borderId="106" xfId="2" applyNumberFormat="1" applyFont="1" applyFill="1" applyBorder="1" applyAlignment="1">
      <alignment horizontal="center" vertical="center" wrapText="1"/>
    </xf>
    <xf numFmtId="177" fontId="13" fillId="22" borderId="107" xfId="2" applyNumberFormat="1" applyFont="1" applyFill="1" applyBorder="1" applyAlignment="1">
      <alignment horizontal="center" vertical="center" wrapText="1"/>
    </xf>
    <xf numFmtId="0" fontId="13" fillId="0" borderId="211" xfId="2" applyFont="1" applyBorder="1" applyAlignment="1">
      <alignment horizontal="center" vertical="center" wrapText="1"/>
    </xf>
    <xf numFmtId="0" fontId="13" fillId="0" borderId="212" xfId="2" applyFont="1" applyBorder="1" applyAlignment="1">
      <alignment horizontal="center" vertical="center" wrapText="1"/>
    </xf>
    <xf numFmtId="0" fontId="13" fillId="0" borderId="213" xfId="2" applyFont="1" applyBorder="1" applyAlignment="1">
      <alignment horizontal="center" vertical="center" wrapText="1"/>
    </xf>
    <xf numFmtId="0" fontId="13" fillId="0" borderId="211" xfId="2" applyFont="1" applyBorder="1" applyAlignment="1">
      <alignment horizontal="center" vertical="center"/>
    </xf>
    <xf numFmtId="0" fontId="13" fillId="6" borderId="211" xfId="2" applyFont="1" applyFill="1" applyBorder="1" applyAlignment="1">
      <alignment horizontal="center" vertical="center" wrapText="1"/>
    </xf>
    <xf numFmtId="0" fontId="164" fillId="22" borderId="163" xfId="0" applyFont="1" applyFill="1" applyBorder="1" applyAlignment="1">
      <alignment horizontal="center" vertical="center" wrapText="1"/>
    </xf>
    <xf numFmtId="0" fontId="164" fillId="22" borderId="197" xfId="0" applyFont="1" applyFill="1" applyBorder="1" applyAlignment="1">
      <alignment horizontal="center" vertical="center" wrapText="1"/>
    </xf>
    <xf numFmtId="0" fontId="197" fillId="22" borderId="210" xfId="2" applyFont="1" applyFill="1" applyBorder="1" applyAlignment="1">
      <alignment horizontal="center" vertical="center"/>
    </xf>
    <xf numFmtId="177" fontId="197" fillId="22" borderId="8" xfId="2" applyNumberFormat="1" applyFont="1" applyFill="1" applyBorder="1" applyAlignment="1">
      <alignment horizontal="center" vertical="center" shrinkToFit="1"/>
    </xf>
    <xf numFmtId="177" fontId="198" fillId="22" borderId="10" xfId="2" applyNumberFormat="1" applyFont="1" applyFill="1" applyBorder="1" applyAlignment="1">
      <alignment horizontal="center" vertical="center" shrinkToFit="1"/>
    </xf>
    <xf numFmtId="177" fontId="199" fillId="22" borderId="106" xfId="2" applyNumberFormat="1" applyFont="1" applyFill="1" applyBorder="1" applyAlignment="1">
      <alignment horizontal="center" vertical="center" wrapText="1"/>
    </xf>
    <xf numFmtId="0" fontId="200" fillId="0" borderId="178" xfId="1" applyFont="1" applyBorder="1" applyAlignment="1" applyProtection="1">
      <alignment horizontal="left" vertical="top" wrapText="1"/>
    </xf>
    <xf numFmtId="0" fontId="35" fillId="0" borderId="31" xfId="1" applyFont="1" applyBorder="1" applyAlignment="1" applyProtection="1">
      <alignment horizontal="left" vertical="top" wrapText="1"/>
    </xf>
    <xf numFmtId="0" fontId="184" fillId="0" borderId="0" xfId="0" applyFont="1" applyAlignment="1">
      <alignment vertical="top" wrapText="1"/>
    </xf>
    <xf numFmtId="0" fontId="115" fillId="3" borderId="1" xfId="2" applyFont="1" applyFill="1" applyBorder="1" applyAlignment="1">
      <alignment horizontal="center" vertical="center"/>
    </xf>
    <xf numFmtId="0" fontId="130" fillId="34" borderId="214" xfId="2" applyFont="1" applyFill="1" applyBorder="1" applyAlignment="1">
      <alignment horizontal="center" vertical="center" wrapText="1"/>
    </xf>
    <xf numFmtId="0" fontId="131" fillId="34" borderId="215" xfId="2" applyFont="1" applyFill="1" applyBorder="1" applyAlignment="1">
      <alignment horizontal="center" vertical="center" wrapText="1"/>
    </xf>
    <xf numFmtId="0" fontId="192" fillId="34" borderId="215" xfId="2" applyFont="1" applyFill="1" applyBorder="1" applyAlignment="1">
      <alignment horizontal="left" vertical="center"/>
    </xf>
    <xf numFmtId="0" fontId="124" fillId="34" borderId="215" xfId="2" applyFont="1" applyFill="1" applyBorder="1" applyAlignment="1">
      <alignment horizontal="center" vertical="center"/>
    </xf>
    <xf numFmtId="0" fontId="124" fillId="34" borderId="216" xfId="2" applyFont="1" applyFill="1" applyBorder="1" applyAlignment="1">
      <alignment horizontal="center" vertical="center"/>
    </xf>
    <xf numFmtId="0" fontId="76" fillId="22" borderId="217" xfId="0" applyFont="1" applyFill="1" applyBorder="1" applyAlignment="1">
      <alignment horizontal="left" vertical="center"/>
    </xf>
    <xf numFmtId="14" fontId="76" fillId="22" borderId="217" xfId="0" applyNumberFormat="1" applyFont="1" applyFill="1" applyBorder="1" applyAlignment="1">
      <alignment horizontal="left" vertical="center"/>
    </xf>
    <xf numFmtId="0" fontId="103" fillId="41" borderId="141" xfId="0" applyFont="1" applyFill="1" applyBorder="1" applyAlignment="1">
      <alignment horizontal="center" vertical="center" wrapText="1"/>
    </xf>
    <xf numFmtId="0" fontId="103" fillId="0" borderId="141" xfId="0" applyFont="1" applyBorder="1" applyAlignment="1">
      <alignment horizontal="center" vertical="center" wrapText="1"/>
    </xf>
    <xf numFmtId="0" fontId="103" fillId="0" borderId="163" xfId="0" applyFont="1" applyBorder="1" applyAlignment="1">
      <alignment horizontal="center" vertical="center" wrapText="1"/>
    </xf>
    <xf numFmtId="184" fontId="167" fillId="46" borderId="0" xfId="0" applyNumberFormat="1" applyFont="1" applyFill="1" applyBorder="1" applyAlignment="1">
      <alignment horizontal="center" vertical="center" wrapText="1"/>
    </xf>
    <xf numFmtId="177" fontId="23" fillId="22" borderId="8" xfId="2" applyNumberFormat="1" applyFont="1" applyFill="1" applyBorder="1" applyAlignment="1">
      <alignment horizontal="center" vertical="center" shrinkToFit="1"/>
    </xf>
    <xf numFmtId="0" fontId="6" fillId="0" borderId="0" xfId="2">
      <alignment vertical="center"/>
    </xf>
    <xf numFmtId="14" fontId="108" fillId="24" borderId="222" xfId="2" applyNumberFormat="1" applyFont="1" applyFill="1" applyBorder="1" applyAlignment="1">
      <alignment vertical="center" wrapText="1" shrinkToFit="1"/>
    </xf>
    <xf numFmtId="0" fontId="157" fillId="47" borderId="0" xfId="0" applyFont="1" applyFill="1" applyAlignment="1">
      <alignment horizontal="center" vertical="center" wrapText="1"/>
    </xf>
    <xf numFmtId="0" fontId="156" fillId="47" borderId="113" xfId="0" applyFont="1" applyFill="1" applyBorder="1" applyAlignment="1">
      <alignment horizontal="center" vertical="center" wrapText="1"/>
    </xf>
    <xf numFmtId="0" fontId="115" fillId="24" borderId="27" xfId="2" applyFont="1" applyFill="1" applyBorder="1" applyAlignment="1">
      <alignment horizontal="center" vertical="center"/>
    </xf>
    <xf numFmtId="14" fontId="115" fillId="24" borderId="28" xfId="2" applyNumberFormat="1" applyFont="1" applyFill="1" applyBorder="1" applyAlignment="1">
      <alignment horizontal="center" vertical="center"/>
    </xf>
    <xf numFmtId="14" fontId="115" fillId="24" borderId="43" xfId="2" applyNumberFormat="1" applyFont="1" applyFill="1" applyBorder="1" applyAlignment="1">
      <alignment horizontal="center" vertical="center"/>
    </xf>
    <xf numFmtId="0" fontId="21" fillId="24" borderId="9" xfId="1" applyFont="1" applyFill="1" applyBorder="1" applyAlignment="1" applyProtection="1">
      <alignment horizontal="center" vertical="center" wrapText="1"/>
    </xf>
    <xf numFmtId="14" fontId="115" fillId="24" borderId="1" xfId="2" applyNumberFormat="1" applyFont="1" applyFill="1" applyBorder="1" applyAlignment="1">
      <alignment horizontal="center" vertical="center" wrapText="1"/>
    </xf>
    <xf numFmtId="14" fontId="115" fillId="24" borderId="2" xfId="2" applyNumberFormat="1" applyFont="1" applyFill="1" applyBorder="1" applyAlignment="1">
      <alignment horizontal="center" vertical="center"/>
    </xf>
    <xf numFmtId="14" fontId="115" fillId="24" borderId="1" xfId="2" applyNumberFormat="1" applyFont="1" applyFill="1" applyBorder="1" applyAlignment="1">
      <alignment horizontal="center" vertical="center"/>
    </xf>
    <xf numFmtId="0" fontId="115" fillId="24" borderId="2" xfId="2" applyFont="1" applyFill="1" applyBorder="1" applyAlignment="1">
      <alignment horizontal="center" vertical="center" shrinkToFit="1"/>
    </xf>
    <xf numFmtId="0" fontId="18" fillId="26" borderId="46" xfId="2" applyFont="1" applyFill="1" applyBorder="1" applyAlignment="1">
      <alignment horizontal="center" vertical="center" wrapText="1"/>
    </xf>
    <xf numFmtId="0" fontId="202" fillId="47" borderId="0" xfId="0" applyFont="1" applyFill="1" applyAlignment="1">
      <alignment horizontal="center" vertical="center" wrapText="1"/>
    </xf>
    <xf numFmtId="0" fontId="203" fillId="0" borderId="0" xfId="0" applyFont="1" applyAlignment="1">
      <alignment vertical="center" wrapText="1"/>
    </xf>
    <xf numFmtId="0" fontId="6" fillId="22" borderId="0" xfId="2" applyFill="1" applyAlignment="1">
      <alignment vertical="center" wrapText="1"/>
    </xf>
    <xf numFmtId="185" fontId="204" fillId="0" borderId="0" xfId="0" applyNumberFormat="1" applyFont="1" applyAlignment="1">
      <alignment horizontal="left" vertical="center"/>
    </xf>
    <xf numFmtId="177" fontId="139" fillId="40" borderId="0" xfId="0" applyNumberFormat="1" applyFont="1" applyFill="1" applyAlignment="1">
      <alignment vertical="top" wrapText="1"/>
    </xf>
    <xf numFmtId="3" fontId="139" fillId="40" borderId="0" xfId="0" applyNumberFormat="1" applyFont="1" applyFill="1" applyAlignment="1">
      <alignment vertical="top" wrapText="1"/>
    </xf>
    <xf numFmtId="0" fontId="0" fillId="27" borderId="0" xfId="0" applyFill="1" applyAlignment="1">
      <alignment horizontal="left" vertical="top"/>
    </xf>
    <xf numFmtId="14" fontId="117" fillId="0" borderId="161" xfId="17" applyNumberFormat="1" applyFont="1" applyFill="1" applyBorder="1" applyAlignment="1">
      <alignment horizontal="center" vertical="center"/>
    </xf>
    <xf numFmtId="0" fontId="1" fillId="0" borderId="160" xfId="17" applyFill="1" applyBorder="1" applyAlignment="1">
      <alignment horizontal="center" vertical="center" wrapText="1"/>
    </xf>
    <xf numFmtId="0" fontId="152" fillId="0" borderId="0" xfId="0" applyFont="1">
      <alignment vertical="center"/>
    </xf>
    <xf numFmtId="0" fontId="151" fillId="22" borderId="0" xfId="0" applyFont="1" applyFill="1" applyAlignment="1">
      <alignment vertical="top" wrapText="1"/>
    </xf>
    <xf numFmtId="0" fontId="108" fillId="0" borderId="186" xfId="1" applyFont="1" applyFill="1" applyBorder="1" applyAlignment="1" applyProtection="1">
      <alignment vertical="top" wrapText="1"/>
    </xf>
    <xf numFmtId="0" fontId="108" fillId="0" borderId="186" xfId="2" applyFont="1" applyFill="1" applyBorder="1" applyAlignment="1">
      <alignment vertical="top" wrapText="1"/>
    </xf>
    <xf numFmtId="0" fontId="108" fillId="0" borderId="179" xfId="1" applyFont="1" applyBorder="1" applyAlignment="1" applyProtection="1">
      <alignment horizontal="left" vertical="top" wrapText="1"/>
    </xf>
    <xf numFmtId="14" fontId="108" fillId="24" borderId="223" xfId="1" applyNumberFormat="1" applyFont="1" applyFill="1" applyBorder="1" applyAlignment="1" applyProtection="1">
      <alignment horizontal="center" vertical="center" wrapText="1" shrinkToFit="1"/>
    </xf>
    <xf numFmtId="14" fontId="108" fillId="24" borderId="224" xfId="1" applyNumberFormat="1" applyFont="1" applyFill="1" applyBorder="1" applyAlignment="1" applyProtection="1">
      <alignment vertical="center" wrapText="1" shrinkToFit="1"/>
    </xf>
    <xf numFmtId="56" fontId="21" fillId="24" borderId="0" xfId="1" applyNumberFormat="1" applyFont="1" applyFill="1" applyAlignment="1" applyProtection="1">
      <alignment horizontal="left" vertical="top" wrapText="1"/>
    </xf>
    <xf numFmtId="0" fontId="169" fillId="39" borderId="0" xfId="0" applyFont="1" applyFill="1" applyBorder="1" applyAlignment="1">
      <alignment vertical="top" wrapText="1"/>
    </xf>
    <xf numFmtId="0" fontId="148" fillId="22" borderId="0" xfId="0" applyFont="1" applyFill="1" applyAlignment="1">
      <alignment horizontal="center" vertical="center" wrapText="1"/>
    </xf>
    <xf numFmtId="14" fontId="37" fillId="22" borderId="161" xfId="17" applyNumberFormat="1" applyFont="1" applyFill="1" applyBorder="1" applyAlignment="1">
      <alignment horizontal="center" vertical="center" wrapText="1"/>
    </xf>
    <xf numFmtId="0" fontId="13" fillId="22" borderId="160" xfId="17" applyFont="1" applyFill="1" applyBorder="1" applyAlignment="1">
      <alignment horizontal="center" vertical="center" wrapText="1"/>
    </xf>
    <xf numFmtId="14" fontId="13" fillId="22" borderId="161" xfId="17" applyNumberFormat="1" applyFont="1" applyFill="1" applyBorder="1" applyAlignment="1">
      <alignment horizontal="center" vertical="center"/>
    </xf>
    <xf numFmtId="0" fontId="37" fillId="22" borderId="160" xfId="17" applyFont="1" applyFill="1" applyBorder="1" applyAlignment="1">
      <alignment horizontal="center" vertical="center" wrapText="1"/>
    </xf>
    <xf numFmtId="14" fontId="37" fillId="22" borderId="161" xfId="17" applyNumberFormat="1" applyFont="1" applyFill="1" applyBorder="1" applyAlignment="1">
      <alignment horizontal="center" vertical="center"/>
    </xf>
    <xf numFmtId="0" fontId="1" fillId="22" borderId="160" xfId="17" applyFill="1" applyBorder="1" applyAlignment="1">
      <alignment horizontal="center" vertical="center" wrapText="1"/>
    </xf>
    <xf numFmtId="14" fontId="1" fillId="22" borderId="161" xfId="17" applyNumberFormat="1" applyFill="1" applyBorder="1" applyAlignment="1">
      <alignment horizontal="center" vertical="center"/>
    </xf>
    <xf numFmtId="3" fontId="13" fillId="22" borderId="0" xfId="0" applyNumberFormat="1" applyFont="1" applyFill="1" applyAlignment="1">
      <alignment horizontal="center" vertical="center"/>
    </xf>
    <xf numFmtId="14" fontId="108" fillId="26" borderId="183" xfId="2" applyNumberFormat="1" applyFont="1" applyFill="1" applyBorder="1" applyAlignment="1">
      <alignment horizontal="center" vertical="center"/>
    </xf>
    <xf numFmtId="0" fontId="151" fillId="24" borderId="0" xfId="0" applyFont="1" applyFill="1" applyAlignment="1">
      <alignment horizontal="center" vertical="center"/>
    </xf>
    <xf numFmtId="0" fontId="108" fillId="0" borderId="0" xfId="0" applyFont="1" applyBorder="1" applyAlignment="1">
      <alignment horizontal="left" vertical="top" wrapText="1"/>
    </xf>
    <xf numFmtId="0" fontId="13" fillId="0" borderId="0" xfId="2" applyFont="1" applyFill="1" applyBorder="1" applyAlignment="1">
      <alignment horizontal="center" vertical="center"/>
    </xf>
    <xf numFmtId="14" fontId="108" fillId="0" borderId="0" xfId="2" applyNumberFormat="1" applyFont="1" applyFill="1" applyBorder="1" applyAlignment="1">
      <alignment horizontal="center" vertical="center"/>
    </xf>
    <xf numFmtId="0" fontId="13" fillId="0" borderId="0" xfId="2" applyFont="1" applyFill="1" applyBorder="1" applyAlignment="1">
      <alignment vertical="top" wrapText="1"/>
    </xf>
    <xf numFmtId="14" fontId="117" fillId="22" borderId="161" xfId="17" applyNumberFormat="1" applyFont="1" applyFill="1" applyBorder="1" applyAlignment="1">
      <alignment horizontal="center" vertical="center" wrapText="1"/>
    </xf>
    <xf numFmtId="0" fontId="121" fillId="22" borderId="0" xfId="0" applyFont="1" applyFill="1" applyAlignment="1">
      <alignment horizontal="center" vertical="center"/>
    </xf>
    <xf numFmtId="0" fontId="76" fillId="22" borderId="0" xfId="0" applyFont="1" applyFill="1" applyAlignment="1">
      <alignment horizontal="center" vertical="center" wrapText="1"/>
    </xf>
    <xf numFmtId="0" fontId="184" fillId="0" borderId="0" xfId="0" applyFont="1">
      <alignment vertical="center"/>
    </xf>
    <xf numFmtId="14" fontId="29" fillId="24" borderId="43" xfId="2" applyNumberFormat="1" applyFont="1" applyFill="1" applyBorder="1" applyAlignment="1">
      <alignment horizontal="center" vertical="center" shrinkToFit="1"/>
    </xf>
    <xf numFmtId="14" fontId="29" fillId="24" borderId="1" xfId="2" applyNumberFormat="1" applyFont="1" applyFill="1" applyBorder="1" applyAlignment="1">
      <alignment horizontal="center" vertical="center" shrinkToFit="1"/>
    </xf>
    <xf numFmtId="0" fontId="206" fillId="0" borderId="0" xfId="0" applyFont="1" applyAlignment="1">
      <alignment vertical="center" wrapText="1"/>
    </xf>
    <xf numFmtId="3" fontId="144" fillId="27" borderId="0" xfId="0" applyNumberFormat="1" applyFont="1" applyFill="1" applyBorder="1" applyAlignment="1">
      <alignment vertical="center"/>
    </xf>
    <xf numFmtId="184" fontId="207" fillId="27" borderId="0" xfId="0" applyNumberFormat="1" applyFont="1" applyFill="1" applyAlignment="1">
      <alignment vertical="center" wrapText="1"/>
    </xf>
    <xf numFmtId="0" fontId="8" fillId="0" borderId="221" xfId="1" applyBorder="1" applyAlignment="1" applyProtection="1">
      <alignment vertical="center"/>
    </xf>
    <xf numFmtId="0" fontId="8" fillId="0" borderId="230" xfId="1" applyBorder="1" applyAlignment="1" applyProtection="1">
      <alignment vertical="center"/>
    </xf>
    <xf numFmtId="0" fontId="8" fillId="0" borderId="201" xfId="1" applyBorder="1" applyAlignment="1" applyProtection="1">
      <alignment vertical="center"/>
    </xf>
    <xf numFmtId="0" fontId="8" fillId="0" borderId="143" xfId="1" applyFill="1" applyBorder="1" applyAlignment="1" applyProtection="1">
      <alignment vertical="center"/>
    </xf>
    <xf numFmtId="0" fontId="28" fillId="24" borderId="231" xfId="0" applyFont="1" applyFill="1" applyBorder="1" applyAlignment="1">
      <alignment horizontal="center" vertical="center" wrapText="1"/>
    </xf>
    <xf numFmtId="0" fontId="108" fillId="0" borderId="232" xfId="0" applyFont="1" applyBorder="1" applyAlignment="1">
      <alignment horizontal="left" vertical="top" wrapText="1"/>
    </xf>
    <xf numFmtId="0" fontId="8" fillId="0" borderId="229" xfId="1" applyFill="1" applyBorder="1" applyAlignment="1" applyProtection="1">
      <alignment vertical="center"/>
    </xf>
    <xf numFmtId="14" fontId="205" fillId="24" borderId="106" xfId="2" applyNumberFormat="1" applyFont="1" applyFill="1" applyBorder="1" applyAlignment="1">
      <alignment horizontal="center" vertical="center" shrinkToFit="1"/>
    </xf>
    <xf numFmtId="0" fontId="108" fillId="24" borderId="1" xfId="2" applyFont="1" applyFill="1" applyBorder="1" applyAlignment="1">
      <alignment vertical="center"/>
    </xf>
    <xf numFmtId="14" fontId="205" fillId="24" borderId="28" xfId="2" applyNumberFormat="1" applyFont="1" applyFill="1" applyBorder="1" applyAlignment="1">
      <alignment horizontal="center" vertical="center" shrinkToFit="1"/>
    </xf>
    <xf numFmtId="0" fontId="108" fillId="24" borderId="43" xfId="2" applyFont="1" applyFill="1" applyBorder="1" applyAlignment="1">
      <alignment vertical="center"/>
    </xf>
    <xf numFmtId="14" fontId="108" fillId="24" borderId="1" xfId="1" applyNumberFormat="1" applyFont="1" applyFill="1" applyBorder="1" applyAlignment="1" applyProtection="1">
      <alignment vertical="center" wrapText="1"/>
    </xf>
    <xf numFmtId="14" fontId="108" fillId="24" borderId="234" xfId="1" applyNumberFormat="1" applyFont="1" applyFill="1" applyBorder="1" applyAlignment="1" applyProtection="1">
      <alignment vertical="center" wrapText="1"/>
    </xf>
    <xf numFmtId="0" fontId="8" fillId="0" borderId="235" xfId="1" applyFill="1" applyBorder="1" applyAlignment="1" applyProtection="1">
      <alignment vertical="center"/>
    </xf>
    <xf numFmtId="14" fontId="108" fillId="24" borderId="164" xfId="1" applyNumberFormat="1" applyFont="1" applyFill="1" applyBorder="1" applyAlignment="1" applyProtection="1">
      <alignment vertical="center" wrapText="1"/>
    </xf>
    <xf numFmtId="0" fontId="41" fillId="0" borderId="0" xfId="17" applyFont="1" applyAlignment="1">
      <alignment horizontal="center" vertical="center"/>
    </xf>
    <xf numFmtId="0" fontId="175" fillId="6" borderId="0" xfId="0" applyFont="1" applyFill="1" applyAlignment="1">
      <alignment horizontal="left" vertical="top"/>
    </xf>
    <xf numFmtId="0" fontId="76" fillId="22" borderId="0" xfId="0" applyFont="1" applyFill="1" applyAlignment="1">
      <alignment horizontal="center" vertical="center"/>
    </xf>
    <xf numFmtId="0" fontId="122" fillId="22" borderId="0" xfId="0" applyFont="1" applyFill="1" applyAlignment="1">
      <alignment vertical="center" wrapText="1"/>
    </xf>
    <xf numFmtId="0" fontId="209" fillId="40" borderId="0" xfId="0" applyFont="1" applyFill="1" applyAlignment="1">
      <alignment vertical="top" wrapText="1"/>
    </xf>
    <xf numFmtId="0" fontId="182" fillId="27" borderId="0" xfId="0" applyFont="1" applyFill="1" applyBorder="1" applyAlignment="1">
      <alignment horizontal="left" vertical="center" wrapText="1"/>
    </xf>
    <xf numFmtId="0" fontId="210" fillId="27" borderId="0" xfId="0" applyFont="1" applyFill="1" applyBorder="1" applyAlignment="1">
      <alignment horizontal="left" vertical="center" wrapText="1"/>
    </xf>
    <xf numFmtId="0" fontId="182" fillId="46" borderId="0" xfId="0" applyFont="1" applyFill="1" applyBorder="1" applyAlignment="1">
      <alignment horizontal="left" vertical="center" wrapText="1"/>
    </xf>
    <xf numFmtId="0" fontId="182" fillId="46" borderId="0" xfId="0" applyFont="1" applyFill="1" applyAlignment="1">
      <alignment horizontal="left" vertical="center" wrapText="1"/>
    </xf>
    <xf numFmtId="0" fontId="182" fillId="46" borderId="0" xfId="0" applyFont="1" applyFill="1" applyAlignment="1">
      <alignment horizontal="left" vertical="center" shrinkToFit="1"/>
    </xf>
    <xf numFmtId="0" fontId="182" fillId="46" borderId="0" xfId="0" applyFont="1" applyFill="1" applyBorder="1" applyAlignment="1">
      <alignment horizontal="left" vertical="center" shrinkToFit="1"/>
    </xf>
    <xf numFmtId="0" fontId="211" fillId="27" borderId="0" xfId="0" applyFont="1" applyFill="1" applyBorder="1" applyAlignment="1">
      <alignment horizontal="left" vertical="center" shrinkToFit="1"/>
    </xf>
    <xf numFmtId="0" fontId="212" fillId="24" borderId="191" xfId="1" applyFont="1" applyFill="1" applyBorder="1" applyAlignment="1" applyProtection="1">
      <alignment horizontal="center" vertical="center" wrapText="1"/>
    </xf>
    <xf numFmtId="0" fontId="18" fillId="2" borderId="236" xfId="2" applyFont="1" applyFill="1" applyBorder="1" applyAlignment="1">
      <alignment horizontal="center" vertical="center" wrapText="1"/>
    </xf>
    <xf numFmtId="0" fontId="115" fillId="3" borderId="237" xfId="2" applyFont="1" applyFill="1" applyBorder="1" applyAlignment="1">
      <alignment horizontal="center" vertical="center"/>
    </xf>
    <xf numFmtId="14" fontId="115" fillId="3" borderId="164" xfId="2" applyNumberFormat="1" applyFont="1" applyFill="1" applyBorder="1" applyAlignment="1">
      <alignment horizontal="center" vertical="center"/>
    </xf>
    <xf numFmtId="0" fontId="21" fillId="24" borderId="0" xfId="1" applyFont="1" applyFill="1" applyAlignment="1" applyProtection="1">
      <alignment horizontal="left" vertical="top" wrapText="1"/>
    </xf>
    <xf numFmtId="0" fontId="76" fillId="24" borderId="217" xfId="0" applyFont="1" applyFill="1" applyBorder="1" applyAlignment="1">
      <alignment horizontal="left" vertical="center"/>
    </xf>
    <xf numFmtId="0" fontId="76" fillId="48" borderId="217" xfId="0" applyFont="1" applyFill="1" applyBorder="1" applyAlignment="1">
      <alignment horizontal="left" vertical="center"/>
    </xf>
    <xf numFmtId="0" fontId="76" fillId="38" borderId="217" xfId="0" applyFont="1" applyFill="1" applyBorder="1" applyAlignment="1">
      <alignment horizontal="left" vertical="center"/>
    </xf>
    <xf numFmtId="0" fontId="76" fillId="49" borderId="217" xfId="0" applyFont="1" applyFill="1" applyBorder="1" applyAlignment="1">
      <alignment horizontal="left" vertical="center"/>
    </xf>
    <xf numFmtId="0" fontId="76" fillId="50" borderId="217" xfId="0" applyFont="1" applyFill="1" applyBorder="1" applyAlignment="1">
      <alignment horizontal="left" vertical="center"/>
    </xf>
    <xf numFmtId="0" fontId="213" fillId="22" borderId="217" xfId="0" applyFont="1" applyFill="1" applyBorder="1" applyAlignment="1">
      <alignment horizontal="left" vertical="center"/>
    </xf>
    <xf numFmtId="0" fontId="208" fillId="22" borderId="0" xfId="17" applyFont="1" applyFill="1" applyAlignment="1">
      <alignment horizontal="left" vertical="center"/>
    </xf>
    <xf numFmtId="3" fontId="144" fillId="27" borderId="0" xfId="0" applyNumberFormat="1" applyFont="1" applyFill="1" applyAlignment="1">
      <alignment vertical="center" wrapText="1"/>
    </xf>
    <xf numFmtId="3" fontId="159" fillId="0" borderId="0" xfId="0" applyNumberFormat="1" applyFont="1" applyAlignment="1">
      <alignment vertical="center" wrapText="1"/>
    </xf>
    <xf numFmtId="0" fontId="112" fillId="22" borderId="0" xfId="0" applyFont="1" applyFill="1">
      <alignment vertical="center"/>
    </xf>
    <xf numFmtId="3" fontId="215" fillId="27" borderId="0" xfId="0" applyNumberFormat="1" applyFont="1" applyFill="1" applyAlignment="1">
      <alignment vertical="top" wrapText="1"/>
    </xf>
    <xf numFmtId="0" fontId="215" fillId="27" borderId="0" xfId="0" applyFont="1" applyFill="1" applyAlignment="1">
      <alignment vertical="top" wrapText="1"/>
    </xf>
    <xf numFmtId="0" fontId="214" fillId="27" borderId="0" xfId="0" applyFont="1" applyFill="1" applyAlignment="1">
      <alignment vertical="top" wrapText="1"/>
    </xf>
    <xf numFmtId="0" fontId="206" fillId="22" borderId="0" xfId="0" applyFont="1" applyFill="1">
      <alignment vertical="center"/>
    </xf>
    <xf numFmtId="0" fontId="216" fillId="22" borderId="0" xfId="0" applyFont="1" applyFill="1" applyAlignment="1">
      <alignment vertical="top" wrapText="1"/>
    </xf>
    <xf numFmtId="0" fontId="217" fillId="22" borderId="0" xfId="0" applyFont="1" applyFill="1" applyAlignment="1">
      <alignment vertical="top" wrapText="1"/>
    </xf>
    <xf numFmtId="0" fontId="216" fillId="22" borderId="0" xfId="0" applyFont="1" applyFill="1" applyAlignment="1">
      <alignment horizontal="left" vertical="top" wrapText="1"/>
    </xf>
    <xf numFmtId="177" fontId="162" fillId="27" borderId="0" xfId="0" applyNumberFormat="1" applyFont="1" applyFill="1" applyBorder="1" applyAlignment="1">
      <alignment vertical="center"/>
    </xf>
    <xf numFmtId="0" fontId="218" fillId="27" borderId="0" xfId="0" applyFont="1" applyFill="1" applyBorder="1" applyAlignment="1">
      <alignment horizontal="left" vertical="center"/>
    </xf>
    <xf numFmtId="0" fontId="207" fillId="27" borderId="0" xfId="0" applyFont="1" applyFill="1" applyBorder="1" applyAlignment="1">
      <alignment horizontal="left" vertical="center" shrinkToFit="1"/>
    </xf>
    <xf numFmtId="184" fontId="139" fillId="27" borderId="0" xfId="0" applyNumberFormat="1" applyFont="1" applyFill="1" applyBorder="1" applyAlignment="1">
      <alignment horizontal="center" vertical="center" wrapText="1"/>
    </xf>
    <xf numFmtId="184" fontId="132" fillId="46" borderId="0" xfId="0" applyNumberFormat="1" applyFont="1" applyFill="1" applyBorder="1" applyAlignment="1">
      <alignment horizontal="center" vertical="center" wrapText="1"/>
    </xf>
    <xf numFmtId="0" fontId="182" fillId="46" borderId="0" xfId="0" applyFont="1" applyFill="1" applyBorder="1" applyAlignment="1">
      <alignment horizontal="left" vertical="center"/>
    </xf>
    <xf numFmtId="0" fontId="6" fillId="0" borderId="0" xfId="4"/>
    <xf numFmtId="3" fontId="0" fillId="0" borderId="0" xfId="0" applyNumberFormat="1">
      <alignment vertical="center"/>
    </xf>
    <xf numFmtId="0" fontId="150" fillId="24" borderId="160" xfId="17" applyFont="1" applyFill="1" applyBorder="1" applyAlignment="1">
      <alignment horizontal="center" vertical="center" wrapText="1"/>
    </xf>
    <xf numFmtId="14" fontId="117" fillId="24" borderId="161" xfId="17" applyNumberFormat="1" applyFont="1" applyFill="1" applyBorder="1" applyAlignment="1">
      <alignment horizontal="center" vertical="center"/>
    </xf>
    <xf numFmtId="14" fontId="150" fillId="24" borderId="161" xfId="17" applyNumberFormat="1" applyFont="1" applyFill="1" applyBorder="1" applyAlignment="1">
      <alignment horizontal="center" vertical="center" wrapText="1"/>
    </xf>
    <xf numFmtId="0" fontId="117" fillId="24" borderId="160" xfId="17" applyFont="1" applyFill="1" applyBorder="1" applyAlignment="1">
      <alignment horizontal="center" vertical="center" wrapText="1"/>
    </xf>
    <xf numFmtId="0" fontId="220" fillId="0" borderId="0" xfId="2" applyFont="1">
      <alignment vertical="center"/>
    </xf>
    <xf numFmtId="0" fontId="7" fillId="52" borderId="0" xfId="4" applyFont="1" applyFill="1" applyAlignment="1">
      <alignment vertical="top"/>
    </xf>
    <xf numFmtId="0" fontId="7" fillId="52" borderId="0" xfId="2" applyFont="1" applyFill="1" applyAlignment="1">
      <alignment vertical="top"/>
    </xf>
    <xf numFmtId="0" fontId="225" fillId="52" borderId="0" xfId="2" applyFont="1" applyFill="1" applyAlignment="1">
      <alignment vertical="top"/>
    </xf>
    <xf numFmtId="0" fontId="34" fillId="52" borderId="0" xfId="2" applyFont="1" applyFill="1" applyAlignment="1">
      <alignment vertical="top"/>
    </xf>
    <xf numFmtId="0" fontId="224" fillId="52" borderId="0" xfId="2" applyFont="1" applyFill="1" applyAlignment="1">
      <alignment vertical="top"/>
    </xf>
    <xf numFmtId="0" fontId="226" fillId="14" borderId="0" xfId="2" applyFont="1" applyFill="1" applyAlignment="1">
      <alignment vertical="top"/>
    </xf>
    <xf numFmtId="0" fontId="35" fillId="14" borderId="0" xfId="2" applyFont="1" applyFill="1" applyAlignment="1">
      <alignment vertical="top"/>
    </xf>
    <xf numFmtId="0" fontId="35" fillId="52" borderId="0" xfId="2" applyFont="1" applyFill="1" applyAlignment="1">
      <alignment vertical="top"/>
    </xf>
    <xf numFmtId="0" fontId="221" fillId="0" borderId="0" xfId="2" applyFont="1">
      <alignment vertical="center"/>
    </xf>
    <xf numFmtId="0" fontId="226" fillId="14" borderId="0" xfId="4" applyFont="1" applyFill="1"/>
    <xf numFmtId="0" fontId="6" fillId="14" borderId="0" xfId="4" applyFill="1"/>
    <xf numFmtId="0" fontId="13" fillId="0" borderId="0" xfId="2" applyFont="1" applyAlignment="1">
      <alignment vertical="center" wrapText="1"/>
    </xf>
    <xf numFmtId="0" fontId="227" fillId="22" borderId="217" xfId="0" applyFont="1" applyFill="1" applyBorder="1" applyAlignment="1">
      <alignment horizontal="left" vertical="center"/>
    </xf>
    <xf numFmtId="0" fontId="6" fillId="0" borderId="72" xfId="0" applyFont="1" applyBorder="1" applyAlignment="1">
      <alignment horizontal="left" vertical="center"/>
    </xf>
    <xf numFmtId="0" fontId="6" fillId="0" borderId="0" xfId="0" applyFont="1" applyBorder="1" applyAlignment="1">
      <alignment horizontal="left" vertical="center"/>
    </xf>
    <xf numFmtId="0" fontId="6" fillId="0" borderId="74" xfId="0" applyFont="1" applyBorder="1" applyAlignment="1">
      <alignment horizontal="left" vertical="center"/>
    </xf>
    <xf numFmtId="0" fontId="175" fillId="6" borderId="0" xfId="0" applyFont="1" applyFill="1" applyAlignment="1">
      <alignment horizontal="left" vertical="center" wrapText="1"/>
    </xf>
    <xf numFmtId="0" fontId="175" fillId="6" borderId="74" xfId="0" applyFont="1" applyFill="1" applyBorder="1" applyAlignment="1">
      <alignment horizontal="left" vertical="center" wrapText="1"/>
    </xf>
    <xf numFmtId="0" fontId="175" fillId="6" borderId="0" xfId="0" applyFont="1" applyFill="1" applyAlignment="1">
      <alignment horizontal="left" vertical="center"/>
    </xf>
    <xf numFmtId="0" fontId="175" fillId="6" borderId="0" xfId="0" applyFont="1" applyFill="1" applyAlignment="1">
      <alignment horizontal="left" vertical="top" wrapText="1"/>
    </xf>
    <xf numFmtId="0" fontId="8" fillId="0" borderId="0" xfId="1" applyAlignment="1" applyProtection="1">
      <alignment horizontal="center" vertical="center" wrapText="1"/>
    </xf>
    <xf numFmtId="0" fontId="88" fillId="0" borderId="0" xfId="0" applyFont="1" applyAlignment="1">
      <alignment horizontal="left" vertical="center" wrapText="1"/>
    </xf>
    <xf numFmtId="0" fontId="84" fillId="0" borderId="0" xfId="0" applyFont="1" applyAlignment="1">
      <alignment horizontal="left" vertical="center" wrapText="1"/>
    </xf>
    <xf numFmtId="0" fontId="87" fillId="0" borderId="0" xfId="0" applyFont="1" applyBorder="1" applyAlignment="1">
      <alignment horizontal="left" vertical="center" wrapText="1"/>
    </xf>
    <xf numFmtId="0" fontId="85" fillId="0" borderId="0" xfId="0" applyFont="1" applyBorder="1" applyAlignment="1">
      <alignment horizontal="left" vertical="center" wrapText="1"/>
    </xf>
    <xf numFmtId="0" fontId="88" fillId="0" borderId="0" xfId="0" applyFont="1" applyAlignment="1">
      <alignment horizontal="left" vertical="top" wrapText="1"/>
    </xf>
    <xf numFmtId="0" fontId="84" fillId="0" borderId="0" xfId="0" applyFont="1" applyAlignment="1">
      <alignment horizontal="left" vertical="top" wrapText="1"/>
    </xf>
    <xf numFmtId="0" fontId="189" fillId="39" borderId="0" xfId="0" applyFont="1" applyFill="1" applyAlignment="1">
      <alignment horizontal="left" vertical="center" wrapText="1"/>
    </xf>
    <xf numFmtId="0" fontId="187" fillId="39" borderId="0" xfId="1" applyFont="1" applyFill="1" applyAlignment="1" applyProtection="1">
      <alignment horizontal="center" vertical="center" wrapText="1"/>
    </xf>
    <xf numFmtId="0" fontId="186" fillId="44" borderId="0" xfId="0" applyFont="1" applyFill="1" applyAlignment="1">
      <alignment horizontal="center" vertical="center" wrapText="1"/>
    </xf>
    <xf numFmtId="0" fontId="180" fillId="39" borderId="0" xfId="0" applyFont="1" applyFill="1" applyAlignment="1">
      <alignment horizontal="center" vertical="center"/>
    </xf>
    <xf numFmtId="0" fontId="180" fillId="39" borderId="0" xfId="0" applyFont="1" applyFill="1" applyAlignment="1">
      <alignment horizontal="center" vertical="center" wrapText="1"/>
    </xf>
    <xf numFmtId="0" fontId="181" fillId="39" borderId="0" xfId="0" applyFont="1" applyFill="1" applyBorder="1" applyAlignment="1">
      <alignment horizontal="center" vertical="center" wrapText="1"/>
    </xf>
    <xf numFmtId="0" fontId="169" fillId="39" borderId="0" xfId="0" applyFont="1" applyFill="1" applyAlignment="1">
      <alignment horizontal="center" vertical="center" wrapText="1"/>
    </xf>
    <xf numFmtId="0" fontId="10" fillId="7" borderId="156" xfId="17" applyFont="1" applyFill="1" applyBorder="1" applyAlignment="1">
      <alignment horizontal="left" vertical="center" wrapText="1"/>
    </xf>
    <xf numFmtId="0" fontId="10" fillId="7" borderId="153" xfId="17" applyFont="1" applyFill="1" applyBorder="1" applyAlignment="1">
      <alignment horizontal="left" vertical="center" wrapText="1"/>
    </xf>
    <xf numFmtId="0" fontId="10" fillId="7" borderId="157" xfId="17" applyFont="1" applyFill="1" applyBorder="1" applyAlignment="1">
      <alignment horizontal="left" vertical="center" wrapText="1"/>
    </xf>
    <xf numFmtId="0" fontId="37" fillId="22" borderId="203" xfId="17" applyFont="1" applyFill="1" applyBorder="1" applyAlignment="1">
      <alignment horizontal="left" vertical="top" wrapText="1"/>
    </xf>
    <xf numFmtId="0" fontId="37" fillId="22" borderId="204" xfId="17" applyFont="1" applyFill="1" applyBorder="1" applyAlignment="1">
      <alignment horizontal="left" vertical="top" wrapText="1"/>
    </xf>
    <xf numFmtId="0" fontId="37" fillId="22" borderId="205" xfId="17" applyFont="1" applyFill="1" applyBorder="1" applyAlignment="1">
      <alignment horizontal="left" vertical="top" wrapText="1"/>
    </xf>
    <xf numFmtId="0" fontId="37" fillId="0" borderId="203" xfId="17" applyFont="1" applyFill="1" applyBorder="1" applyAlignment="1">
      <alignment horizontal="left" vertical="top" wrapText="1"/>
    </xf>
    <xf numFmtId="0" fontId="37" fillId="0" borderId="204" xfId="17" applyFont="1" applyFill="1" applyBorder="1" applyAlignment="1">
      <alignment horizontal="left" vertical="top" wrapText="1"/>
    </xf>
    <xf numFmtId="0" fontId="37" fillId="0" borderId="205" xfId="17" applyFont="1" applyFill="1" applyBorder="1" applyAlignment="1">
      <alignment horizontal="left" vertical="top" wrapText="1"/>
    </xf>
    <xf numFmtId="0" fontId="13" fillId="22" borderId="203" xfId="2" applyFont="1" applyFill="1" applyBorder="1" applyAlignment="1">
      <alignment horizontal="left" vertical="top" wrapText="1"/>
    </xf>
    <xf numFmtId="0" fontId="13" fillId="22" borderId="204" xfId="2" applyFont="1" applyFill="1" applyBorder="1" applyAlignment="1">
      <alignment horizontal="left" vertical="top" wrapText="1"/>
    </xf>
    <xf numFmtId="0" fontId="13" fillId="22" borderId="205" xfId="2" applyFont="1" applyFill="1" applyBorder="1" applyAlignment="1">
      <alignment horizontal="left" vertical="top" wrapText="1"/>
    </xf>
    <xf numFmtId="0" fontId="123" fillId="22" borderId="203" xfId="2" applyFont="1" applyFill="1" applyBorder="1" applyAlignment="1">
      <alignment horizontal="left" vertical="top" wrapText="1"/>
    </xf>
    <xf numFmtId="0" fontId="123" fillId="22" borderId="204" xfId="2" applyFont="1" applyFill="1" applyBorder="1" applyAlignment="1">
      <alignment horizontal="left" vertical="top" wrapText="1"/>
    </xf>
    <xf numFmtId="0" fontId="123" fillId="22" borderId="205" xfId="2" applyFont="1" applyFill="1" applyBorder="1" applyAlignment="1">
      <alignment horizontal="left" vertical="top" wrapText="1"/>
    </xf>
    <xf numFmtId="0" fontId="13" fillId="22" borderId="203" xfId="2" applyFont="1" applyFill="1" applyBorder="1" applyAlignment="1">
      <alignment horizontal="center" vertical="center" wrapText="1"/>
    </xf>
    <xf numFmtId="0" fontId="13" fillId="22" borderId="204" xfId="2" applyFont="1" applyFill="1" applyBorder="1" applyAlignment="1">
      <alignment horizontal="center" vertical="center" wrapText="1"/>
    </xf>
    <xf numFmtId="0" fontId="13" fillId="22" borderId="205" xfId="2" applyFont="1" applyFill="1" applyBorder="1" applyAlignment="1">
      <alignment horizontal="center" vertical="center" wrapText="1"/>
    </xf>
    <xf numFmtId="0" fontId="60" fillId="14" borderId="62" xfId="17" applyFont="1" applyFill="1" applyBorder="1" applyAlignment="1">
      <alignment horizontal="right" vertical="center" wrapText="1"/>
    </xf>
    <xf numFmtId="0" fontId="61" fillId="14" borderId="62" xfId="0" applyFont="1" applyFill="1" applyBorder="1" applyAlignment="1">
      <alignment horizontal="right" vertical="center"/>
    </xf>
    <xf numFmtId="0" fontId="0" fillId="14" borderId="62" xfId="0" applyFill="1" applyBorder="1" applyAlignment="1">
      <alignment horizontal="right" vertical="center"/>
    </xf>
    <xf numFmtId="180" fontId="60" fillId="14" borderId="62" xfId="17" applyNumberFormat="1" applyFont="1" applyFill="1" applyBorder="1" applyAlignment="1">
      <alignment horizontal="center" vertical="center" wrapText="1"/>
    </xf>
    <xf numFmtId="180" fontId="0" fillId="14" borderId="62" xfId="0" applyNumberFormat="1" applyFill="1" applyBorder="1" applyAlignment="1">
      <alignment horizontal="center" vertical="center" wrapText="1"/>
    </xf>
    <xf numFmtId="0" fontId="62" fillId="15" borderId="63" xfId="17" applyFont="1" applyFill="1" applyBorder="1" applyAlignment="1">
      <alignment horizontal="center" vertical="center" wrapText="1"/>
    </xf>
    <xf numFmtId="0" fontId="63" fillId="15" borderId="63" xfId="0" applyFont="1" applyFill="1" applyBorder="1" applyAlignment="1">
      <alignment horizontal="center" vertical="center"/>
    </xf>
    <xf numFmtId="0" fontId="62" fillId="11" borderId="63" xfId="0" applyFont="1" applyFill="1" applyBorder="1" applyAlignment="1">
      <alignment horizontal="center" vertical="center"/>
    </xf>
    <xf numFmtId="0" fontId="65" fillId="11" borderId="63" xfId="0" applyFont="1" applyFill="1" applyBorder="1" applyAlignment="1">
      <alignment horizontal="center" vertical="center"/>
    </xf>
    <xf numFmtId="0" fontId="67" fillId="21" borderId="125" xfId="16" applyFont="1" applyFill="1" applyBorder="1" applyAlignment="1">
      <alignment horizontal="center" vertical="center"/>
    </xf>
    <xf numFmtId="0" fontId="67" fillId="21" borderId="130" xfId="16" applyFont="1" applyFill="1" applyBorder="1" applyAlignment="1">
      <alignment horizontal="center" vertical="center"/>
    </xf>
    <xf numFmtId="0" fontId="67" fillId="21" borderId="132" xfId="16" applyFont="1" applyFill="1" applyBorder="1" applyAlignment="1">
      <alignment horizontal="center" vertical="center"/>
    </xf>
    <xf numFmtId="0" fontId="68" fillId="2" borderId="126" xfId="16" applyFont="1" applyFill="1" applyBorder="1" applyAlignment="1">
      <alignment vertical="center" wrapText="1"/>
    </xf>
    <xf numFmtId="0" fontId="68" fillId="2" borderId="127" xfId="16" applyFont="1" applyFill="1" applyBorder="1" applyAlignment="1">
      <alignment vertical="center" wrapText="1"/>
    </xf>
    <xf numFmtId="0" fontId="68" fillId="2" borderId="128" xfId="16" applyFont="1" applyFill="1" applyBorder="1" applyAlignment="1">
      <alignment vertical="center" wrapText="1"/>
    </xf>
    <xf numFmtId="0" fontId="68" fillId="2" borderId="104" xfId="16" applyFont="1" applyFill="1" applyBorder="1" applyAlignment="1">
      <alignment vertical="center" wrapText="1"/>
    </xf>
    <xf numFmtId="0" fontId="68" fillId="2" borderId="0" xfId="16" applyFont="1" applyFill="1" applyAlignment="1">
      <alignment vertical="center" wrapText="1"/>
    </xf>
    <xf numFmtId="0" fontId="68" fillId="2" borderId="105" xfId="16" applyFont="1" applyFill="1" applyBorder="1" applyAlignment="1">
      <alignment vertical="center" wrapText="1"/>
    </xf>
    <xf numFmtId="0" fontId="68" fillId="2" borderId="133" xfId="16" applyFont="1" applyFill="1" applyBorder="1" applyAlignment="1">
      <alignment vertical="center" wrapText="1"/>
    </xf>
    <xf numFmtId="0" fontId="68" fillId="2" borderId="134" xfId="16" applyFont="1" applyFill="1" applyBorder="1" applyAlignment="1">
      <alignment vertical="center" wrapText="1"/>
    </xf>
    <xf numFmtId="0" fontId="68" fillId="2" borderId="135" xfId="16" applyFont="1" applyFill="1" applyBorder="1" applyAlignment="1">
      <alignment vertical="center" wrapText="1"/>
    </xf>
    <xf numFmtId="0" fontId="68" fillId="2" borderId="126" xfId="16" applyFont="1" applyFill="1" applyBorder="1" applyAlignment="1">
      <alignment horizontal="left" vertical="center" wrapText="1"/>
    </xf>
    <xf numFmtId="0" fontId="68" fillId="2" borderId="127" xfId="16" applyFont="1" applyFill="1" applyBorder="1" applyAlignment="1">
      <alignment horizontal="left" vertical="center" wrapText="1"/>
    </xf>
    <xf numFmtId="0" fontId="68" fillId="2" borderId="129" xfId="16" applyFont="1" applyFill="1" applyBorder="1" applyAlignment="1">
      <alignment horizontal="left" vertical="center" wrapText="1"/>
    </xf>
    <xf numFmtId="0" fontId="68" fillId="2" borderId="104"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31" xfId="16" applyFont="1" applyFill="1" applyBorder="1" applyAlignment="1">
      <alignment horizontal="left" vertical="center" wrapText="1"/>
    </xf>
    <xf numFmtId="0" fontId="68" fillId="2" borderId="133" xfId="16" applyFont="1" applyFill="1" applyBorder="1" applyAlignment="1">
      <alignment horizontal="left" vertical="center" wrapText="1"/>
    </xf>
    <xf numFmtId="0" fontId="68" fillId="2" borderId="134" xfId="16" applyFont="1" applyFill="1" applyBorder="1" applyAlignment="1">
      <alignment horizontal="left" vertical="center" wrapText="1"/>
    </xf>
    <xf numFmtId="0" fontId="68" fillId="2" borderId="136" xfId="16" applyFont="1" applyFill="1" applyBorder="1" applyAlignment="1">
      <alignment horizontal="left" vertical="center" wrapText="1"/>
    </xf>
    <xf numFmtId="0" fontId="7" fillId="6" borderId="38" xfId="17" applyFont="1" applyFill="1" applyBorder="1" applyAlignment="1">
      <alignment horizontal="center" vertical="center" wrapText="1"/>
    </xf>
    <xf numFmtId="0" fontId="60" fillId="31" borderId="76" xfId="17" applyFont="1" applyFill="1" applyBorder="1" applyAlignment="1">
      <alignment horizontal="center" vertical="center" wrapText="1"/>
    </xf>
    <xf numFmtId="0" fontId="58" fillId="18" borderId="76" xfId="17" applyFont="1" applyFill="1" applyBorder="1" applyAlignment="1">
      <alignment horizontal="center" vertical="center" wrapText="1"/>
    </xf>
    <xf numFmtId="0" fontId="0" fillId="18" borderId="76" xfId="0" applyFill="1" applyBorder="1" applyAlignment="1">
      <alignment horizontal="center" vertical="center" wrapText="1"/>
    </xf>
    <xf numFmtId="0" fontId="68" fillId="3" borderId="77" xfId="17" applyFont="1" applyFill="1" applyBorder="1" applyAlignment="1">
      <alignment horizontal="center" vertical="center" wrapText="1"/>
    </xf>
    <xf numFmtId="0" fontId="68" fillId="3" borderId="78" xfId="17" applyFont="1" applyFill="1" applyBorder="1" applyAlignment="1">
      <alignment horizontal="center" vertical="center" wrapText="1"/>
    </xf>
    <xf numFmtId="0" fontId="68" fillId="3" borderId="79" xfId="17" applyFont="1" applyFill="1" applyBorder="1" applyAlignment="1">
      <alignment horizontal="center" vertical="center" wrapText="1"/>
    </xf>
    <xf numFmtId="180" fontId="60" fillId="3" borderId="77" xfId="17" applyNumberFormat="1" applyFont="1" applyFill="1" applyBorder="1" applyAlignment="1">
      <alignment horizontal="center" vertical="center" wrapText="1"/>
    </xf>
    <xf numFmtId="180" fontId="60" fillId="3" borderId="79" xfId="17" applyNumberFormat="1" applyFont="1" applyFill="1" applyBorder="1" applyAlignment="1">
      <alignment horizontal="center" vertical="center" wrapText="1"/>
    </xf>
    <xf numFmtId="0" fontId="37" fillId="24" borderId="203" xfId="17" applyFont="1" applyFill="1" applyBorder="1" applyAlignment="1">
      <alignment horizontal="left" vertical="top" wrapText="1"/>
    </xf>
    <xf numFmtId="0" fontId="37" fillId="24" borderId="204" xfId="17" applyFont="1" applyFill="1" applyBorder="1" applyAlignment="1">
      <alignment horizontal="left" vertical="top" wrapText="1"/>
    </xf>
    <xf numFmtId="0" fontId="37" fillId="24" borderId="205" xfId="17" applyFont="1" applyFill="1" applyBorder="1" applyAlignment="1">
      <alignment horizontal="left" vertical="top" wrapText="1"/>
    </xf>
    <xf numFmtId="0" fontId="13" fillId="22" borderId="203" xfId="17" applyFont="1" applyFill="1" applyBorder="1" applyAlignment="1">
      <alignment horizontal="left" vertical="top" wrapText="1"/>
    </xf>
    <xf numFmtId="0" fontId="13" fillId="22" borderId="204" xfId="17" applyFont="1" applyFill="1" applyBorder="1" applyAlignment="1">
      <alignment horizontal="left" vertical="top" wrapText="1"/>
    </xf>
    <xf numFmtId="0" fontId="13" fillId="22" borderId="205" xfId="17" applyFont="1" applyFill="1" applyBorder="1" applyAlignment="1">
      <alignment horizontal="left" vertical="top" wrapText="1"/>
    </xf>
    <xf numFmtId="0" fontId="50" fillId="0" borderId="52" xfId="17" applyFont="1" applyBorder="1" applyAlignment="1">
      <alignment horizontal="center" vertical="center"/>
    </xf>
    <xf numFmtId="0" fontId="50" fillId="0" borderId="53" xfId="17" applyFont="1" applyBorder="1" applyAlignment="1">
      <alignment horizontal="center" vertical="center"/>
    </xf>
    <xf numFmtId="0" fontId="50" fillId="0" borderId="54" xfId="17" applyFont="1" applyBorder="1" applyAlignment="1">
      <alignment horizontal="center" vertical="center"/>
    </xf>
    <xf numFmtId="0" fontId="1" fillId="0" borderId="80" xfId="17" applyBorder="1" applyAlignment="1">
      <alignment horizontal="center" vertical="center"/>
    </xf>
    <xf numFmtId="0" fontId="1" fillId="0" borderId="81" xfId="17" applyBorder="1" applyAlignment="1">
      <alignment horizontal="center" vertical="center"/>
    </xf>
    <xf numFmtId="0" fontId="1" fillId="0" borderId="82" xfId="17" applyBorder="1" applyAlignment="1">
      <alignment horizontal="center" vertical="center"/>
    </xf>
    <xf numFmtId="0" fontId="38" fillId="0" borderId="83" xfId="17" applyFont="1" applyBorder="1" applyAlignment="1">
      <alignment horizontal="center" vertical="center" wrapText="1"/>
    </xf>
    <xf numFmtId="0" fontId="38" fillId="0" borderId="48" xfId="17" applyFont="1" applyBorder="1" applyAlignment="1">
      <alignment horizontal="center" vertical="center" wrapText="1"/>
    </xf>
    <xf numFmtId="0" fontId="34" fillId="19" borderId="0" xfId="17" applyFont="1" applyFill="1" applyAlignment="1">
      <alignment horizontal="center" vertical="center"/>
    </xf>
    <xf numFmtId="179" fontId="11" fillId="0" borderId="84" xfId="17" applyNumberFormat="1" applyFont="1" applyBorder="1" applyAlignment="1">
      <alignment horizontal="center" vertical="center" shrinkToFit="1"/>
    </xf>
    <xf numFmtId="179" fontId="11" fillId="0" borderId="85" xfId="17" applyNumberFormat="1" applyFont="1" applyBorder="1" applyAlignment="1">
      <alignment horizontal="center" vertical="center" shrinkToFit="1"/>
    </xf>
    <xf numFmtId="0" fontId="48" fillId="0" borderId="86" xfId="17" applyFont="1" applyBorder="1" applyAlignment="1">
      <alignment horizontal="center" vertical="center"/>
    </xf>
    <xf numFmtId="0" fontId="48" fillId="0" borderId="87" xfId="17" applyFont="1" applyBorder="1" applyAlignment="1">
      <alignment horizontal="center" vertical="center"/>
    </xf>
    <xf numFmtId="0" fontId="37" fillId="12" borderId="88" xfId="18" applyFont="1" applyFill="1" applyBorder="1" applyAlignment="1">
      <alignment horizontal="center" vertical="center"/>
    </xf>
    <xf numFmtId="0" fontId="37" fillId="12" borderId="89" xfId="18" applyFont="1" applyFill="1" applyBorder="1" applyAlignment="1">
      <alignment horizontal="center" vertical="center"/>
    </xf>
    <xf numFmtId="0" fontId="12" fillId="0" borderId="144" xfId="17" applyFont="1" applyBorder="1" applyAlignment="1">
      <alignment horizontal="center" vertical="center" wrapText="1"/>
    </xf>
    <xf numFmtId="0" fontId="12" fillId="0" borderId="145" xfId="17" applyFont="1" applyBorder="1" applyAlignment="1">
      <alignment horizontal="center" vertical="center" wrapText="1"/>
    </xf>
    <xf numFmtId="0" fontId="12" fillId="0" borderId="146" xfId="17" applyFont="1" applyBorder="1" applyAlignment="1">
      <alignment horizontal="center" vertical="center" wrapText="1"/>
    </xf>
    <xf numFmtId="0" fontId="55" fillId="0" borderId="148" xfId="17" applyFont="1" applyBorder="1" applyAlignment="1">
      <alignment horizontal="center" vertical="center"/>
    </xf>
    <xf numFmtId="0" fontId="55" fillId="0" borderId="149" xfId="17" applyFont="1" applyBorder="1" applyAlignment="1">
      <alignment horizontal="center" vertical="center"/>
    </xf>
    <xf numFmtId="0" fontId="55" fillId="0" borderId="150" xfId="17" applyFont="1" applyBorder="1" applyAlignment="1">
      <alignment horizontal="center" vertical="center"/>
    </xf>
    <xf numFmtId="0" fontId="194" fillId="22" borderId="203" xfId="17" applyFont="1" applyFill="1" applyBorder="1" applyAlignment="1">
      <alignment horizontal="left" vertical="top" wrapText="1"/>
    </xf>
    <xf numFmtId="0" fontId="194" fillId="22" borderId="204" xfId="17" applyFont="1" applyFill="1" applyBorder="1" applyAlignment="1">
      <alignment horizontal="left" vertical="top" wrapText="1"/>
    </xf>
    <xf numFmtId="0" fontId="194" fillId="22" borderId="205" xfId="17" applyFont="1" applyFill="1" applyBorder="1" applyAlignment="1">
      <alignment horizontal="left" vertical="top" wrapText="1"/>
    </xf>
    <xf numFmtId="0" fontId="225" fillId="53" borderId="0" xfId="2" applyFont="1" applyFill="1" applyAlignment="1">
      <alignment horizontal="center" vertical="top"/>
    </xf>
    <xf numFmtId="0" fontId="13" fillId="0" borderId="238" xfId="4" applyFont="1" applyBorder="1" applyAlignment="1">
      <alignment horizontal="left" vertical="center" wrapText="1"/>
    </xf>
    <xf numFmtId="0" fontId="13" fillId="0" borderId="239" xfId="4" applyFont="1" applyBorder="1" applyAlignment="1">
      <alignment horizontal="left" vertical="center" wrapText="1"/>
    </xf>
    <xf numFmtId="0" fontId="13" fillId="0" borderId="240" xfId="4" applyFont="1" applyBorder="1" applyAlignment="1">
      <alignment horizontal="left" vertical="center" wrapText="1"/>
    </xf>
    <xf numFmtId="0" fontId="13" fillId="0" borderId="241" xfId="4" applyFont="1" applyBorder="1" applyAlignment="1">
      <alignment horizontal="left" vertical="center" wrapText="1"/>
    </xf>
    <xf numFmtId="0" fontId="13" fillId="0" borderId="0" xfId="4" applyFont="1" applyAlignment="1">
      <alignment horizontal="left" vertical="center" wrapText="1"/>
    </xf>
    <xf numFmtId="0" fontId="13" fillId="0" borderId="242" xfId="4" applyFont="1" applyBorder="1" applyAlignment="1">
      <alignment horizontal="left" vertical="center" wrapText="1"/>
    </xf>
    <xf numFmtId="0" fontId="13" fillId="0" borderId="243" xfId="4" applyFont="1" applyBorder="1" applyAlignment="1">
      <alignment horizontal="left" vertical="center" wrapText="1"/>
    </xf>
    <xf numFmtId="0" fontId="13" fillId="0" borderId="244" xfId="4" applyFont="1" applyBorder="1" applyAlignment="1">
      <alignment horizontal="left" vertical="center" wrapText="1"/>
    </xf>
    <xf numFmtId="0" fontId="13" fillId="0" borderId="245" xfId="4" applyFont="1" applyBorder="1" applyAlignment="1">
      <alignment horizontal="left" vertical="center" wrapText="1"/>
    </xf>
    <xf numFmtId="0" fontId="219" fillId="51" borderId="0" xfId="2" applyFont="1" applyFill="1" applyAlignment="1">
      <alignment horizontal="center" vertical="center"/>
    </xf>
    <xf numFmtId="0" fontId="108" fillId="22" borderId="0" xfId="2" applyFont="1" applyFill="1" applyAlignment="1">
      <alignment horizontal="center" vertical="center"/>
    </xf>
    <xf numFmtId="0" fontId="21" fillId="22" borderId="0" xfId="2" applyFont="1" applyFill="1" applyAlignment="1">
      <alignment horizontal="center" vertical="center"/>
    </xf>
    <xf numFmtId="0" fontId="222" fillId="0" borderId="0" xfId="2" applyFont="1">
      <alignment vertical="center"/>
    </xf>
    <xf numFmtId="0" fontId="223" fillId="22" borderId="0" xfId="2" applyFont="1" applyFill="1" applyAlignment="1">
      <alignment horizontal="center" vertical="center"/>
    </xf>
    <xf numFmtId="0" fontId="6" fillId="22" borderId="0" xfId="2" applyFill="1" applyAlignment="1">
      <alignment horizontal="center" vertical="center"/>
    </xf>
    <xf numFmtId="0" fontId="34" fillId="52" borderId="0" xfId="2" applyFont="1" applyFill="1">
      <alignment vertical="center"/>
    </xf>
    <xf numFmtId="0" fontId="6" fillId="52" borderId="0" xfId="2" applyFill="1">
      <alignment vertical="center"/>
    </xf>
    <xf numFmtId="0" fontId="161" fillId="27" borderId="0" xfId="0" applyFont="1" applyFill="1" applyAlignment="1">
      <alignment horizontal="center" vertical="top" wrapText="1"/>
    </xf>
    <xf numFmtId="0" fontId="214" fillId="27" borderId="0" xfId="0" applyFont="1" applyFill="1" applyAlignment="1">
      <alignment horizontal="left" vertical="top" wrapText="1"/>
    </xf>
    <xf numFmtId="0" fontId="214" fillId="27" borderId="0" xfId="0" applyFont="1" applyFill="1" applyAlignment="1">
      <alignment horizontal="left" vertical="top" wrapText="1" indent="4"/>
    </xf>
    <xf numFmtId="0" fontId="129" fillId="26" borderId="0" xfId="0" applyFont="1" applyFill="1" applyAlignment="1">
      <alignment horizontal="center" vertical="center" wrapText="1"/>
    </xf>
    <xf numFmtId="0" fontId="184" fillId="22" borderId="0" xfId="0" applyFont="1" applyFill="1" applyAlignment="1">
      <alignment horizontal="center" vertical="top" wrapText="1"/>
    </xf>
    <xf numFmtId="0" fontId="0" fillId="22" borderId="0" xfId="0" applyFill="1" applyAlignment="1">
      <alignment horizontal="center" vertical="center" wrapText="1"/>
    </xf>
    <xf numFmtId="0" fontId="129" fillId="22" borderId="0" xfId="0" applyFont="1" applyFill="1" applyAlignment="1">
      <alignment horizontal="center" vertical="top" wrapText="1"/>
    </xf>
    <xf numFmtId="0" fontId="168" fillId="22" borderId="0" xfId="0" applyFont="1" applyFill="1" applyAlignment="1">
      <alignment horizontal="center" vertical="center" wrapText="1"/>
    </xf>
    <xf numFmtId="0" fontId="151" fillId="22" borderId="0" xfId="0" applyFont="1" applyFill="1" applyAlignment="1">
      <alignment horizontal="left" vertical="top" wrapText="1"/>
    </xf>
    <xf numFmtId="0" fontId="216" fillId="22" borderId="0" xfId="0" applyFont="1" applyFill="1" applyAlignment="1">
      <alignment horizontal="left" vertical="top" wrapText="1"/>
    </xf>
    <xf numFmtId="0" fontId="145" fillId="28" borderId="0" xfId="0" applyFont="1" applyFill="1" applyAlignment="1">
      <alignment horizontal="left" vertical="center" wrapText="1"/>
    </xf>
    <xf numFmtId="0" fontId="141" fillId="26" borderId="0" xfId="0" applyFont="1" applyFill="1" applyAlignment="1">
      <alignment horizontal="left" vertical="center"/>
    </xf>
    <xf numFmtId="0" fontId="142" fillId="26" borderId="0" xfId="1" applyFont="1" applyFill="1" applyBorder="1" applyAlignment="1" applyProtection="1">
      <alignment horizontal="left" vertical="top" wrapText="1"/>
    </xf>
    <xf numFmtId="0" fontId="73" fillId="27" borderId="0" xfId="0" applyFont="1" applyFill="1" applyAlignment="1">
      <alignment horizontal="center" vertical="top" wrapText="1"/>
    </xf>
    <xf numFmtId="0" fontId="214" fillId="27" borderId="0" xfId="0" applyFont="1" applyFill="1" applyAlignment="1">
      <alignment horizontal="right" vertical="top" wrapText="1"/>
    </xf>
    <xf numFmtId="0" fontId="118" fillId="32" borderId="0" xfId="0" applyFont="1" applyFill="1" applyAlignment="1">
      <alignment horizontal="center" vertical="top" wrapText="1"/>
    </xf>
    <xf numFmtId="0" fontId="105" fillId="32" borderId="0" xfId="0" applyFont="1" applyFill="1" applyAlignment="1">
      <alignment horizontal="center" vertical="top" wrapText="1"/>
    </xf>
    <xf numFmtId="0" fontId="138" fillId="36" borderId="0" xfId="0" applyFont="1" applyFill="1" applyAlignment="1">
      <alignment horizontal="left" vertical="top" wrapText="1"/>
    </xf>
    <xf numFmtId="0" fontId="137" fillId="36" borderId="0" xfId="0" applyFont="1" applyFill="1" applyAlignment="1">
      <alignment horizontal="left" vertical="top" wrapText="1"/>
    </xf>
    <xf numFmtId="0" fontId="18" fillId="36" borderId="0" xfId="0" applyFont="1" applyFill="1" applyAlignment="1">
      <alignment horizontal="center" vertical="center"/>
    </xf>
    <xf numFmtId="0" fontId="118" fillId="36" borderId="0" xfId="0" applyFont="1" applyFill="1" applyAlignment="1">
      <alignment horizontal="center" vertical="center"/>
    </xf>
    <xf numFmtId="0" fontId="79" fillId="25" borderId="119" xfId="0" applyFont="1" applyFill="1" applyBorder="1" applyAlignment="1">
      <alignment horizontal="left" vertical="center"/>
    </xf>
    <xf numFmtId="0" fontId="79" fillId="25" borderId="120" xfId="0" applyFont="1" applyFill="1" applyBorder="1" applyAlignment="1">
      <alignment horizontal="left" vertical="center"/>
    </xf>
    <xf numFmtId="0" fontId="79" fillId="25" borderId="121" xfId="0" applyFont="1" applyFill="1" applyBorder="1" applyAlignment="1">
      <alignment horizontal="left" vertical="center"/>
    </xf>
    <xf numFmtId="0" fontId="79" fillId="25" borderId="124" xfId="0" applyFont="1" applyFill="1" applyBorder="1" applyAlignment="1">
      <alignment horizontal="left" vertical="center"/>
    </xf>
    <xf numFmtId="0" fontId="79" fillId="25" borderId="122" xfId="0" applyFont="1" applyFill="1" applyBorder="1" applyAlignment="1">
      <alignment horizontal="left" vertical="center"/>
    </xf>
    <xf numFmtId="0" fontId="79" fillId="25" borderId="123" xfId="0" applyFont="1" applyFill="1" applyBorder="1" applyAlignment="1">
      <alignment horizontal="left" vertical="center"/>
    </xf>
    <xf numFmtId="0" fontId="79" fillId="25" borderId="116" xfId="0" applyFont="1" applyFill="1" applyBorder="1" applyAlignment="1">
      <alignment horizontal="left" vertical="center"/>
    </xf>
    <xf numFmtId="0" fontId="79" fillId="25" borderId="117" xfId="0" applyFont="1" applyFill="1" applyBorder="1" applyAlignment="1">
      <alignment horizontal="left" vertical="center"/>
    </xf>
    <xf numFmtId="0" fontId="79" fillId="25" borderId="118" xfId="0" applyFont="1" applyFill="1" applyBorder="1" applyAlignment="1">
      <alignment horizontal="left" vertical="center"/>
    </xf>
    <xf numFmtId="0" fontId="81" fillId="0" borderId="113" xfId="0" applyFont="1" applyBorder="1" applyAlignment="1">
      <alignment horizontal="justify" vertical="center" wrapText="1"/>
    </xf>
    <xf numFmtId="0" fontId="81" fillId="0" borderId="114" xfId="0" applyFont="1" applyBorder="1" applyAlignment="1">
      <alignment horizontal="justify" vertical="center" wrapText="1"/>
    </xf>
    <xf numFmtId="0" fontId="79" fillId="0" borderId="113" xfId="0" applyFont="1" applyBorder="1" applyAlignment="1">
      <alignment horizontal="justify" vertical="center" wrapText="1"/>
    </xf>
    <xf numFmtId="0" fontId="79" fillId="0" borderId="114" xfId="0" applyFont="1" applyBorder="1" applyAlignment="1">
      <alignment horizontal="justify" vertical="center" wrapText="1"/>
    </xf>
    <xf numFmtId="0" fontId="79" fillId="0" borderId="115" xfId="0" applyFont="1" applyBorder="1" applyAlignment="1">
      <alignment horizontal="left" vertical="center"/>
    </xf>
    <xf numFmtId="0" fontId="105" fillId="33" borderId="0" xfId="0" applyFont="1" applyFill="1" applyAlignment="1">
      <alignment horizontal="left" vertical="center" wrapText="1"/>
    </xf>
    <xf numFmtId="0" fontId="107" fillId="26" borderId="116" xfId="0" applyFont="1" applyFill="1" applyBorder="1" applyAlignment="1">
      <alignment horizontal="left" vertical="center"/>
    </xf>
    <xf numFmtId="0" fontId="107" fillId="26" borderId="117" xfId="0" applyFont="1" applyFill="1" applyBorder="1" applyAlignment="1">
      <alignment horizontal="left" vertical="center"/>
    </xf>
    <xf numFmtId="0" fontId="107" fillId="26" borderId="118" xfId="0" applyFont="1" applyFill="1" applyBorder="1" applyAlignment="1">
      <alignment horizontal="left" vertical="center"/>
    </xf>
    <xf numFmtId="0" fontId="104" fillId="22" borderId="0" xfId="0" applyFont="1" applyFill="1" applyAlignment="1">
      <alignment horizontal="left" vertical="center"/>
    </xf>
    <xf numFmtId="0" fontId="79" fillId="22" borderId="115" xfId="0" applyFont="1" applyFill="1" applyBorder="1" applyAlignment="1">
      <alignment horizontal="left" vertical="center"/>
    </xf>
    <xf numFmtId="56" fontId="108" fillId="24" borderId="43" xfId="1" applyNumberFormat="1" applyFont="1" applyFill="1" applyBorder="1" applyAlignment="1" applyProtection="1">
      <alignment horizontal="center" vertical="center" wrapText="1"/>
    </xf>
    <xf numFmtId="56" fontId="108" fillId="24" borderId="1" xfId="1" applyNumberFormat="1" applyFont="1" applyFill="1" applyBorder="1" applyAlignment="1" applyProtection="1">
      <alignment horizontal="center" vertical="center" wrapText="1"/>
    </xf>
    <xf numFmtId="56" fontId="108" fillId="24" borderId="2" xfId="1" applyNumberFormat="1" applyFont="1" applyFill="1" applyBorder="1" applyAlignment="1" applyProtection="1">
      <alignment horizontal="center" vertical="center" wrapText="1"/>
    </xf>
    <xf numFmtId="14" fontId="108" fillId="24" borderId="185" xfId="1" applyNumberFormat="1" applyFont="1" applyFill="1" applyBorder="1" applyAlignment="1" applyProtection="1">
      <alignment horizontal="center" vertical="center" wrapText="1"/>
    </xf>
    <xf numFmtId="0" fontId="108" fillId="24" borderId="185" xfId="2" applyFont="1" applyFill="1" applyBorder="1" applyAlignment="1">
      <alignment horizontal="center" vertical="center"/>
    </xf>
    <xf numFmtId="14" fontId="29" fillId="24" borderId="43" xfId="2" applyNumberFormat="1" applyFont="1" applyFill="1" applyBorder="1" applyAlignment="1">
      <alignment horizontal="center" vertical="center" shrinkToFit="1"/>
    </xf>
    <xf numFmtId="14" fontId="29" fillId="24" borderId="1" xfId="2" applyNumberFormat="1" applyFont="1" applyFill="1" applyBorder="1" applyAlignment="1">
      <alignment horizontal="center" vertical="center" shrinkToFit="1"/>
    </xf>
    <xf numFmtId="14" fontId="29" fillId="24" borderId="193" xfId="2" applyNumberFormat="1" applyFont="1" applyFill="1" applyBorder="1" applyAlignment="1">
      <alignment horizontal="center" vertical="center" shrinkToFit="1"/>
    </xf>
    <xf numFmtId="56" fontId="108" fillId="24" borderId="43" xfId="2" applyNumberFormat="1" applyFont="1" applyFill="1" applyBorder="1" applyAlignment="1">
      <alignment horizontal="center" vertical="center" wrapText="1"/>
    </xf>
    <xf numFmtId="56" fontId="108" fillId="24" borderId="1" xfId="2" applyNumberFormat="1" applyFont="1" applyFill="1" applyBorder="1" applyAlignment="1">
      <alignment horizontal="center" vertical="center" wrapText="1"/>
    </xf>
    <xf numFmtId="56" fontId="108" fillId="24" borderId="164" xfId="2" applyNumberFormat="1" applyFont="1" applyFill="1" applyBorder="1" applyAlignment="1">
      <alignment horizontal="center" vertical="center" wrapText="1"/>
    </xf>
    <xf numFmtId="56" fontId="108" fillId="24" borderId="218" xfId="2" applyNumberFormat="1" applyFont="1" applyFill="1" applyBorder="1" applyAlignment="1">
      <alignment horizontal="center" vertical="center"/>
    </xf>
    <xf numFmtId="0" fontId="108" fillId="24" borderId="219" xfId="2" applyFont="1" applyFill="1" applyBorder="1" applyAlignment="1">
      <alignment horizontal="center" vertical="center"/>
    </xf>
    <xf numFmtId="0" fontId="108" fillId="24" borderId="220" xfId="2" applyFont="1" applyFill="1" applyBorder="1" applyAlignment="1">
      <alignment horizontal="center" vertical="center"/>
    </xf>
    <xf numFmtId="14" fontId="108" fillId="24" borderId="169" xfId="1" applyNumberFormat="1" applyFont="1" applyFill="1" applyBorder="1" applyAlignment="1" applyProtection="1">
      <alignment horizontal="center" vertical="center" wrapText="1" shrinkToFit="1"/>
    </xf>
    <xf numFmtId="14" fontId="108" fillId="24" borderId="171" xfId="1" applyNumberFormat="1" applyFont="1" applyFill="1" applyBorder="1" applyAlignment="1" applyProtection="1">
      <alignment horizontal="center" vertical="center" wrapText="1" shrinkToFit="1"/>
    </xf>
    <xf numFmtId="14" fontId="108" fillId="24" borderId="170" xfId="1" applyNumberFormat="1" applyFont="1" applyFill="1" applyBorder="1" applyAlignment="1" applyProtection="1">
      <alignment horizontal="center" vertical="center" wrapText="1" shrinkToFit="1"/>
    </xf>
    <xf numFmtId="56" fontId="108" fillId="24" borderId="2" xfId="2" applyNumberFormat="1" applyFont="1" applyFill="1" applyBorder="1" applyAlignment="1">
      <alignment horizontal="center" vertical="center" wrapText="1"/>
    </xf>
    <xf numFmtId="14" fontId="108" fillId="24" borderId="167" xfId="2" applyNumberFormat="1" applyFont="1" applyFill="1" applyBorder="1" applyAlignment="1">
      <alignment horizontal="center" vertical="center" wrapText="1" shrinkToFit="1"/>
    </xf>
    <xf numFmtId="14" fontId="108" fillId="24" borderId="165" xfId="2" applyNumberFormat="1" applyFont="1" applyFill="1" applyBorder="1" applyAlignment="1">
      <alignment horizontal="center" vertical="center" wrapText="1" shrinkToFit="1"/>
    </xf>
    <xf numFmtId="14" fontId="108" fillId="24" borderId="166" xfId="2" applyNumberFormat="1" applyFont="1" applyFill="1" applyBorder="1" applyAlignment="1">
      <alignment horizontal="center" vertical="center" wrapText="1" shrinkToFit="1"/>
    </xf>
    <xf numFmtId="0" fontId="108" fillId="24" borderId="190" xfId="2" applyFont="1" applyFill="1" applyBorder="1" applyAlignment="1">
      <alignment horizontal="center" vertical="center"/>
    </xf>
    <xf numFmtId="0" fontId="108" fillId="24" borderId="194" xfId="2" applyFont="1" applyFill="1" applyBorder="1" applyAlignment="1">
      <alignment horizontal="center" vertical="center"/>
    </xf>
    <xf numFmtId="14" fontId="108" fillId="24" borderId="43" xfId="2" applyNumberFormat="1" applyFont="1" applyFill="1" applyBorder="1" applyAlignment="1">
      <alignment horizontal="center" vertical="center" wrapText="1" shrinkToFit="1"/>
    </xf>
    <xf numFmtId="14" fontId="108" fillId="24" borderId="1" xfId="2" applyNumberFormat="1" applyFont="1" applyFill="1" applyBorder="1" applyAlignment="1">
      <alignment horizontal="center" vertical="center" shrinkToFit="1"/>
    </xf>
    <xf numFmtId="14" fontId="108" fillId="24" borderId="193" xfId="2" applyNumberFormat="1" applyFont="1" applyFill="1" applyBorder="1" applyAlignment="1">
      <alignment horizontal="center" vertical="center" shrinkToFit="1"/>
    </xf>
    <xf numFmtId="56" fontId="108" fillId="24" borderId="222" xfId="2" applyNumberFormat="1" applyFont="1" applyFill="1" applyBorder="1" applyAlignment="1">
      <alignment horizontal="center" vertical="center" wrapText="1"/>
    </xf>
    <xf numFmtId="56" fontId="108" fillId="24" borderId="223" xfId="2" applyNumberFormat="1" applyFont="1" applyFill="1" applyBorder="1" applyAlignment="1">
      <alignment horizontal="center" vertical="center" wrapText="1"/>
    </xf>
    <xf numFmtId="56" fontId="108" fillId="24" borderId="224" xfId="2" applyNumberFormat="1" applyFont="1" applyFill="1" applyBorder="1" applyAlignment="1">
      <alignment horizontal="center" vertical="center" wrapText="1"/>
    </xf>
    <xf numFmtId="14" fontId="108" fillId="24" borderId="167" xfId="1" applyNumberFormat="1" applyFont="1" applyFill="1" applyBorder="1" applyAlignment="1" applyProtection="1">
      <alignment horizontal="center" vertical="center" wrapText="1" shrinkToFit="1"/>
    </xf>
    <xf numFmtId="14" fontId="108" fillId="24" borderId="165" xfId="1" applyNumberFormat="1" applyFont="1" applyFill="1" applyBorder="1" applyAlignment="1" applyProtection="1">
      <alignment horizontal="center" vertical="center" wrapText="1" shrinkToFit="1"/>
    </xf>
    <xf numFmtId="14" fontId="108" fillId="24" borderId="168" xfId="1" applyNumberFormat="1" applyFont="1" applyFill="1" applyBorder="1" applyAlignment="1" applyProtection="1">
      <alignment horizontal="center" vertical="center" wrapText="1" shrinkToFit="1"/>
    </xf>
    <xf numFmtId="14" fontId="115" fillId="24" borderId="233" xfId="2" applyNumberFormat="1" applyFont="1" applyFill="1" applyBorder="1" applyAlignment="1">
      <alignment horizontal="center" vertical="center" shrinkToFit="1"/>
    </xf>
    <xf numFmtId="14" fontId="115" fillId="24" borderId="142" xfId="2" applyNumberFormat="1" applyFont="1" applyFill="1" applyBorder="1" applyAlignment="1">
      <alignment horizontal="center" vertical="center" shrinkToFit="1"/>
    </xf>
    <xf numFmtId="56" fontId="108" fillId="24" borderId="233" xfId="2" applyNumberFormat="1" applyFont="1" applyFill="1" applyBorder="1" applyAlignment="1">
      <alignment horizontal="center" vertical="center" wrapText="1"/>
    </xf>
    <xf numFmtId="56" fontId="108" fillId="24" borderId="142" xfId="2" applyNumberFormat="1" applyFont="1" applyFill="1" applyBorder="1" applyAlignment="1">
      <alignment horizontal="center" vertical="center" wrapText="1"/>
    </xf>
    <xf numFmtId="14" fontId="108" fillId="24" borderId="233" xfId="1" applyNumberFormat="1" applyFont="1" applyFill="1" applyBorder="1" applyAlignment="1" applyProtection="1">
      <alignment horizontal="center" vertical="center" wrapText="1"/>
    </xf>
    <xf numFmtId="14" fontId="108" fillId="24" borderId="142" xfId="1" applyNumberFormat="1" applyFont="1" applyFill="1" applyBorder="1" applyAlignment="1" applyProtection="1">
      <alignment horizontal="center" vertical="center" wrapText="1"/>
    </xf>
    <xf numFmtId="14" fontId="108" fillId="24" borderId="1" xfId="1" applyNumberFormat="1" applyFont="1" applyFill="1" applyBorder="1" applyAlignment="1" applyProtection="1">
      <alignment horizontal="center" vertical="center" wrapText="1"/>
    </xf>
    <xf numFmtId="14" fontId="108" fillId="24" borderId="2" xfId="1" applyNumberFormat="1" applyFont="1" applyFill="1" applyBorder="1" applyAlignment="1" applyProtection="1">
      <alignment horizontal="center" vertical="center" wrapText="1"/>
    </xf>
    <xf numFmtId="14" fontId="115" fillId="24" borderId="1" xfId="2" applyNumberFormat="1" applyFont="1" applyFill="1" applyBorder="1" applyAlignment="1">
      <alignment horizontal="center" vertical="center" shrinkToFit="1"/>
    </xf>
    <xf numFmtId="14" fontId="115" fillId="24" borderId="2" xfId="2" applyNumberFormat="1" applyFont="1" applyFill="1" applyBorder="1" applyAlignment="1">
      <alignment horizontal="center" vertical="center" shrinkToFit="1"/>
    </xf>
    <xf numFmtId="14" fontId="115" fillId="24" borderId="164" xfId="2" applyNumberFormat="1" applyFont="1" applyFill="1" applyBorder="1" applyAlignment="1">
      <alignment horizontal="center" vertical="center" shrinkToFit="1"/>
    </xf>
    <xf numFmtId="14" fontId="108" fillId="24" borderId="43" xfId="2" applyNumberFormat="1" applyFont="1" applyFill="1" applyBorder="1" applyAlignment="1">
      <alignment horizontal="center" vertical="center" shrinkToFit="1"/>
    </xf>
    <xf numFmtId="14" fontId="108" fillId="24" borderId="164" xfId="2" applyNumberFormat="1" applyFont="1" applyFill="1" applyBorder="1" applyAlignment="1">
      <alignment horizontal="center" vertical="center" shrinkToFit="1"/>
    </xf>
    <xf numFmtId="14" fontId="115" fillId="24" borderId="234" xfId="2" applyNumberFormat="1" applyFont="1" applyFill="1" applyBorder="1" applyAlignment="1">
      <alignment horizontal="center" vertical="center" shrinkToFit="1"/>
    </xf>
    <xf numFmtId="14" fontId="108" fillId="24" borderId="234" xfId="2" applyNumberFormat="1" applyFont="1" applyFill="1" applyBorder="1" applyAlignment="1">
      <alignment horizontal="center" vertical="center" shrinkToFit="1"/>
    </xf>
    <xf numFmtId="14" fontId="115" fillId="24" borderId="43" xfId="2" applyNumberFormat="1" applyFont="1" applyFill="1" applyBorder="1" applyAlignment="1">
      <alignment horizontal="center" vertical="center"/>
    </xf>
    <xf numFmtId="14" fontId="115" fillId="24" borderId="1" xfId="2" applyNumberFormat="1" applyFont="1" applyFill="1" applyBorder="1" applyAlignment="1">
      <alignment horizontal="center" vertical="center"/>
    </xf>
    <xf numFmtId="14" fontId="115" fillId="24" borderId="2" xfId="2" applyNumberFormat="1" applyFont="1" applyFill="1" applyBorder="1" applyAlignment="1">
      <alignment horizontal="center" vertical="center"/>
    </xf>
    <xf numFmtId="0" fontId="10" fillId="0" borderId="60" xfId="2" applyFont="1" applyFill="1" applyBorder="1" applyAlignment="1">
      <alignment vertical="center"/>
    </xf>
    <xf numFmtId="0" fontId="10" fillId="0" borderId="60" xfId="2" applyFont="1" applyBorder="1" applyAlignment="1">
      <alignment vertical="center"/>
    </xf>
    <xf numFmtId="0" fontId="10" fillId="0" borderId="0" xfId="2" applyFont="1" applyFill="1" applyAlignment="1">
      <alignment vertical="center" wrapText="1"/>
    </xf>
    <xf numFmtId="0" fontId="10" fillId="0" borderId="0" xfId="2" applyFont="1" applyAlignment="1">
      <alignment vertical="center"/>
    </xf>
    <xf numFmtId="0" fontId="115" fillId="24" borderId="43" xfId="2" applyFont="1" applyFill="1" applyBorder="1" applyAlignment="1">
      <alignment horizontal="center" vertical="center"/>
    </xf>
    <xf numFmtId="0" fontId="115" fillId="24" borderId="2" xfId="2" applyFont="1" applyFill="1" applyBorder="1" applyAlignment="1">
      <alignment horizontal="center" vertical="center"/>
    </xf>
    <xf numFmtId="0" fontId="1" fillId="17" borderId="70" xfId="2" applyFont="1" applyFill="1" applyBorder="1" applyAlignment="1">
      <alignment vertical="top" wrapText="1"/>
    </xf>
    <xf numFmtId="0" fontId="6" fillId="0" borderId="66" xfId="2" applyBorder="1" applyAlignment="1">
      <alignment vertical="top" wrapText="1"/>
    </xf>
    <xf numFmtId="0" fontId="69" fillId="0" borderId="0" xfId="1" applyFont="1" applyAlignment="1" applyProtection="1">
      <alignment vertical="center"/>
    </xf>
    <xf numFmtId="0" fontId="6" fillId="0" borderId="0" xfId="2">
      <alignment vertical="center"/>
    </xf>
    <xf numFmtId="0" fontId="6" fillId="29" borderId="58" xfId="2" applyFill="1" applyBorder="1" applyAlignment="1">
      <alignment horizontal="left" vertical="top" wrapText="1"/>
    </xf>
    <xf numFmtId="0" fontId="6" fillId="29" borderId="147" xfId="2" applyFill="1" applyBorder="1" applyAlignment="1">
      <alignment horizontal="left" vertical="top" wrapText="1"/>
    </xf>
    <xf numFmtId="0" fontId="6" fillId="29" borderId="173" xfId="2" applyFill="1" applyBorder="1" applyAlignment="1">
      <alignment horizontal="left" vertical="top" wrapText="1"/>
    </xf>
    <xf numFmtId="0" fontId="1" fillId="38" borderId="58" xfId="2" applyFont="1" applyFill="1" applyBorder="1" applyAlignment="1">
      <alignment horizontal="left" vertical="top" wrapText="1"/>
    </xf>
    <xf numFmtId="0" fontId="1" fillId="38" borderId="69" xfId="2" applyFont="1" applyFill="1" applyBorder="1" applyAlignment="1">
      <alignment horizontal="left" vertical="top" wrapText="1"/>
    </xf>
    <xf numFmtId="0" fontId="8" fillId="38" borderId="147" xfId="1" applyFill="1" applyBorder="1" applyAlignment="1" applyProtection="1">
      <alignment horizontal="left" vertical="top"/>
    </xf>
    <xf numFmtId="0" fontId="6" fillId="38" borderId="172" xfId="2" applyFill="1" applyBorder="1" applyAlignment="1">
      <alignment horizontal="left" vertical="top"/>
    </xf>
    <xf numFmtId="0" fontId="6" fillId="2" borderId="75" xfId="2" applyFill="1" applyBorder="1" applyAlignment="1">
      <alignment vertical="top" wrapText="1"/>
    </xf>
    <xf numFmtId="0" fontId="15" fillId="2" borderId="66" xfId="0" applyFont="1" applyFill="1" applyBorder="1" applyAlignment="1">
      <alignment vertical="top" wrapText="1"/>
    </xf>
    <xf numFmtId="0" fontId="1" fillId="2" borderId="75" xfId="2" applyFont="1" applyFill="1" applyBorder="1" applyAlignment="1">
      <alignment horizontal="left" vertical="top" wrapText="1"/>
    </xf>
    <xf numFmtId="0" fontId="1" fillId="2" borderId="66" xfId="2" applyFont="1" applyFill="1" applyBorder="1" applyAlignment="1">
      <alignment horizontal="left" vertical="top" wrapText="1"/>
    </xf>
    <xf numFmtId="0" fontId="14" fillId="6" borderId="18" xfId="2" applyFont="1" applyFill="1" applyBorder="1" applyAlignment="1">
      <alignment horizontal="left" vertical="center"/>
    </xf>
    <xf numFmtId="0" fontId="14" fillId="6" borderId="4" xfId="2" applyFont="1" applyFill="1" applyBorder="1" applyAlignment="1">
      <alignment horizontal="left" vertical="center"/>
    </xf>
    <xf numFmtId="0" fontId="6" fillId="6" borderId="90" xfId="2" applyFill="1" applyBorder="1">
      <alignment vertical="center"/>
    </xf>
    <xf numFmtId="0" fontId="6" fillId="6" borderId="25" xfId="2" applyFill="1" applyBorder="1">
      <alignment vertical="center"/>
    </xf>
    <xf numFmtId="0" fontId="6" fillId="6" borderId="91" xfId="2" applyFill="1" applyBorder="1">
      <alignment vertical="center"/>
    </xf>
    <xf numFmtId="0" fontId="6" fillId="6" borderId="92" xfId="2" applyFill="1" applyBorder="1">
      <alignment vertical="center"/>
    </xf>
    <xf numFmtId="0" fontId="6" fillId="6" borderId="93" xfId="2" applyFill="1" applyBorder="1">
      <alignment vertical="center"/>
    </xf>
    <xf numFmtId="0" fontId="6" fillId="6" borderId="94" xfId="2" applyFill="1" applyBorder="1">
      <alignment vertical="center"/>
    </xf>
    <xf numFmtId="0" fontId="22" fillId="6" borderId="95" xfId="2" applyFont="1" applyFill="1" applyBorder="1" applyAlignment="1">
      <alignment horizontal="center" vertical="top" wrapText="1"/>
    </xf>
    <xf numFmtId="0" fontId="22" fillId="6" borderId="87" xfId="2" applyFont="1" applyFill="1" applyBorder="1" applyAlignment="1">
      <alignment horizontal="center" vertical="top" wrapText="1"/>
    </xf>
    <xf numFmtId="0" fontId="22" fillId="6" borderId="96" xfId="2" applyFont="1" applyFill="1" applyBorder="1" applyAlignment="1">
      <alignment horizontal="center" vertical="top" wrapText="1"/>
    </xf>
    <xf numFmtId="0" fontId="22" fillId="6" borderId="97" xfId="2" applyFont="1" applyFill="1" applyBorder="1" applyAlignment="1">
      <alignment horizontal="center" vertical="top" wrapText="1"/>
    </xf>
    <xf numFmtId="0" fontId="22" fillId="6" borderId="98" xfId="2" applyFont="1" applyFill="1" applyBorder="1" applyAlignment="1">
      <alignment horizontal="center" vertical="top" wrapText="1"/>
    </xf>
    <xf numFmtId="0" fontId="1" fillId="6" borderId="15" xfId="2" applyFont="1" applyFill="1" applyBorder="1" applyAlignment="1">
      <alignment vertical="top" wrapText="1"/>
    </xf>
    <xf numFmtId="0" fontId="6" fillId="6" borderId="0" xfId="2" applyFill="1" applyAlignment="1">
      <alignment vertical="top" wrapText="1"/>
    </xf>
    <xf numFmtId="0" fontId="6" fillId="6" borderId="16" xfId="2" applyFill="1" applyBorder="1" applyAlignment="1">
      <alignment vertical="top" wrapText="1"/>
    </xf>
    <xf numFmtId="0" fontId="26" fillId="0" borderId="0" xfId="19" applyFont="1" applyAlignment="1">
      <alignment vertical="center" wrapText="1"/>
    </xf>
    <xf numFmtId="0" fontId="21" fillId="0" borderId="99" xfId="1" applyFont="1" applyBorder="1" applyAlignment="1" applyProtection="1">
      <alignment vertical="top" wrapText="1"/>
    </xf>
    <xf numFmtId="0" fontId="21" fillId="0" borderId="195" xfId="1" applyFont="1" applyBorder="1" applyAlignment="1" applyProtection="1">
      <alignment vertical="top" wrapText="1"/>
    </xf>
    <xf numFmtId="0" fontId="21" fillId="0" borderId="196" xfId="1" applyFont="1" applyBorder="1" applyAlignment="1" applyProtection="1">
      <alignment vertical="top" wrapText="1"/>
    </xf>
    <xf numFmtId="0" fontId="25" fillId="22" borderId="110" xfId="2" applyFont="1" applyFill="1" applyBorder="1" applyAlignment="1">
      <alignment horizontal="left" vertical="top" wrapText="1"/>
    </xf>
    <xf numFmtId="0" fontId="25" fillId="22" borderId="111" xfId="2" applyFont="1" applyFill="1" applyBorder="1" applyAlignment="1">
      <alignment horizontal="left" vertical="top" wrapText="1"/>
    </xf>
    <xf numFmtId="0" fontId="25" fillId="22" borderId="112" xfId="2" applyFont="1" applyFill="1" applyBorder="1" applyAlignment="1">
      <alignment horizontal="left" vertical="top" wrapText="1"/>
    </xf>
    <xf numFmtId="0" fontId="111" fillId="42" borderId="102" xfId="2" applyFont="1" applyFill="1" applyBorder="1" applyAlignment="1">
      <alignment horizontal="center" vertical="center" wrapText="1" shrinkToFit="1"/>
    </xf>
    <xf numFmtId="0" fontId="32" fillId="42" borderId="29" xfId="2" applyFont="1" applyFill="1" applyBorder="1" applyAlignment="1">
      <alignment horizontal="center" vertical="center" shrinkToFit="1"/>
    </xf>
    <xf numFmtId="0" fontId="32" fillId="42" borderId="103" xfId="2" applyFont="1" applyFill="1" applyBorder="1" applyAlignment="1">
      <alignment horizontal="center" vertical="center" shrinkToFit="1"/>
    </xf>
    <xf numFmtId="0" fontId="21" fillId="42" borderId="99" xfId="1" applyFont="1" applyFill="1" applyBorder="1" applyAlignment="1" applyProtection="1">
      <alignment vertical="top" wrapText="1"/>
    </xf>
    <xf numFmtId="0" fontId="21" fillId="42" borderId="100" xfId="2" applyFont="1" applyFill="1" applyBorder="1" applyAlignment="1">
      <alignment vertical="top" wrapText="1"/>
    </xf>
    <xf numFmtId="0" fontId="21" fillId="42" borderId="101" xfId="2" applyFont="1" applyFill="1" applyBorder="1" applyAlignment="1">
      <alignment vertical="top" wrapText="1"/>
    </xf>
    <xf numFmtId="0" fontId="28" fillId="20" borderId="60" xfId="2" applyFont="1" applyFill="1" applyBorder="1" applyAlignment="1">
      <alignment horizontal="center" vertical="center" shrinkToFit="1"/>
    </xf>
    <xf numFmtId="0" fontId="28" fillId="20" borderId="61" xfId="2" applyFont="1" applyFill="1" applyBorder="1" applyAlignment="1">
      <alignment horizontal="center" vertical="center" shrinkToFit="1"/>
    </xf>
    <xf numFmtId="0" fontId="7" fillId="8" borderId="175" xfId="2" applyFont="1" applyFill="1" applyBorder="1" applyAlignment="1">
      <alignment horizontal="left" vertical="top" wrapText="1"/>
    </xf>
    <xf numFmtId="0" fontId="7" fillId="8" borderId="176" xfId="2" applyFont="1" applyFill="1" applyBorder="1" applyAlignment="1">
      <alignment horizontal="left" vertical="top" wrapText="1"/>
    </xf>
    <xf numFmtId="0" fontId="7" fillId="8" borderId="177" xfId="2" applyFont="1" applyFill="1" applyBorder="1" applyAlignment="1">
      <alignment horizontal="left" vertical="top" wrapText="1"/>
    </xf>
    <xf numFmtId="0" fontId="21" fillId="22" borderId="102" xfId="1" applyFont="1" applyFill="1" applyBorder="1" applyAlignment="1" applyProtection="1">
      <alignment horizontal="center" vertical="center" wrapText="1"/>
    </xf>
    <xf numFmtId="0" fontId="21" fillId="22" borderId="29" xfId="1" applyFont="1" applyFill="1" applyBorder="1" applyAlignment="1" applyProtection="1">
      <alignment horizontal="center" vertical="center" wrapText="1"/>
    </xf>
    <xf numFmtId="0" fontId="21" fillId="22" borderId="103" xfId="1" applyFont="1" applyFill="1" applyBorder="1" applyAlignment="1" applyProtection="1">
      <alignment horizontal="center" vertical="center" wrapText="1"/>
    </xf>
    <xf numFmtId="0" fontId="21" fillId="22" borderId="99" xfId="1" applyFont="1" applyFill="1" applyBorder="1" applyAlignment="1" applyProtection="1">
      <alignment horizontal="left" vertical="top" wrapText="1"/>
    </xf>
    <xf numFmtId="0" fontId="21" fillId="22" borderId="195" xfId="1" applyFont="1" applyFill="1" applyBorder="1" applyAlignment="1" applyProtection="1">
      <alignment horizontal="left" vertical="top" wrapText="1"/>
    </xf>
    <xf numFmtId="0" fontId="21" fillId="22" borderId="196" xfId="1" applyFont="1" applyFill="1" applyBorder="1" applyAlignment="1" applyProtection="1">
      <alignment horizontal="left" vertical="top" wrapText="1"/>
    </xf>
    <xf numFmtId="0" fontId="177" fillId="0" borderId="102" xfId="2" applyFont="1" applyBorder="1" applyAlignment="1">
      <alignment horizontal="center" vertical="center" wrapText="1" shrinkToFit="1"/>
    </xf>
    <xf numFmtId="0" fontId="109" fillId="0" borderId="29" xfId="2" applyFont="1" applyBorder="1" applyAlignment="1">
      <alignment horizontal="center" vertical="center" wrapText="1" shrinkToFit="1"/>
    </xf>
    <xf numFmtId="0" fontId="109" fillId="0" borderId="103" xfId="2" applyFont="1" applyBorder="1" applyAlignment="1">
      <alignment horizontal="center" vertical="center" wrapText="1" shrinkToFit="1"/>
    </xf>
    <xf numFmtId="0" fontId="28" fillId="24" borderId="102" xfId="2" applyFont="1" applyFill="1" applyBorder="1" applyAlignment="1">
      <alignment horizontal="center" vertical="center" shrinkToFit="1"/>
    </xf>
    <xf numFmtId="0" fontId="18" fillId="24" borderId="29" xfId="2" applyFont="1" applyFill="1" applyBorder="1" applyAlignment="1">
      <alignment horizontal="center" vertical="center" shrinkToFit="1"/>
    </xf>
    <xf numFmtId="0" fontId="18" fillId="24" borderId="103" xfId="2" applyFont="1" applyFill="1" applyBorder="1" applyAlignment="1">
      <alignment horizontal="center" vertical="center" shrinkToFit="1"/>
    </xf>
    <xf numFmtId="0" fontId="147" fillId="42" borderId="102" xfId="2" applyFont="1" applyFill="1" applyBorder="1" applyAlignment="1">
      <alignment horizontal="center" vertical="center" wrapText="1" shrinkToFit="1"/>
    </xf>
    <xf numFmtId="0" fontId="21" fillId="0" borderId="198" xfId="1" applyFont="1" applyBorder="1" applyAlignment="1" applyProtection="1">
      <alignment horizontal="left" vertical="top" wrapText="1"/>
    </xf>
    <xf numFmtId="0" fontId="21" fillId="0" borderId="199" xfId="1" applyFont="1" applyBorder="1" applyAlignment="1" applyProtection="1">
      <alignment horizontal="left" vertical="top" wrapText="1"/>
    </xf>
    <xf numFmtId="0" fontId="21" fillId="0" borderId="200" xfId="1" applyFont="1" applyBorder="1" applyAlignment="1" applyProtection="1">
      <alignment horizontal="left" vertical="top" wrapText="1"/>
    </xf>
    <xf numFmtId="0" fontId="28" fillId="42" borderId="175" xfId="2" applyFont="1" applyFill="1" applyBorder="1" applyAlignment="1">
      <alignment horizontal="center" vertical="center" wrapText="1" shrinkToFit="1"/>
    </xf>
    <xf numFmtId="0" fontId="28" fillId="42" borderId="176" xfId="2" applyFont="1" applyFill="1" applyBorder="1" applyAlignment="1">
      <alignment horizontal="center" vertical="center" wrapText="1" shrinkToFit="1"/>
    </xf>
    <xf numFmtId="0" fontId="28" fillId="42" borderId="177" xfId="2" applyFont="1" applyFill="1" applyBorder="1" applyAlignment="1">
      <alignment horizontal="center" vertical="center" wrapText="1" shrinkToFit="1"/>
    </xf>
    <xf numFmtId="0" fontId="20" fillId="42" borderId="59" xfId="2" applyFont="1" applyFill="1" applyBorder="1" applyAlignment="1">
      <alignment horizontal="left" vertical="top" wrapText="1" shrinkToFit="1"/>
    </xf>
    <xf numFmtId="0" fontId="20" fillId="42" borderId="60" xfId="2" applyFont="1" applyFill="1" applyBorder="1" applyAlignment="1">
      <alignment horizontal="left" vertical="top" wrapText="1" shrinkToFit="1"/>
    </xf>
    <xf numFmtId="0" fontId="20" fillId="42" borderId="61" xfId="2" applyFont="1" applyFill="1" applyBorder="1" applyAlignment="1">
      <alignment horizontal="left" vertical="top" wrapText="1" shrinkToFit="1"/>
    </xf>
    <xf numFmtId="0" fontId="201" fillId="22" borderId="225" xfId="2" applyFont="1" applyFill="1" applyBorder="1" applyAlignment="1">
      <alignment horizontal="center" vertical="center" wrapText="1" shrinkToFit="1"/>
    </xf>
    <xf numFmtId="0" fontId="201" fillId="22" borderId="226" xfId="2" applyFont="1" applyFill="1" applyBorder="1" applyAlignment="1">
      <alignment horizontal="center" vertical="center" wrapText="1" shrinkToFit="1"/>
    </xf>
    <xf numFmtId="0" fontId="201" fillId="22" borderId="227" xfId="2" applyFont="1" applyFill="1" applyBorder="1" applyAlignment="1">
      <alignment horizontal="center" vertical="center" wrapText="1" shrinkToFi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xf numFmtId="0" fontId="108" fillId="0" borderId="45" xfId="1" applyFont="1" applyFill="1" applyBorder="1" applyAlignment="1" applyProtection="1">
      <alignment vertical="top" wrapText="1"/>
    </xf>
    <xf numFmtId="0" fontId="69" fillId="0" borderId="143" xfId="1" applyFont="1" applyFill="1" applyBorder="1" applyAlignment="1" applyProtection="1">
      <alignment vertical="top" wrapText="1"/>
    </xf>
    <xf numFmtId="0" fontId="228" fillId="0" borderId="228" xfId="1" applyFont="1" applyBorder="1" applyAlignment="1" applyProtection="1">
      <alignment horizontal="left" vertical="top" wrapText="1"/>
    </xf>
    <xf numFmtId="0" fontId="69" fillId="0" borderId="0" xfId="1" applyFont="1" applyAlignment="1" applyProtection="1">
      <alignment horizontal="left" vertical="top" wrapText="1"/>
    </xf>
    <xf numFmtId="0" fontId="69" fillId="0" borderId="0" xfId="1" applyFont="1" applyAlignment="1" applyProtection="1">
      <alignment vertical="center" wrapText="1"/>
    </xf>
    <xf numFmtId="0" fontId="18" fillId="26" borderId="46" xfId="1" applyFont="1" applyFill="1" applyBorder="1" applyAlignment="1" applyProtection="1">
      <alignment horizontal="center" vertical="center" wrapText="1"/>
    </xf>
    <xf numFmtId="0" fontId="183" fillId="0" borderId="45" xfId="1" applyFont="1" applyFill="1" applyBorder="1" applyAlignment="1" applyProtection="1">
      <alignment vertical="top" wrapText="1"/>
    </xf>
    <xf numFmtId="0" fontId="69" fillId="0" borderId="32" xfId="1" applyFont="1" applyFill="1" applyBorder="1" applyAlignment="1" applyProtection="1">
      <alignment vertical="center" wrapText="1"/>
    </xf>
    <xf numFmtId="0" fontId="108" fillId="0" borderId="143" xfId="1" applyFont="1" applyFill="1" applyBorder="1" applyAlignment="1" applyProtection="1">
      <alignment vertical="top" wrapText="1"/>
    </xf>
    <xf numFmtId="0" fontId="69" fillId="0" borderId="142" xfId="1" applyFont="1" applyFill="1" applyBorder="1" applyAlignment="1" applyProtection="1">
      <alignment vertical="center" wrapText="1"/>
    </xf>
    <xf numFmtId="0" fontId="69" fillId="0" borderId="235" xfId="1" applyFont="1" applyFill="1" applyBorder="1" applyAlignment="1" applyProtection="1">
      <alignment vertical="top" wrapText="1"/>
    </xf>
    <xf numFmtId="0" fontId="69" fillId="0" borderId="229" xfId="1" applyFont="1" applyFill="1" applyBorder="1" applyAlignment="1" applyProtection="1">
      <alignment vertical="top" wrapText="1"/>
    </xf>
    <xf numFmtId="0" fontId="69" fillId="22" borderId="0" xfId="1" applyFont="1" applyFill="1" applyBorder="1" applyAlignment="1" applyProtection="1">
      <alignment vertical="center" wrapText="1"/>
    </xf>
    <xf numFmtId="0" fontId="69" fillId="22" borderId="0" xfId="1" applyFont="1" applyFill="1" applyBorder="1" applyAlignment="1" applyProtection="1">
      <alignment horizontal="left" vertical="center"/>
    </xf>
    <xf numFmtId="0" fontId="108" fillId="0" borderId="0" xfId="2" applyFont="1" applyFill="1" applyBorder="1" applyAlignment="1">
      <alignment vertical="top" wrapText="1"/>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6CCFF"/>
      <color rgb="FF3399FF"/>
      <color rgb="FFBB1F05"/>
      <color rgb="FFEBA915"/>
      <color rgb="FF6EF729"/>
      <color rgb="FF00CC00"/>
      <color rgb="FFFFE7FF"/>
      <color rgb="FFFF99FF"/>
      <color rgb="FFFF0066"/>
      <color rgb="FFF6B3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'20　感染症統計'!$A$7</c:f>
              <c:strCache>
                <c:ptCount val="1"/>
                <c:pt idx="0">
                  <c:v>2022年</c:v>
                </c:pt>
              </c:strCache>
            </c:strRef>
          </c:tx>
          <c:spPr>
            <a:ln w="63500" cap="rnd">
              <a:solidFill>
                <a:srgbClr val="FF0000"/>
              </a:solidFill>
              <a:round/>
            </a:ln>
            <a:effectLst/>
          </c:spPr>
          <c:marker>
            <c:symbol val="none"/>
          </c:marker>
          <c:val>
            <c:numRef>
              <c:f>'20　感染症統計'!$B$7:$M$7</c:f>
              <c:numCache>
                <c:formatCode>#,##0_ </c:formatCode>
                <c:ptCount val="12"/>
                <c:pt idx="0" formatCode="General">
                  <c:v>81</c:v>
                </c:pt>
                <c:pt idx="1">
                  <c:v>39</c:v>
                </c:pt>
                <c:pt idx="2">
                  <c:v>72</c:v>
                </c:pt>
                <c:pt idx="3">
                  <c:v>88</c:v>
                </c:pt>
                <c:pt idx="4">
                  <c:v>151</c:v>
                </c:pt>
              </c:numCache>
            </c:numRef>
          </c:val>
          <c:smooth val="0"/>
          <c:extLst>
            <c:ext xmlns:c16="http://schemas.microsoft.com/office/drawing/2014/chart" uri="{C3380CC4-5D6E-409C-BE32-E72D297353CC}">
              <c16:uniqueId val="{00000000-B26B-4AAB-ADDF-AF634710DDB6}"/>
            </c:ext>
          </c:extLst>
        </c:ser>
        <c:ser>
          <c:idx val="7"/>
          <c:order val="1"/>
          <c:tx>
            <c:strRef>
              <c:f>'20　感染症統計'!$A$8</c:f>
              <c:strCache>
                <c:ptCount val="1"/>
                <c:pt idx="0">
                  <c:v>2021年</c:v>
                </c:pt>
              </c:strCache>
            </c:strRef>
          </c:tx>
          <c:spPr>
            <a:ln w="25400" cap="rnd">
              <a:solidFill>
                <a:schemeClr val="accent6">
                  <a:lumMod val="75000"/>
                </a:schemeClr>
              </a:solidFill>
              <a:round/>
            </a:ln>
            <a:effectLst/>
          </c:spPr>
          <c:marker>
            <c:symbol val="none"/>
          </c:marker>
          <c:val>
            <c:numRef>
              <c:f>'20　感染症統計'!$B$8:$M$8</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B26B-4AAB-ADDF-AF634710DDB6}"/>
            </c:ext>
          </c:extLst>
        </c:ser>
        <c:ser>
          <c:idx val="0"/>
          <c:order val="2"/>
          <c:tx>
            <c:strRef>
              <c:f>'20　感染症統計'!$A$9</c:f>
              <c:strCache>
                <c:ptCount val="1"/>
                <c:pt idx="0">
                  <c:v>2020年</c:v>
                </c:pt>
              </c:strCache>
            </c:strRef>
          </c:tx>
          <c:spPr>
            <a:ln w="19050" cap="rnd">
              <a:solidFill>
                <a:schemeClr val="accent1"/>
              </a:solidFill>
              <a:round/>
            </a:ln>
            <a:effectLst/>
          </c:spPr>
          <c:marker>
            <c:symbol val="none"/>
          </c:marker>
          <c:val>
            <c:numRef>
              <c:f>'20　感染症統計'!$B$9:$M$9</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B26B-4AAB-ADDF-AF634710DDB6}"/>
            </c:ext>
          </c:extLst>
        </c:ser>
        <c:ser>
          <c:idx val="1"/>
          <c:order val="3"/>
          <c:tx>
            <c:strRef>
              <c:f>'20　感染症統計'!$A$10</c:f>
              <c:strCache>
                <c:ptCount val="1"/>
                <c:pt idx="0">
                  <c:v>2019年</c:v>
                </c:pt>
              </c:strCache>
            </c:strRef>
          </c:tx>
          <c:spPr>
            <a:ln w="12700" cap="rnd">
              <a:solidFill>
                <a:srgbClr val="FF0066"/>
              </a:solidFill>
              <a:round/>
            </a:ln>
            <a:effectLst/>
          </c:spPr>
          <c:marker>
            <c:symbol val="none"/>
          </c:marker>
          <c:val>
            <c:numRef>
              <c:f>'20　感染症統計'!$B$10:$M$10</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B26B-4AAB-ADDF-AF634710DDB6}"/>
            </c:ext>
          </c:extLst>
        </c:ser>
        <c:ser>
          <c:idx val="2"/>
          <c:order val="4"/>
          <c:tx>
            <c:strRef>
              <c:f>'20　感染症統計'!$A$11</c:f>
              <c:strCache>
                <c:ptCount val="1"/>
                <c:pt idx="0">
                  <c:v>2018年</c:v>
                </c:pt>
              </c:strCache>
            </c:strRef>
          </c:tx>
          <c:spPr>
            <a:ln w="12700" cap="rnd">
              <a:solidFill>
                <a:schemeClr val="accent3"/>
              </a:solidFill>
              <a:round/>
            </a:ln>
            <a:effectLst/>
          </c:spPr>
          <c:marker>
            <c:symbol val="none"/>
          </c:marker>
          <c:val>
            <c:numRef>
              <c:f>'20　感染症統計'!$B$11:$M$11</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B26B-4AAB-ADDF-AF634710DDB6}"/>
            </c:ext>
          </c:extLst>
        </c:ser>
        <c:ser>
          <c:idx val="3"/>
          <c:order val="5"/>
          <c:tx>
            <c:strRef>
              <c:f>'20　感染症統計'!$A$12</c:f>
              <c:strCache>
                <c:ptCount val="1"/>
                <c:pt idx="0">
                  <c:v>2017年</c:v>
                </c:pt>
              </c:strCache>
            </c:strRef>
          </c:tx>
          <c:spPr>
            <a:ln w="12700" cap="rnd">
              <a:solidFill>
                <a:schemeClr val="accent4"/>
              </a:solidFill>
              <a:round/>
            </a:ln>
            <a:effectLst/>
          </c:spPr>
          <c:marker>
            <c:symbol val="none"/>
          </c:marker>
          <c:val>
            <c:numRef>
              <c:f>'20　感染症統計'!$B$12:$M$12</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5-B26B-4AAB-ADDF-AF634710DDB6}"/>
            </c:ext>
          </c:extLst>
        </c:ser>
        <c:ser>
          <c:idx val="4"/>
          <c:order val="6"/>
          <c:tx>
            <c:strRef>
              <c:f>'20　感染症統計'!$A$13</c:f>
              <c:strCache>
                <c:ptCount val="1"/>
                <c:pt idx="0">
                  <c:v>2016年</c:v>
                </c:pt>
              </c:strCache>
            </c:strRef>
          </c:tx>
          <c:spPr>
            <a:ln w="12700" cap="rnd">
              <a:solidFill>
                <a:schemeClr val="accent5"/>
              </a:solidFill>
              <a:round/>
            </a:ln>
            <a:effectLst/>
          </c:spPr>
          <c:marker>
            <c:symbol val="none"/>
          </c:marker>
          <c:val>
            <c:numRef>
              <c:f>'20　感染症統計'!$B$13:$M$13</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6-B26B-4AAB-ADDF-AF634710DDB6}"/>
            </c:ext>
          </c:extLst>
        </c:ser>
        <c:ser>
          <c:idx val="5"/>
          <c:order val="7"/>
          <c:tx>
            <c:strRef>
              <c:f>'20　感染症統計'!$A$14</c:f>
              <c:strCache>
                <c:ptCount val="1"/>
                <c:pt idx="0">
                  <c:v>2015年</c:v>
                </c:pt>
              </c:strCache>
            </c:strRef>
          </c:tx>
          <c:spPr>
            <a:ln w="12700" cap="rnd">
              <a:solidFill>
                <a:schemeClr val="accent6"/>
              </a:solidFill>
              <a:round/>
            </a:ln>
            <a:effectLst/>
          </c:spPr>
          <c:marker>
            <c:symbol val="none"/>
          </c:marker>
          <c:val>
            <c:numRef>
              <c:f>'20　感染症統計'!$B$14:$M$14</c:f>
              <c:numCache>
                <c:formatCode>#,##0_ </c:formatCode>
                <c:ptCount val="12"/>
                <c:pt idx="0">
                  <c:v>71</c:v>
                </c:pt>
                <c:pt idx="1">
                  <c:v>97</c:v>
                </c:pt>
                <c:pt idx="2">
                  <c:v>61</c:v>
                </c:pt>
                <c:pt idx="3">
                  <c:v>105</c:v>
                </c:pt>
                <c:pt idx="4">
                  <c:v>198</c:v>
                </c:pt>
                <c:pt idx="5">
                  <c:v>442</c:v>
                </c:pt>
                <c:pt idx="6">
                  <c:v>790</c:v>
                </c:pt>
                <c:pt idx="7" formatCode="General">
                  <c:v>674</c:v>
                </c:pt>
                <c:pt idx="8" formatCode="General">
                  <c:v>594</c:v>
                </c:pt>
                <c:pt idx="9">
                  <c:v>275</c:v>
                </c:pt>
                <c:pt idx="10">
                  <c:v>133</c:v>
                </c:pt>
                <c:pt idx="11">
                  <c:v>108</c:v>
                </c:pt>
              </c:numCache>
            </c:numRef>
          </c:val>
          <c:smooth val="0"/>
          <c:extLst>
            <c:ext xmlns:c16="http://schemas.microsoft.com/office/drawing/2014/chart" uri="{C3380CC4-5D6E-409C-BE32-E72D297353CC}">
              <c16:uniqueId val="{00000007-B26B-4AAB-ADDF-AF634710DDB6}"/>
            </c:ext>
          </c:extLst>
        </c:ser>
        <c:dLbls>
          <c:showLegendKey val="0"/>
          <c:showVal val="0"/>
          <c:showCatName val="0"/>
          <c:showSerName val="0"/>
          <c:showPercent val="0"/>
          <c:showBubbleSize val="0"/>
        </c:dLbls>
        <c:smooth val="0"/>
        <c:axId val="1938067200"/>
        <c:axId val="1938062304"/>
      </c:lineChart>
      <c:catAx>
        <c:axId val="193806720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2304"/>
        <c:crosses val="autoZero"/>
        <c:auto val="1"/>
        <c:lblAlgn val="ctr"/>
        <c:lblOffset val="100"/>
        <c:noMultiLvlLbl val="0"/>
      </c:catAx>
      <c:valAx>
        <c:axId val="1938062304"/>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7200"/>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2831174079629443"/>
          <c:h val="0.6223490617283844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'20　感染症統計'!$P$8</c:f>
              <c:strCache>
                <c:ptCount val="1"/>
                <c:pt idx="0">
                  <c:v>2021年</c:v>
                </c:pt>
              </c:strCache>
            </c:strRef>
          </c:tx>
          <c:spPr>
            <a:ln w="63500" cap="rnd">
              <a:solidFill>
                <a:srgbClr val="FF0000"/>
              </a:solidFill>
              <a:round/>
            </a:ln>
            <a:effectLst/>
          </c:spPr>
          <c:marker>
            <c:symbol val="none"/>
          </c:marker>
          <c:cat>
            <c:numRef>
              <c:f>'20　感染症統計'!$Q$7:$AB$7</c:f>
              <c:numCache>
                <c:formatCode>#,##0_ </c:formatCode>
                <c:ptCount val="12"/>
                <c:pt idx="0" formatCode="General">
                  <c:v>0</c:v>
                </c:pt>
                <c:pt idx="1">
                  <c:v>5</c:v>
                </c:pt>
                <c:pt idx="2">
                  <c:v>4</c:v>
                </c:pt>
                <c:pt idx="3">
                  <c:v>1</c:v>
                </c:pt>
                <c:pt idx="4">
                  <c:v>1</c:v>
                </c:pt>
              </c:numCache>
            </c:numRef>
          </c:cat>
          <c:val>
            <c:numRef>
              <c:f>'20　感染症統計'!$Q$8:$AB$8</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0-2962-4A89-9B35-A3E6A78CA0FE}"/>
            </c:ext>
          </c:extLst>
        </c:ser>
        <c:ser>
          <c:idx val="7"/>
          <c:order val="1"/>
          <c:tx>
            <c:strRef>
              <c:f>'20　感染症統計'!$P$9</c:f>
              <c:strCache>
                <c:ptCount val="1"/>
                <c:pt idx="0">
                  <c:v>2020年</c:v>
                </c:pt>
              </c:strCache>
            </c:strRef>
          </c:tx>
          <c:spPr>
            <a:ln w="25400" cap="rnd">
              <a:solidFill>
                <a:schemeClr val="accent6">
                  <a:lumMod val="75000"/>
                </a:schemeClr>
              </a:solidFill>
              <a:round/>
            </a:ln>
            <a:effectLst/>
          </c:spPr>
          <c:marker>
            <c:symbol val="none"/>
          </c:marker>
          <c:cat>
            <c:numRef>
              <c:f>'20　感染症統計'!$Q$7:$AB$7</c:f>
              <c:numCache>
                <c:formatCode>#,##0_ </c:formatCode>
                <c:ptCount val="12"/>
                <c:pt idx="0" formatCode="General">
                  <c:v>0</c:v>
                </c:pt>
                <c:pt idx="1">
                  <c:v>5</c:v>
                </c:pt>
                <c:pt idx="2">
                  <c:v>4</c:v>
                </c:pt>
                <c:pt idx="3">
                  <c:v>1</c:v>
                </c:pt>
                <c:pt idx="4">
                  <c:v>1</c:v>
                </c:pt>
              </c:numCache>
            </c:numRef>
          </c:cat>
          <c:val>
            <c:numRef>
              <c:f>'20　感染症統計'!$Q$9:$AB$9</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1</c:v>
                </c:pt>
              </c:numCache>
            </c:numRef>
          </c:val>
          <c:smooth val="0"/>
          <c:extLst>
            <c:ext xmlns:c16="http://schemas.microsoft.com/office/drawing/2014/chart" uri="{C3380CC4-5D6E-409C-BE32-E72D297353CC}">
              <c16:uniqueId val="{00000001-2962-4A89-9B35-A3E6A78CA0FE}"/>
            </c:ext>
          </c:extLst>
        </c:ser>
        <c:ser>
          <c:idx val="0"/>
          <c:order val="2"/>
          <c:tx>
            <c:strRef>
              <c:f>'20　感染症統計'!$P$10</c:f>
              <c:strCache>
                <c:ptCount val="1"/>
                <c:pt idx="0">
                  <c:v>2019年</c:v>
                </c:pt>
              </c:strCache>
            </c:strRef>
          </c:tx>
          <c:spPr>
            <a:ln w="19050" cap="rnd">
              <a:solidFill>
                <a:schemeClr val="accent1"/>
              </a:solidFill>
              <a:round/>
            </a:ln>
            <a:effectLst/>
          </c:spPr>
          <c:marker>
            <c:symbol val="none"/>
          </c:marker>
          <c:cat>
            <c:numRef>
              <c:f>'20　感染症統計'!$Q$7:$AB$7</c:f>
              <c:numCache>
                <c:formatCode>#,##0_ </c:formatCode>
                <c:ptCount val="12"/>
                <c:pt idx="0" formatCode="General">
                  <c:v>0</c:v>
                </c:pt>
                <c:pt idx="1">
                  <c:v>5</c:v>
                </c:pt>
                <c:pt idx="2">
                  <c:v>4</c:v>
                </c:pt>
                <c:pt idx="3">
                  <c:v>1</c:v>
                </c:pt>
                <c:pt idx="4">
                  <c:v>1</c:v>
                </c:pt>
              </c:numCache>
            </c:numRef>
          </c:cat>
          <c:val>
            <c:numRef>
              <c:f>'20　感染症統計'!$Q$10:$AB$10</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35</c:v>
                </c:pt>
              </c:numCache>
            </c:numRef>
          </c:val>
          <c:smooth val="0"/>
          <c:extLst>
            <c:ext xmlns:c16="http://schemas.microsoft.com/office/drawing/2014/chart" uri="{C3380CC4-5D6E-409C-BE32-E72D297353CC}">
              <c16:uniqueId val="{00000002-2962-4A89-9B35-A3E6A78CA0FE}"/>
            </c:ext>
          </c:extLst>
        </c:ser>
        <c:ser>
          <c:idx val="1"/>
          <c:order val="3"/>
          <c:tx>
            <c:strRef>
              <c:f>'20　感染症統計'!$P$11</c:f>
              <c:strCache>
                <c:ptCount val="1"/>
                <c:pt idx="0">
                  <c:v>2018年</c:v>
                </c:pt>
              </c:strCache>
            </c:strRef>
          </c:tx>
          <c:spPr>
            <a:ln w="12700" cap="rnd">
              <a:solidFill>
                <a:schemeClr val="accent2"/>
              </a:solidFill>
              <a:round/>
            </a:ln>
            <a:effectLst/>
          </c:spPr>
          <c:marker>
            <c:symbol val="none"/>
          </c:marker>
          <c:cat>
            <c:numRef>
              <c:f>'20　感染症統計'!$Q$7:$AB$7</c:f>
              <c:numCache>
                <c:formatCode>#,##0_ </c:formatCode>
                <c:ptCount val="12"/>
                <c:pt idx="0" formatCode="General">
                  <c:v>0</c:v>
                </c:pt>
                <c:pt idx="1">
                  <c:v>5</c:v>
                </c:pt>
                <c:pt idx="2">
                  <c:v>4</c:v>
                </c:pt>
                <c:pt idx="3">
                  <c:v>1</c:v>
                </c:pt>
                <c:pt idx="4">
                  <c:v>1</c:v>
                </c:pt>
              </c:numCache>
            </c:numRef>
          </c:cat>
          <c:val>
            <c:numRef>
              <c:f>'20　感染症統計'!$Q$11:$AB$11</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3-2962-4A89-9B35-A3E6A78CA0FE}"/>
            </c:ext>
          </c:extLst>
        </c:ser>
        <c:ser>
          <c:idx val="2"/>
          <c:order val="4"/>
          <c:tx>
            <c:strRef>
              <c:f>'20　感染症統計'!$P$12</c:f>
              <c:strCache>
                <c:ptCount val="1"/>
                <c:pt idx="0">
                  <c:v>2017年</c:v>
                </c:pt>
              </c:strCache>
            </c:strRef>
          </c:tx>
          <c:spPr>
            <a:ln w="12700" cap="rnd">
              <a:solidFill>
                <a:schemeClr val="accent3"/>
              </a:solidFill>
              <a:round/>
            </a:ln>
            <a:effectLst/>
          </c:spPr>
          <c:marker>
            <c:symbol val="none"/>
          </c:marker>
          <c:cat>
            <c:numRef>
              <c:f>'20　感染症統計'!$Q$7:$AB$7</c:f>
              <c:numCache>
                <c:formatCode>#,##0_ </c:formatCode>
                <c:ptCount val="12"/>
                <c:pt idx="0" formatCode="General">
                  <c:v>0</c:v>
                </c:pt>
                <c:pt idx="1">
                  <c:v>5</c:v>
                </c:pt>
                <c:pt idx="2">
                  <c:v>4</c:v>
                </c:pt>
                <c:pt idx="3">
                  <c:v>1</c:v>
                </c:pt>
                <c:pt idx="4">
                  <c:v>1</c:v>
                </c:pt>
              </c:numCache>
            </c:numRef>
          </c:cat>
          <c:val>
            <c:numRef>
              <c:f>'20　感染症統計'!$Q$12:$AB$12</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4-2962-4A89-9B35-A3E6A78CA0FE}"/>
            </c:ext>
          </c:extLst>
        </c:ser>
        <c:ser>
          <c:idx val="3"/>
          <c:order val="5"/>
          <c:tx>
            <c:strRef>
              <c:f>'20　感染症統計'!$P$13</c:f>
              <c:strCache>
                <c:ptCount val="1"/>
                <c:pt idx="0">
                  <c:v>2016年</c:v>
                </c:pt>
              </c:strCache>
            </c:strRef>
          </c:tx>
          <c:spPr>
            <a:ln w="12700" cap="rnd">
              <a:solidFill>
                <a:schemeClr val="accent4"/>
              </a:solidFill>
              <a:round/>
            </a:ln>
            <a:effectLst/>
          </c:spPr>
          <c:marker>
            <c:symbol val="none"/>
          </c:marker>
          <c:cat>
            <c:numRef>
              <c:f>'20　感染症統計'!$Q$7:$AB$7</c:f>
              <c:numCache>
                <c:formatCode>#,##0_ </c:formatCode>
                <c:ptCount val="12"/>
                <c:pt idx="0" formatCode="General">
                  <c:v>0</c:v>
                </c:pt>
                <c:pt idx="1">
                  <c:v>5</c:v>
                </c:pt>
                <c:pt idx="2">
                  <c:v>4</c:v>
                </c:pt>
                <c:pt idx="3">
                  <c:v>1</c:v>
                </c:pt>
                <c:pt idx="4">
                  <c:v>1</c:v>
                </c:pt>
              </c:numCache>
            </c:numRef>
          </c:cat>
          <c:val>
            <c:numRef>
              <c:f>'20　感染症統計'!$Q$13:$AB$13</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5-2962-4A89-9B35-A3E6A78CA0FE}"/>
            </c:ext>
          </c:extLst>
        </c:ser>
        <c:ser>
          <c:idx val="4"/>
          <c:order val="6"/>
          <c:tx>
            <c:strRef>
              <c:f>'20　感染症統計'!$P$14</c:f>
              <c:strCache>
                <c:ptCount val="1"/>
                <c:pt idx="0">
                  <c:v>2015年</c:v>
                </c:pt>
              </c:strCache>
            </c:strRef>
          </c:tx>
          <c:spPr>
            <a:ln w="12700" cap="rnd">
              <a:solidFill>
                <a:schemeClr val="accent5"/>
              </a:solidFill>
              <a:round/>
            </a:ln>
            <a:effectLst/>
          </c:spPr>
          <c:marker>
            <c:symbol val="none"/>
          </c:marker>
          <c:cat>
            <c:numRef>
              <c:f>'20　感染症統計'!$Q$7:$AB$7</c:f>
              <c:numCache>
                <c:formatCode>#,##0_ </c:formatCode>
                <c:ptCount val="12"/>
                <c:pt idx="0" formatCode="General">
                  <c:v>0</c:v>
                </c:pt>
                <c:pt idx="1">
                  <c:v>5</c:v>
                </c:pt>
                <c:pt idx="2">
                  <c:v>4</c:v>
                </c:pt>
                <c:pt idx="3">
                  <c:v>1</c:v>
                </c:pt>
                <c:pt idx="4">
                  <c:v>1</c:v>
                </c:pt>
              </c:numCache>
            </c:numRef>
          </c:cat>
          <c:val>
            <c:numRef>
              <c:f>'20　感染症統計'!$Q$14:$AB$14</c:f>
              <c:numCache>
                <c:formatCode>#,##0_ </c:formatCode>
                <c:ptCount val="12"/>
                <c:pt idx="0">
                  <c:v>7</c:v>
                </c:pt>
                <c:pt idx="1">
                  <c:v>13</c:v>
                </c:pt>
                <c:pt idx="2">
                  <c:v>11</c:v>
                </c:pt>
                <c:pt idx="3">
                  <c:v>11</c:v>
                </c:pt>
                <c:pt idx="4">
                  <c:v>12</c:v>
                </c:pt>
                <c:pt idx="5">
                  <c:v>15</c:v>
                </c:pt>
                <c:pt idx="6">
                  <c:v>20</c:v>
                </c:pt>
                <c:pt idx="7">
                  <c:v>15</c:v>
                </c:pt>
                <c:pt idx="8">
                  <c:v>15</c:v>
                </c:pt>
                <c:pt idx="9">
                  <c:v>20</c:v>
                </c:pt>
                <c:pt idx="10">
                  <c:v>9</c:v>
                </c:pt>
                <c:pt idx="11">
                  <c:v>7</c:v>
                </c:pt>
              </c:numCache>
            </c:numRef>
          </c:val>
          <c:smooth val="0"/>
          <c:extLst>
            <c:ext xmlns:c16="http://schemas.microsoft.com/office/drawing/2014/chart" uri="{C3380CC4-5D6E-409C-BE32-E72D297353CC}">
              <c16:uniqueId val="{00000006-2962-4A89-9B35-A3E6A78CA0FE}"/>
            </c:ext>
          </c:extLst>
        </c:ser>
        <c:dLbls>
          <c:showLegendKey val="0"/>
          <c:showVal val="0"/>
          <c:showCatName val="0"/>
          <c:showSerName val="0"/>
          <c:showPercent val="0"/>
          <c:showBubbleSize val="0"/>
        </c:dLbls>
        <c:smooth val="0"/>
        <c:axId val="1938063392"/>
        <c:axId val="1938064480"/>
        <c:extLst/>
      </c:lineChart>
      <c:catAx>
        <c:axId val="1938063392"/>
        <c:scaling>
          <c:orientation val="minMax"/>
        </c:scaling>
        <c:delete val="1"/>
        <c:axPos val="b"/>
        <c:numFmt formatCode="General" sourceLinked="1"/>
        <c:majorTickMark val="none"/>
        <c:minorTickMark val="none"/>
        <c:tickLblPos val="nextTo"/>
        <c:crossAx val="1938064480"/>
        <c:crosses val="autoZero"/>
        <c:auto val="0"/>
        <c:lblAlgn val="ctr"/>
        <c:lblOffset val="100"/>
        <c:noMultiLvlLbl val="0"/>
      </c:catAx>
      <c:valAx>
        <c:axId val="1938064480"/>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3392"/>
        <c:crosses val="max"/>
        <c:crossBetween val="between"/>
      </c:valAx>
      <c:spPr>
        <a:noFill/>
        <a:ln>
          <a:noFill/>
        </a:ln>
        <a:effectLst/>
      </c:spPr>
    </c:plotArea>
    <c:legend>
      <c:legendPos val="b"/>
      <c:layout>
        <c:manualLayout>
          <c:xMode val="edge"/>
          <c:yMode val="edge"/>
          <c:x val="0.85543391131567292"/>
          <c:y val="8.9866993536922485E-2"/>
          <c:w val="0.11916934337491826"/>
          <c:h val="0.730731781641196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jpeg"/><Relationship Id="rId7" Type="http://schemas.openxmlformats.org/officeDocument/2006/relationships/image" Target="../media/image9.png"/><Relationship Id="rId2"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616&amp;page=1&amp;start=0&amp;ndsp=15" TargetMode="External"/><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 Id="rId6" Type="http://schemas.openxmlformats.org/officeDocument/2006/relationships/image" Target="../media/image8.png"/><Relationship Id="rId5" Type="http://schemas.openxmlformats.org/officeDocument/2006/relationships/image" Target="../media/image7.jpeg"/><Relationship Id="rId4" Type="http://schemas.openxmlformats.org/officeDocument/2006/relationships/image" Target="../media/image6.jpeg"/></Relationships>
</file>

<file path=xl/drawings/_rels/drawing4.xml.rels><?xml version="1.0" encoding="UTF-8" standalone="yes"?>
<Relationships xmlns="http://schemas.openxmlformats.org/package/2006/relationships"><Relationship Id="rId8" Type="http://schemas.openxmlformats.org/officeDocument/2006/relationships/image" Target="../media/image17.png"/><Relationship Id="rId3" Type="http://schemas.openxmlformats.org/officeDocument/2006/relationships/image" Target="../media/image12.svg"/><Relationship Id="rId7" Type="http://schemas.openxmlformats.org/officeDocument/2006/relationships/image" Target="../media/image16.png"/><Relationship Id="rId2" Type="http://schemas.openxmlformats.org/officeDocument/2006/relationships/image" Target="../media/image11.png"/><Relationship Id="rId1" Type="http://schemas.openxmlformats.org/officeDocument/2006/relationships/image" Target="../media/image10.png"/><Relationship Id="rId6" Type="http://schemas.openxmlformats.org/officeDocument/2006/relationships/image" Target="../media/image15.png"/><Relationship Id="rId11" Type="http://schemas.openxmlformats.org/officeDocument/2006/relationships/image" Target="../media/image20.png"/><Relationship Id="rId5" Type="http://schemas.openxmlformats.org/officeDocument/2006/relationships/image" Target="../media/image14.svg"/><Relationship Id="rId10" Type="http://schemas.openxmlformats.org/officeDocument/2006/relationships/image" Target="../media/image19.png"/><Relationship Id="rId4" Type="http://schemas.openxmlformats.org/officeDocument/2006/relationships/image" Target="../media/image13.png"/><Relationship Id="rId9" Type="http://schemas.openxmlformats.org/officeDocument/2006/relationships/image" Target="../media/image18.png"/></Relationships>
</file>

<file path=xl/drawings/_rels/drawing5.xml.rels><?xml version="1.0" encoding="UTF-8" standalone="yes"?>
<Relationships xmlns="http://schemas.openxmlformats.org/package/2006/relationships"><Relationship Id="rId1" Type="http://schemas.openxmlformats.org/officeDocument/2006/relationships/image" Target="../media/image21.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22.png"/></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76200</xdr:rowOff>
    </xdr:from>
    <xdr:to>
      <xdr:col>6</xdr:col>
      <xdr:colOff>28575</xdr:colOff>
      <xdr:row>28</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36</xdr:row>
      <xdr:rowOff>0</xdr:rowOff>
    </xdr:from>
    <xdr:to>
      <xdr:col>10</xdr:col>
      <xdr:colOff>47625</xdr:colOff>
      <xdr:row>36</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160020</xdr:colOff>
      <xdr:row>17</xdr:row>
      <xdr:rowOff>464820</xdr:rowOff>
    </xdr:to>
    <xdr:pic>
      <xdr:nvPicPr>
        <xdr:cNvPr id="14" name="図 13" descr="感染性胃腸炎患者報告数　直近5シーズン">
          <a:extLst>
            <a:ext uri="{FF2B5EF4-FFF2-40B4-BE49-F238E27FC236}">
              <a16:creationId xmlns:a16="http://schemas.microsoft.com/office/drawing/2014/main" id="{E9CBC3F0-6101-9A92-FA2C-7DCE782B28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9140" y="990600"/>
          <a:ext cx="7216140" cy="2781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531680</xdr:colOff>
      <xdr:row>9</xdr:row>
      <xdr:rowOff>91419</xdr:rowOff>
    </xdr:from>
    <xdr:to>
      <xdr:col>13</xdr:col>
      <xdr:colOff>350705</xdr:colOff>
      <xdr:row>16</xdr:row>
      <xdr:rowOff>22843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65580" y="1973559"/>
          <a:ext cx="6890385" cy="1104904"/>
          <a:chOff x="15526115" y="3871792"/>
          <a:chExt cx="7163624"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19050" algn="ctr">
            <a:solidFill>
              <a:srgbClr val="FF0000"/>
            </a:solidFill>
            <a:prstDash val="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flipV="1">
            <a:off x="15659576" y="4473705"/>
            <a:ext cx="7030163" cy="23932"/>
          </a:xfrm>
          <a:prstGeom prst="line">
            <a:avLst/>
          </a:prstGeom>
          <a:noFill/>
          <a:ln w="12700" algn="ctr">
            <a:solidFill>
              <a:srgbClr val="00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a:t>
          </a:r>
          <a:r>
            <a:rPr lang="en-US" altLang="ja-JP" sz="1200" b="1" i="0" u="none" strike="noStrike" baseline="0">
              <a:solidFill>
                <a:srgbClr val="FF0000"/>
              </a:solidFill>
              <a:latin typeface="ＭＳ Ｐゴシック"/>
              <a:ea typeface="ＭＳ Ｐゴシック"/>
            </a:rPr>
            <a:t>3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200" b="1" i="0" u="none" strike="noStrike" baseline="0">
              <a:solidFill>
                <a:srgbClr val="FF0000"/>
              </a:solidFill>
              <a:latin typeface="ＭＳ Ｐゴシック"/>
              <a:ea typeface="ＭＳ Ｐゴシック"/>
            </a:rPr>
            <a:t>2)</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4.94</a:t>
          </a: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759922</xdr:colOff>
      <xdr:row>4</xdr:row>
      <xdr:rowOff>38471</xdr:rowOff>
    </xdr:from>
    <xdr:to>
      <xdr:col>12</xdr:col>
      <xdr:colOff>893651</xdr:colOff>
      <xdr:row>7</xdr:row>
      <xdr:rowOff>76383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119062" y="1029071"/>
          <a:ext cx="2457829" cy="594172"/>
        </a:xfrm>
        <a:prstGeom prst="borderCallout2">
          <a:avLst>
            <a:gd name="adj1" fmla="val 101279"/>
            <a:gd name="adj2" fmla="val 51060"/>
            <a:gd name="adj3" fmla="val 210486"/>
            <a:gd name="adj4" fmla="val 51057"/>
            <a:gd name="adj5" fmla="val 298068"/>
            <a:gd name="adj6" fmla="val 20286"/>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散発事故事例の報告多数</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11</xdr:col>
      <xdr:colOff>76924</xdr:colOff>
      <xdr:row>13</xdr:row>
      <xdr:rowOff>115427</xdr:rowOff>
    </xdr:from>
    <xdr:to>
      <xdr:col>11</xdr:col>
      <xdr:colOff>399742</xdr:colOff>
      <xdr:row>15</xdr:row>
      <xdr:rowOff>79546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9358084" y="2668127"/>
          <a:ext cx="322818" cy="299399"/>
        </a:xfrm>
        <a:prstGeom prst="ellipse">
          <a:avLst/>
        </a:prstGeom>
        <a:noFill/>
        <a:ln w="25400" algn="ctr">
          <a:solidFill>
            <a:srgbClr val="000000"/>
          </a:solidFill>
          <a:round/>
          <a:headEnd/>
          <a:tailEnd/>
        </a:ln>
      </xdr:spPr>
    </xdr:sp>
    <xdr:clientData/>
  </xdr:twoCellAnchor>
  <xdr:twoCellAnchor editAs="oneCell">
    <xdr:from>
      <xdr:col>5</xdr:col>
      <xdr:colOff>60960</xdr:colOff>
      <xdr:row>2</xdr:row>
      <xdr:rowOff>1</xdr:rowOff>
    </xdr:from>
    <xdr:to>
      <xdr:col>6</xdr:col>
      <xdr:colOff>763497</xdr:colOff>
      <xdr:row>16</xdr:row>
      <xdr:rowOff>7621</xdr:rowOff>
    </xdr:to>
    <xdr:pic>
      <xdr:nvPicPr>
        <xdr:cNvPr id="16" name="図 15">
          <a:extLst>
            <a:ext uri="{FF2B5EF4-FFF2-40B4-BE49-F238E27FC236}">
              <a16:creationId xmlns:a16="http://schemas.microsoft.com/office/drawing/2014/main" id="{661BDEDF-2F72-485F-8BAA-F475482FB5BF}"/>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918460" y="548641"/>
          <a:ext cx="1601697" cy="2514600"/>
        </a:xfrm>
        <a:prstGeom prst="rect">
          <a:avLst/>
        </a:prstGeom>
      </xdr:spPr>
    </xdr:pic>
    <xdr:clientData/>
  </xdr:twoCellAnchor>
  <xdr:twoCellAnchor editAs="oneCell">
    <xdr:from>
      <xdr:col>0</xdr:col>
      <xdr:colOff>0</xdr:colOff>
      <xdr:row>2</xdr:row>
      <xdr:rowOff>0</xdr:rowOff>
    </xdr:from>
    <xdr:to>
      <xdr:col>3</xdr:col>
      <xdr:colOff>34666</xdr:colOff>
      <xdr:row>16</xdr:row>
      <xdr:rowOff>15240</xdr:rowOff>
    </xdr:to>
    <xdr:pic>
      <xdr:nvPicPr>
        <xdr:cNvPr id="2" name="図 1">
          <a:extLst>
            <a:ext uri="{FF2B5EF4-FFF2-40B4-BE49-F238E27FC236}">
              <a16:creationId xmlns:a16="http://schemas.microsoft.com/office/drawing/2014/main" id="{5E447513-4415-5E62-287C-94CCA5D71E2F}"/>
            </a:ext>
          </a:extLst>
        </xdr:cNvPr>
        <xdr:cNvPicPr>
          <a:picLocks noChangeAspect="1"/>
        </xdr:cNvPicPr>
      </xdr:nvPicPr>
      <xdr:blipFill>
        <a:blip xmlns:r="http://schemas.openxmlformats.org/officeDocument/2006/relationships" r:embed="rId3"/>
        <a:stretch>
          <a:fillRect/>
        </a:stretch>
      </xdr:blipFill>
      <xdr:spPr>
        <a:xfrm>
          <a:off x="0" y="548640"/>
          <a:ext cx="1520566" cy="25222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333375</xdr:colOff>
      <xdr:row>11</xdr:row>
      <xdr:rowOff>57150</xdr:rowOff>
    </xdr:from>
    <xdr:to>
      <xdr:col>3</xdr:col>
      <xdr:colOff>333375</xdr:colOff>
      <xdr:row>13</xdr:row>
      <xdr:rowOff>133350</xdr:rowOff>
    </xdr:to>
    <xdr:sp macro="" textlink="">
      <xdr:nvSpPr>
        <xdr:cNvPr id="2" name="AutoShape 234">
          <a:extLst>
            <a:ext uri="{FF2B5EF4-FFF2-40B4-BE49-F238E27FC236}">
              <a16:creationId xmlns:a16="http://schemas.microsoft.com/office/drawing/2014/main" id="{56139163-A1C1-492C-8393-AFE53FDF42EC}"/>
            </a:ext>
          </a:extLst>
        </xdr:cNvPr>
        <xdr:cNvSpPr>
          <a:spLocks noChangeArrowheads="1"/>
        </xdr:cNvSpPr>
      </xdr:nvSpPr>
      <xdr:spPr bwMode="auto">
        <a:xfrm>
          <a:off x="1026795" y="2449830"/>
          <a:ext cx="617220" cy="502920"/>
        </a:xfrm>
        <a:prstGeom prst="downArrow">
          <a:avLst>
            <a:gd name="adj1" fmla="val 50000"/>
            <a:gd name="adj2" fmla="val 25000"/>
          </a:avLst>
        </a:prstGeom>
        <a:solidFill>
          <a:srgbClr val="FFFFFF"/>
        </a:solidFill>
        <a:ln w="9525">
          <a:solidFill>
            <a:srgbClr val="000000"/>
          </a:solidFill>
          <a:miter lim="800000"/>
          <a:headEnd/>
          <a:tailEnd/>
        </a:ln>
      </xdr:spPr>
    </xdr:sp>
    <xdr:clientData/>
  </xdr:twoCellAnchor>
  <xdr:twoCellAnchor editAs="oneCell">
    <xdr:from>
      <xdr:col>9</xdr:col>
      <xdr:colOff>0</xdr:colOff>
      <xdr:row>15</xdr:row>
      <xdr:rowOff>0</xdr:rowOff>
    </xdr:from>
    <xdr:to>
      <xdr:col>9</xdr:col>
      <xdr:colOff>304800</xdr:colOff>
      <xdr:row>17</xdr:row>
      <xdr:rowOff>41910</xdr:rowOff>
    </xdr:to>
    <xdr:sp macro="" textlink="">
      <xdr:nvSpPr>
        <xdr:cNvPr id="3"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B50BBFAB-AE1E-4D2B-8085-8B4C43816C91}"/>
            </a:ext>
          </a:extLst>
        </xdr:cNvPr>
        <xdr:cNvSpPr>
          <a:spLocks noChangeAspect="1" noChangeArrowheads="1"/>
        </xdr:cNvSpPr>
      </xdr:nvSpPr>
      <xdr:spPr bwMode="auto">
        <a:xfrm>
          <a:off x="5379720" y="3223260"/>
          <a:ext cx="304800" cy="300990"/>
        </a:xfrm>
        <a:prstGeom prst="rect">
          <a:avLst/>
        </a:prstGeom>
        <a:noFill/>
        <a:ln w="9525">
          <a:noFill/>
          <a:miter lim="800000"/>
          <a:headEnd/>
          <a:tailEnd/>
        </a:ln>
      </xdr:spPr>
    </xdr:sp>
    <xdr:clientData/>
  </xdr:twoCellAnchor>
  <xdr:twoCellAnchor editAs="oneCell">
    <xdr:from>
      <xdr:col>16</xdr:col>
      <xdr:colOff>0</xdr:colOff>
      <xdr:row>12</xdr:row>
      <xdr:rowOff>0</xdr:rowOff>
    </xdr:from>
    <xdr:to>
      <xdr:col>16</xdr:col>
      <xdr:colOff>304800</xdr:colOff>
      <xdr:row>13</xdr:row>
      <xdr:rowOff>76200</xdr:rowOff>
    </xdr:to>
    <xdr:sp macro="" textlink="">
      <xdr:nvSpPr>
        <xdr:cNvPr id="4" name="AutoShape 74"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B5876EAD-9FD1-401F-8A60-438A33B4C2C3}"/>
            </a:ext>
          </a:extLst>
        </xdr:cNvPr>
        <xdr:cNvSpPr>
          <a:spLocks noChangeAspect="1" noChangeArrowheads="1"/>
        </xdr:cNvSpPr>
      </xdr:nvSpPr>
      <xdr:spPr bwMode="auto">
        <a:xfrm>
          <a:off x="9227820" y="2598420"/>
          <a:ext cx="304800" cy="297180"/>
        </a:xfrm>
        <a:prstGeom prst="rect">
          <a:avLst/>
        </a:prstGeom>
        <a:noFill/>
        <a:ln w="9525">
          <a:noFill/>
          <a:miter lim="800000"/>
          <a:headEnd/>
          <a:tailEnd/>
        </a:ln>
      </xdr:spPr>
    </xdr:sp>
    <xdr:clientData/>
  </xdr:twoCellAnchor>
  <xdr:twoCellAnchor editAs="oneCell">
    <xdr:from>
      <xdr:col>16</xdr:col>
      <xdr:colOff>0</xdr:colOff>
      <xdr:row>12</xdr:row>
      <xdr:rowOff>0</xdr:rowOff>
    </xdr:from>
    <xdr:to>
      <xdr:col>16</xdr:col>
      <xdr:colOff>304800</xdr:colOff>
      <xdr:row>13</xdr:row>
      <xdr:rowOff>76200</xdr:rowOff>
    </xdr:to>
    <xdr:sp macro="" textlink="">
      <xdr:nvSpPr>
        <xdr:cNvPr id="5" name="AutoShape 76"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2"/>
          <a:extLst>
            <a:ext uri="{FF2B5EF4-FFF2-40B4-BE49-F238E27FC236}">
              <a16:creationId xmlns:a16="http://schemas.microsoft.com/office/drawing/2014/main" id="{2A4D10FF-F8D1-4BCF-9B7E-75255738FFC2}"/>
            </a:ext>
          </a:extLst>
        </xdr:cNvPr>
        <xdr:cNvSpPr>
          <a:spLocks noChangeAspect="1" noChangeArrowheads="1"/>
        </xdr:cNvSpPr>
      </xdr:nvSpPr>
      <xdr:spPr bwMode="auto">
        <a:xfrm>
          <a:off x="9227820" y="2598420"/>
          <a:ext cx="304800" cy="297180"/>
        </a:xfrm>
        <a:prstGeom prst="rect">
          <a:avLst/>
        </a:prstGeom>
        <a:noFill/>
        <a:ln w="9525">
          <a:noFill/>
          <a:miter lim="800000"/>
          <a:headEnd/>
          <a:tailEnd/>
        </a:ln>
      </xdr:spPr>
    </xdr:sp>
    <xdr:clientData/>
  </xdr:twoCellAnchor>
  <xdr:twoCellAnchor editAs="oneCell">
    <xdr:from>
      <xdr:col>2</xdr:col>
      <xdr:colOff>107934</xdr:colOff>
      <xdr:row>5</xdr:row>
      <xdr:rowOff>15240</xdr:rowOff>
    </xdr:from>
    <xdr:to>
      <xdr:col>3</xdr:col>
      <xdr:colOff>763905</xdr:colOff>
      <xdr:row>10</xdr:row>
      <xdr:rowOff>190500</xdr:rowOff>
    </xdr:to>
    <xdr:pic>
      <xdr:nvPicPr>
        <xdr:cNvPr id="6" name="Picture 233" descr="ANd9GcTwMe9aCqW8xAvODd2ntUsJ6sZ43iDJlx3poHuSfUJ2Cql-2ikFyZXNdw">
          <a:extLst>
            <a:ext uri="{FF2B5EF4-FFF2-40B4-BE49-F238E27FC236}">
              <a16:creationId xmlns:a16="http://schemas.microsoft.com/office/drawing/2014/main" id="{FD129230-FD36-4DD2-BD4A-CABD45E5922D}"/>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01354" y="1059180"/>
          <a:ext cx="1273191" cy="1318260"/>
        </a:xfrm>
        <a:prstGeom prst="rect">
          <a:avLst/>
        </a:prstGeom>
        <a:noFill/>
        <a:ln w="9525">
          <a:noFill/>
          <a:miter lim="800000"/>
          <a:headEnd/>
          <a:tailEnd/>
        </a:ln>
      </xdr:spPr>
    </xdr:pic>
    <xdr:clientData/>
  </xdr:twoCellAnchor>
  <xdr:twoCellAnchor editAs="oneCell">
    <xdr:from>
      <xdr:col>1</xdr:col>
      <xdr:colOff>285750</xdr:colOff>
      <xdr:row>16</xdr:row>
      <xdr:rowOff>0</xdr:rowOff>
    </xdr:from>
    <xdr:to>
      <xdr:col>4</xdr:col>
      <xdr:colOff>81915</xdr:colOff>
      <xdr:row>23</xdr:row>
      <xdr:rowOff>76200</xdr:rowOff>
    </xdr:to>
    <xdr:pic>
      <xdr:nvPicPr>
        <xdr:cNvPr id="7" name="Picture 235" descr="異物混入防止 青色絆創膏 ブルーバンデージ">
          <a:extLst>
            <a:ext uri="{FF2B5EF4-FFF2-40B4-BE49-F238E27FC236}">
              <a16:creationId xmlns:a16="http://schemas.microsoft.com/office/drawing/2014/main" id="{6A1BA484-08F7-4074-913D-C86B28EA156D}"/>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643890" y="3314700"/>
          <a:ext cx="1731645" cy="1249680"/>
        </a:xfrm>
        <a:prstGeom prst="rect">
          <a:avLst/>
        </a:prstGeom>
        <a:noFill/>
        <a:ln w="9525">
          <a:noFill/>
          <a:miter lim="800000"/>
          <a:headEnd/>
          <a:tailEnd/>
        </a:ln>
      </xdr:spPr>
    </xdr:pic>
    <xdr:clientData/>
  </xdr:twoCellAnchor>
  <xdr:twoCellAnchor>
    <xdr:from>
      <xdr:col>1</xdr:col>
      <xdr:colOff>361950</xdr:colOff>
      <xdr:row>16</xdr:row>
      <xdr:rowOff>0</xdr:rowOff>
    </xdr:from>
    <xdr:to>
      <xdr:col>4</xdr:col>
      <xdr:colOff>323850</xdr:colOff>
      <xdr:row>17</xdr:row>
      <xdr:rowOff>38100</xdr:rowOff>
    </xdr:to>
    <xdr:sp macro="" textlink="">
      <xdr:nvSpPr>
        <xdr:cNvPr id="8" name="Text Box 238">
          <a:extLst>
            <a:ext uri="{FF2B5EF4-FFF2-40B4-BE49-F238E27FC236}">
              <a16:creationId xmlns:a16="http://schemas.microsoft.com/office/drawing/2014/main" id="{599748D4-6A30-46E8-951F-FDA395069506}"/>
            </a:ext>
          </a:extLst>
        </xdr:cNvPr>
        <xdr:cNvSpPr txBox="1">
          <a:spLocks noChangeArrowheads="1"/>
        </xdr:cNvSpPr>
      </xdr:nvSpPr>
      <xdr:spPr bwMode="auto">
        <a:xfrm>
          <a:off x="689610" y="3314700"/>
          <a:ext cx="1927860" cy="20574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専用ブルー仕立ての絆創膏</a:t>
          </a:r>
        </a:p>
      </xdr:txBody>
    </xdr:sp>
    <xdr:clientData/>
  </xdr:twoCellAnchor>
  <xdr:twoCellAnchor>
    <xdr:from>
      <xdr:col>6</xdr:col>
      <xdr:colOff>0</xdr:colOff>
      <xdr:row>15</xdr:row>
      <xdr:rowOff>161925</xdr:rowOff>
    </xdr:from>
    <xdr:to>
      <xdr:col>8</xdr:col>
      <xdr:colOff>276225</xdr:colOff>
      <xdr:row>17</xdr:row>
      <xdr:rowOff>95250</xdr:rowOff>
    </xdr:to>
    <xdr:sp macro="" textlink="">
      <xdr:nvSpPr>
        <xdr:cNvPr id="9" name="Text Box 239">
          <a:extLst>
            <a:ext uri="{FF2B5EF4-FFF2-40B4-BE49-F238E27FC236}">
              <a16:creationId xmlns:a16="http://schemas.microsoft.com/office/drawing/2014/main" id="{63497B29-5BC2-4AAF-BDE9-7403DA23A05E}"/>
            </a:ext>
          </a:extLst>
        </xdr:cNvPr>
        <xdr:cNvSpPr txBox="1">
          <a:spLocks noChangeArrowheads="1"/>
        </xdr:cNvSpPr>
      </xdr:nvSpPr>
      <xdr:spPr bwMode="auto">
        <a:xfrm>
          <a:off x="3528060" y="3316605"/>
          <a:ext cx="1510665" cy="260985"/>
        </a:xfrm>
        <a:prstGeom prst="rect">
          <a:avLst/>
        </a:prstGeom>
        <a:solidFill>
          <a:srgbClr val="FFFFFF"/>
        </a:solidFill>
        <a:ln w="9525">
          <a:noFill/>
          <a:miter lim="800000"/>
          <a:headEnd/>
          <a:tailEnd/>
        </a:ln>
      </xdr:spPr>
      <xdr:txBody>
        <a:bodyPr vertOverflow="clip" wrap="square" lIns="27432" tIns="18288" rIns="0" bIns="0" anchor="t" upright="1"/>
        <a:lstStyle/>
        <a:p>
          <a:pPr algn="ctr" rtl="0">
            <a:defRPr sz="1000"/>
          </a:pPr>
          <a:r>
            <a:rPr lang="ja-JP" altLang="en-US" sz="1100" b="1" i="0" u="none" strike="noStrike" baseline="0">
              <a:solidFill>
                <a:srgbClr val="000000"/>
              </a:solidFill>
              <a:latin typeface="ＭＳ Ｐゴシック"/>
              <a:ea typeface="ＭＳ Ｐゴシック"/>
            </a:rPr>
            <a:t>例えば社名入り絆創膏</a:t>
          </a:r>
        </a:p>
      </xdr:txBody>
    </xdr:sp>
    <xdr:clientData/>
  </xdr:twoCellAnchor>
  <xdr:twoCellAnchor editAs="oneCell">
    <xdr:from>
      <xdr:col>10</xdr:col>
      <xdr:colOff>120014</xdr:colOff>
      <xdr:row>16</xdr:row>
      <xdr:rowOff>165734</xdr:rowOff>
    </xdr:from>
    <xdr:to>
      <xdr:col>12</xdr:col>
      <xdr:colOff>327659</xdr:colOff>
      <xdr:row>23</xdr:row>
      <xdr:rowOff>120303</xdr:rowOff>
    </xdr:to>
    <xdr:pic>
      <xdr:nvPicPr>
        <xdr:cNvPr id="10" name="Picture 240" descr="blue-kakudai">
          <a:extLst>
            <a:ext uri="{FF2B5EF4-FFF2-40B4-BE49-F238E27FC236}">
              <a16:creationId xmlns:a16="http://schemas.microsoft.com/office/drawing/2014/main" id="{C5833FCC-7AB7-4D8C-B48A-FF2C315676A2}"/>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6116954" y="3480434"/>
          <a:ext cx="1442085" cy="1128049"/>
        </a:xfrm>
        <a:prstGeom prst="rect">
          <a:avLst/>
        </a:prstGeom>
        <a:noFill/>
        <a:ln w="9525">
          <a:noFill/>
          <a:miter lim="800000"/>
          <a:headEnd/>
          <a:tailEnd/>
        </a:ln>
      </xdr:spPr>
    </xdr:pic>
    <xdr:clientData/>
  </xdr:twoCellAnchor>
  <xdr:twoCellAnchor>
    <xdr:from>
      <xdr:col>9</xdr:col>
      <xdr:colOff>590550</xdr:colOff>
      <xdr:row>15</xdr:row>
      <xdr:rowOff>47625</xdr:rowOff>
    </xdr:from>
    <xdr:to>
      <xdr:col>12</xdr:col>
      <xdr:colOff>600075</xdr:colOff>
      <xdr:row>16</xdr:row>
      <xdr:rowOff>142875</xdr:rowOff>
    </xdr:to>
    <xdr:sp macro="" textlink="">
      <xdr:nvSpPr>
        <xdr:cNvPr id="11" name="Text Box 241">
          <a:extLst>
            <a:ext uri="{FF2B5EF4-FFF2-40B4-BE49-F238E27FC236}">
              <a16:creationId xmlns:a16="http://schemas.microsoft.com/office/drawing/2014/main" id="{F9CDFB6D-9C94-4455-9310-690C5B56FEBA}"/>
            </a:ext>
          </a:extLst>
        </xdr:cNvPr>
        <xdr:cNvSpPr txBox="1">
          <a:spLocks noChangeArrowheads="1"/>
        </xdr:cNvSpPr>
      </xdr:nvSpPr>
      <xdr:spPr bwMode="auto">
        <a:xfrm>
          <a:off x="5970270" y="3270885"/>
          <a:ext cx="1861185" cy="18669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金属探知機に反応する絆創膏</a:t>
          </a:r>
        </a:p>
      </xdr:txBody>
    </xdr:sp>
    <xdr:clientData/>
  </xdr:twoCellAnchor>
  <xdr:twoCellAnchor>
    <xdr:from>
      <xdr:col>4</xdr:col>
      <xdr:colOff>657225</xdr:colOff>
      <xdr:row>18</xdr:row>
      <xdr:rowOff>57150</xdr:rowOff>
    </xdr:from>
    <xdr:to>
      <xdr:col>5</xdr:col>
      <xdr:colOff>409575</xdr:colOff>
      <xdr:row>19</xdr:row>
      <xdr:rowOff>161925</xdr:rowOff>
    </xdr:to>
    <xdr:sp macro="" textlink="">
      <xdr:nvSpPr>
        <xdr:cNvPr id="12" name="テキスト ボックス 13">
          <a:extLst>
            <a:ext uri="{FF2B5EF4-FFF2-40B4-BE49-F238E27FC236}">
              <a16:creationId xmlns:a16="http://schemas.microsoft.com/office/drawing/2014/main" id="{C0F86275-146B-49E0-A1F0-0774FFA19E9B}"/>
            </a:ext>
          </a:extLst>
        </xdr:cNvPr>
        <xdr:cNvSpPr txBox="1">
          <a:spLocks noChangeArrowheads="1"/>
        </xdr:cNvSpPr>
      </xdr:nvSpPr>
      <xdr:spPr bwMode="auto">
        <a:xfrm>
          <a:off x="2912745" y="3707130"/>
          <a:ext cx="407670" cy="272415"/>
        </a:xfrm>
        <a:prstGeom prst="rect">
          <a:avLst/>
        </a:prstGeom>
        <a:noFill/>
        <a:ln w="9525">
          <a:solidFill>
            <a:srgbClr val="BCBCBC"/>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１Ｆ用</a:t>
          </a:r>
        </a:p>
      </xdr:txBody>
    </xdr:sp>
    <xdr:clientData/>
  </xdr:twoCellAnchor>
  <xdr:twoCellAnchor>
    <xdr:from>
      <xdr:col>4</xdr:col>
      <xdr:colOff>609600</xdr:colOff>
      <xdr:row>21</xdr:row>
      <xdr:rowOff>114300</xdr:rowOff>
    </xdr:from>
    <xdr:to>
      <xdr:col>5</xdr:col>
      <xdr:colOff>361950</xdr:colOff>
      <xdr:row>23</xdr:row>
      <xdr:rowOff>47625</xdr:rowOff>
    </xdr:to>
    <xdr:sp macro="" textlink="">
      <xdr:nvSpPr>
        <xdr:cNvPr id="13" name="テキスト ボックス 14">
          <a:extLst>
            <a:ext uri="{FF2B5EF4-FFF2-40B4-BE49-F238E27FC236}">
              <a16:creationId xmlns:a16="http://schemas.microsoft.com/office/drawing/2014/main" id="{47C2EC4C-B688-4912-B2DC-1470680429A2}"/>
            </a:ext>
          </a:extLst>
        </xdr:cNvPr>
        <xdr:cNvSpPr txBox="1">
          <a:spLocks noChangeArrowheads="1"/>
        </xdr:cNvSpPr>
      </xdr:nvSpPr>
      <xdr:spPr bwMode="auto">
        <a:xfrm>
          <a:off x="2903220" y="4267200"/>
          <a:ext cx="369570" cy="268605"/>
        </a:xfrm>
        <a:prstGeom prst="rect">
          <a:avLst/>
        </a:prstGeom>
        <a:noFill/>
        <a:ln w="9525">
          <a:solidFill>
            <a:srgbClr val="BCBCBC"/>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２Ｆ用</a:t>
          </a:r>
        </a:p>
      </xdr:txBody>
    </xdr:sp>
    <xdr:clientData/>
  </xdr:twoCellAnchor>
  <xdr:twoCellAnchor editAs="oneCell">
    <xdr:from>
      <xdr:col>5</xdr:col>
      <xdr:colOff>590550</xdr:colOff>
      <xdr:row>17</xdr:row>
      <xdr:rowOff>142721</xdr:rowOff>
    </xdr:from>
    <xdr:to>
      <xdr:col>8</xdr:col>
      <xdr:colOff>523876</xdr:colOff>
      <xdr:row>20</xdr:row>
      <xdr:rowOff>123825</xdr:rowOff>
    </xdr:to>
    <xdr:pic>
      <xdr:nvPicPr>
        <xdr:cNvPr id="14" name="図 13">
          <a:extLst>
            <a:ext uri="{FF2B5EF4-FFF2-40B4-BE49-F238E27FC236}">
              <a16:creationId xmlns:a16="http://schemas.microsoft.com/office/drawing/2014/main" id="{2E1E9B7A-DF5D-4208-A0D9-D422973B40F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501390" y="3625061"/>
          <a:ext cx="1784986" cy="4840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609601</xdr:colOff>
      <xdr:row>21</xdr:row>
      <xdr:rowOff>8930</xdr:rowOff>
    </xdr:from>
    <xdr:to>
      <xdr:col>8</xdr:col>
      <xdr:colOff>533401</xdr:colOff>
      <xdr:row>23</xdr:row>
      <xdr:rowOff>167640</xdr:rowOff>
    </xdr:to>
    <xdr:pic>
      <xdr:nvPicPr>
        <xdr:cNvPr id="15" name="図 14">
          <a:extLst>
            <a:ext uri="{FF2B5EF4-FFF2-40B4-BE49-F238E27FC236}">
              <a16:creationId xmlns:a16="http://schemas.microsoft.com/office/drawing/2014/main" id="{5F2C158A-5E10-489A-BF8F-F7237A3E15E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520441" y="4161830"/>
          <a:ext cx="1775460" cy="4939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60961</xdr:colOff>
      <xdr:row>32</xdr:row>
      <xdr:rowOff>81280</xdr:rowOff>
    </xdr:from>
    <xdr:to>
      <xdr:col>10</xdr:col>
      <xdr:colOff>30481</xdr:colOff>
      <xdr:row>41</xdr:row>
      <xdr:rowOff>60667</xdr:rowOff>
    </xdr:to>
    <xdr:pic>
      <xdr:nvPicPr>
        <xdr:cNvPr id="13" name="図 12">
          <a:extLst>
            <a:ext uri="{FF2B5EF4-FFF2-40B4-BE49-F238E27FC236}">
              <a16:creationId xmlns:a16="http://schemas.microsoft.com/office/drawing/2014/main" id="{A757DAFB-1811-7BD1-DFBF-94798BA5C6D5}"/>
            </a:ext>
          </a:extLst>
        </xdr:cNvPr>
        <xdr:cNvPicPr>
          <a:picLocks noChangeAspect="1"/>
        </xdr:cNvPicPr>
      </xdr:nvPicPr>
      <xdr:blipFill>
        <a:blip xmlns:r="http://schemas.openxmlformats.org/officeDocument/2006/relationships" r:embed="rId1"/>
        <a:stretch>
          <a:fillRect/>
        </a:stretch>
      </xdr:blipFill>
      <xdr:spPr>
        <a:xfrm>
          <a:off x="934721" y="14335760"/>
          <a:ext cx="10718800" cy="2448267"/>
        </a:xfrm>
        <a:prstGeom prst="rect">
          <a:avLst/>
        </a:prstGeom>
      </xdr:spPr>
    </xdr:pic>
    <xdr:clientData/>
  </xdr:twoCellAnchor>
  <xdr:twoCellAnchor>
    <xdr:from>
      <xdr:col>11</xdr:col>
      <xdr:colOff>740411</xdr:colOff>
      <xdr:row>7</xdr:row>
      <xdr:rowOff>78742</xdr:rowOff>
    </xdr:from>
    <xdr:to>
      <xdr:col>13</xdr:col>
      <xdr:colOff>1950720</xdr:colOff>
      <xdr:row>11</xdr:row>
      <xdr:rowOff>121920</xdr:rowOff>
    </xdr:to>
    <xdr:sp macro="" textlink="">
      <xdr:nvSpPr>
        <xdr:cNvPr id="3" name="四角形吹き出し 7">
          <a:extLst>
            <a:ext uri="{FF2B5EF4-FFF2-40B4-BE49-F238E27FC236}">
              <a16:creationId xmlns:a16="http://schemas.microsoft.com/office/drawing/2014/main" id="{4536BC87-42E0-412F-82F9-981865BD05B8}"/>
            </a:ext>
          </a:extLst>
        </xdr:cNvPr>
        <xdr:cNvSpPr/>
      </xdr:nvSpPr>
      <xdr:spPr>
        <a:xfrm>
          <a:off x="13115291" y="8572502"/>
          <a:ext cx="3211829" cy="1059178"/>
        </a:xfrm>
        <a:prstGeom prst="wedgeRectCallout">
          <a:avLst>
            <a:gd name="adj1" fmla="val -44124"/>
            <a:gd name="adj2" fmla="val 69116"/>
          </a:avLst>
        </a:prstGeom>
        <a:solidFill>
          <a:schemeClr val="tx1"/>
        </a:solidFill>
        <a:ln>
          <a:solidFill>
            <a:schemeClr val="accent6">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FFFF00"/>
              </a:solidFill>
            </a:rPr>
            <a:t>世界の感染率は</a:t>
          </a:r>
          <a:r>
            <a:rPr kumimoji="1" lang="en-US" altLang="ja-JP" sz="1400" b="1">
              <a:solidFill>
                <a:srgbClr val="FFFF00"/>
              </a:solidFill>
            </a:rPr>
            <a:t>1.19% :</a:t>
          </a:r>
          <a:r>
            <a:rPr kumimoji="1" lang="ja-JP" altLang="en-US" sz="1400" b="1">
              <a:solidFill>
                <a:srgbClr val="FFFF00"/>
              </a:solidFill>
            </a:rPr>
            <a:t>減少</a:t>
          </a:r>
          <a:r>
            <a:rPr kumimoji="1" lang="en-US" altLang="ja-JP" sz="1400" b="1">
              <a:solidFill>
                <a:srgbClr val="FFFF00"/>
              </a:solidFill>
            </a:rPr>
            <a:t> </a:t>
          </a:r>
          <a:endParaRPr kumimoji="1" lang="ja-JP" altLang="en-US" sz="1400" b="1">
            <a:solidFill>
              <a:srgbClr val="FFFF00"/>
            </a:solidFill>
          </a:endParaRPr>
        </a:p>
        <a:p>
          <a:pPr algn="l"/>
          <a:r>
            <a:rPr kumimoji="1" lang="en-US" altLang="ja-JP" sz="1100">
              <a:solidFill>
                <a:schemeClr val="bg1"/>
              </a:solidFill>
            </a:rPr>
            <a:t>65</a:t>
          </a:r>
          <a:r>
            <a:rPr kumimoji="1" lang="ja-JP" altLang="en-US" sz="1100">
              <a:solidFill>
                <a:schemeClr val="bg1"/>
              </a:solidFill>
            </a:rPr>
            <a:t>歳以上の高齢者に肺炎発症による重度化リスクが高い　　</a:t>
          </a:r>
          <a:r>
            <a:rPr kumimoji="1" lang="ja-JP" altLang="en-US" sz="1100" b="1">
              <a:solidFill>
                <a:schemeClr val="bg1"/>
              </a:solidFill>
            </a:rPr>
            <a:t>　    </a:t>
          </a:r>
          <a:endParaRPr kumimoji="1" lang="en-US" altLang="ja-JP" sz="1100" b="1">
            <a:solidFill>
              <a:schemeClr val="bg1"/>
            </a:solidFill>
          </a:endParaRPr>
        </a:p>
        <a:p>
          <a:pPr algn="l"/>
          <a:endParaRPr kumimoji="1" lang="ja-JP" altLang="en-US" sz="1400" b="1" i="0" u="sng">
            <a:solidFill>
              <a:srgbClr val="FFFF00"/>
            </a:solidFill>
          </a:endParaRPr>
        </a:p>
        <a:p>
          <a:pPr algn="l"/>
          <a:endParaRPr kumimoji="1" lang="en-US" altLang="ja-JP" sz="1400" b="1" i="0" u="sng">
            <a:solidFill>
              <a:srgbClr val="FFC000"/>
            </a:solidFill>
          </a:endParaRPr>
        </a:p>
        <a:p>
          <a:pPr algn="l"/>
          <a:r>
            <a:rPr kumimoji="1" lang="en-US" altLang="ja-JP" sz="1400" b="1" i="0" u="sng">
              <a:solidFill>
                <a:srgbClr val="FFC000"/>
              </a:solidFill>
            </a:rPr>
            <a:t>)</a:t>
          </a:r>
          <a:endParaRPr kumimoji="1" lang="ja-JP" altLang="en-US" sz="1400" b="1" i="0" u="sng">
            <a:solidFill>
              <a:srgbClr val="FFC000"/>
            </a:solidFill>
          </a:endParaRPr>
        </a:p>
      </xdr:txBody>
    </xdr:sp>
    <xdr:clientData/>
  </xdr:twoCellAnchor>
  <xdr:twoCellAnchor>
    <xdr:from>
      <xdr:col>5</xdr:col>
      <xdr:colOff>558800</xdr:colOff>
      <xdr:row>65</xdr:row>
      <xdr:rowOff>265814</xdr:rowOff>
    </xdr:from>
    <xdr:to>
      <xdr:col>5</xdr:col>
      <xdr:colOff>593651</xdr:colOff>
      <xdr:row>86</xdr:row>
      <xdr:rowOff>101600</xdr:rowOff>
    </xdr:to>
    <xdr:cxnSp macro="">
      <xdr:nvCxnSpPr>
        <xdr:cNvPr id="5" name="直線矢印コネクタ 4">
          <a:extLst>
            <a:ext uri="{FF2B5EF4-FFF2-40B4-BE49-F238E27FC236}">
              <a16:creationId xmlns:a16="http://schemas.microsoft.com/office/drawing/2014/main" id="{38D8CF2F-16BC-4C80-BA5E-A4B32E25EEC4}"/>
            </a:ext>
          </a:extLst>
        </xdr:cNvPr>
        <xdr:cNvCxnSpPr/>
      </xdr:nvCxnSpPr>
      <xdr:spPr>
        <a:xfrm flipH="1">
          <a:off x="6685280" y="26549734"/>
          <a:ext cx="34851" cy="5322186"/>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0</xdr:col>
      <xdr:colOff>828644</xdr:colOff>
      <xdr:row>10</xdr:row>
      <xdr:rowOff>163254</xdr:rowOff>
    </xdr:from>
    <xdr:to>
      <xdr:col>2</xdr:col>
      <xdr:colOff>150627</xdr:colOff>
      <xdr:row>27</xdr:row>
      <xdr:rowOff>265814</xdr:rowOff>
    </xdr:to>
    <xdr:sp macro="" textlink="">
      <xdr:nvSpPr>
        <xdr:cNvPr id="6" name="吹き出し: 四角形 5">
          <a:extLst>
            <a:ext uri="{FF2B5EF4-FFF2-40B4-BE49-F238E27FC236}">
              <a16:creationId xmlns:a16="http://schemas.microsoft.com/office/drawing/2014/main" id="{3CC40751-A841-46FA-96C6-42F7806D92A4}"/>
            </a:ext>
          </a:extLst>
        </xdr:cNvPr>
        <xdr:cNvSpPr/>
      </xdr:nvSpPr>
      <xdr:spPr>
        <a:xfrm>
          <a:off x="828644" y="10780454"/>
          <a:ext cx="1912783" cy="3689040"/>
        </a:xfrm>
        <a:prstGeom prst="wedgeRectCallout">
          <a:avLst>
            <a:gd name="adj1" fmla="val 153383"/>
            <a:gd name="adj2" fmla="val -40876"/>
          </a:avLst>
        </a:prstGeom>
        <a:solidFill>
          <a:schemeClr val="tx1"/>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r>
            <a:rPr kumimoji="1" lang="ja-JP" altLang="en-US" sz="1400" b="1">
              <a:solidFill>
                <a:srgbClr val="FFFF00"/>
              </a:solidFill>
            </a:rPr>
            <a:t>世界の増加率が上昇</a:t>
          </a:r>
        </a:p>
        <a:p>
          <a:pPr algn="l"/>
          <a:endParaRPr kumimoji="1" lang="ja-JP" altLang="en-US" sz="1400" b="1">
            <a:solidFill>
              <a:srgbClr val="FFFF00"/>
            </a:solidFill>
          </a:endParaRPr>
        </a:p>
        <a:p>
          <a:pPr algn="l"/>
          <a:r>
            <a:rPr kumimoji="1" lang="en-US" altLang="ja-JP" sz="1400" b="1">
              <a:solidFill>
                <a:srgbClr val="FFFF00"/>
              </a:solidFill>
            </a:rPr>
            <a:t>o</a:t>
          </a:r>
          <a:r>
            <a:rPr kumimoji="1" lang="ja-JP" altLang="en-US" sz="1400" b="1">
              <a:solidFill>
                <a:srgbClr val="FFFF00"/>
              </a:solidFill>
            </a:rPr>
            <a:t>　オミクン株</a:t>
          </a:r>
        </a:p>
        <a:p>
          <a:pPr algn="l"/>
          <a:endParaRPr kumimoji="1" lang="ja-JP" altLang="en-US" sz="1400" b="1">
            <a:solidFill>
              <a:srgbClr val="FFFF00"/>
            </a:solidFill>
          </a:endParaRPr>
        </a:p>
        <a:p>
          <a:pPr algn="l"/>
          <a:endParaRPr kumimoji="1" lang="ja-JP" altLang="en-US" sz="1400" b="1">
            <a:solidFill>
              <a:srgbClr val="FFFF00"/>
            </a:solidFill>
          </a:endParaRPr>
        </a:p>
      </xdr:txBody>
    </xdr:sp>
    <xdr:clientData/>
  </xdr:twoCellAnchor>
  <xdr:twoCellAnchor>
    <xdr:from>
      <xdr:col>1</xdr:col>
      <xdr:colOff>1348740</xdr:colOff>
      <xdr:row>4</xdr:row>
      <xdr:rowOff>1181100</xdr:rowOff>
    </xdr:from>
    <xdr:to>
      <xdr:col>13</xdr:col>
      <xdr:colOff>1402080</xdr:colOff>
      <xdr:row>4</xdr:row>
      <xdr:rowOff>2367280</xdr:rowOff>
    </xdr:to>
    <xdr:sp macro="" textlink="">
      <xdr:nvSpPr>
        <xdr:cNvPr id="10" name="テキスト ボックス 9">
          <a:extLst>
            <a:ext uri="{FF2B5EF4-FFF2-40B4-BE49-F238E27FC236}">
              <a16:creationId xmlns:a16="http://schemas.microsoft.com/office/drawing/2014/main" id="{995E2A9C-FBB0-4719-9C03-1A670623514F}"/>
            </a:ext>
          </a:extLst>
        </xdr:cNvPr>
        <xdr:cNvSpPr txBox="1"/>
      </xdr:nvSpPr>
      <xdr:spPr>
        <a:xfrm>
          <a:off x="2222500" y="5722620"/>
          <a:ext cx="12926060" cy="118618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b="1">
              <a:solidFill>
                <a:srgbClr val="FFFF00"/>
              </a:solidFill>
            </a:rPr>
            <a:t>*評価に値する政府のコロナ対策</a:t>
          </a:r>
          <a:r>
            <a:rPr kumimoji="1" lang="ja-JP" altLang="en-US" sz="2000" b="1" baseline="0">
              <a:solidFill>
                <a:srgbClr val="FFFF00"/>
              </a:solidFill>
            </a:rPr>
            <a:t>   </a:t>
          </a:r>
          <a:r>
            <a:rPr kumimoji="1" lang="ja-JP" altLang="en-US" sz="2000" b="1" baseline="0">
              <a:solidFill>
                <a:schemeClr val="bg1"/>
              </a:solidFill>
            </a:rPr>
            <a:t>第三回ブースター接種の予定を明確にすべき時期</a:t>
          </a:r>
          <a:r>
            <a:rPr kumimoji="1" lang="en-US" altLang="ja-JP" sz="2000" b="1" baseline="0">
              <a:solidFill>
                <a:schemeClr val="bg1"/>
              </a:solidFill>
            </a:rPr>
            <a:t>!!</a:t>
          </a:r>
          <a:endParaRPr kumimoji="1" lang="en-US" altLang="ja-JP" sz="2000" b="1">
            <a:solidFill>
              <a:schemeClr val="bg1"/>
            </a:solidFill>
          </a:endParaRPr>
        </a:p>
        <a:p>
          <a:pPr algn="l"/>
          <a:r>
            <a:rPr kumimoji="1" lang="ja-JP" altLang="en-US" sz="2000" b="1">
              <a:solidFill>
                <a:srgbClr val="FFFF00"/>
              </a:solidFill>
            </a:rPr>
            <a:t>*世界は感染第</a:t>
          </a:r>
          <a:r>
            <a:rPr kumimoji="1" lang="en-US" altLang="ja-JP" sz="2000" b="1">
              <a:solidFill>
                <a:srgbClr val="FFFF00"/>
              </a:solidFill>
            </a:rPr>
            <a:t>4</a:t>
          </a:r>
          <a:r>
            <a:rPr kumimoji="1" lang="ja-JP" altLang="en-US" sz="2000" b="1">
              <a:solidFill>
                <a:srgbClr val="FFFF00"/>
              </a:solidFill>
            </a:rPr>
            <a:t>波リバウンドもピークアウトしているものの　今週はまだ毎日</a:t>
          </a:r>
          <a:r>
            <a:rPr kumimoji="1" lang="en-US" altLang="ja-JP" sz="2000" b="1">
              <a:solidFill>
                <a:srgbClr val="FFFF00"/>
              </a:solidFill>
            </a:rPr>
            <a:t>21</a:t>
          </a:r>
          <a:r>
            <a:rPr kumimoji="1" lang="ja-JP" altLang="en-US" sz="2000" b="1">
              <a:solidFill>
                <a:srgbClr val="FFFF00"/>
              </a:solidFill>
            </a:rPr>
            <a:t>万人が新規感染状態。　　　　　　　　　　　　　　　　　　　　　　　　　　　　　*</a:t>
          </a:r>
          <a:r>
            <a:rPr kumimoji="1" lang="ja-JP" altLang="en-US" sz="2000" b="1">
              <a:solidFill>
                <a:schemeClr val="bg1"/>
              </a:solidFill>
            </a:rPr>
            <a:t>国産ワクチン製造承認と経済再生プログラムの更なる後押しが急務</a:t>
          </a:r>
          <a:endParaRPr kumimoji="1" lang="en-US" altLang="ja-JP" sz="2000" b="1">
            <a:solidFill>
              <a:schemeClr val="bg1"/>
            </a:solidFill>
          </a:endParaRPr>
        </a:p>
      </xdr:txBody>
    </xdr:sp>
    <xdr:clientData/>
  </xdr:twoCellAnchor>
  <xdr:twoCellAnchor editAs="oneCell">
    <xdr:from>
      <xdr:col>1</xdr:col>
      <xdr:colOff>277511</xdr:colOff>
      <xdr:row>4</xdr:row>
      <xdr:rowOff>964727</xdr:rowOff>
    </xdr:from>
    <xdr:to>
      <xdr:col>1</xdr:col>
      <xdr:colOff>1190021</xdr:colOff>
      <xdr:row>4</xdr:row>
      <xdr:rowOff>1879127</xdr:rowOff>
    </xdr:to>
    <xdr:pic>
      <xdr:nvPicPr>
        <xdr:cNvPr id="8" name="グラフィックス 7" descr="針">
          <a:extLst>
            <a:ext uri="{FF2B5EF4-FFF2-40B4-BE49-F238E27FC236}">
              <a16:creationId xmlns:a16="http://schemas.microsoft.com/office/drawing/2014/main" id="{4F2E414E-B222-4085-A733-CD7BE0A0758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1151271" y="5110007"/>
          <a:ext cx="912510" cy="914400"/>
        </a:xfrm>
        <a:prstGeom prst="rect">
          <a:avLst/>
        </a:prstGeom>
      </xdr:spPr>
    </xdr:pic>
    <xdr:clientData/>
  </xdr:twoCellAnchor>
  <xdr:twoCellAnchor editAs="oneCell">
    <xdr:from>
      <xdr:col>2</xdr:col>
      <xdr:colOff>117195</xdr:colOff>
      <xdr:row>32</xdr:row>
      <xdr:rowOff>101600</xdr:rowOff>
    </xdr:from>
    <xdr:to>
      <xdr:col>3</xdr:col>
      <xdr:colOff>399785</xdr:colOff>
      <xdr:row>35</xdr:row>
      <xdr:rowOff>235215</xdr:rowOff>
    </xdr:to>
    <xdr:pic>
      <xdr:nvPicPr>
        <xdr:cNvPr id="11" name="グラフィックス 10" descr="針">
          <a:extLst>
            <a:ext uri="{FF2B5EF4-FFF2-40B4-BE49-F238E27FC236}">
              <a16:creationId xmlns:a16="http://schemas.microsoft.com/office/drawing/2014/main" id="{A728F270-B4D6-417C-AD76-74AD289D8B6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rot="10800000">
          <a:off x="2707995" y="15656560"/>
          <a:ext cx="912510" cy="956575"/>
        </a:xfrm>
        <a:prstGeom prst="rect">
          <a:avLst/>
        </a:prstGeom>
      </xdr:spPr>
    </xdr:pic>
    <xdr:clientData/>
  </xdr:twoCellAnchor>
  <xdr:twoCellAnchor>
    <xdr:from>
      <xdr:col>5</xdr:col>
      <xdr:colOff>711200</xdr:colOff>
      <xdr:row>1</xdr:row>
      <xdr:rowOff>50800</xdr:rowOff>
    </xdr:from>
    <xdr:to>
      <xdr:col>13</xdr:col>
      <xdr:colOff>1351280</xdr:colOff>
      <xdr:row>2</xdr:row>
      <xdr:rowOff>2133600</xdr:rowOff>
    </xdr:to>
    <xdr:sp macro="" textlink="">
      <xdr:nvSpPr>
        <xdr:cNvPr id="24" name="テキスト ボックス 23">
          <a:extLst>
            <a:ext uri="{FF2B5EF4-FFF2-40B4-BE49-F238E27FC236}">
              <a16:creationId xmlns:a16="http://schemas.microsoft.com/office/drawing/2014/main" id="{87A11060-5553-4DE4-913E-BB156696BAD6}"/>
            </a:ext>
          </a:extLst>
        </xdr:cNvPr>
        <xdr:cNvSpPr txBox="1"/>
      </xdr:nvSpPr>
      <xdr:spPr>
        <a:xfrm>
          <a:off x="6837680" y="447040"/>
          <a:ext cx="8890000" cy="2479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2400" b="0" i="0">
              <a:solidFill>
                <a:schemeClr val="dk1"/>
              </a:solidFill>
              <a:effectLst/>
              <a:latin typeface="+mn-lt"/>
              <a:ea typeface="+mn-ea"/>
              <a:cs typeface="+mn-cs"/>
            </a:rPr>
            <a:t>1</a:t>
          </a:r>
          <a:r>
            <a:rPr lang="ja-JP" altLang="en-US" sz="2400" b="0" i="0">
              <a:solidFill>
                <a:schemeClr val="dk1"/>
              </a:solidFill>
              <a:effectLst/>
              <a:latin typeface="+mn-lt"/>
              <a:ea typeface="+mn-ea"/>
              <a:cs typeface="+mn-cs"/>
            </a:rPr>
            <a:t>日あたりに確認される感染者数を</a:t>
          </a:r>
          <a:r>
            <a:rPr lang="en-US" altLang="ja-JP" sz="2400" b="0" i="0">
              <a:solidFill>
                <a:schemeClr val="dk1"/>
              </a:solidFill>
              <a:effectLst/>
              <a:latin typeface="+mn-lt"/>
              <a:ea typeface="+mn-ea"/>
              <a:cs typeface="+mn-cs"/>
            </a:rPr>
            <a:t>7</a:t>
          </a:r>
          <a:r>
            <a:rPr lang="ja-JP" altLang="en-US" sz="2400" b="0" i="0">
              <a:solidFill>
                <a:schemeClr val="dk1"/>
              </a:solidFill>
              <a:effectLst/>
              <a:latin typeface="+mn-lt"/>
              <a:ea typeface="+mn-ea"/>
              <a:cs typeface="+mn-cs"/>
            </a:rPr>
            <a:t>日移動平均で国別に見る。米国は</a:t>
          </a:r>
          <a:r>
            <a:rPr lang="en-US" altLang="ja-JP" sz="2400" b="0" i="0">
              <a:solidFill>
                <a:schemeClr val="dk1"/>
              </a:solidFill>
              <a:effectLst/>
              <a:latin typeface="+mn-lt"/>
              <a:ea typeface="+mn-ea"/>
              <a:cs typeface="+mn-cs"/>
            </a:rPr>
            <a:t>5</a:t>
          </a:r>
          <a:r>
            <a:rPr lang="ja-JP" altLang="en-US" sz="2400" b="0" i="0">
              <a:solidFill>
                <a:schemeClr val="dk1"/>
              </a:solidFill>
              <a:effectLst/>
              <a:latin typeface="+mn-lt"/>
              <a:ea typeface="+mn-ea"/>
              <a:cs typeface="+mn-cs"/>
            </a:rPr>
            <a:t>月</a:t>
          </a:r>
          <a:r>
            <a:rPr lang="en-US" altLang="ja-JP" sz="2400" b="0" i="0">
              <a:solidFill>
                <a:schemeClr val="dk1"/>
              </a:solidFill>
              <a:effectLst/>
              <a:latin typeface="+mn-lt"/>
              <a:ea typeface="+mn-ea"/>
              <a:cs typeface="+mn-cs"/>
            </a:rPr>
            <a:t>27</a:t>
          </a:r>
          <a:r>
            <a:rPr lang="ja-JP" altLang="en-US" sz="2400" b="0" i="0">
              <a:solidFill>
                <a:schemeClr val="dk1"/>
              </a:solidFill>
              <a:effectLst/>
              <a:latin typeface="+mn-lt"/>
              <a:ea typeface="+mn-ea"/>
              <a:cs typeface="+mn-cs"/>
            </a:rPr>
            <a:t>日時点で</a:t>
          </a:r>
          <a:r>
            <a:rPr lang="en-US" altLang="ja-JP" sz="2400" b="0" i="0">
              <a:solidFill>
                <a:schemeClr val="dk1"/>
              </a:solidFill>
              <a:effectLst/>
              <a:latin typeface="+mn-lt"/>
              <a:ea typeface="+mn-ea"/>
              <a:cs typeface="+mn-cs"/>
            </a:rPr>
            <a:t>10</a:t>
          </a:r>
          <a:r>
            <a:rPr lang="ja-JP" altLang="en-US" sz="2400" b="0" i="0">
              <a:solidFill>
                <a:schemeClr val="dk1"/>
              </a:solidFill>
              <a:effectLst/>
              <a:latin typeface="+mn-lt"/>
              <a:ea typeface="+mn-ea"/>
              <a:cs typeface="+mn-cs"/>
            </a:rPr>
            <a:t>万</a:t>
          </a:r>
          <a:r>
            <a:rPr lang="en-US" altLang="ja-JP" sz="2400" b="0" i="0">
              <a:solidFill>
                <a:schemeClr val="dk1"/>
              </a:solidFill>
              <a:effectLst/>
              <a:latin typeface="+mn-lt"/>
              <a:ea typeface="+mn-ea"/>
              <a:cs typeface="+mn-cs"/>
            </a:rPr>
            <a:t>4403</a:t>
          </a:r>
          <a:r>
            <a:rPr lang="ja-JP" altLang="en-US" sz="2400" b="0" i="0">
              <a:solidFill>
                <a:schemeClr val="dk1"/>
              </a:solidFill>
              <a:effectLst/>
              <a:latin typeface="+mn-lt"/>
              <a:ea typeface="+mn-ea"/>
              <a:cs typeface="+mn-cs"/>
            </a:rPr>
            <a:t>人だった。</a:t>
          </a:r>
          <a:r>
            <a:rPr lang="en-US" altLang="ja-JP" sz="2400" b="0" i="0">
              <a:solidFill>
                <a:schemeClr val="dk1"/>
              </a:solidFill>
              <a:effectLst/>
              <a:latin typeface="+mn-lt"/>
              <a:ea typeface="+mn-ea"/>
              <a:cs typeface="+mn-cs"/>
            </a:rPr>
            <a:t>2022</a:t>
          </a:r>
          <a:r>
            <a:rPr lang="ja-JP" altLang="en-US" sz="2400" b="0" i="0">
              <a:solidFill>
                <a:schemeClr val="dk1"/>
              </a:solidFill>
              <a:effectLst/>
              <a:latin typeface="+mn-lt"/>
              <a:ea typeface="+mn-ea"/>
              <a:cs typeface="+mn-cs"/>
            </a:rPr>
            <a:t>年</a:t>
          </a:r>
          <a:r>
            <a:rPr lang="en-US" altLang="ja-JP" sz="2400" b="0" i="0">
              <a:solidFill>
                <a:schemeClr val="dk1"/>
              </a:solidFill>
              <a:effectLst/>
              <a:latin typeface="+mn-lt"/>
              <a:ea typeface="+mn-ea"/>
              <a:cs typeface="+mn-cs"/>
            </a:rPr>
            <a:t>1</a:t>
          </a:r>
          <a:r>
            <a:rPr lang="ja-JP" altLang="en-US" sz="2400" b="0" i="0">
              <a:solidFill>
                <a:schemeClr val="dk1"/>
              </a:solidFill>
              <a:effectLst/>
              <a:latin typeface="+mn-lt"/>
              <a:ea typeface="+mn-ea"/>
              <a:cs typeface="+mn-cs"/>
            </a:rPr>
            <a:t>月</a:t>
          </a:r>
          <a:r>
            <a:rPr lang="en-US" altLang="ja-JP" sz="2400" b="0" i="0">
              <a:solidFill>
                <a:schemeClr val="dk1"/>
              </a:solidFill>
              <a:effectLst/>
              <a:latin typeface="+mn-lt"/>
              <a:ea typeface="+mn-ea"/>
              <a:cs typeface="+mn-cs"/>
            </a:rPr>
            <a:t>15</a:t>
          </a:r>
          <a:r>
            <a:rPr lang="ja-JP" altLang="en-US" sz="2400" b="0" i="0">
              <a:solidFill>
                <a:schemeClr val="dk1"/>
              </a:solidFill>
              <a:effectLst/>
              <a:latin typeface="+mn-lt"/>
              <a:ea typeface="+mn-ea"/>
              <a:cs typeface="+mn-cs"/>
            </a:rPr>
            <a:t>日の過去最多（</a:t>
          </a:r>
          <a:r>
            <a:rPr lang="en-US" altLang="ja-JP" sz="2400" b="0" i="0">
              <a:solidFill>
                <a:schemeClr val="dk1"/>
              </a:solidFill>
              <a:effectLst/>
              <a:latin typeface="+mn-lt"/>
              <a:ea typeface="+mn-ea"/>
              <a:cs typeface="+mn-cs"/>
            </a:rPr>
            <a:t>80</a:t>
          </a:r>
          <a:r>
            <a:rPr lang="ja-JP" altLang="en-US" sz="2400" b="0" i="0">
              <a:solidFill>
                <a:schemeClr val="dk1"/>
              </a:solidFill>
              <a:effectLst/>
              <a:latin typeface="+mn-lt"/>
              <a:ea typeface="+mn-ea"/>
              <a:cs typeface="+mn-cs"/>
            </a:rPr>
            <a:t>万</a:t>
          </a:r>
          <a:r>
            <a:rPr lang="en-US" altLang="ja-JP" sz="2400" b="0" i="0">
              <a:solidFill>
                <a:schemeClr val="dk1"/>
              </a:solidFill>
              <a:effectLst/>
              <a:latin typeface="+mn-lt"/>
              <a:ea typeface="+mn-ea"/>
              <a:cs typeface="+mn-cs"/>
            </a:rPr>
            <a:t>7815</a:t>
          </a:r>
          <a:r>
            <a:rPr lang="ja-JP" altLang="en-US" sz="2400" b="0" i="0">
              <a:solidFill>
                <a:schemeClr val="dk1"/>
              </a:solidFill>
              <a:effectLst/>
              <a:latin typeface="+mn-lt"/>
              <a:ea typeface="+mn-ea"/>
              <a:cs typeface="+mn-cs"/>
            </a:rPr>
            <a:t>人）に比べて</a:t>
          </a:r>
          <a:r>
            <a:rPr lang="en-US" altLang="ja-JP" sz="2400" b="0" i="0">
              <a:solidFill>
                <a:schemeClr val="dk1"/>
              </a:solidFill>
              <a:effectLst/>
              <a:latin typeface="+mn-lt"/>
              <a:ea typeface="+mn-ea"/>
              <a:cs typeface="+mn-cs"/>
            </a:rPr>
            <a:t>87.1</a:t>
          </a:r>
          <a:r>
            <a:rPr lang="ja-JP" altLang="en-US" sz="2400" b="0" i="0">
              <a:solidFill>
                <a:schemeClr val="dk1"/>
              </a:solidFill>
              <a:effectLst/>
              <a:latin typeface="+mn-lt"/>
              <a:ea typeface="+mn-ea"/>
              <a:cs typeface="+mn-cs"/>
            </a:rPr>
            <a:t>％少ない。ドイツは</a:t>
          </a:r>
          <a:r>
            <a:rPr lang="en-US" altLang="ja-JP" sz="2400" b="0" i="0">
              <a:solidFill>
                <a:schemeClr val="dk1"/>
              </a:solidFill>
              <a:effectLst/>
              <a:latin typeface="+mn-lt"/>
              <a:ea typeface="+mn-ea"/>
              <a:cs typeface="+mn-cs"/>
            </a:rPr>
            <a:t>2</a:t>
          </a:r>
          <a:r>
            <a:rPr lang="ja-JP" altLang="en-US" sz="2400" b="0" i="0">
              <a:solidFill>
                <a:schemeClr val="dk1"/>
              </a:solidFill>
              <a:effectLst/>
              <a:latin typeface="+mn-lt"/>
              <a:ea typeface="+mn-ea"/>
              <a:cs typeface="+mn-cs"/>
            </a:rPr>
            <a:t>万</a:t>
          </a:r>
          <a:r>
            <a:rPr lang="en-US" altLang="ja-JP" sz="2400" b="0" i="0">
              <a:solidFill>
                <a:schemeClr val="dk1"/>
              </a:solidFill>
              <a:effectLst/>
              <a:latin typeface="+mn-lt"/>
              <a:ea typeface="+mn-ea"/>
              <a:cs typeface="+mn-cs"/>
            </a:rPr>
            <a:t>8597</a:t>
          </a:r>
          <a:r>
            <a:rPr lang="ja-JP" altLang="en-US" sz="2400" b="0" i="0">
              <a:solidFill>
                <a:schemeClr val="dk1"/>
              </a:solidFill>
              <a:effectLst/>
              <a:latin typeface="+mn-lt"/>
              <a:ea typeface="+mn-ea"/>
              <a:cs typeface="+mn-cs"/>
            </a:rPr>
            <a:t>人だった。過去最多は</a:t>
          </a:r>
          <a:r>
            <a:rPr lang="en-US" altLang="ja-JP" sz="2400" b="0" i="0">
              <a:solidFill>
                <a:schemeClr val="dk1"/>
              </a:solidFill>
              <a:effectLst/>
              <a:latin typeface="+mn-lt"/>
              <a:ea typeface="+mn-ea"/>
              <a:cs typeface="+mn-cs"/>
            </a:rPr>
            <a:t>3</a:t>
          </a:r>
          <a:r>
            <a:rPr lang="ja-JP" altLang="en-US" sz="2400" b="0" i="0">
              <a:solidFill>
                <a:schemeClr val="dk1"/>
              </a:solidFill>
              <a:effectLst/>
              <a:latin typeface="+mn-lt"/>
              <a:ea typeface="+mn-ea"/>
              <a:cs typeface="+mn-cs"/>
            </a:rPr>
            <a:t>月</a:t>
          </a:r>
          <a:r>
            <a:rPr lang="en-US" altLang="ja-JP" sz="2400" b="0" i="0">
              <a:solidFill>
                <a:schemeClr val="dk1"/>
              </a:solidFill>
              <a:effectLst/>
              <a:latin typeface="+mn-lt"/>
              <a:ea typeface="+mn-ea"/>
              <a:cs typeface="+mn-cs"/>
            </a:rPr>
            <a:t>31</a:t>
          </a:r>
          <a:r>
            <a:rPr lang="ja-JP" altLang="en-US" sz="2400" b="0" i="0">
              <a:solidFill>
                <a:schemeClr val="dk1"/>
              </a:solidFill>
              <a:effectLst/>
              <a:latin typeface="+mn-lt"/>
              <a:ea typeface="+mn-ea"/>
              <a:cs typeface="+mn-cs"/>
            </a:rPr>
            <a:t>日の</a:t>
          </a:r>
          <a:r>
            <a:rPr lang="en-US" altLang="ja-JP" sz="2400" b="0" i="0">
              <a:solidFill>
                <a:schemeClr val="dk1"/>
              </a:solidFill>
              <a:effectLst/>
              <a:latin typeface="+mn-lt"/>
              <a:ea typeface="+mn-ea"/>
              <a:cs typeface="+mn-cs"/>
            </a:rPr>
            <a:t>25</a:t>
          </a:r>
          <a:r>
            <a:rPr lang="ja-JP" altLang="en-US" sz="2400" b="0" i="0">
              <a:solidFill>
                <a:schemeClr val="dk1"/>
              </a:solidFill>
              <a:effectLst/>
              <a:latin typeface="+mn-lt"/>
              <a:ea typeface="+mn-ea"/>
              <a:cs typeface="+mn-cs"/>
            </a:rPr>
            <a:t>万</a:t>
          </a:r>
          <a:r>
            <a:rPr lang="en-US" altLang="ja-JP" sz="2400" b="0" i="0">
              <a:solidFill>
                <a:schemeClr val="dk1"/>
              </a:solidFill>
              <a:effectLst/>
              <a:latin typeface="+mn-lt"/>
              <a:ea typeface="+mn-ea"/>
              <a:cs typeface="+mn-cs"/>
            </a:rPr>
            <a:t>1509</a:t>
          </a:r>
          <a:r>
            <a:rPr lang="ja-JP" altLang="en-US" sz="2400" b="0" i="0">
              <a:solidFill>
                <a:schemeClr val="dk1"/>
              </a:solidFill>
              <a:effectLst/>
              <a:latin typeface="+mn-lt"/>
              <a:ea typeface="+mn-ea"/>
              <a:cs typeface="+mn-cs"/>
            </a:rPr>
            <a:t>人だった。</a:t>
          </a:r>
          <a:endParaRPr lang="ja-JP" altLang="en-US" sz="2400" b="1" i="0">
            <a:solidFill>
              <a:schemeClr val="dk1"/>
            </a:solidFill>
            <a:effectLst/>
            <a:latin typeface="+mn-lt"/>
            <a:ea typeface="+mn-ea"/>
            <a:cs typeface="+mn-cs"/>
          </a:endParaRPr>
        </a:p>
      </xdr:txBody>
    </xdr:sp>
    <xdr:clientData/>
  </xdr:twoCellAnchor>
  <xdr:twoCellAnchor>
    <xdr:from>
      <xdr:col>1</xdr:col>
      <xdr:colOff>1178560</xdr:colOff>
      <xdr:row>35</xdr:row>
      <xdr:rowOff>74647</xdr:rowOff>
    </xdr:from>
    <xdr:to>
      <xdr:col>9</xdr:col>
      <xdr:colOff>436880</xdr:colOff>
      <xdr:row>40</xdr:row>
      <xdr:rowOff>213348</xdr:rowOff>
    </xdr:to>
    <xdr:grpSp>
      <xdr:nvGrpSpPr>
        <xdr:cNvPr id="15" name="グループ化 14">
          <a:extLst>
            <a:ext uri="{FF2B5EF4-FFF2-40B4-BE49-F238E27FC236}">
              <a16:creationId xmlns:a16="http://schemas.microsoft.com/office/drawing/2014/main" id="{8F1D3020-CDBB-4672-A302-344DB8CE3EE1}"/>
            </a:ext>
          </a:extLst>
        </xdr:cNvPr>
        <xdr:cNvGrpSpPr/>
      </xdr:nvGrpSpPr>
      <xdr:grpSpPr>
        <a:xfrm>
          <a:off x="2052320" y="15152087"/>
          <a:ext cx="9103360" cy="1510301"/>
          <a:chOff x="5539364" y="22210188"/>
          <a:chExt cx="9393204" cy="1056212"/>
        </a:xfrm>
      </xdr:grpSpPr>
      <xdr:sp macro="" textlink="">
        <xdr:nvSpPr>
          <xdr:cNvPr id="12" name="右大かっこ 11">
            <a:extLst>
              <a:ext uri="{FF2B5EF4-FFF2-40B4-BE49-F238E27FC236}">
                <a16:creationId xmlns:a16="http://schemas.microsoft.com/office/drawing/2014/main" id="{7EC26A29-06D7-4F9D-9756-685D7BAB9327}"/>
              </a:ext>
            </a:extLst>
          </xdr:cNvPr>
          <xdr:cNvSpPr/>
        </xdr:nvSpPr>
        <xdr:spPr>
          <a:xfrm rot="16200000">
            <a:off x="6521775" y="21239513"/>
            <a:ext cx="668317" cy="263314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sp macro="" textlink="">
        <xdr:nvSpPr>
          <xdr:cNvPr id="20" name="右大かっこ 19">
            <a:extLst>
              <a:ext uri="{FF2B5EF4-FFF2-40B4-BE49-F238E27FC236}">
                <a16:creationId xmlns:a16="http://schemas.microsoft.com/office/drawing/2014/main" id="{E149C133-9A92-4DC0-AF69-33E2207543DC}"/>
              </a:ext>
            </a:extLst>
          </xdr:cNvPr>
          <xdr:cNvSpPr/>
        </xdr:nvSpPr>
        <xdr:spPr>
          <a:xfrm rot="16200000">
            <a:off x="10167554" y="21932574"/>
            <a:ext cx="701040" cy="1280882"/>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sp macro="" textlink="">
        <xdr:nvSpPr>
          <xdr:cNvPr id="21" name="右大かっこ 20">
            <a:extLst>
              <a:ext uri="{FF2B5EF4-FFF2-40B4-BE49-F238E27FC236}">
                <a16:creationId xmlns:a16="http://schemas.microsoft.com/office/drawing/2014/main" id="{CFCF7CC2-DDE6-424C-8939-C0A100D79072}"/>
              </a:ext>
            </a:extLst>
          </xdr:cNvPr>
          <xdr:cNvSpPr/>
        </xdr:nvSpPr>
        <xdr:spPr>
          <a:xfrm rot="16200000">
            <a:off x="8676805" y="21777319"/>
            <a:ext cx="670560" cy="1536298"/>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sp macro="" textlink="">
        <xdr:nvSpPr>
          <xdr:cNvPr id="2" name="テキスト ボックス 1">
            <a:extLst>
              <a:ext uri="{FF2B5EF4-FFF2-40B4-BE49-F238E27FC236}">
                <a16:creationId xmlns:a16="http://schemas.microsoft.com/office/drawing/2014/main" id="{608ABBFC-599C-4C80-A56F-6D52C64F54A5}"/>
              </a:ext>
            </a:extLst>
          </xdr:cNvPr>
          <xdr:cNvSpPr txBox="1"/>
        </xdr:nvSpPr>
        <xdr:spPr>
          <a:xfrm>
            <a:off x="6055358" y="22880320"/>
            <a:ext cx="8877210" cy="386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solidFill>
              </a:rPr>
              <a:t>      第一波　　　　　     　　第二波　　　　　第三波              　　第四波　　　　　　　第五波</a:t>
            </a:r>
          </a:p>
        </xdr:txBody>
      </xdr:sp>
    </xdr:grpSp>
    <xdr:clientData/>
  </xdr:twoCellAnchor>
  <xdr:twoCellAnchor editAs="oneCell">
    <xdr:from>
      <xdr:col>4</xdr:col>
      <xdr:colOff>1016000</xdr:colOff>
      <xdr:row>27</xdr:row>
      <xdr:rowOff>264160</xdr:rowOff>
    </xdr:from>
    <xdr:to>
      <xdr:col>4</xdr:col>
      <xdr:colOff>1223282</xdr:colOff>
      <xdr:row>28</xdr:row>
      <xdr:rowOff>266217</xdr:rowOff>
    </xdr:to>
    <xdr:pic>
      <xdr:nvPicPr>
        <xdr:cNvPr id="9" name="図 8">
          <a:extLst>
            <a:ext uri="{FF2B5EF4-FFF2-40B4-BE49-F238E27FC236}">
              <a16:creationId xmlns:a16="http://schemas.microsoft.com/office/drawing/2014/main" id="{838DBEEE-DCC2-4ED9-865D-37D7635D5293}"/>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5811520" y="14467840"/>
          <a:ext cx="207282" cy="286537"/>
        </a:xfrm>
        <a:prstGeom prst="rect">
          <a:avLst/>
        </a:prstGeom>
      </xdr:spPr>
    </xdr:pic>
    <xdr:clientData/>
  </xdr:twoCellAnchor>
  <xdr:twoCellAnchor>
    <xdr:from>
      <xdr:col>6</xdr:col>
      <xdr:colOff>640080</xdr:colOff>
      <xdr:row>35</xdr:row>
      <xdr:rowOff>111760</xdr:rowOff>
    </xdr:from>
    <xdr:to>
      <xdr:col>7</xdr:col>
      <xdr:colOff>1371600</xdr:colOff>
      <xdr:row>39</xdr:row>
      <xdr:rowOff>20320</xdr:rowOff>
    </xdr:to>
    <xdr:sp macro="" textlink="">
      <xdr:nvSpPr>
        <xdr:cNvPr id="29" name="右大かっこ 28">
          <a:extLst>
            <a:ext uri="{FF2B5EF4-FFF2-40B4-BE49-F238E27FC236}">
              <a16:creationId xmlns:a16="http://schemas.microsoft.com/office/drawing/2014/main" id="{CBC0D307-3F7A-4B60-831C-AAAC0594D26F}"/>
            </a:ext>
          </a:extLst>
        </xdr:cNvPr>
        <xdr:cNvSpPr/>
      </xdr:nvSpPr>
      <xdr:spPr>
        <a:xfrm rot="16200000">
          <a:off x="7980680" y="14818360"/>
          <a:ext cx="1005840" cy="174752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editAs="oneCell">
    <xdr:from>
      <xdr:col>0</xdr:col>
      <xdr:colOff>568960</xdr:colOff>
      <xdr:row>48</xdr:row>
      <xdr:rowOff>71120</xdr:rowOff>
    </xdr:from>
    <xdr:to>
      <xdr:col>4</xdr:col>
      <xdr:colOff>546131</xdr:colOff>
      <xdr:row>52</xdr:row>
      <xdr:rowOff>451816</xdr:rowOff>
    </xdr:to>
    <xdr:pic>
      <xdr:nvPicPr>
        <xdr:cNvPr id="7" name="図 6">
          <a:extLst>
            <a:ext uri="{FF2B5EF4-FFF2-40B4-BE49-F238E27FC236}">
              <a16:creationId xmlns:a16="http://schemas.microsoft.com/office/drawing/2014/main" id="{D6B68FC3-1EE7-454C-BDF9-C5FE1E4DD298}"/>
            </a:ext>
          </a:extLst>
        </xdr:cNvPr>
        <xdr:cNvPicPr>
          <a:picLocks noChangeAspect="1"/>
        </xdr:cNvPicPr>
      </xdr:nvPicPr>
      <xdr:blipFill>
        <a:blip xmlns:r="http://schemas.openxmlformats.org/officeDocument/2006/relationships" r:embed="rId7"/>
        <a:stretch>
          <a:fillRect/>
        </a:stretch>
      </xdr:blipFill>
      <xdr:spPr>
        <a:xfrm>
          <a:off x="568960" y="20015200"/>
          <a:ext cx="4772691" cy="2372056"/>
        </a:xfrm>
        <a:prstGeom prst="rect">
          <a:avLst/>
        </a:prstGeom>
      </xdr:spPr>
    </xdr:pic>
    <xdr:clientData/>
  </xdr:twoCellAnchor>
  <xdr:twoCellAnchor>
    <xdr:from>
      <xdr:col>4</xdr:col>
      <xdr:colOff>172720</xdr:colOff>
      <xdr:row>50</xdr:row>
      <xdr:rowOff>233680</xdr:rowOff>
    </xdr:from>
    <xdr:to>
      <xdr:col>4</xdr:col>
      <xdr:colOff>1259840</xdr:colOff>
      <xdr:row>51</xdr:row>
      <xdr:rowOff>132080</xdr:rowOff>
    </xdr:to>
    <xdr:cxnSp macro="">
      <xdr:nvCxnSpPr>
        <xdr:cNvPr id="25" name="直線矢印コネクタ 24">
          <a:extLst>
            <a:ext uri="{FF2B5EF4-FFF2-40B4-BE49-F238E27FC236}">
              <a16:creationId xmlns:a16="http://schemas.microsoft.com/office/drawing/2014/main" id="{758C7223-2C83-478E-9810-A6583C0599F8}"/>
            </a:ext>
          </a:extLst>
        </xdr:cNvPr>
        <xdr:cNvCxnSpPr/>
      </xdr:nvCxnSpPr>
      <xdr:spPr>
        <a:xfrm flipH="1">
          <a:off x="4968240" y="21173440"/>
          <a:ext cx="1087120" cy="396240"/>
        </a:xfrm>
        <a:prstGeom prst="straightConnector1">
          <a:avLst/>
        </a:prstGeom>
        <a:ln w="38100">
          <a:solidFill>
            <a:srgbClr val="FFFF00"/>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editAs="oneCell">
    <xdr:from>
      <xdr:col>0</xdr:col>
      <xdr:colOff>558800</xdr:colOff>
      <xdr:row>53</xdr:row>
      <xdr:rowOff>60960</xdr:rowOff>
    </xdr:from>
    <xdr:to>
      <xdr:col>4</xdr:col>
      <xdr:colOff>414685</xdr:colOff>
      <xdr:row>59</xdr:row>
      <xdr:rowOff>259410</xdr:rowOff>
    </xdr:to>
    <xdr:pic>
      <xdr:nvPicPr>
        <xdr:cNvPr id="27" name="図 26">
          <a:extLst>
            <a:ext uri="{FF2B5EF4-FFF2-40B4-BE49-F238E27FC236}">
              <a16:creationId xmlns:a16="http://schemas.microsoft.com/office/drawing/2014/main" id="{0614841A-BE31-45B8-B982-4054AB0AFF92}"/>
            </a:ext>
          </a:extLst>
        </xdr:cNvPr>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558800" y="22494240"/>
          <a:ext cx="4651405" cy="2362530"/>
        </a:xfrm>
        <a:prstGeom prst="rect">
          <a:avLst/>
        </a:prstGeom>
      </xdr:spPr>
    </xdr:pic>
    <xdr:clientData/>
  </xdr:twoCellAnchor>
  <xdr:twoCellAnchor>
    <xdr:from>
      <xdr:col>4</xdr:col>
      <xdr:colOff>78763</xdr:colOff>
      <xdr:row>53</xdr:row>
      <xdr:rowOff>71121</xdr:rowOff>
    </xdr:from>
    <xdr:to>
      <xdr:col>4</xdr:col>
      <xdr:colOff>416560</xdr:colOff>
      <xdr:row>58</xdr:row>
      <xdr:rowOff>284481</xdr:rowOff>
    </xdr:to>
    <xdr:sp macro="" textlink="">
      <xdr:nvSpPr>
        <xdr:cNvPr id="34" name="フリーフォーム: 図形 33">
          <a:extLst>
            <a:ext uri="{FF2B5EF4-FFF2-40B4-BE49-F238E27FC236}">
              <a16:creationId xmlns:a16="http://schemas.microsoft.com/office/drawing/2014/main" id="{B4FF7152-A57D-4F53-8554-4CC99BA99567}"/>
            </a:ext>
          </a:extLst>
        </xdr:cNvPr>
        <xdr:cNvSpPr/>
      </xdr:nvSpPr>
      <xdr:spPr>
        <a:xfrm>
          <a:off x="4874283" y="22504401"/>
          <a:ext cx="337797" cy="2072640"/>
        </a:xfrm>
        <a:custGeom>
          <a:avLst/>
          <a:gdLst>
            <a:gd name="connsiteX0" fmla="*/ 43157 w 429153"/>
            <a:gd name="connsiteY0" fmla="*/ 1494015 h 1554975"/>
            <a:gd name="connsiteX1" fmla="*/ 93957 w 429153"/>
            <a:gd name="connsiteY1" fmla="*/ 1483855 h 1554975"/>
            <a:gd name="connsiteX2" fmla="*/ 419077 w 429153"/>
            <a:gd name="connsiteY2" fmla="*/ 1473695 h 1554975"/>
            <a:gd name="connsiteX3" fmla="*/ 408917 w 429153"/>
            <a:gd name="connsiteY3" fmla="*/ 1402575 h 1554975"/>
            <a:gd name="connsiteX4" fmla="*/ 337797 w 429153"/>
            <a:gd name="connsiteY4" fmla="*/ 1351775 h 1554975"/>
            <a:gd name="connsiteX5" fmla="*/ 236197 w 429153"/>
            <a:gd name="connsiteY5" fmla="*/ 1260335 h 1554975"/>
            <a:gd name="connsiteX6" fmla="*/ 215877 w 429153"/>
            <a:gd name="connsiteY6" fmla="*/ 894575 h 1554975"/>
            <a:gd name="connsiteX7" fmla="*/ 195557 w 429153"/>
            <a:gd name="connsiteY7" fmla="*/ 701535 h 1554975"/>
            <a:gd name="connsiteX8" fmla="*/ 185397 w 429153"/>
            <a:gd name="connsiteY8" fmla="*/ 589775 h 1554975"/>
            <a:gd name="connsiteX9" fmla="*/ 175237 w 429153"/>
            <a:gd name="connsiteY9" fmla="*/ 173215 h 1554975"/>
            <a:gd name="connsiteX10" fmla="*/ 165077 w 429153"/>
            <a:gd name="connsiteY10" fmla="*/ 495 h 1554975"/>
            <a:gd name="connsiteX11" fmla="*/ 104117 w 429153"/>
            <a:gd name="connsiteY11" fmla="*/ 81775 h 1554975"/>
            <a:gd name="connsiteX12" fmla="*/ 93957 w 429153"/>
            <a:gd name="connsiteY12" fmla="*/ 335775 h 1554975"/>
            <a:gd name="connsiteX13" fmla="*/ 83797 w 429153"/>
            <a:gd name="connsiteY13" fmla="*/ 376415 h 1554975"/>
            <a:gd name="connsiteX14" fmla="*/ 73637 w 429153"/>
            <a:gd name="connsiteY14" fmla="*/ 447535 h 1554975"/>
            <a:gd name="connsiteX15" fmla="*/ 53317 w 429153"/>
            <a:gd name="connsiteY15" fmla="*/ 569455 h 1554975"/>
            <a:gd name="connsiteX16" fmla="*/ 43157 w 429153"/>
            <a:gd name="connsiteY16" fmla="*/ 1504175 h 1554975"/>
            <a:gd name="connsiteX17" fmla="*/ 2517 w 429153"/>
            <a:gd name="connsiteY17" fmla="*/ 1534655 h 1554975"/>
            <a:gd name="connsiteX18" fmla="*/ 114277 w 429153"/>
            <a:gd name="connsiteY18" fmla="*/ 1544815 h 1554975"/>
            <a:gd name="connsiteX19" fmla="*/ 286997 w 429153"/>
            <a:gd name="connsiteY19" fmla="*/ 1554975 h 1554975"/>
            <a:gd name="connsiteX20" fmla="*/ 408917 w 429153"/>
            <a:gd name="connsiteY20" fmla="*/ 1534655 h 1554975"/>
            <a:gd name="connsiteX21" fmla="*/ 408917 w 429153"/>
            <a:gd name="connsiteY21" fmla="*/ 1443215 h 1554975"/>
            <a:gd name="connsiteX22" fmla="*/ 347957 w 429153"/>
            <a:gd name="connsiteY22" fmla="*/ 1382255 h 1554975"/>
            <a:gd name="connsiteX23" fmla="*/ 286997 w 429153"/>
            <a:gd name="connsiteY23" fmla="*/ 1300975 h 1554975"/>
            <a:gd name="connsiteX24" fmla="*/ 266677 w 429153"/>
            <a:gd name="connsiteY24" fmla="*/ 1270495 h 1554975"/>
            <a:gd name="connsiteX25" fmla="*/ 256517 w 429153"/>
            <a:gd name="connsiteY25" fmla="*/ 1229855 h 1554975"/>
            <a:gd name="connsiteX26" fmla="*/ 246357 w 429153"/>
            <a:gd name="connsiteY26" fmla="*/ 1189215 h 15549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Lst>
          <a:rect l="l" t="t" r="r" b="b"/>
          <a:pathLst>
            <a:path w="429153" h="1554975">
              <a:moveTo>
                <a:pt x="43157" y="1494015"/>
              </a:moveTo>
              <a:cubicBezTo>
                <a:pt x="60090" y="1490628"/>
                <a:pt x="76713" y="1484787"/>
                <a:pt x="93957" y="1483855"/>
              </a:cubicBezTo>
              <a:cubicBezTo>
                <a:pt x="202225" y="1478003"/>
                <a:pt x="314090" y="1500788"/>
                <a:pt x="419077" y="1473695"/>
              </a:cubicBezTo>
              <a:cubicBezTo>
                <a:pt x="442265" y="1467711"/>
                <a:pt x="419627" y="1423994"/>
                <a:pt x="408917" y="1402575"/>
              </a:cubicBezTo>
              <a:cubicBezTo>
                <a:pt x="402680" y="1390102"/>
                <a:pt x="350513" y="1363220"/>
                <a:pt x="337797" y="1351775"/>
              </a:cubicBezTo>
              <a:cubicBezTo>
                <a:pt x="223862" y="1249234"/>
                <a:pt x="307022" y="1307551"/>
                <a:pt x="236197" y="1260335"/>
              </a:cubicBezTo>
              <a:cubicBezTo>
                <a:pt x="204422" y="1101462"/>
                <a:pt x="232764" y="1257646"/>
                <a:pt x="215877" y="894575"/>
              </a:cubicBezTo>
              <a:cubicBezTo>
                <a:pt x="208622" y="738584"/>
                <a:pt x="208611" y="819019"/>
                <a:pt x="195557" y="701535"/>
              </a:cubicBezTo>
              <a:cubicBezTo>
                <a:pt x="191426" y="664357"/>
                <a:pt x="188784" y="627028"/>
                <a:pt x="185397" y="589775"/>
              </a:cubicBezTo>
              <a:cubicBezTo>
                <a:pt x="182010" y="450922"/>
                <a:pt x="180024" y="312027"/>
                <a:pt x="175237" y="173215"/>
              </a:cubicBezTo>
              <a:cubicBezTo>
                <a:pt x="173249" y="115576"/>
                <a:pt x="187259" y="53731"/>
                <a:pt x="165077" y="495"/>
              </a:cubicBezTo>
              <a:cubicBezTo>
                <a:pt x="161983" y="-6931"/>
                <a:pt x="111029" y="71407"/>
                <a:pt x="104117" y="81775"/>
              </a:cubicBezTo>
              <a:cubicBezTo>
                <a:pt x="100730" y="166442"/>
                <a:pt x="99787" y="251241"/>
                <a:pt x="93957" y="335775"/>
              </a:cubicBezTo>
              <a:cubicBezTo>
                <a:pt x="92996" y="349705"/>
                <a:pt x="86295" y="362677"/>
                <a:pt x="83797" y="376415"/>
              </a:cubicBezTo>
              <a:cubicBezTo>
                <a:pt x="79513" y="399976"/>
                <a:pt x="77921" y="423974"/>
                <a:pt x="73637" y="447535"/>
              </a:cubicBezTo>
              <a:cubicBezTo>
                <a:pt x="46785" y="595219"/>
                <a:pt x="84898" y="316804"/>
                <a:pt x="53317" y="569455"/>
              </a:cubicBezTo>
              <a:cubicBezTo>
                <a:pt x="49930" y="881028"/>
                <a:pt x="59534" y="1193014"/>
                <a:pt x="43157" y="1504175"/>
              </a:cubicBezTo>
              <a:cubicBezTo>
                <a:pt x="42267" y="1521085"/>
                <a:pt x="-12185" y="1526254"/>
                <a:pt x="2517" y="1534655"/>
              </a:cubicBezTo>
              <a:cubicBezTo>
                <a:pt x="34995" y="1553214"/>
                <a:pt x="76965" y="1542150"/>
                <a:pt x="114277" y="1544815"/>
              </a:cubicBezTo>
              <a:cubicBezTo>
                <a:pt x="171803" y="1548924"/>
                <a:pt x="229424" y="1551588"/>
                <a:pt x="286997" y="1554975"/>
              </a:cubicBezTo>
              <a:cubicBezTo>
                <a:pt x="327637" y="1548202"/>
                <a:pt x="373828" y="1556248"/>
                <a:pt x="408917" y="1534655"/>
              </a:cubicBezTo>
              <a:cubicBezTo>
                <a:pt x="425679" y="1524340"/>
                <a:pt x="423074" y="1461417"/>
                <a:pt x="408917" y="1443215"/>
              </a:cubicBezTo>
              <a:cubicBezTo>
                <a:pt x="391274" y="1420532"/>
                <a:pt x="363897" y="1406165"/>
                <a:pt x="347957" y="1382255"/>
              </a:cubicBezTo>
              <a:cubicBezTo>
                <a:pt x="302019" y="1313347"/>
                <a:pt x="359399" y="1397511"/>
                <a:pt x="286997" y="1300975"/>
              </a:cubicBezTo>
              <a:cubicBezTo>
                <a:pt x="279671" y="1291206"/>
                <a:pt x="273450" y="1280655"/>
                <a:pt x="266677" y="1270495"/>
              </a:cubicBezTo>
              <a:cubicBezTo>
                <a:pt x="263290" y="1256948"/>
                <a:pt x="260353" y="1243281"/>
                <a:pt x="256517" y="1229855"/>
              </a:cubicBezTo>
              <a:cubicBezTo>
                <a:pt x="245286" y="1190547"/>
                <a:pt x="246357" y="1211860"/>
                <a:pt x="246357" y="1189215"/>
              </a:cubicBezTo>
            </a:path>
          </a:pathLst>
        </a:custGeom>
        <a:pattFill prst="smCheck">
          <a:fgClr>
            <a:srgbClr val="FF0000"/>
          </a:fgClr>
          <a:bgClr>
            <a:schemeClr val="bg1"/>
          </a:bgClr>
        </a:pattFill>
        <a:ln>
          <a:solidFill>
            <a:srgbClr val="C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l"/>
          <a:endParaRPr kumimoji="1" lang="ja-JP" altLang="en-US" sz="1100"/>
        </a:p>
      </xdr:txBody>
    </xdr:sp>
    <xdr:clientData/>
  </xdr:twoCellAnchor>
  <xdr:twoCellAnchor>
    <xdr:from>
      <xdr:col>4</xdr:col>
      <xdr:colOff>101600</xdr:colOff>
      <xdr:row>57</xdr:row>
      <xdr:rowOff>254000</xdr:rowOff>
    </xdr:from>
    <xdr:to>
      <xdr:col>4</xdr:col>
      <xdr:colOff>444954</xdr:colOff>
      <xdr:row>58</xdr:row>
      <xdr:rowOff>267540</xdr:rowOff>
    </xdr:to>
    <xdr:sp macro="" textlink="">
      <xdr:nvSpPr>
        <xdr:cNvPr id="35" name="フリーフォーム: 図形 34">
          <a:extLst>
            <a:ext uri="{FF2B5EF4-FFF2-40B4-BE49-F238E27FC236}">
              <a16:creationId xmlns:a16="http://schemas.microsoft.com/office/drawing/2014/main" id="{46347946-7A03-4A7F-9730-0A80F5E16248}"/>
            </a:ext>
          </a:extLst>
        </xdr:cNvPr>
        <xdr:cNvSpPr/>
      </xdr:nvSpPr>
      <xdr:spPr>
        <a:xfrm>
          <a:off x="4897120" y="24241760"/>
          <a:ext cx="343354" cy="318340"/>
        </a:xfrm>
        <a:custGeom>
          <a:avLst/>
          <a:gdLst>
            <a:gd name="connsiteX0" fmla="*/ 152400 w 343354"/>
            <a:gd name="connsiteY0" fmla="*/ 10160 h 318340"/>
            <a:gd name="connsiteX1" fmla="*/ 203200 w 343354"/>
            <a:gd name="connsiteY1" fmla="*/ 142240 h 318340"/>
            <a:gd name="connsiteX2" fmla="*/ 243840 w 343354"/>
            <a:gd name="connsiteY2" fmla="*/ 172720 h 318340"/>
            <a:gd name="connsiteX3" fmla="*/ 274320 w 343354"/>
            <a:gd name="connsiteY3" fmla="*/ 182880 h 318340"/>
            <a:gd name="connsiteX4" fmla="*/ 335280 w 343354"/>
            <a:gd name="connsiteY4" fmla="*/ 264160 h 318340"/>
            <a:gd name="connsiteX5" fmla="*/ 304800 w 343354"/>
            <a:gd name="connsiteY5" fmla="*/ 274320 h 318340"/>
            <a:gd name="connsiteX6" fmla="*/ 254000 w 343354"/>
            <a:gd name="connsiteY6" fmla="*/ 284480 h 318340"/>
            <a:gd name="connsiteX7" fmla="*/ 335280 w 343354"/>
            <a:gd name="connsiteY7" fmla="*/ 274320 h 318340"/>
            <a:gd name="connsiteX8" fmla="*/ 304800 w 343354"/>
            <a:gd name="connsiteY8" fmla="*/ 193040 h 318340"/>
            <a:gd name="connsiteX9" fmla="*/ 274320 w 343354"/>
            <a:gd name="connsiteY9" fmla="*/ 172720 h 318340"/>
            <a:gd name="connsiteX10" fmla="*/ 213360 w 343354"/>
            <a:gd name="connsiteY10" fmla="*/ 71120 h 318340"/>
            <a:gd name="connsiteX11" fmla="*/ 193040 w 343354"/>
            <a:gd name="connsiteY11" fmla="*/ 40640 h 318340"/>
            <a:gd name="connsiteX12" fmla="*/ 142240 w 343354"/>
            <a:gd name="connsiteY12" fmla="*/ 0 h 318340"/>
            <a:gd name="connsiteX13" fmla="*/ 91440 w 343354"/>
            <a:gd name="connsiteY13" fmla="*/ 101600 h 318340"/>
            <a:gd name="connsiteX14" fmla="*/ 60960 w 343354"/>
            <a:gd name="connsiteY14" fmla="*/ 142240 h 318340"/>
            <a:gd name="connsiteX15" fmla="*/ 10160 w 343354"/>
            <a:gd name="connsiteY15" fmla="*/ 213360 h 318340"/>
            <a:gd name="connsiteX16" fmla="*/ 0 w 343354"/>
            <a:gd name="connsiteY16" fmla="*/ 243840 h 318340"/>
            <a:gd name="connsiteX17" fmla="*/ 314960 w 343354"/>
            <a:gd name="connsiteY17" fmla="*/ 284480 h 31834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343354" h="318340">
              <a:moveTo>
                <a:pt x="152400" y="10160"/>
              </a:moveTo>
              <a:cubicBezTo>
                <a:pt x="170987" y="103096"/>
                <a:pt x="150192" y="96804"/>
                <a:pt x="203200" y="142240"/>
              </a:cubicBezTo>
              <a:cubicBezTo>
                <a:pt x="216057" y="153260"/>
                <a:pt x="229138" y="164319"/>
                <a:pt x="243840" y="172720"/>
              </a:cubicBezTo>
              <a:cubicBezTo>
                <a:pt x="253139" y="178033"/>
                <a:pt x="264160" y="179493"/>
                <a:pt x="274320" y="182880"/>
              </a:cubicBezTo>
              <a:cubicBezTo>
                <a:pt x="294640" y="209973"/>
                <a:pt x="367409" y="253450"/>
                <a:pt x="335280" y="264160"/>
              </a:cubicBezTo>
              <a:cubicBezTo>
                <a:pt x="325120" y="267547"/>
                <a:pt x="315190" y="271723"/>
                <a:pt x="304800" y="274320"/>
              </a:cubicBezTo>
              <a:cubicBezTo>
                <a:pt x="288047" y="278508"/>
                <a:pt x="236731" y="284480"/>
                <a:pt x="254000" y="284480"/>
              </a:cubicBezTo>
              <a:cubicBezTo>
                <a:pt x="281304" y="284480"/>
                <a:pt x="308187" y="277707"/>
                <a:pt x="335280" y="274320"/>
              </a:cubicBezTo>
              <a:cubicBezTo>
                <a:pt x="328011" y="237974"/>
                <a:pt x="330962" y="219202"/>
                <a:pt x="304800" y="193040"/>
              </a:cubicBezTo>
              <a:cubicBezTo>
                <a:pt x="296166" y="184406"/>
                <a:pt x="284480" y="179493"/>
                <a:pt x="274320" y="172720"/>
              </a:cubicBezTo>
              <a:cubicBezTo>
                <a:pt x="243078" y="110237"/>
                <a:pt x="262401" y="144682"/>
                <a:pt x="213360" y="71120"/>
              </a:cubicBezTo>
              <a:cubicBezTo>
                <a:pt x="206587" y="60960"/>
                <a:pt x="202575" y="48268"/>
                <a:pt x="193040" y="40640"/>
              </a:cubicBezTo>
              <a:lnTo>
                <a:pt x="142240" y="0"/>
              </a:lnTo>
              <a:cubicBezTo>
                <a:pt x="68462" y="98371"/>
                <a:pt x="155627" y="-26774"/>
                <a:pt x="91440" y="101600"/>
              </a:cubicBezTo>
              <a:cubicBezTo>
                <a:pt x="83867" y="116746"/>
                <a:pt x="70802" y="128461"/>
                <a:pt x="60960" y="142240"/>
              </a:cubicBezTo>
              <a:cubicBezTo>
                <a:pt x="-13322" y="246235"/>
                <a:pt x="109773" y="80543"/>
                <a:pt x="10160" y="213360"/>
              </a:cubicBezTo>
              <a:cubicBezTo>
                <a:pt x="6773" y="223520"/>
                <a:pt x="0" y="233130"/>
                <a:pt x="0" y="243840"/>
              </a:cubicBezTo>
              <a:cubicBezTo>
                <a:pt x="0" y="383046"/>
                <a:pt x="249415" y="284480"/>
                <a:pt x="314960" y="284480"/>
              </a:cubicBezTo>
            </a:path>
          </a:pathLst>
        </a:custGeom>
        <a:pattFill prst="smCheck">
          <a:fgClr>
            <a:srgbClr val="FF0000"/>
          </a:fgClr>
          <a:bgClr>
            <a:schemeClr val="bg1"/>
          </a:bgClr>
        </a:pattFill>
        <a:ln w="28575">
          <a:solidFill>
            <a:srgbClr val="FF0000"/>
          </a:solidFill>
          <a:prstDash val="sysDot"/>
        </a:ln>
      </xdr:spPr>
      <xdr:style>
        <a:lnRef idx="2">
          <a:schemeClr val="accent6"/>
        </a:lnRef>
        <a:fillRef idx="1">
          <a:schemeClr val="lt1"/>
        </a:fillRef>
        <a:effectRef idx="0">
          <a:schemeClr val="accent6"/>
        </a:effectRef>
        <a:fontRef idx="minor">
          <a:schemeClr val="dk1"/>
        </a:fontRef>
      </xdr:style>
      <xdr:txBody>
        <a:bodyPr rtlCol="0" anchor="ctr"/>
        <a:lstStyle/>
        <a:p>
          <a:pPr algn="l"/>
          <a:endParaRPr kumimoji="1" lang="ja-JP" altLang="en-US" sz="1100"/>
        </a:p>
      </xdr:txBody>
    </xdr:sp>
    <xdr:clientData/>
  </xdr:twoCellAnchor>
  <xdr:twoCellAnchor>
    <xdr:from>
      <xdr:col>8</xdr:col>
      <xdr:colOff>30480</xdr:colOff>
      <xdr:row>31</xdr:row>
      <xdr:rowOff>121920</xdr:rowOff>
    </xdr:from>
    <xdr:to>
      <xdr:col>9</xdr:col>
      <xdr:colOff>802640</xdr:colOff>
      <xdr:row>33</xdr:row>
      <xdr:rowOff>30480</xdr:rowOff>
    </xdr:to>
    <xdr:sp macro="" textlink="">
      <xdr:nvSpPr>
        <xdr:cNvPr id="18" name="テキスト ボックス 17">
          <a:extLst>
            <a:ext uri="{FF2B5EF4-FFF2-40B4-BE49-F238E27FC236}">
              <a16:creationId xmlns:a16="http://schemas.microsoft.com/office/drawing/2014/main" id="{CF185106-E988-47D3-B811-81F36DA744F4}"/>
            </a:ext>
          </a:extLst>
        </xdr:cNvPr>
        <xdr:cNvSpPr txBox="1"/>
      </xdr:nvSpPr>
      <xdr:spPr>
        <a:xfrm>
          <a:off x="9448800" y="14102080"/>
          <a:ext cx="2072640" cy="45720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FF00"/>
              </a:solidFill>
            </a:rPr>
            <a:t>世界の第</a:t>
          </a:r>
          <a:r>
            <a:rPr kumimoji="1" lang="en-US" altLang="ja-JP" sz="1800">
              <a:solidFill>
                <a:srgbClr val="FFFF00"/>
              </a:solidFill>
            </a:rPr>
            <a:t>5</a:t>
          </a:r>
          <a:r>
            <a:rPr kumimoji="1" lang="ja-JP" altLang="en-US" sz="1800">
              <a:solidFill>
                <a:srgbClr val="FFFF00"/>
              </a:solidFill>
            </a:rPr>
            <a:t>波終息</a:t>
          </a:r>
        </a:p>
      </xdr:txBody>
    </xdr:sp>
    <xdr:clientData/>
  </xdr:twoCellAnchor>
  <xdr:twoCellAnchor editAs="oneCell">
    <xdr:from>
      <xdr:col>4</xdr:col>
      <xdr:colOff>1016000</xdr:colOff>
      <xdr:row>28</xdr:row>
      <xdr:rowOff>233680</xdr:rowOff>
    </xdr:from>
    <xdr:to>
      <xdr:col>4</xdr:col>
      <xdr:colOff>1223282</xdr:colOff>
      <xdr:row>29</xdr:row>
      <xdr:rowOff>235737</xdr:rowOff>
    </xdr:to>
    <xdr:pic>
      <xdr:nvPicPr>
        <xdr:cNvPr id="33" name="図 32">
          <a:extLst>
            <a:ext uri="{FF2B5EF4-FFF2-40B4-BE49-F238E27FC236}">
              <a16:creationId xmlns:a16="http://schemas.microsoft.com/office/drawing/2014/main" id="{EEE67535-6C3A-48BB-8C55-438C7C17FC1F}"/>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5811520" y="14721840"/>
          <a:ext cx="207282" cy="286537"/>
        </a:xfrm>
        <a:prstGeom prst="rect">
          <a:avLst/>
        </a:prstGeom>
      </xdr:spPr>
    </xdr:pic>
    <xdr:clientData/>
  </xdr:twoCellAnchor>
  <xdr:twoCellAnchor>
    <xdr:from>
      <xdr:col>11</xdr:col>
      <xdr:colOff>792480</xdr:colOff>
      <xdr:row>27</xdr:row>
      <xdr:rowOff>233680</xdr:rowOff>
    </xdr:from>
    <xdr:to>
      <xdr:col>12</xdr:col>
      <xdr:colOff>325120</xdr:colOff>
      <xdr:row>29</xdr:row>
      <xdr:rowOff>254000</xdr:rowOff>
    </xdr:to>
    <xdr:sp macro="" textlink="">
      <xdr:nvSpPr>
        <xdr:cNvPr id="4" name="右中かっこ 3">
          <a:extLst>
            <a:ext uri="{FF2B5EF4-FFF2-40B4-BE49-F238E27FC236}">
              <a16:creationId xmlns:a16="http://schemas.microsoft.com/office/drawing/2014/main" id="{D9D78729-664B-4491-94A4-979319837F81}"/>
            </a:ext>
          </a:extLst>
        </xdr:cNvPr>
        <xdr:cNvSpPr/>
      </xdr:nvSpPr>
      <xdr:spPr>
        <a:xfrm>
          <a:off x="13167360" y="13136880"/>
          <a:ext cx="426720" cy="589280"/>
        </a:xfrm>
        <a:prstGeom prst="rightBrace">
          <a:avLst/>
        </a:prstGeom>
        <a:ln w="28575"/>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editAs="oneCell">
    <xdr:from>
      <xdr:col>8</xdr:col>
      <xdr:colOff>471369</xdr:colOff>
      <xdr:row>48</xdr:row>
      <xdr:rowOff>111760</xdr:rowOff>
    </xdr:from>
    <xdr:to>
      <xdr:col>12</xdr:col>
      <xdr:colOff>1041225</xdr:colOff>
      <xdr:row>54</xdr:row>
      <xdr:rowOff>182880</xdr:rowOff>
    </xdr:to>
    <xdr:pic>
      <xdr:nvPicPr>
        <xdr:cNvPr id="30" name="図 29">
          <a:extLst>
            <a:ext uri="{FF2B5EF4-FFF2-40B4-BE49-F238E27FC236}">
              <a16:creationId xmlns:a16="http://schemas.microsoft.com/office/drawing/2014/main" id="{DD5AB1A1-A6BC-4266-BB09-1639E5064F16}"/>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9889689" y="18755360"/>
          <a:ext cx="4420496" cy="3058160"/>
        </a:xfrm>
        <a:prstGeom prst="rect">
          <a:avLst/>
        </a:prstGeom>
      </xdr:spPr>
    </xdr:pic>
    <xdr:clientData/>
  </xdr:twoCellAnchor>
  <xdr:twoCellAnchor>
    <xdr:from>
      <xdr:col>8</xdr:col>
      <xdr:colOff>0</xdr:colOff>
      <xdr:row>33</xdr:row>
      <xdr:rowOff>254000</xdr:rowOff>
    </xdr:from>
    <xdr:to>
      <xdr:col>9</xdr:col>
      <xdr:colOff>711200</xdr:colOff>
      <xdr:row>39</xdr:row>
      <xdr:rowOff>254000</xdr:rowOff>
    </xdr:to>
    <xdr:sp macro="" textlink="">
      <xdr:nvSpPr>
        <xdr:cNvPr id="32" name="右大かっこ 31">
          <a:extLst>
            <a:ext uri="{FF2B5EF4-FFF2-40B4-BE49-F238E27FC236}">
              <a16:creationId xmlns:a16="http://schemas.microsoft.com/office/drawing/2014/main" id="{24555815-A3D9-4279-927D-CF7B8FA48425}"/>
            </a:ext>
          </a:extLst>
        </xdr:cNvPr>
        <xdr:cNvSpPr/>
      </xdr:nvSpPr>
      <xdr:spPr>
        <a:xfrm rot="16200000">
          <a:off x="9601200" y="14599920"/>
          <a:ext cx="1645920" cy="201168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editAs="oneCell">
    <xdr:from>
      <xdr:col>1</xdr:col>
      <xdr:colOff>1178560</xdr:colOff>
      <xdr:row>1</xdr:row>
      <xdr:rowOff>50800</xdr:rowOff>
    </xdr:from>
    <xdr:to>
      <xdr:col>5</xdr:col>
      <xdr:colOff>609600</xdr:colOff>
      <xdr:row>2</xdr:row>
      <xdr:rowOff>3287902</xdr:rowOff>
    </xdr:to>
    <xdr:pic>
      <xdr:nvPicPr>
        <xdr:cNvPr id="16" name="図 15">
          <a:extLst>
            <a:ext uri="{FF2B5EF4-FFF2-40B4-BE49-F238E27FC236}">
              <a16:creationId xmlns:a16="http://schemas.microsoft.com/office/drawing/2014/main" id="{1D98C68D-3112-5091-5F4E-AE9E8E414C4D}"/>
            </a:ext>
          </a:extLst>
        </xdr:cNvPr>
        <xdr:cNvPicPr>
          <a:picLocks noChangeAspect="1"/>
        </xdr:cNvPicPr>
      </xdr:nvPicPr>
      <xdr:blipFill>
        <a:blip xmlns:r="http://schemas.openxmlformats.org/officeDocument/2006/relationships" r:embed="rId10"/>
        <a:stretch>
          <a:fillRect/>
        </a:stretch>
      </xdr:blipFill>
      <xdr:spPr>
        <a:xfrm>
          <a:off x="2052320" y="447040"/>
          <a:ext cx="4683760" cy="3633342"/>
        </a:xfrm>
        <a:prstGeom prst="rect">
          <a:avLst/>
        </a:prstGeom>
      </xdr:spPr>
    </xdr:pic>
    <xdr:clientData/>
  </xdr:twoCellAnchor>
  <xdr:twoCellAnchor editAs="oneCell">
    <xdr:from>
      <xdr:col>3</xdr:col>
      <xdr:colOff>873760</xdr:colOff>
      <xdr:row>2</xdr:row>
      <xdr:rowOff>477520</xdr:rowOff>
    </xdr:from>
    <xdr:to>
      <xdr:col>4</xdr:col>
      <xdr:colOff>1080384</xdr:colOff>
      <xdr:row>2</xdr:row>
      <xdr:rowOff>906205</xdr:rowOff>
    </xdr:to>
    <xdr:pic>
      <xdr:nvPicPr>
        <xdr:cNvPr id="17" name="図 16">
          <a:extLst>
            <a:ext uri="{FF2B5EF4-FFF2-40B4-BE49-F238E27FC236}">
              <a16:creationId xmlns:a16="http://schemas.microsoft.com/office/drawing/2014/main" id="{527CADED-3E48-2E79-A214-1633749560B7}"/>
            </a:ext>
          </a:extLst>
        </xdr:cNvPr>
        <xdr:cNvPicPr>
          <a:picLocks noChangeAspect="1"/>
        </xdr:cNvPicPr>
      </xdr:nvPicPr>
      <xdr:blipFill>
        <a:blip xmlns:r="http://schemas.openxmlformats.org/officeDocument/2006/relationships" r:embed="rId11"/>
        <a:stretch>
          <a:fillRect/>
        </a:stretch>
      </xdr:blipFill>
      <xdr:spPr>
        <a:xfrm>
          <a:off x="4094480" y="1270000"/>
          <a:ext cx="1781424" cy="42868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13335</xdr:rowOff>
    </xdr:from>
    <xdr:to>
      <xdr:col>2</xdr:col>
      <xdr:colOff>470535</xdr:colOff>
      <xdr:row>0</xdr:row>
      <xdr:rowOff>230505</xdr:rowOff>
    </xdr:to>
    <xdr:pic>
      <xdr:nvPicPr>
        <xdr:cNvPr id="2" name="図 1" descr="感染症・食中毒情報">
          <a:extLst>
            <a:ext uri="{FF2B5EF4-FFF2-40B4-BE49-F238E27FC236}">
              <a16:creationId xmlns:a16="http://schemas.microsoft.com/office/drawing/2014/main" id="{E085B89B-5E14-41DB-8A4F-5FB14AD3B791}"/>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6200" y="13335"/>
          <a:ext cx="2306955" cy="21717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34</xdr:row>
      <xdr:rowOff>0</xdr:rowOff>
    </xdr:from>
    <xdr:ext cx="47625" cy="9525"/>
    <xdr:pic>
      <xdr:nvPicPr>
        <xdr:cNvPr id="2" name="図 4" descr="http://www1.pref.shimane.lg.jp/contents/kansen/dis/zensu/sp.gif">
          <a:extLst>
            <a:ext uri="{FF2B5EF4-FFF2-40B4-BE49-F238E27FC236}">
              <a16:creationId xmlns:a16="http://schemas.microsoft.com/office/drawing/2014/main" id="{983735D9-D01C-4784-9FC6-2FDFCCD6D66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699760"/>
          <a:ext cx="47625" cy="9525"/>
        </a:xfrm>
        <a:prstGeom prst="rect">
          <a:avLst/>
        </a:prstGeom>
        <a:noFill/>
        <a:ln w="9525">
          <a:noFill/>
          <a:miter lim="800000"/>
          <a:headEnd/>
          <a:tailEnd/>
        </a:ln>
      </xdr:spPr>
    </xdr:pic>
    <xdr:clientData/>
  </xdr:oneCellAnchor>
  <xdr:twoCellAnchor>
    <xdr:from>
      <xdr:col>6</xdr:col>
      <xdr:colOff>457199</xdr:colOff>
      <xdr:row>22</xdr:row>
      <xdr:rowOff>66675</xdr:rowOff>
    </xdr:from>
    <xdr:to>
      <xdr:col>9</xdr:col>
      <xdr:colOff>447674</xdr:colOff>
      <xdr:row>24</xdr:row>
      <xdr:rowOff>811</xdr:rowOff>
    </xdr:to>
    <xdr:sp macro="" textlink="">
      <xdr:nvSpPr>
        <xdr:cNvPr id="3" name="テキスト ボックス 2">
          <a:extLst>
            <a:ext uri="{FF2B5EF4-FFF2-40B4-BE49-F238E27FC236}">
              <a16:creationId xmlns:a16="http://schemas.microsoft.com/office/drawing/2014/main" id="{AD1C65E8-7A90-4452-B4A2-B25C11F82174}"/>
            </a:ext>
          </a:extLst>
        </xdr:cNvPr>
        <xdr:cNvSpPr txBox="1"/>
      </xdr:nvSpPr>
      <xdr:spPr>
        <a:xfrm>
          <a:off x="4160519" y="3754755"/>
          <a:ext cx="1842135" cy="269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14</xdr:row>
      <xdr:rowOff>0</xdr:rowOff>
    </xdr:from>
    <xdr:to>
      <xdr:col>24</xdr:col>
      <xdr:colOff>851</xdr:colOff>
      <xdr:row>20</xdr:row>
      <xdr:rowOff>90488</xdr:rowOff>
    </xdr:to>
    <xdr:cxnSp macro="">
      <xdr:nvCxnSpPr>
        <xdr:cNvPr id="4" name="直線矢印コネクタ 3">
          <a:extLst>
            <a:ext uri="{FF2B5EF4-FFF2-40B4-BE49-F238E27FC236}">
              <a16:creationId xmlns:a16="http://schemas.microsoft.com/office/drawing/2014/main" id="{11827319-2040-4CEC-A1FE-B4FC11AC2EE6}"/>
            </a:ext>
          </a:extLst>
        </xdr:cNvPr>
        <xdr:cNvCxnSpPr>
          <a:stCxn id="5" idx="1"/>
        </xdr:cNvCxnSpPr>
      </xdr:nvCxnSpPr>
      <xdr:spPr>
        <a:xfrm flipV="1">
          <a:off x="13056870" y="2346960"/>
          <a:ext cx="1757261" cy="109632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18</xdr:row>
      <xdr:rowOff>95250</xdr:rowOff>
    </xdr:from>
    <xdr:to>
      <xdr:col>27</xdr:col>
      <xdr:colOff>171450</xdr:colOff>
      <xdr:row>22</xdr:row>
      <xdr:rowOff>28575</xdr:rowOff>
    </xdr:to>
    <xdr:sp macro="" textlink="">
      <xdr:nvSpPr>
        <xdr:cNvPr id="5" name="テキスト ボックス 4">
          <a:extLst>
            <a:ext uri="{FF2B5EF4-FFF2-40B4-BE49-F238E27FC236}">
              <a16:creationId xmlns:a16="http://schemas.microsoft.com/office/drawing/2014/main" id="{AFC911BB-E012-42D7-A04A-CBF8F2411314}"/>
            </a:ext>
          </a:extLst>
        </xdr:cNvPr>
        <xdr:cNvSpPr txBox="1"/>
      </xdr:nvSpPr>
      <xdr:spPr>
        <a:xfrm>
          <a:off x="13056870" y="3112770"/>
          <a:ext cx="3779520" cy="6038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10</xdr:row>
      <xdr:rowOff>9525</xdr:rowOff>
    </xdr:from>
    <xdr:to>
      <xdr:col>31</xdr:col>
      <xdr:colOff>613410</xdr:colOff>
      <xdr:row>14</xdr:row>
      <xdr:rowOff>0</xdr:rowOff>
    </xdr:to>
    <xdr:grpSp>
      <xdr:nvGrpSpPr>
        <xdr:cNvPr id="6" name="グループ化 8580">
          <a:extLst>
            <a:ext uri="{FF2B5EF4-FFF2-40B4-BE49-F238E27FC236}">
              <a16:creationId xmlns:a16="http://schemas.microsoft.com/office/drawing/2014/main" id="{304C5CC6-7E4D-4A1F-A280-88CA6FFD93A4}"/>
            </a:ext>
          </a:extLst>
        </xdr:cNvPr>
        <xdr:cNvGrpSpPr>
          <a:grpSpLocks/>
        </xdr:cNvGrpSpPr>
      </xdr:nvGrpSpPr>
      <xdr:grpSpPr bwMode="auto">
        <a:xfrm>
          <a:off x="11851735" y="2125291"/>
          <a:ext cx="3474760" cy="898390"/>
          <a:chOff x="13125451" y="1438276"/>
          <a:chExt cx="3733799" cy="628650"/>
        </a:xfrm>
      </xdr:grpSpPr>
      <xdr:sp macro="" textlink="">
        <xdr:nvSpPr>
          <xdr:cNvPr id="7" name="テキスト ボックス 6">
            <a:extLst>
              <a:ext uri="{FF2B5EF4-FFF2-40B4-BE49-F238E27FC236}">
                <a16:creationId xmlns:a16="http://schemas.microsoft.com/office/drawing/2014/main" id="{6E493F21-878D-4129-9B26-0400B414624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C9725314-141E-4210-BCD3-EAA8F3C6C931}"/>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11</xdr:row>
      <xdr:rowOff>129541</xdr:rowOff>
    </xdr:from>
    <xdr:to>
      <xdr:col>13</xdr:col>
      <xdr:colOff>447675</xdr:colOff>
      <xdr:row>21</xdr:row>
      <xdr:rowOff>190501</xdr:rowOff>
    </xdr:to>
    <xdr:grpSp>
      <xdr:nvGrpSpPr>
        <xdr:cNvPr id="9" name="グループ化 8584">
          <a:extLst>
            <a:ext uri="{FF2B5EF4-FFF2-40B4-BE49-F238E27FC236}">
              <a16:creationId xmlns:a16="http://schemas.microsoft.com/office/drawing/2014/main" id="{B68A6A49-4AA4-4910-ACB2-781E4894FDA3}"/>
            </a:ext>
          </a:extLst>
        </xdr:cNvPr>
        <xdr:cNvGrpSpPr>
          <a:grpSpLocks/>
        </xdr:cNvGrpSpPr>
      </xdr:nvGrpSpPr>
      <xdr:grpSpPr bwMode="auto">
        <a:xfrm>
          <a:off x="4125663" y="2472286"/>
          <a:ext cx="2369374" cy="1260704"/>
          <a:chOff x="4514850" y="1800225"/>
          <a:chExt cx="2619375" cy="1809750"/>
        </a:xfrm>
      </xdr:grpSpPr>
      <xdr:sp macro="" textlink="">
        <xdr:nvSpPr>
          <xdr:cNvPr id="10" name="テキスト ボックス 9">
            <a:extLst>
              <a:ext uri="{FF2B5EF4-FFF2-40B4-BE49-F238E27FC236}">
                <a16:creationId xmlns:a16="http://schemas.microsoft.com/office/drawing/2014/main" id="{66C9EE18-919E-4B7F-88EB-99B9E14B7D20}"/>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8DC5A893-C479-43A5-90A5-9D97E7F68062}"/>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14</xdr:row>
      <xdr:rowOff>0</xdr:rowOff>
    </xdr:from>
    <xdr:to>
      <xdr:col>9</xdr:col>
      <xdr:colOff>68580</xdr:colOff>
      <xdr:row>21</xdr:row>
      <xdr:rowOff>190500</xdr:rowOff>
    </xdr:to>
    <xdr:grpSp>
      <xdr:nvGrpSpPr>
        <xdr:cNvPr id="12" name="グループ化 8588">
          <a:extLst>
            <a:ext uri="{FF2B5EF4-FFF2-40B4-BE49-F238E27FC236}">
              <a16:creationId xmlns:a16="http://schemas.microsoft.com/office/drawing/2014/main" id="{4DEBAEA0-A2A2-4B65-9003-317797C520FF}"/>
            </a:ext>
          </a:extLst>
        </xdr:cNvPr>
        <xdr:cNvGrpSpPr>
          <a:grpSpLocks/>
        </xdr:cNvGrpSpPr>
      </xdr:nvGrpSpPr>
      <xdr:grpSpPr bwMode="auto">
        <a:xfrm>
          <a:off x="2503251" y="3023681"/>
          <a:ext cx="1764435" cy="709308"/>
          <a:chOff x="2697628" y="2705100"/>
          <a:chExt cx="1969622" cy="904876"/>
        </a:xfrm>
      </xdr:grpSpPr>
      <xdr:sp macro="" textlink="">
        <xdr:nvSpPr>
          <xdr:cNvPr id="13" name="テキスト ボックス 12">
            <a:extLst>
              <a:ext uri="{FF2B5EF4-FFF2-40B4-BE49-F238E27FC236}">
                <a16:creationId xmlns:a16="http://schemas.microsoft.com/office/drawing/2014/main" id="{BAB727EC-4F72-40D7-997B-3E705FFAD85F}"/>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6975EFF-B2FD-4E23-BF8F-8BF5AD6E8F59}"/>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76200</xdr:colOff>
      <xdr:row>24</xdr:row>
      <xdr:rowOff>53340</xdr:rowOff>
    </xdr:from>
    <xdr:to>
      <xdr:col>13</xdr:col>
      <xdr:colOff>502920</xdr:colOff>
      <xdr:row>51</xdr:row>
      <xdr:rowOff>99060</xdr:rowOff>
    </xdr:to>
    <xdr:graphicFrame macro="">
      <xdr:nvGraphicFramePr>
        <xdr:cNvPr id="15" name="グラフ 14">
          <a:extLst>
            <a:ext uri="{FF2B5EF4-FFF2-40B4-BE49-F238E27FC236}">
              <a16:creationId xmlns:a16="http://schemas.microsoft.com/office/drawing/2014/main" id="{0C280FF2-956E-490F-A79A-75C65130F2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24</xdr:row>
      <xdr:rowOff>45720</xdr:rowOff>
    </xdr:from>
    <xdr:to>
      <xdr:col>29</xdr:col>
      <xdr:colOff>7620</xdr:colOff>
      <xdr:row>51</xdr:row>
      <xdr:rowOff>114300</xdr:rowOff>
    </xdr:to>
    <xdr:graphicFrame macro="">
      <xdr:nvGraphicFramePr>
        <xdr:cNvPr id="16" name="グラフ 15">
          <a:extLst>
            <a:ext uri="{FF2B5EF4-FFF2-40B4-BE49-F238E27FC236}">
              <a16:creationId xmlns:a16="http://schemas.microsoft.com/office/drawing/2014/main" id="{6BC686FF-76A7-40CF-B3AC-E5254A525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373380</xdr:colOff>
      <xdr:row>47</xdr:row>
      <xdr:rowOff>22861</xdr:rowOff>
    </xdr:from>
    <xdr:ext cx="4553463" cy="261674"/>
    <xdr:pic>
      <xdr:nvPicPr>
        <xdr:cNvPr id="17" name="図 16">
          <a:extLst>
            <a:ext uri="{FF2B5EF4-FFF2-40B4-BE49-F238E27FC236}">
              <a16:creationId xmlns:a16="http://schemas.microsoft.com/office/drawing/2014/main" id="{BFAC2631-46AE-4BB2-8B79-2501E103279B}"/>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9631680" y="7901941"/>
          <a:ext cx="4553463" cy="261674"/>
        </a:xfrm>
        <a:prstGeom prst="rect">
          <a:avLst/>
        </a:prstGeom>
      </xdr:spPr>
    </xdr:pic>
    <xdr:clientData/>
  </xdr:oneCellAnchor>
  <xdr:twoCellAnchor>
    <xdr:from>
      <xdr:col>18</xdr:col>
      <xdr:colOff>2675</xdr:colOff>
      <xdr:row>22</xdr:row>
      <xdr:rowOff>0</xdr:rowOff>
    </xdr:from>
    <xdr:to>
      <xdr:col>19</xdr:col>
      <xdr:colOff>56744</xdr:colOff>
      <xdr:row>44</xdr:row>
      <xdr:rowOff>145915</xdr:rowOff>
    </xdr:to>
    <xdr:cxnSp macro="">
      <xdr:nvCxnSpPr>
        <xdr:cNvPr id="18" name="直線矢印コネクタ 17">
          <a:extLst>
            <a:ext uri="{FF2B5EF4-FFF2-40B4-BE49-F238E27FC236}">
              <a16:creationId xmlns:a16="http://schemas.microsoft.com/office/drawing/2014/main" id="{4B533FD0-965A-432F-A4AD-1153F2431FD6}"/>
            </a:ext>
          </a:extLst>
        </xdr:cNvPr>
        <xdr:cNvCxnSpPr/>
      </xdr:nvCxnSpPr>
      <xdr:spPr>
        <a:xfrm>
          <a:off x="8400888" y="3753255"/>
          <a:ext cx="516133" cy="3866745"/>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70930</xdr:colOff>
      <xdr:row>22</xdr:row>
      <xdr:rowOff>141862</xdr:rowOff>
    </xdr:from>
    <xdr:to>
      <xdr:col>4</xdr:col>
      <xdr:colOff>453958</xdr:colOff>
      <xdr:row>43</xdr:row>
      <xdr:rowOff>72958</xdr:rowOff>
    </xdr:to>
    <xdr:cxnSp macro="">
      <xdr:nvCxnSpPr>
        <xdr:cNvPr id="19" name="直線矢印コネクタ 18">
          <a:extLst>
            <a:ext uri="{FF2B5EF4-FFF2-40B4-BE49-F238E27FC236}">
              <a16:creationId xmlns:a16="http://schemas.microsoft.com/office/drawing/2014/main" id="{B374DCA4-779F-4C72-B409-811F2193402B}"/>
            </a:ext>
          </a:extLst>
        </xdr:cNvPr>
        <xdr:cNvCxnSpPr/>
      </xdr:nvCxnSpPr>
      <xdr:spPr>
        <a:xfrm>
          <a:off x="1959717" y="3895117"/>
          <a:ext cx="383028" cy="3481692"/>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agriknowledge.affrc.go.jp/RN/2010320927.pdf" TargetMode="External"/><Relationship Id="rId2" Type="http://schemas.openxmlformats.org/officeDocument/2006/relationships/hyperlink" Target="http://www.aisti.co.jp/info/20220524/" TargetMode="External"/><Relationship Id="rId1" Type="http://schemas.openxmlformats.org/officeDocument/2006/relationships/hyperlink" Target="https://www.foods-ch.com/anzen/kt_43316/" TargetMode="External"/><Relationship Id="rId4"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hy_food-safety@kxf.biglobe.ne.jp?subject=&#27880;&#25991;&#12539;&#21839;&#12356;&#21512;&#12431;&#12379;"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s://gisanddata.maps.arcgis.com/apps/opsdashboard/index.html" TargetMode="Externa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s://news.yahoo.co.jp/articles/5b0256034cd1ab665d131d83052cbc08cbe21841" TargetMode="External"/><Relationship Id="rId7" Type="http://schemas.openxmlformats.org/officeDocument/2006/relationships/hyperlink" Target="https://www.sakigake.jp/news/article/20220529AK0012/" TargetMode="External"/><Relationship Id="rId2" Type="http://schemas.openxmlformats.org/officeDocument/2006/relationships/hyperlink" Target="https://www.niid.go.jp/niid/ja/typhi-m/iasr-reference/2565-related-articles/related-articles-507/11148-507r07.html" TargetMode="External"/><Relationship Id="rId1" Type="http://schemas.openxmlformats.org/officeDocument/2006/relationships/hyperlink" Target="http://www.pref.kanagawa.jp/docs/e8z/prs/r6185591.html" TargetMode="External"/><Relationship Id="rId6" Type="http://schemas.openxmlformats.org/officeDocument/2006/relationships/hyperlink" Target="https://www3.nhk.or.jp/tokai-news/20220526/3000022741.html" TargetMode="External"/><Relationship Id="rId5" Type="http://schemas.openxmlformats.org/officeDocument/2006/relationships/hyperlink" Target="https://news.yahoo.co.jp/articles/bdbc8aca13727fe814a42e20979854fab2e5e90a" TargetMode="External"/><Relationship Id="rId4" Type="http://schemas.openxmlformats.org/officeDocument/2006/relationships/hyperlink" Target="https://www.fnn.jp/articles/-/36483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nikkei.com/article/DGXZQOUA23A0T0T20C22A5000000/" TargetMode="External"/><Relationship Id="rId3" Type="http://schemas.openxmlformats.org/officeDocument/2006/relationships/hyperlink" Target="https://www.nikkei.com/article/DGXZQOUB266E20W2A520C2000000/" TargetMode="External"/><Relationship Id="rId7" Type="http://schemas.openxmlformats.org/officeDocument/2006/relationships/hyperlink" Target="https://www.jetro.go.jp/biznews/2022/05/b2bc57742f0508ee.html" TargetMode="External"/><Relationship Id="rId2" Type="http://schemas.openxmlformats.org/officeDocument/2006/relationships/hyperlink" Target="https://gigazine.net/news/20220520-plastic-eating-enzyme-machine-learning/" TargetMode="External"/><Relationship Id="rId1" Type="http://schemas.openxmlformats.org/officeDocument/2006/relationships/hyperlink" Target="https://news.yahoo.co.jp/articles/8e1dc15e76a94deacee8e04ef51b86fc1db7df3b" TargetMode="External"/><Relationship Id="rId6" Type="http://schemas.openxmlformats.org/officeDocument/2006/relationships/hyperlink" Target="https://gigazine.net/news/20220524-ocean-sugar-seagrass-meadows/" TargetMode="External"/><Relationship Id="rId5" Type="http://schemas.openxmlformats.org/officeDocument/2006/relationships/hyperlink" Target="https://news.yahoo.co.jp/articles/1eb0dbfcb8b573b969b5104e543dffc112f8d024" TargetMode="External"/><Relationship Id="rId10" Type="http://schemas.openxmlformats.org/officeDocument/2006/relationships/printerSettings" Target="../printerSettings/printerSettings7.bin"/><Relationship Id="rId4" Type="http://schemas.openxmlformats.org/officeDocument/2006/relationships/hyperlink" Target="https://www.nikkei.com/article/DGXZQOUB201LP0Q2A520C2000000/" TargetMode="External"/><Relationship Id="rId9" Type="http://schemas.openxmlformats.org/officeDocument/2006/relationships/hyperlink" Target="https://www.newsweekjapan.jp/stories/world/2022/05/post-98733.php"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0"/>
  <sheetViews>
    <sheetView zoomScaleNormal="100" workbookViewId="0">
      <selection activeCell="C19" sqref="A9:H19"/>
    </sheetView>
  </sheetViews>
  <sheetFormatPr defaultRowHeight="13.2"/>
  <cols>
    <col min="1" max="1" width="15.21875" customWidth="1"/>
    <col min="2" max="2" width="8.2187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10" ht="13.8" thickTop="1">
      <c r="A1" s="241" t="s">
        <v>284</v>
      </c>
      <c r="B1" s="242"/>
      <c r="C1" s="242"/>
      <c r="D1" s="242"/>
      <c r="E1" s="242"/>
      <c r="F1" s="242"/>
      <c r="G1" s="242"/>
      <c r="H1" s="242"/>
      <c r="I1" s="131"/>
    </row>
    <row r="2" spans="1:10">
      <c r="A2" s="243" t="s">
        <v>122</v>
      </c>
      <c r="B2" s="244"/>
      <c r="C2" s="244"/>
      <c r="D2" s="244"/>
      <c r="E2" s="244"/>
      <c r="F2" s="244"/>
      <c r="G2" s="244"/>
      <c r="H2" s="244"/>
      <c r="I2" s="131"/>
    </row>
    <row r="3" spans="1:10" ht="15.75" customHeight="1">
      <c r="A3" s="630" t="s">
        <v>29</v>
      </c>
      <c r="B3" s="631"/>
      <c r="C3" s="631"/>
      <c r="D3" s="631"/>
      <c r="E3" s="631"/>
      <c r="F3" s="631"/>
      <c r="G3" s="631"/>
      <c r="H3" s="632"/>
      <c r="I3" s="131"/>
    </row>
    <row r="4" spans="1:10">
      <c r="A4" s="243" t="s">
        <v>195</v>
      </c>
      <c r="B4" s="244"/>
      <c r="C4" s="244"/>
      <c r="D4" s="244"/>
      <c r="E4" s="244"/>
      <c r="F4" s="244"/>
      <c r="G4" s="244"/>
      <c r="H4" s="244"/>
      <c r="I4" s="131"/>
    </row>
    <row r="5" spans="1:10">
      <c r="A5" s="243" t="s">
        <v>123</v>
      </c>
      <c r="B5" s="244"/>
      <c r="C5" s="244"/>
      <c r="D5" s="244"/>
      <c r="E5" s="244"/>
      <c r="F5" s="244"/>
      <c r="G5" s="244"/>
      <c r="H5" s="244"/>
      <c r="I5" s="131"/>
    </row>
    <row r="6" spans="1:10">
      <c r="A6" s="245" t="s">
        <v>122</v>
      </c>
      <c r="B6" s="246"/>
      <c r="C6" s="246"/>
      <c r="D6" s="246"/>
      <c r="E6" s="246"/>
      <c r="F6" s="246"/>
      <c r="G6" s="246"/>
      <c r="H6" s="246"/>
      <c r="I6" s="131"/>
    </row>
    <row r="7" spans="1:10">
      <c r="A7" s="245" t="s">
        <v>124</v>
      </c>
      <c r="B7" s="246"/>
      <c r="C7" s="246"/>
      <c r="D7" s="246"/>
      <c r="E7" s="246"/>
      <c r="F7" s="246"/>
      <c r="G7" s="246"/>
      <c r="H7" s="246"/>
      <c r="I7" s="131"/>
    </row>
    <row r="8" spans="1:10">
      <c r="A8" s="247" t="s">
        <v>125</v>
      </c>
      <c r="B8" s="248"/>
      <c r="C8" s="248"/>
      <c r="D8" s="248"/>
      <c r="E8" s="248"/>
      <c r="F8" s="248"/>
      <c r="G8" s="248"/>
      <c r="H8" s="248"/>
      <c r="I8" s="131"/>
    </row>
    <row r="9" spans="1:10" ht="15" customHeight="1">
      <c r="A9" s="327" t="s">
        <v>126</v>
      </c>
      <c r="B9" s="328" t="str">
        <f>+'20　食中毒記事等 '!A2</f>
        <v>食中毒の発生について(ウェルシュ菌)</v>
      </c>
      <c r="C9" s="329"/>
      <c r="D9" s="329"/>
      <c r="E9" s="329"/>
      <c r="F9" s="329"/>
      <c r="G9" s="329"/>
      <c r="H9" s="329"/>
      <c r="I9" s="131"/>
    </row>
    <row r="10" spans="1:10" ht="15" customHeight="1">
      <c r="A10" s="327" t="s">
        <v>127</v>
      </c>
      <c r="B10" s="422" t="str">
        <f>+'20　ノロウイルス関連情報 '!H72</f>
        <v>管理レベル「2」　</v>
      </c>
      <c r="C10" s="422" t="s">
        <v>233</v>
      </c>
      <c r="D10" s="330">
        <f>+'20　ノロウイルス関連情報 '!G73</f>
        <v>4.9400000000000004</v>
      </c>
      <c r="E10" s="422" t="s">
        <v>234</v>
      </c>
      <c r="F10" s="331">
        <f>+'20　ノロウイルス関連情報 '!I73</f>
        <v>0.76000000000000068</v>
      </c>
      <c r="G10" s="329" t="s">
        <v>138</v>
      </c>
      <c r="H10" s="329"/>
      <c r="I10" s="131"/>
    </row>
    <row r="11" spans="1:10" s="152" customFormat="1" ht="15" customHeight="1">
      <c r="A11" s="332" t="s">
        <v>128</v>
      </c>
      <c r="B11" s="636" t="str">
        <f>+'20　 残留農薬　等 '!A2</f>
        <v>直売所みなみ店 小松菜 一部残留農薬基準超過</v>
      </c>
      <c r="C11" s="636"/>
      <c r="D11" s="636"/>
      <c r="E11" s="636"/>
      <c r="F11" s="636"/>
      <c r="G11" s="636"/>
      <c r="H11" s="333"/>
      <c r="I11" s="151"/>
      <c r="J11" s="152" t="s">
        <v>129</v>
      </c>
    </row>
    <row r="12" spans="1:10" ht="15" customHeight="1">
      <c r="A12" s="327" t="s">
        <v>130</v>
      </c>
      <c r="B12" s="328" t="str">
        <f>+'20　食品表示'!A2</f>
        <v xml:space="preserve">上州地鶏が機能性表示食品に 疲労感の軽減が期待 群馬県育成品種として初 - 47NEWS </v>
      </c>
      <c r="C12" s="329"/>
      <c r="D12" s="329"/>
      <c r="E12" s="329"/>
      <c r="F12" s="329"/>
      <c r="G12" s="329"/>
      <c r="H12" s="329"/>
      <c r="I12" s="131"/>
    </row>
    <row r="13" spans="1:10" ht="15" customHeight="1">
      <c r="A13" s="327" t="s">
        <v>131</v>
      </c>
      <c r="B13" s="334" t="str">
        <f>+'20　海外情報'!B3</f>
        <v>米国</v>
      </c>
      <c r="C13" s="329" t="str">
        <f>+'20　海外情報'!A2</f>
        <v xml:space="preserve">米鶏肉ピルグリムズ、株価コロナ前回復 外食需要増で - 日本経済新聞 </v>
      </c>
      <c r="D13" s="329"/>
      <c r="E13" s="329"/>
      <c r="F13" s="329"/>
      <c r="G13" s="329"/>
      <c r="H13" s="329"/>
      <c r="I13" s="131"/>
    </row>
    <row r="14" spans="1:10" ht="15" customHeight="1">
      <c r="A14" s="334" t="s">
        <v>132</v>
      </c>
      <c r="B14" s="335" t="str">
        <f>+'20　海外情報'!B5</f>
        <v>米国</v>
      </c>
      <c r="C14" s="633" t="str">
        <f>+'20　海外情報'!A5</f>
        <v>ラニーニャ長期化、食品市場を揺らす　強まる先高観： 日本経済新聞</v>
      </c>
      <c r="D14" s="633"/>
      <c r="E14" s="633"/>
      <c r="F14" s="633"/>
      <c r="G14" s="633"/>
      <c r="H14" s="634"/>
      <c r="I14" s="131"/>
    </row>
    <row r="15" spans="1:10" ht="15" customHeight="1">
      <c r="A15" s="327" t="s">
        <v>133</v>
      </c>
      <c r="B15" s="328" t="str">
        <f>+'20　感染症統計'!A20</f>
        <v>※2022年 第20週（5/16～5/22） 現在</v>
      </c>
      <c r="C15" s="329"/>
      <c r="D15" s="328" t="s">
        <v>175</v>
      </c>
      <c r="E15" s="329"/>
      <c r="F15" s="329"/>
      <c r="G15" s="329"/>
      <c r="H15" s="329"/>
      <c r="I15" s="131"/>
    </row>
    <row r="16" spans="1:10" ht="15" customHeight="1">
      <c r="A16" s="327" t="s">
        <v>134</v>
      </c>
      <c r="B16" s="635" t="str">
        <f>+'19　感染症情報'!B2</f>
        <v>2022年 第19週（5月9日〜 5月15日）</v>
      </c>
      <c r="C16" s="635"/>
      <c r="D16" s="635"/>
      <c r="E16" s="635"/>
      <c r="F16" s="635"/>
      <c r="G16" s="635"/>
      <c r="H16" s="329"/>
      <c r="I16" s="131"/>
    </row>
    <row r="17" spans="1:14" ht="15" customHeight="1">
      <c r="A17" s="327" t="s">
        <v>237</v>
      </c>
      <c r="B17" s="571" t="str">
        <f>+'20　 衛生訓話'!B2</f>
        <v>今週のお題(絆創膏は会社で指定されたものを使う)</v>
      </c>
      <c r="C17" s="329"/>
      <c r="D17" s="329"/>
      <c r="E17" s="329"/>
      <c r="F17" s="336"/>
      <c r="G17" s="329"/>
      <c r="H17" s="329"/>
      <c r="I17" s="131"/>
    </row>
    <row r="18" spans="1:14" ht="15" customHeight="1">
      <c r="A18" s="327" t="s">
        <v>139</v>
      </c>
      <c r="B18" s="329" t="str">
        <f>+'20　新型コロナウイルス情報'!C4</f>
        <v>今週の新型コロナ 新規感染者数　世界で151万人(対前週の増加に対して更に462万人)減少</v>
      </c>
      <c r="C18" s="329"/>
      <c r="D18" s="329"/>
      <c r="E18" s="329"/>
      <c r="F18" s="329" t="s">
        <v>21</v>
      </c>
      <c r="G18" s="329"/>
      <c r="H18" s="329"/>
      <c r="I18" s="131"/>
    </row>
    <row r="19" spans="1:14" s="189" customFormat="1" ht="15" customHeight="1">
      <c r="A19" s="327" t="s">
        <v>198</v>
      </c>
      <c r="B19" s="329" t="s">
        <v>283</v>
      </c>
      <c r="C19" s="329"/>
      <c r="D19" s="329"/>
      <c r="E19" s="329"/>
      <c r="F19" s="329"/>
      <c r="G19" s="329"/>
      <c r="H19" s="329"/>
      <c r="I19" s="131"/>
    </row>
    <row r="20" spans="1:14">
      <c r="A20" s="247" t="s">
        <v>125</v>
      </c>
      <c r="B20" s="248"/>
      <c r="C20" s="248"/>
      <c r="D20" s="248"/>
      <c r="E20" s="248"/>
      <c r="F20" s="248"/>
      <c r="G20" s="248"/>
      <c r="H20" s="248"/>
      <c r="I20" s="131"/>
    </row>
    <row r="21" spans="1:14">
      <c r="A21" s="245" t="s">
        <v>21</v>
      </c>
      <c r="B21" s="246"/>
      <c r="C21" s="246"/>
      <c r="D21" s="246"/>
      <c r="E21" s="246"/>
      <c r="F21" s="246"/>
      <c r="G21" s="246"/>
      <c r="H21" s="246"/>
      <c r="I21" s="131"/>
    </row>
    <row r="22" spans="1:14">
      <c r="A22" s="132" t="s">
        <v>135</v>
      </c>
      <c r="I22" s="131"/>
    </row>
    <row r="23" spans="1:14">
      <c r="A23" s="131"/>
      <c r="I23" s="131"/>
    </row>
    <row r="24" spans="1:14">
      <c r="A24" s="131"/>
      <c r="I24" s="131"/>
    </row>
    <row r="25" spans="1:14">
      <c r="A25" s="131"/>
      <c r="I25" s="131"/>
      <c r="N25" t="s">
        <v>175</v>
      </c>
    </row>
    <row r="26" spans="1:14">
      <c r="A26" s="131"/>
      <c r="I26" s="131"/>
    </row>
    <row r="27" spans="1:14">
      <c r="A27" s="131"/>
      <c r="I27" s="131"/>
    </row>
    <row r="28" spans="1:14">
      <c r="A28" s="131"/>
      <c r="I28" s="131"/>
    </row>
    <row r="29" spans="1:14">
      <c r="A29" s="131"/>
      <c r="I29" s="131"/>
    </row>
    <row r="30" spans="1:14">
      <c r="A30" s="131"/>
      <c r="I30" s="131"/>
    </row>
    <row r="31" spans="1:14">
      <c r="A31" s="131"/>
      <c r="I31" s="131"/>
    </row>
    <row r="32" spans="1:14">
      <c r="A32" s="131"/>
      <c r="I32" s="131"/>
    </row>
    <row r="33" spans="1:9" ht="13.8" thickBot="1">
      <c r="A33" s="133"/>
      <c r="B33" s="134"/>
      <c r="C33" s="134"/>
      <c r="D33" s="134"/>
      <c r="E33" s="134"/>
      <c r="F33" s="134"/>
      <c r="G33" s="134"/>
      <c r="H33" s="134"/>
      <c r="I33" s="131"/>
    </row>
    <row r="34" spans="1:9" ht="13.8" thickTop="1"/>
    <row r="37" spans="1:9" ht="24.6">
      <c r="A37" s="165" t="s">
        <v>160</v>
      </c>
    </row>
    <row r="38" spans="1:9" ht="40.5" customHeight="1">
      <c r="A38" s="637" t="s">
        <v>161</v>
      </c>
      <c r="B38" s="637"/>
      <c r="C38" s="637"/>
      <c r="D38" s="637"/>
      <c r="E38" s="637"/>
      <c r="F38" s="637"/>
      <c r="G38" s="637"/>
    </row>
    <row r="39" spans="1:9" ht="30.75" customHeight="1">
      <c r="A39" s="641" t="s">
        <v>162</v>
      </c>
      <c r="B39" s="641"/>
      <c r="C39" s="641"/>
      <c r="D39" s="641"/>
      <c r="E39" s="641"/>
      <c r="F39" s="641"/>
      <c r="G39" s="641"/>
    </row>
    <row r="40" spans="1:9" ht="15">
      <c r="A40" s="166"/>
    </row>
    <row r="41" spans="1:9" ht="69.75" customHeight="1">
      <c r="A41" s="639" t="s">
        <v>170</v>
      </c>
      <c r="B41" s="639"/>
      <c r="C41" s="639"/>
      <c r="D41" s="639"/>
      <c r="E41" s="639"/>
      <c r="F41" s="639"/>
      <c r="G41" s="639"/>
    </row>
    <row r="42" spans="1:9" ht="35.25" customHeight="1">
      <c r="A42" s="641" t="s">
        <v>163</v>
      </c>
      <c r="B42" s="641"/>
      <c r="C42" s="641"/>
      <c r="D42" s="641"/>
      <c r="E42" s="641"/>
      <c r="F42" s="641"/>
      <c r="G42" s="641"/>
    </row>
    <row r="43" spans="1:9" ht="59.25" customHeight="1">
      <c r="A43" s="639" t="s">
        <v>164</v>
      </c>
      <c r="B43" s="639"/>
      <c r="C43" s="639"/>
      <c r="D43" s="639"/>
      <c r="E43" s="639"/>
      <c r="F43" s="639"/>
      <c r="G43" s="639"/>
    </row>
    <row r="44" spans="1:9" ht="15">
      <c r="A44" s="167"/>
    </row>
    <row r="45" spans="1:9" ht="27.75" customHeight="1">
      <c r="A45" s="640" t="s">
        <v>165</v>
      </c>
      <c r="B45" s="640"/>
      <c r="C45" s="640"/>
      <c r="D45" s="640"/>
      <c r="E45" s="640"/>
      <c r="F45" s="640"/>
      <c r="G45" s="640"/>
    </row>
    <row r="46" spans="1:9" ht="53.25" customHeight="1">
      <c r="A46" s="638" t="s">
        <v>171</v>
      </c>
      <c r="B46" s="639"/>
      <c r="C46" s="639"/>
      <c r="D46" s="639"/>
      <c r="E46" s="639"/>
      <c r="F46" s="639"/>
      <c r="G46" s="639"/>
    </row>
    <row r="47" spans="1:9" ht="15">
      <c r="A47" s="167"/>
    </row>
    <row r="48" spans="1:9" ht="32.25" customHeight="1">
      <c r="A48" s="640" t="s">
        <v>166</v>
      </c>
      <c r="B48" s="640"/>
      <c r="C48" s="640"/>
      <c r="D48" s="640"/>
      <c r="E48" s="640"/>
      <c r="F48" s="640"/>
      <c r="G48" s="640"/>
    </row>
    <row r="49" spans="1:7" ht="15">
      <c r="A49" s="166"/>
    </row>
    <row r="50" spans="1:7" ht="87" customHeight="1">
      <c r="A50" s="638" t="s">
        <v>172</v>
      </c>
      <c r="B50" s="639"/>
      <c r="C50" s="639"/>
      <c r="D50" s="639"/>
      <c r="E50" s="639"/>
      <c r="F50" s="639"/>
      <c r="G50" s="639"/>
    </row>
    <row r="51" spans="1:7" ht="15">
      <c r="A51" s="167"/>
    </row>
    <row r="52" spans="1:7" ht="32.25" customHeight="1">
      <c r="A52" s="640" t="s">
        <v>167</v>
      </c>
      <c r="B52" s="640"/>
      <c r="C52" s="640"/>
      <c r="D52" s="640"/>
      <c r="E52" s="640"/>
      <c r="F52" s="640"/>
      <c r="G52" s="640"/>
    </row>
    <row r="53" spans="1:7" ht="29.25" customHeight="1">
      <c r="A53" s="639" t="s">
        <v>168</v>
      </c>
      <c r="B53" s="639"/>
      <c r="C53" s="639"/>
      <c r="D53" s="639"/>
      <c r="E53" s="639"/>
      <c r="F53" s="639"/>
      <c r="G53" s="639"/>
    </row>
    <row r="54" spans="1:7" ht="15">
      <c r="A54" s="167"/>
    </row>
    <row r="55" spans="1:7" s="152" customFormat="1" ht="110.25" customHeight="1">
      <c r="A55" s="642" t="s">
        <v>173</v>
      </c>
      <c r="B55" s="643"/>
      <c r="C55" s="643"/>
      <c r="D55" s="643"/>
      <c r="E55" s="643"/>
      <c r="F55" s="643"/>
      <c r="G55" s="643"/>
    </row>
    <row r="56" spans="1:7" ht="34.5" customHeight="1">
      <c r="A56" s="641" t="s">
        <v>169</v>
      </c>
      <c r="B56" s="641"/>
      <c r="C56" s="641"/>
      <c r="D56" s="641"/>
      <c r="E56" s="641"/>
      <c r="F56" s="641"/>
      <c r="G56" s="641"/>
    </row>
    <row r="57" spans="1:7" ht="114" customHeight="1">
      <c r="A57" s="638" t="s">
        <v>174</v>
      </c>
      <c r="B57" s="639"/>
      <c r="C57" s="639"/>
      <c r="D57" s="639"/>
      <c r="E57" s="639"/>
      <c r="F57" s="639"/>
      <c r="G57" s="639"/>
    </row>
    <row r="58" spans="1:7" ht="109.5" customHeight="1">
      <c r="A58" s="639"/>
      <c r="B58" s="639"/>
      <c r="C58" s="639"/>
      <c r="D58" s="639"/>
      <c r="E58" s="639"/>
      <c r="F58" s="639"/>
      <c r="G58" s="639"/>
    </row>
    <row r="59" spans="1:7" ht="15">
      <c r="A59" s="167"/>
    </row>
    <row r="60" spans="1:7" s="164" customFormat="1" ht="57.75" customHeight="1">
      <c r="A60" s="639"/>
      <c r="B60" s="639"/>
      <c r="C60" s="639"/>
      <c r="D60" s="639"/>
      <c r="E60" s="639"/>
      <c r="F60" s="639"/>
      <c r="G60" s="639"/>
    </row>
  </sheetData>
  <mergeCells count="20">
    <mergeCell ref="A58:G58"/>
    <mergeCell ref="A57:G57"/>
    <mergeCell ref="A60:G60"/>
    <mergeCell ref="A50:G50"/>
    <mergeCell ref="A48:G48"/>
    <mergeCell ref="A55:G55"/>
    <mergeCell ref="A53:G53"/>
    <mergeCell ref="A56:G56"/>
    <mergeCell ref="A46:G46"/>
    <mergeCell ref="A45:G45"/>
    <mergeCell ref="A52:G52"/>
    <mergeCell ref="A39:G39"/>
    <mergeCell ref="A41:G41"/>
    <mergeCell ref="A43:G43"/>
    <mergeCell ref="A42:G42"/>
    <mergeCell ref="A3:H3"/>
    <mergeCell ref="C14:H14"/>
    <mergeCell ref="B16:G16"/>
    <mergeCell ref="B11:G11"/>
    <mergeCell ref="A38:G38"/>
  </mergeCells>
  <phoneticPr fontId="33"/>
  <hyperlinks>
    <hyperlink ref="A38"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42"/>
  <sheetViews>
    <sheetView view="pageBreakPreview" topLeftCell="A22" zoomScaleNormal="100" zoomScaleSheetLayoutView="100" workbookViewId="0">
      <selection activeCell="C29" sqref="C29"/>
    </sheetView>
  </sheetViews>
  <sheetFormatPr defaultColWidth="9" defaultRowHeight="13.2"/>
  <cols>
    <col min="1" max="1" width="21.33203125" style="49" customWidth="1"/>
    <col min="2" max="2" width="19.77734375" style="49" customWidth="1"/>
    <col min="3" max="3" width="80.21875" style="463" customWidth="1"/>
    <col min="4" max="4" width="14.44140625" style="50" customWidth="1"/>
    <col min="5" max="5" width="13.6640625" style="50" customWidth="1"/>
    <col min="6" max="6" width="13.88671875" style="44" customWidth="1"/>
    <col min="7" max="7" width="58.6640625" style="44" customWidth="1"/>
    <col min="8" max="10" width="9" style="44"/>
    <col min="11" max="11" width="14.109375" style="44" customWidth="1"/>
    <col min="12" max="16384" width="9" style="44"/>
  </cols>
  <sheetData>
    <row r="1" spans="1:5" ht="44.25" customHeight="1">
      <c r="A1" s="488" t="s">
        <v>318</v>
      </c>
      <c r="B1" s="489" t="s">
        <v>227</v>
      </c>
      <c r="C1" s="490" t="s">
        <v>259</v>
      </c>
      <c r="D1" s="491" t="s">
        <v>25</v>
      </c>
      <c r="E1" s="492" t="s">
        <v>26</v>
      </c>
    </row>
    <row r="2" spans="1:5" s="185" customFormat="1" ht="22.95" customHeight="1">
      <c r="A2" s="629" t="s">
        <v>279</v>
      </c>
      <c r="B2" s="493" t="s">
        <v>331</v>
      </c>
      <c r="C2" s="587" t="s">
        <v>379</v>
      </c>
      <c r="D2" s="494">
        <v>44708</v>
      </c>
      <c r="E2" s="494">
        <v>44708</v>
      </c>
    </row>
    <row r="3" spans="1:5" s="185" customFormat="1" ht="22.95" customHeight="1">
      <c r="A3" s="493" t="s">
        <v>281</v>
      </c>
      <c r="B3" s="493" t="s">
        <v>332</v>
      </c>
      <c r="C3" s="493" t="s">
        <v>380</v>
      </c>
      <c r="D3" s="494">
        <v>44708</v>
      </c>
      <c r="E3" s="494">
        <v>44708</v>
      </c>
    </row>
    <row r="4" spans="1:5" s="185" customFormat="1" ht="22.95" customHeight="1">
      <c r="A4" s="493" t="s">
        <v>281</v>
      </c>
      <c r="B4" s="493" t="s">
        <v>333</v>
      </c>
      <c r="C4" s="587" t="s">
        <v>381</v>
      </c>
      <c r="D4" s="494">
        <v>44708</v>
      </c>
      <c r="E4" s="494">
        <v>44708</v>
      </c>
    </row>
    <row r="5" spans="1:5" s="185" customFormat="1" ht="22.95" customHeight="1">
      <c r="A5" s="493" t="s">
        <v>281</v>
      </c>
      <c r="B5" s="493" t="s">
        <v>331</v>
      </c>
      <c r="C5" s="588" t="s">
        <v>382</v>
      </c>
      <c r="D5" s="494">
        <v>44708</v>
      </c>
      <c r="E5" s="494">
        <v>44708</v>
      </c>
    </row>
    <row r="6" spans="1:5" s="185" customFormat="1" ht="22.95" customHeight="1">
      <c r="A6" s="493" t="s">
        <v>278</v>
      </c>
      <c r="B6" s="493" t="s">
        <v>334</v>
      </c>
      <c r="C6" s="493" t="s">
        <v>383</v>
      </c>
      <c r="D6" s="494">
        <v>44708</v>
      </c>
      <c r="E6" s="494">
        <v>44708</v>
      </c>
    </row>
    <row r="7" spans="1:5" s="185" customFormat="1" ht="22.95" customHeight="1">
      <c r="A7" s="493" t="s">
        <v>281</v>
      </c>
      <c r="B7" s="592" t="s">
        <v>335</v>
      </c>
      <c r="C7" s="587" t="s">
        <v>384</v>
      </c>
      <c r="D7" s="494">
        <v>44708</v>
      </c>
      <c r="E7" s="494">
        <v>44708</v>
      </c>
    </row>
    <row r="8" spans="1:5" s="185" customFormat="1" ht="22.95" customHeight="1">
      <c r="A8" s="493" t="s">
        <v>279</v>
      </c>
      <c r="B8" s="592" t="s">
        <v>336</v>
      </c>
      <c r="C8" s="587" t="s">
        <v>385</v>
      </c>
      <c r="D8" s="494">
        <v>44707</v>
      </c>
      <c r="E8" s="494">
        <v>44708</v>
      </c>
    </row>
    <row r="9" spans="1:5" s="185" customFormat="1" ht="22.95" customHeight="1">
      <c r="A9" s="493" t="s">
        <v>279</v>
      </c>
      <c r="B9" s="592" t="s">
        <v>337</v>
      </c>
      <c r="C9" s="588" t="s">
        <v>386</v>
      </c>
      <c r="D9" s="494">
        <v>44707</v>
      </c>
      <c r="E9" s="494">
        <v>44708</v>
      </c>
    </row>
    <row r="10" spans="1:5" s="185" customFormat="1" ht="22.95" customHeight="1">
      <c r="A10" s="493" t="s">
        <v>279</v>
      </c>
      <c r="B10" s="592" t="s">
        <v>338</v>
      </c>
      <c r="C10" s="587" t="s">
        <v>387</v>
      </c>
      <c r="D10" s="494">
        <v>44707</v>
      </c>
      <c r="E10" s="494">
        <v>44708</v>
      </c>
    </row>
    <row r="11" spans="1:5" s="185" customFormat="1" ht="22.95" customHeight="1">
      <c r="A11" s="493" t="s">
        <v>279</v>
      </c>
      <c r="B11" s="592" t="s">
        <v>339</v>
      </c>
      <c r="C11" s="588" t="s">
        <v>388</v>
      </c>
      <c r="D11" s="494">
        <v>44707</v>
      </c>
      <c r="E11" s="494">
        <v>44708</v>
      </c>
    </row>
    <row r="12" spans="1:5" s="185" customFormat="1" ht="22.95" customHeight="1">
      <c r="A12" s="493" t="s">
        <v>279</v>
      </c>
      <c r="B12" s="592" t="s">
        <v>340</v>
      </c>
      <c r="C12" s="587" t="s">
        <v>389</v>
      </c>
      <c r="D12" s="494">
        <v>44707</v>
      </c>
      <c r="E12" s="494">
        <v>44708</v>
      </c>
    </row>
    <row r="13" spans="1:5" s="185" customFormat="1" ht="22.95" customHeight="1">
      <c r="A13" s="493" t="s">
        <v>279</v>
      </c>
      <c r="B13" s="592" t="s">
        <v>341</v>
      </c>
      <c r="C13" s="493" t="s">
        <v>342</v>
      </c>
      <c r="D13" s="494">
        <v>44706</v>
      </c>
      <c r="E13" s="494">
        <v>44706</v>
      </c>
    </row>
    <row r="14" spans="1:5" s="185" customFormat="1" ht="22.95" customHeight="1">
      <c r="A14" s="493" t="s">
        <v>281</v>
      </c>
      <c r="B14" s="592" t="s">
        <v>343</v>
      </c>
      <c r="C14" s="493" t="s">
        <v>344</v>
      </c>
      <c r="D14" s="494">
        <v>44706</v>
      </c>
      <c r="E14" s="494">
        <v>44706</v>
      </c>
    </row>
    <row r="15" spans="1:5" s="185" customFormat="1" ht="22.95" customHeight="1">
      <c r="A15" s="493" t="s">
        <v>279</v>
      </c>
      <c r="B15" s="592" t="s">
        <v>282</v>
      </c>
      <c r="C15" s="588" t="s">
        <v>345</v>
      </c>
      <c r="D15" s="494">
        <v>44706</v>
      </c>
      <c r="E15" s="494">
        <v>44706</v>
      </c>
    </row>
    <row r="16" spans="1:5" s="185" customFormat="1" ht="22.95" customHeight="1">
      <c r="A16" s="493" t="s">
        <v>280</v>
      </c>
      <c r="B16" s="592" t="s">
        <v>287</v>
      </c>
      <c r="C16" s="588" t="s">
        <v>346</v>
      </c>
      <c r="D16" s="494">
        <v>44706</v>
      </c>
      <c r="E16" s="494">
        <v>44706</v>
      </c>
    </row>
    <row r="17" spans="1:5" s="185" customFormat="1" ht="22.95" customHeight="1">
      <c r="A17" s="493" t="s">
        <v>279</v>
      </c>
      <c r="B17" s="592" t="s">
        <v>331</v>
      </c>
      <c r="C17" s="587" t="s">
        <v>347</v>
      </c>
      <c r="D17" s="494">
        <v>44706</v>
      </c>
      <c r="E17" s="494">
        <v>44706</v>
      </c>
    </row>
    <row r="18" spans="1:5" s="185" customFormat="1" ht="22.95" customHeight="1">
      <c r="A18" s="493" t="s">
        <v>281</v>
      </c>
      <c r="B18" s="592" t="s">
        <v>348</v>
      </c>
      <c r="C18" s="591" t="s">
        <v>349</v>
      </c>
      <c r="D18" s="494">
        <v>44706</v>
      </c>
      <c r="E18" s="494">
        <v>44706</v>
      </c>
    </row>
    <row r="19" spans="1:5" s="185" customFormat="1" ht="22.95" customHeight="1">
      <c r="A19" s="493" t="s">
        <v>279</v>
      </c>
      <c r="B19" s="592" t="s">
        <v>350</v>
      </c>
      <c r="C19" s="588" t="s">
        <v>351</v>
      </c>
      <c r="D19" s="494">
        <v>44705</v>
      </c>
      <c r="E19" s="494">
        <v>44706</v>
      </c>
    </row>
    <row r="20" spans="1:5" s="185" customFormat="1" ht="22.95" customHeight="1">
      <c r="A20" s="493" t="s">
        <v>279</v>
      </c>
      <c r="B20" s="592" t="s">
        <v>352</v>
      </c>
      <c r="C20" s="588" t="s">
        <v>353</v>
      </c>
      <c r="D20" s="494">
        <v>44705</v>
      </c>
      <c r="E20" s="494">
        <v>44706</v>
      </c>
    </row>
    <row r="21" spans="1:5" s="185" customFormat="1" ht="22.95" customHeight="1">
      <c r="A21" s="493" t="s">
        <v>279</v>
      </c>
      <c r="B21" s="592" t="s">
        <v>354</v>
      </c>
      <c r="C21" s="588" t="s">
        <v>355</v>
      </c>
      <c r="D21" s="494">
        <v>44705</v>
      </c>
      <c r="E21" s="494">
        <v>44706</v>
      </c>
    </row>
    <row r="22" spans="1:5" s="185" customFormat="1" ht="22.95" customHeight="1">
      <c r="A22" s="493" t="s">
        <v>280</v>
      </c>
      <c r="B22" s="592" t="s">
        <v>356</v>
      </c>
      <c r="C22" s="589" t="s">
        <v>357</v>
      </c>
      <c r="D22" s="494">
        <v>44705</v>
      </c>
      <c r="E22" s="494">
        <v>44705</v>
      </c>
    </row>
    <row r="23" spans="1:5" s="185" customFormat="1" ht="22.95" customHeight="1">
      <c r="A23" s="493" t="s">
        <v>279</v>
      </c>
      <c r="B23" s="592" t="s">
        <v>340</v>
      </c>
      <c r="C23" s="493" t="s">
        <v>358</v>
      </c>
      <c r="D23" s="494">
        <v>44705</v>
      </c>
      <c r="E23" s="494">
        <v>44705</v>
      </c>
    </row>
    <row r="24" spans="1:5" s="185" customFormat="1" ht="22.95" customHeight="1">
      <c r="A24" s="493" t="s">
        <v>279</v>
      </c>
      <c r="B24" s="592" t="s">
        <v>359</v>
      </c>
      <c r="C24" s="590" t="s">
        <v>360</v>
      </c>
      <c r="D24" s="494">
        <v>44705</v>
      </c>
      <c r="E24" s="494">
        <v>44705</v>
      </c>
    </row>
    <row r="25" spans="1:5" s="185" customFormat="1" ht="22.95" customHeight="1">
      <c r="A25" s="493" t="s">
        <v>279</v>
      </c>
      <c r="B25" s="592" t="s">
        <v>361</v>
      </c>
      <c r="C25" s="588" t="s">
        <v>362</v>
      </c>
      <c r="D25" s="494">
        <v>44704</v>
      </c>
      <c r="E25" s="494">
        <v>44705</v>
      </c>
    </row>
    <row r="26" spans="1:5" s="185" customFormat="1" ht="22.95" customHeight="1">
      <c r="A26" s="493" t="s">
        <v>281</v>
      </c>
      <c r="B26" s="592" t="s">
        <v>282</v>
      </c>
      <c r="C26" s="590" t="s">
        <v>363</v>
      </c>
      <c r="D26" s="494">
        <v>44704</v>
      </c>
      <c r="E26" s="494">
        <v>44705</v>
      </c>
    </row>
    <row r="27" spans="1:5" s="185" customFormat="1" ht="22.95" customHeight="1">
      <c r="A27" s="493" t="s">
        <v>280</v>
      </c>
      <c r="B27" s="592" t="s">
        <v>364</v>
      </c>
      <c r="C27" s="493" t="s">
        <v>365</v>
      </c>
      <c r="D27" s="494">
        <v>44704</v>
      </c>
      <c r="E27" s="494">
        <v>44705</v>
      </c>
    </row>
    <row r="28" spans="1:5" s="185" customFormat="1" ht="22.95" customHeight="1">
      <c r="A28" s="493" t="s">
        <v>281</v>
      </c>
      <c r="B28" s="592" t="s">
        <v>366</v>
      </c>
      <c r="C28" s="588" t="s">
        <v>367</v>
      </c>
      <c r="D28" s="494">
        <v>44704</v>
      </c>
      <c r="E28" s="494">
        <v>44705</v>
      </c>
    </row>
    <row r="29" spans="1:5" s="185" customFormat="1" ht="22.95" customHeight="1">
      <c r="A29" s="493" t="s">
        <v>278</v>
      </c>
      <c r="B29" s="592" t="s">
        <v>368</v>
      </c>
      <c r="C29" s="493" t="s">
        <v>369</v>
      </c>
      <c r="D29" s="494">
        <v>44704</v>
      </c>
      <c r="E29" s="494">
        <v>44705</v>
      </c>
    </row>
    <row r="30" spans="1:5" s="185" customFormat="1" ht="22.95" customHeight="1">
      <c r="A30" s="493" t="s">
        <v>279</v>
      </c>
      <c r="B30" s="592" t="s">
        <v>370</v>
      </c>
      <c r="C30" s="587" t="s">
        <v>371</v>
      </c>
      <c r="D30" s="494">
        <v>44704</v>
      </c>
      <c r="E30" s="494">
        <v>44704</v>
      </c>
    </row>
    <row r="31" spans="1:5" s="185" customFormat="1" ht="22.95" customHeight="1">
      <c r="A31" s="493" t="s">
        <v>281</v>
      </c>
      <c r="B31" s="592" t="s">
        <v>372</v>
      </c>
      <c r="C31" s="587" t="s">
        <v>373</v>
      </c>
      <c r="D31" s="494">
        <v>44704</v>
      </c>
      <c r="E31" s="494">
        <v>44704</v>
      </c>
    </row>
    <row r="32" spans="1:5" s="185" customFormat="1" ht="22.95" customHeight="1">
      <c r="A32" s="493" t="s">
        <v>280</v>
      </c>
      <c r="B32" s="592" t="s">
        <v>374</v>
      </c>
      <c r="C32" s="590" t="s">
        <v>375</v>
      </c>
      <c r="D32" s="494">
        <v>44702</v>
      </c>
      <c r="E32" s="494">
        <v>44704</v>
      </c>
    </row>
    <row r="33" spans="1:11" s="185" customFormat="1" ht="22.95" customHeight="1">
      <c r="A33" s="493" t="s">
        <v>279</v>
      </c>
      <c r="B33" s="592" t="s">
        <v>282</v>
      </c>
      <c r="C33" s="587" t="s">
        <v>376</v>
      </c>
      <c r="D33" s="494">
        <v>44701</v>
      </c>
      <c r="E33" s="494">
        <v>44704</v>
      </c>
    </row>
    <row r="34" spans="1:11" s="185" customFormat="1" ht="24" customHeight="1">
      <c r="A34" s="493" t="s">
        <v>279</v>
      </c>
      <c r="B34" s="493" t="s">
        <v>377</v>
      </c>
      <c r="C34" s="589" t="s">
        <v>378</v>
      </c>
      <c r="D34" s="494">
        <v>44701</v>
      </c>
      <c r="E34" s="494">
        <v>44683</v>
      </c>
    </row>
    <row r="35" spans="1:11" s="185" customFormat="1" ht="22.95" customHeight="1">
      <c r="A35" s="493"/>
      <c r="B35" s="493"/>
      <c r="C35" s="493"/>
      <c r="D35" s="494"/>
      <c r="E35" s="494"/>
    </row>
    <row r="36" spans="1:11" s="185" customFormat="1" ht="22.2" customHeight="1" thickBot="1">
      <c r="A36" s="286"/>
      <c r="B36" s="287"/>
      <c r="C36" s="287"/>
      <c r="D36" s="281"/>
      <c r="E36" s="282"/>
    </row>
    <row r="37" spans="1:11" s="185" customFormat="1" ht="22.2" customHeight="1">
      <c r="A37" s="283"/>
      <c r="B37" s="284"/>
      <c r="C37" s="285"/>
      <c r="D37" s="284"/>
      <c r="E37" s="284"/>
    </row>
    <row r="38" spans="1:11" s="185" customFormat="1" ht="18" customHeight="1">
      <c r="A38" s="277"/>
      <c r="B38" s="278"/>
      <c r="C38" s="460" t="s">
        <v>226</v>
      </c>
      <c r="D38" s="279"/>
      <c r="E38" s="279"/>
    </row>
    <row r="39" spans="1:11" ht="18.75" customHeight="1">
      <c r="A39" s="44"/>
      <c r="B39" s="44"/>
      <c r="C39" s="185"/>
      <c r="D39" s="44"/>
      <c r="E39" s="44"/>
    </row>
    <row r="40" spans="1:11" ht="9" customHeight="1">
      <c r="A40" s="45"/>
      <c r="B40" s="46"/>
      <c r="C40" s="461"/>
      <c r="D40" s="47"/>
      <c r="E40" s="47"/>
    </row>
    <row r="41" spans="1:11" s="48" customFormat="1" ht="20.25" customHeight="1">
      <c r="A41" s="187" t="s">
        <v>176</v>
      </c>
      <c r="B41" s="187"/>
      <c r="C41" s="462"/>
      <c r="D41" s="61"/>
      <c r="E41" s="61"/>
    </row>
    <row r="42" spans="1:11" s="48" customFormat="1" ht="20.25" customHeight="1">
      <c r="A42" s="884" t="s">
        <v>27</v>
      </c>
      <c r="B42" s="884"/>
      <c r="C42" s="884"/>
      <c r="D42" s="62"/>
      <c r="E42" s="62"/>
      <c r="J42" s="186"/>
      <c r="K42" s="186"/>
    </row>
  </sheetData>
  <mergeCells count="1">
    <mergeCell ref="A42:C42"/>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027"/>
  <sheetViews>
    <sheetView zoomScale="91" zoomScaleNormal="91" zoomScaleSheetLayoutView="100" workbookViewId="0">
      <selection activeCell="N23" sqref="N23"/>
    </sheetView>
  </sheetViews>
  <sheetFormatPr defaultColWidth="9" defaultRowHeight="16.8" customHeight="1"/>
  <cols>
    <col min="1" max="13" width="9" style="1"/>
    <col min="14" max="14" width="108.6640625" style="1" customWidth="1"/>
    <col min="15" max="15" width="26.88671875" style="14" customWidth="1"/>
    <col min="16" max="16384" width="9" style="1"/>
  </cols>
  <sheetData>
    <row r="1" spans="1:16" ht="43.8" customHeight="1" thickBot="1">
      <c r="A1" s="911" t="s">
        <v>319</v>
      </c>
      <c r="B1" s="912"/>
      <c r="C1" s="912"/>
      <c r="D1" s="912"/>
      <c r="E1" s="912"/>
      <c r="F1" s="912"/>
      <c r="G1" s="912"/>
      <c r="H1" s="912"/>
      <c r="I1" s="912"/>
      <c r="J1" s="912"/>
      <c r="K1" s="912"/>
      <c r="L1" s="912"/>
      <c r="M1" s="912"/>
      <c r="N1" s="913"/>
    </row>
    <row r="2" spans="1:16" s="315" customFormat="1" ht="47.4" customHeight="1" thickBot="1">
      <c r="A2" s="918" t="s">
        <v>428</v>
      </c>
      <c r="B2" s="919"/>
      <c r="C2" s="919"/>
      <c r="D2" s="919"/>
      <c r="E2" s="919"/>
      <c r="F2" s="919"/>
      <c r="G2" s="919"/>
      <c r="H2" s="919"/>
      <c r="I2" s="919"/>
      <c r="J2" s="919"/>
      <c r="K2" s="919"/>
      <c r="L2" s="919"/>
      <c r="M2" s="919"/>
      <c r="N2" s="920"/>
      <c r="O2" s="14"/>
    </row>
    <row r="3" spans="1:16" s="315" customFormat="1" ht="129.6" customHeight="1">
      <c r="A3" s="921" t="s">
        <v>429</v>
      </c>
      <c r="B3" s="922"/>
      <c r="C3" s="922"/>
      <c r="D3" s="922"/>
      <c r="E3" s="922"/>
      <c r="F3" s="922"/>
      <c r="G3" s="922"/>
      <c r="H3" s="922"/>
      <c r="I3" s="922"/>
      <c r="J3" s="922"/>
      <c r="K3" s="922"/>
      <c r="L3" s="922"/>
      <c r="M3" s="922"/>
      <c r="N3" s="923"/>
      <c r="O3" s="14"/>
    </row>
    <row r="4" spans="1:16" s="500" customFormat="1" ht="45" customHeight="1">
      <c r="A4" s="924" t="s">
        <v>430</v>
      </c>
      <c r="B4" s="925"/>
      <c r="C4" s="925"/>
      <c r="D4" s="925"/>
      <c r="E4" s="925"/>
      <c r="F4" s="925"/>
      <c r="G4" s="925"/>
      <c r="H4" s="925"/>
      <c r="I4" s="925"/>
      <c r="J4" s="925"/>
      <c r="K4" s="925"/>
      <c r="L4" s="925"/>
      <c r="M4" s="925"/>
      <c r="N4" s="926"/>
      <c r="O4" s="14"/>
    </row>
    <row r="5" spans="1:16" ht="214.2" customHeight="1" thickBot="1">
      <c r="A5" s="915" t="s">
        <v>431</v>
      </c>
      <c r="B5" s="916"/>
      <c r="C5" s="916"/>
      <c r="D5" s="916"/>
      <c r="E5" s="916"/>
      <c r="F5" s="916"/>
      <c r="G5" s="916"/>
      <c r="H5" s="916"/>
      <c r="I5" s="916"/>
      <c r="J5" s="916"/>
      <c r="K5" s="916"/>
      <c r="L5" s="916"/>
      <c r="M5" s="916"/>
      <c r="N5" s="917"/>
      <c r="O5" s="57"/>
    </row>
    <row r="6" spans="1:16" ht="48" customHeight="1">
      <c r="A6" s="914" t="s">
        <v>432</v>
      </c>
      <c r="B6" s="892"/>
      <c r="C6" s="892"/>
      <c r="D6" s="892"/>
      <c r="E6" s="892"/>
      <c r="F6" s="892"/>
      <c r="G6" s="892"/>
      <c r="H6" s="892"/>
      <c r="I6" s="892"/>
      <c r="J6" s="892"/>
      <c r="K6" s="892"/>
      <c r="L6" s="892"/>
      <c r="M6" s="892"/>
      <c r="N6" s="893"/>
    </row>
    <row r="7" spans="1:16" ht="227.4" customHeight="1" thickBot="1">
      <c r="A7" s="894" t="s">
        <v>433</v>
      </c>
      <c r="B7" s="895"/>
      <c r="C7" s="895"/>
      <c r="D7" s="895"/>
      <c r="E7" s="895"/>
      <c r="F7" s="895"/>
      <c r="G7" s="895"/>
      <c r="H7" s="895"/>
      <c r="I7" s="895"/>
      <c r="J7" s="895"/>
      <c r="K7" s="895"/>
      <c r="L7" s="895"/>
      <c r="M7" s="895"/>
      <c r="N7" s="896"/>
      <c r="O7" s="51"/>
    </row>
    <row r="8" spans="1:16" ht="40.799999999999997" customHeight="1">
      <c r="A8" s="908" t="s">
        <v>434</v>
      </c>
      <c r="B8" s="909"/>
      <c r="C8" s="909"/>
      <c r="D8" s="909"/>
      <c r="E8" s="909"/>
      <c r="F8" s="909"/>
      <c r="G8" s="909"/>
      <c r="H8" s="909"/>
      <c r="I8" s="909"/>
      <c r="J8" s="909"/>
      <c r="K8" s="909"/>
      <c r="L8" s="909"/>
      <c r="M8" s="909"/>
      <c r="N8" s="910"/>
    </row>
    <row r="9" spans="1:16" ht="170.4" customHeight="1" thickBot="1">
      <c r="A9" s="885" t="s">
        <v>435</v>
      </c>
      <c r="B9" s="886"/>
      <c r="C9" s="886"/>
      <c r="D9" s="886"/>
      <c r="E9" s="886"/>
      <c r="F9" s="886"/>
      <c r="G9" s="886"/>
      <c r="H9" s="886"/>
      <c r="I9" s="886"/>
      <c r="J9" s="886"/>
      <c r="K9" s="886"/>
      <c r="L9" s="886"/>
      <c r="M9" s="886"/>
      <c r="N9" s="887"/>
      <c r="O9" s="57"/>
    </row>
    <row r="10" spans="1:16" s="188" customFormat="1" ht="54" customHeight="1">
      <c r="A10" s="891" t="s">
        <v>436</v>
      </c>
      <c r="B10" s="892"/>
      <c r="C10" s="892"/>
      <c r="D10" s="892"/>
      <c r="E10" s="892"/>
      <c r="F10" s="892"/>
      <c r="G10" s="892"/>
      <c r="H10" s="892"/>
      <c r="I10" s="892"/>
      <c r="J10" s="892"/>
      <c r="K10" s="892"/>
      <c r="L10" s="892"/>
      <c r="M10" s="892"/>
      <c r="N10" s="893"/>
      <c r="O10" s="57"/>
    </row>
    <row r="11" spans="1:16" s="188" customFormat="1" ht="207" customHeight="1" thickBot="1">
      <c r="A11" s="894" t="s">
        <v>437</v>
      </c>
      <c r="B11" s="895"/>
      <c r="C11" s="895"/>
      <c r="D11" s="895"/>
      <c r="E11" s="895"/>
      <c r="F11" s="895"/>
      <c r="G11" s="895"/>
      <c r="H11" s="895"/>
      <c r="I11" s="895"/>
      <c r="J11" s="895"/>
      <c r="K11" s="895"/>
      <c r="L11" s="895"/>
      <c r="M11" s="895"/>
      <c r="N11" s="896"/>
      <c r="O11" s="57"/>
    </row>
    <row r="12" spans="1:16" s="142" customFormat="1" ht="27" hidden="1" customHeight="1">
      <c r="A12" s="902"/>
      <c r="B12" s="903"/>
      <c r="C12" s="903"/>
      <c r="D12" s="903"/>
      <c r="E12" s="903"/>
      <c r="F12" s="903"/>
      <c r="G12" s="903"/>
      <c r="H12" s="903"/>
      <c r="I12" s="903"/>
      <c r="J12" s="903"/>
      <c r="K12" s="903"/>
      <c r="L12" s="903"/>
      <c r="M12" s="903"/>
      <c r="N12" s="904"/>
      <c r="O12" s="515"/>
    </row>
    <row r="13" spans="1:16" s="142" customFormat="1" ht="31.8" hidden="1" customHeight="1" thickBot="1">
      <c r="A13" s="905"/>
      <c r="B13" s="906"/>
      <c r="C13" s="906"/>
      <c r="D13" s="906"/>
      <c r="E13" s="906"/>
      <c r="F13" s="906"/>
      <c r="G13" s="906"/>
      <c r="H13" s="906"/>
      <c r="I13" s="906"/>
      <c r="J13" s="906"/>
      <c r="K13" s="906"/>
      <c r="L13" s="906"/>
      <c r="M13" s="906"/>
      <c r="N13" s="907"/>
      <c r="O13" s="515"/>
    </row>
    <row r="14" spans="1:16" s="142" customFormat="1" ht="25.8" customHeight="1">
      <c r="A14" s="138"/>
      <c r="B14" s="139"/>
      <c r="C14" s="139"/>
      <c r="D14" s="139"/>
      <c r="E14" s="139"/>
      <c r="F14" s="139"/>
      <c r="G14" s="139"/>
      <c r="H14" s="139"/>
      <c r="I14" s="139"/>
      <c r="J14" s="139"/>
      <c r="K14" s="139"/>
      <c r="L14" s="139"/>
      <c r="M14" s="139"/>
      <c r="N14" s="140"/>
      <c r="O14" s="141"/>
    </row>
    <row r="15" spans="1:16" s="142" customFormat="1" ht="25.8" customHeight="1" thickBot="1">
      <c r="A15" s="138"/>
      <c r="B15" s="139"/>
      <c r="C15" s="139"/>
      <c r="D15" s="139"/>
      <c r="E15" s="139"/>
      <c r="F15" s="139"/>
      <c r="G15" s="139"/>
      <c r="H15" s="139"/>
      <c r="I15" s="139"/>
      <c r="J15" s="139"/>
      <c r="K15" s="139"/>
      <c r="L15" s="139"/>
      <c r="M15" s="139"/>
      <c r="N15" s="140"/>
      <c r="O15" s="141"/>
    </row>
    <row r="16" spans="1:16" ht="49.2" customHeight="1">
      <c r="A16" s="897" t="s">
        <v>427</v>
      </c>
      <c r="B16" s="897"/>
      <c r="C16" s="897"/>
      <c r="D16" s="897"/>
      <c r="E16" s="897"/>
      <c r="F16" s="897"/>
      <c r="G16" s="897"/>
      <c r="H16" s="897"/>
      <c r="I16" s="897"/>
      <c r="J16" s="897"/>
      <c r="K16" s="897"/>
      <c r="L16" s="897"/>
      <c r="M16" s="897"/>
      <c r="N16" s="898"/>
      <c r="P16" s="52"/>
    </row>
    <row r="17" spans="1:16" ht="21.6" customHeight="1" thickBot="1">
      <c r="A17" s="888" t="s">
        <v>254</v>
      </c>
      <c r="B17" s="889"/>
      <c r="C17" s="889"/>
      <c r="D17" s="889"/>
      <c r="E17" s="889"/>
      <c r="F17" s="889"/>
      <c r="G17" s="889"/>
      <c r="H17" s="889"/>
      <c r="I17" s="889"/>
      <c r="J17" s="889"/>
      <c r="K17" s="889"/>
      <c r="L17" s="889"/>
      <c r="M17" s="889"/>
      <c r="N17" s="890"/>
      <c r="O17" s="63" t="s">
        <v>216</v>
      </c>
      <c r="P17" s="52"/>
    </row>
    <row r="18" spans="1:16" s="276" customFormat="1" ht="66" customHeight="1" thickBot="1">
      <c r="A18" s="899" t="s">
        <v>426</v>
      </c>
      <c r="B18" s="900"/>
      <c r="C18" s="900"/>
      <c r="D18" s="900"/>
      <c r="E18" s="900"/>
      <c r="F18" s="900"/>
      <c r="G18" s="900"/>
      <c r="H18" s="900"/>
      <c r="I18" s="900"/>
      <c r="J18" s="900"/>
      <c r="K18" s="900"/>
      <c r="L18" s="900"/>
      <c r="M18" s="900"/>
      <c r="N18" s="901"/>
      <c r="O18" s="14" t="s">
        <v>216</v>
      </c>
      <c r="P18" s="52"/>
    </row>
    <row r="19" spans="1:16" ht="50.4" customHeight="1" thickBot="1">
      <c r="A19" s="58"/>
      <c r="B19" s="59"/>
      <c r="C19" s="59"/>
      <c r="D19" s="59"/>
      <c r="E19" s="59"/>
      <c r="F19" s="59"/>
      <c r="G19" s="59"/>
      <c r="H19" s="59"/>
      <c r="I19" s="59"/>
      <c r="J19" s="59"/>
      <c r="K19" s="59"/>
      <c r="L19" s="59"/>
      <c r="M19" s="59"/>
      <c r="N19" s="60"/>
      <c r="P19" s="52"/>
    </row>
    <row r="20" spans="1:16" ht="45.6" customHeight="1">
      <c r="A20" s="847" t="s">
        <v>29</v>
      </c>
      <c r="B20" s="848"/>
      <c r="C20" s="848"/>
      <c r="D20" s="848"/>
      <c r="E20" s="848"/>
      <c r="F20" s="848"/>
      <c r="G20" s="848"/>
      <c r="H20" s="848"/>
      <c r="I20" s="848"/>
      <c r="J20" s="848"/>
      <c r="K20" s="848"/>
      <c r="L20" s="848"/>
      <c r="M20" s="848"/>
      <c r="N20" s="848"/>
      <c r="O20" s="53"/>
      <c r="P20" s="48"/>
    </row>
    <row r="21" spans="1:16" ht="40.200000000000003" customHeight="1">
      <c r="A21" s="849" t="s">
        <v>27</v>
      </c>
      <c r="B21" s="850"/>
      <c r="C21" s="850"/>
      <c r="D21" s="850"/>
      <c r="E21" s="850"/>
      <c r="F21" s="850"/>
      <c r="G21" s="850"/>
      <c r="H21" s="850"/>
      <c r="I21" s="850"/>
      <c r="J21" s="850"/>
      <c r="K21" s="850"/>
      <c r="L21" s="850"/>
      <c r="M21" s="850"/>
      <c r="N21" s="850"/>
      <c r="O21" s="53"/>
      <c r="P21" s="48"/>
    </row>
    <row r="22" spans="1:16" ht="18.600000000000001" customHeight="1"/>
    <row r="23" spans="1:16" ht="18.600000000000001" customHeight="1"/>
    <row r="24" spans="1:16" ht="18.600000000000001" customHeight="1"/>
    <row r="25" spans="1:16" ht="18.600000000000001" customHeight="1"/>
    <row r="26" spans="1:16" ht="18.600000000000001" customHeight="1"/>
    <row r="27" spans="1:16" ht="18.600000000000001" customHeight="1"/>
    <row r="28" spans="1:16" ht="18.600000000000001" customHeight="1"/>
    <row r="29" spans="1:16" ht="18.600000000000001" customHeight="1"/>
    <row r="30" spans="1:16" ht="18.600000000000001" customHeight="1"/>
    <row r="31" spans="1:16" ht="18.600000000000001" customHeight="1"/>
    <row r="32" spans="1:16" ht="18.600000000000001" customHeight="1"/>
    <row r="33" ht="18.600000000000001" customHeight="1"/>
    <row r="34" ht="18.600000000000001" customHeight="1"/>
    <row r="35" ht="18.600000000000001" customHeight="1"/>
    <row r="36" ht="18.600000000000001" customHeight="1"/>
    <row r="37" ht="18.600000000000001" customHeight="1"/>
    <row r="38" ht="18.600000000000001" customHeight="1"/>
    <row r="39" ht="18.600000000000001" customHeight="1"/>
    <row r="40" ht="18.600000000000001" customHeight="1"/>
    <row r="41" ht="18.600000000000001" customHeight="1"/>
    <row r="42" ht="18.600000000000001" customHeight="1"/>
    <row r="43" ht="18.600000000000001" customHeight="1"/>
    <row r="44" ht="18.600000000000001" customHeight="1"/>
    <row r="45" ht="18.600000000000001" customHeight="1"/>
    <row r="46" ht="18.600000000000001" customHeight="1"/>
    <row r="47" ht="18.600000000000001" customHeight="1"/>
    <row r="48"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row r="727" ht="18.600000000000001" customHeight="1"/>
    <row r="728" ht="18.600000000000001" customHeight="1"/>
    <row r="729" ht="18.600000000000001" customHeight="1"/>
    <row r="730" ht="18.600000000000001" customHeight="1"/>
    <row r="731" ht="18.600000000000001" customHeight="1"/>
    <row r="732" ht="18.600000000000001" customHeight="1"/>
    <row r="733" ht="18.600000000000001" customHeight="1"/>
    <row r="734" ht="18.600000000000001" customHeight="1"/>
    <row r="735" ht="18.600000000000001" customHeight="1"/>
    <row r="736" ht="18.600000000000001" customHeight="1"/>
    <row r="737" ht="18.600000000000001" customHeight="1"/>
    <row r="738" ht="18.600000000000001" customHeight="1"/>
    <row r="739" ht="18.600000000000001" customHeight="1"/>
    <row r="740" ht="18.600000000000001" customHeight="1"/>
    <row r="741" ht="18.600000000000001" customHeight="1"/>
    <row r="742" ht="18.600000000000001" customHeight="1"/>
    <row r="743" ht="18.600000000000001" customHeight="1"/>
    <row r="744" ht="18.600000000000001" customHeight="1"/>
    <row r="745" ht="18.600000000000001" customHeight="1"/>
    <row r="746" ht="18.600000000000001" customHeight="1"/>
    <row r="747" ht="18.600000000000001" customHeight="1"/>
    <row r="748" ht="18.600000000000001" customHeight="1"/>
    <row r="749" ht="18.600000000000001" customHeight="1"/>
    <row r="750" ht="18.600000000000001" customHeight="1"/>
    <row r="751" ht="18.600000000000001" customHeight="1"/>
    <row r="752" ht="18.600000000000001" customHeight="1"/>
    <row r="753" ht="18.600000000000001" customHeight="1"/>
    <row r="754" ht="18.600000000000001" customHeight="1"/>
    <row r="755" ht="18.600000000000001" customHeight="1"/>
    <row r="756" ht="18.600000000000001" customHeight="1"/>
    <row r="757" ht="18.600000000000001" customHeight="1"/>
    <row r="758" ht="18.600000000000001" customHeight="1"/>
    <row r="759" ht="18.600000000000001" customHeight="1"/>
    <row r="760" ht="18.600000000000001" customHeight="1"/>
    <row r="761" ht="18.600000000000001" customHeight="1"/>
    <row r="762" ht="18.600000000000001" customHeight="1"/>
    <row r="763" ht="18.600000000000001" customHeight="1"/>
    <row r="764" ht="18.600000000000001" customHeight="1"/>
    <row r="765" ht="18.600000000000001" customHeight="1"/>
    <row r="766" ht="18.600000000000001" customHeight="1"/>
    <row r="767" ht="18.600000000000001" customHeight="1"/>
    <row r="768" ht="18.600000000000001" customHeight="1"/>
    <row r="769" ht="18.600000000000001" customHeight="1"/>
    <row r="770" ht="18.600000000000001" customHeight="1"/>
    <row r="771" ht="18.600000000000001" customHeight="1"/>
    <row r="772" ht="18.600000000000001" customHeight="1"/>
    <row r="773" ht="18.600000000000001" customHeight="1"/>
    <row r="774" ht="18.600000000000001" customHeight="1"/>
    <row r="775" ht="18.600000000000001" customHeight="1"/>
    <row r="776" ht="18.600000000000001" customHeight="1"/>
    <row r="777" ht="18.600000000000001" customHeight="1"/>
    <row r="778" ht="18.600000000000001" customHeight="1"/>
    <row r="779" ht="18.600000000000001" customHeight="1"/>
    <row r="780" ht="18.600000000000001" customHeight="1"/>
    <row r="781" ht="18.600000000000001" customHeight="1"/>
    <row r="782" ht="18.600000000000001" customHeight="1"/>
    <row r="783" ht="18.600000000000001" customHeight="1"/>
    <row r="784" ht="18.600000000000001" customHeight="1"/>
    <row r="785" ht="18.600000000000001" customHeight="1"/>
    <row r="786" ht="18.600000000000001" customHeight="1"/>
    <row r="787" ht="18.600000000000001" customHeight="1"/>
    <row r="788" ht="18.600000000000001" customHeight="1"/>
    <row r="789" ht="18.600000000000001" customHeight="1"/>
    <row r="790" ht="18.600000000000001" customHeight="1"/>
    <row r="791" ht="18.600000000000001" customHeight="1"/>
    <row r="792" ht="18.600000000000001" customHeight="1"/>
    <row r="793" ht="18.600000000000001" customHeight="1"/>
    <row r="794" ht="18.600000000000001" customHeight="1"/>
    <row r="795" ht="18.600000000000001" customHeight="1"/>
    <row r="796" ht="18.600000000000001" customHeight="1"/>
    <row r="797" ht="18.600000000000001" customHeight="1"/>
    <row r="798" ht="18.600000000000001" customHeight="1"/>
    <row r="799" ht="18.600000000000001" customHeight="1"/>
    <row r="800" ht="18.600000000000001" customHeight="1"/>
    <row r="801" ht="18.600000000000001" customHeight="1"/>
    <row r="802" ht="18.600000000000001" customHeight="1"/>
    <row r="803" ht="18.600000000000001" customHeight="1"/>
    <row r="804" ht="18.600000000000001" customHeight="1"/>
    <row r="805" ht="18.600000000000001" customHeight="1"/>
    <row r="806" ht="18.600000000000001" customHeight="1"/>
    <row r="807" ht="18.600000000000001" customHeight="1"/>
    <row r="808" ht="18.600000000000001" customHeight="1"/>
    <row r="809" ht="18.600000000000001" customHeight="1"/>
    <row r="810" ht="18.600000000000001" customHeight="1"/>
    <row r="811" ht="18.600000000000001" customHeight="1"/>
    <row r="812" ht="18.600000000000001" customHeight="1"/>
    <row r="813" ht="18.600000000000001" customHeight="1"/>
    <row r="814" ht="18.600000000000001" customHeight="1"/>
    <row r="815" ht="18.600000000000001" customHeight="1"/>
    <row r="816" ht="18.600000000000001" customHeight="1"/>
    <row r="817" ht="18.600000000000001" customHeight="1"/>
    <row r="818" ht="18.600000000000001" customHeight="1"/>
    <row r="819" ht="18.600000000000001" customHeight="1"/>
    <row r="820" ht="18.600000000000001" customHeight="1"/>
    <row r="821" ht="18.600000000000001" customHeight="1"/>
    <row r="822" ht="18.600000000000001" customHeight="1"/>
    <row r="823" ht="18.600000000000001" customHeight="1"/>
    <row r="824" ht="18.600000000000001" customHeight="1"/>
    <row r="825" ht="18.600000000000001" customHeight="1"/>
    <row r="826" ht="18.600000000000001" customHeight="1"/>
    <row r="827" ht="18.600000000000001" customHeight="1"/>
    <row r="828" ht="18.600000000000001" customHeight="1"/>
    <row r="829" ht="18.600000000000001" customHeight="1"/>
    <row r="830" ht="18.600000000000001" customHeight="1"/>
    <row r="831" ht="18.600000000000001" customHeight="1"/>
    <row r="832" ht="18.600000000000001" customHeight="1"/>
    <row r="833" ht="18.600000000000001" customHeight="1"/>
    <row r="834" ht="18.600000000000001" customHeight="1"/>
    <row r="835" ht="18.600000000000001" customHeight="1"/>
    <row r="836" ht="18.600000000000001" customHeight="1"/>
    <row r="837" ht="18.600000000000001" customHeight="1"/>
    <row r="838" ht="18.600000000000001" customHeight="1"/>
    <row r="839" ht="18.600000000000001" customHeight="1"/>
    <row r="840" ht="18.600000000000001" customHeight="1"/>
    <row r="841" ht="18.600000000000001" customHeight="1"/>
    <row r="842" ht="18.600000000000001" customHeight="1"/>
    <row r="843" ht="18.600000000000001" customHeight="1"/>
    <row r="844" ht="18.600000000000001" customHeight="1"/>
    <row r="845" ht="18.600000000000001" customHeight="1"/>
    <row r="846" ht="18.600000000000001" customHeight="1"/>
    <row r="847" ht="18.600000000000001" customHeight="1"/>
    <row r="848" ht="18.600000000000001" customHeight="1"/>
    <row r="849" ht="18.600000000000001" customHeight="1"/>
    <row r="850" ht="18.600000000000001" customHeight="1"/>
    <row r="851" ht="18.600000000000001" customHeight="1"/>
    <row r="852" ht="18.600000000000001" customHeight="1"/>
    <row r="853" ht="18.600000000000001" customHeight="1"/>
    <row r="854" ht="18.600000000000001" customHeight="1"/>
    <row r="855" ht="18.600000000000001" customHeight="1"/>
    <row r="856" ht="18.600000000000001" customHeight="1"/>
    <row r="857" ht="18.600000000000001" customHeight="1"/>
    <row r="858" ht="18.600000000000001" customHeight="1"/>
    <row r="859" ht="18.600000000000001" customHeight="1"/>
    <row r="860" ht="18.600000000000001" customHeight="1"/>
    <row r="861" ht="18.600000000000001" customHeight="1"/>
    <row r="862" ht="18.600000000000001" customHeight="1"/>
    <row r="863" ht="18.600000000000001" customHeight="1"/>
    <row r="864" ht="18.600000000000001" customHeight="1"/>
    <row r="865" ht="18.600000000000001" customHeight="1"/>
    <row r="866" ht="18.600000000000001" customHeight="1"/>
    <row r="867" ht="18.600000000000001" customHeight="1"/>
    <row r="868" ht="18.600000000000001" customHeight="1"/>
    <row r="869" ht="18.600000000000001" customHeight="1"/>
    <row r="870" ht="18.600000000000001" customHeight="1"/>
    <row r="871" ht="18.600000000000001" customHeight="1"/>
    <row r="872" ht="18.600000000000001" customHeight="1"/>
    <row r="873" ht="18.600000000000001" customHeight="1"/>
    <row r="874" ht="18.600000000000001" customHeight="1"/>
    <row r="875" ht="18.600000000000001" customHeight="1"/>
    <row r="876" ht="18.600000000000001" customHeight="1"/>
    <row r="877" ht="18.600000000000001" customHeight="1"/>
    <row r="878" ht="18.600000000000001" customHeight="1"/>
    <row r="879" ht="18.600000000000001" customHeight="1"/>
    <row r="880" ht="18.600000000000001" customHeight="1"/>
    <row r="881" ht="18.600000000000001" customHeight="1"/>
    <row r="882" ht="18.600000000000001" customHeight="1"/>
    <row r="883" ht="18.600000000000001" customHeight="1"/>
    <row r="884" ht="18.600000000000001" customHeight="1"/>
    <row r="885" ht="18.600000000000001" customHeight="1"/>
    <row r="886" ht="18.600000000000001" customHeight="1"/>
    <row r="887" ht="18.600000000000001" customHeight="1"/>
    <row r="888" ht="18.600000000000001" customHeight="1"/>
    <row r="889" ht="18.600000000000001" customHeight="1"/>
    <row r="890" ht="18.600000000000001" customHeight="1"/>
    <row r="891" ht="18.600000000000001" customHeight="1"/>
    <row r="892" ht="18.600000000000001" customHeight="1"/>
    <row r="893" ht="18.600000000000001" customHeight="1"/>
    <row r="894" ht="18.600000000000001" customHeight="1"/>
    <row r="895" ht="18.600000000000001" customHeight="1"/>
    <row r="896" ht="18.600000000000001" customHeight="1"/>
    <row r="897" ht="18.600000000000001" customHeight="1"/>
    <row r="898" ht="18.600000000000001" customHeight="1"/>
    <row r="899" ht="18.600000000000001" customHeight="1"/>
    <row r="900" ht="18.600000000000001" customHeight="1"/>
    <row r="901" ht="18.600000000000001" customHeight="1"/>
    <row r="902" ht="18.600000000000001" customHeight="1"/>
    <row r="903" ht="18.600000000000001" customHeight="1"/>
    <row r="904" ht="18.600000000000001" customHeight="1"/>
    <row r="905" ht="18.600000000000001" customHeight="1"/>
    <row r="906" ht="18.600000000000001" customHeight="1"/>
    <row r="907" ht="18.600000000000001" customHeight="1"/>
    <row r="908" ht="18.600000000000001" customHeight="1"/>
    <row r="909" ht="18.600000000000001" customHeight="1"/>
    <row r="910" ht="18.600000000000001" customHeight="1"/>
    <row r="911" ht="18.600000000000001" customHeight="1"/>
    <row r="912" ht="18.600000000000001" customHeight="1"/>
    <row r="913" ht="18.600000000000001" customHeight="1"/>
    <row r="914" ht="18.600000000000001" customHeight="1"/>
    <row r="915" ht="18.600000000000001" customHeight="1"/>
    <row r="916" ht="18.600000000000001" customHeight="1"/>
    <row r="917" ht="18.600000000000001" customHeight="1"/>
    <row r="918" ht="18.600000000000001" customHeight="1"/>
    <row r="919" ht="18.600000000000001" customHeight="1"/>
    <row r="920" ht="18.600000000000001" customHeight="1"/>
    <row r="921" ht="18.600000000000001" customHeight="1"/>
    <row r="922" ht="18.600000000000001" customHeight="1"/>
    <row r="923" ht="18.600000000000001" customHeight="1"/>
    <row r="924" ht="18.600000000000001" customHeight="1"/>
    <row r="925" ht="18.600000000000001" customHeight="1"/>
    <row r="926" ht="18.600000000000001" customHeight="1"/>
    <row r="927" ht="18.600000000000001" customHeight="1"/>
    <row r="928" ht="18.600000000000001" customHeight="1"/>
    <row r="929" ht="18.600000000000001" customHeight="1"/>
    <row r="930" ht="18.600000000000001" customHeight="1"/>
    <row r="931" ht="18.600000000000001" customHeight="1"/>
    <row r="932" ht="18.600000000000001" customHeight="1"/>
    <row r="933" ht="18.600000000000001" customHeight="1"/>
    <row r="934" ht="18.600000000000001" customHeight="1"/>
    <row r="935" ht="18.600000000000001" customHeight="1"/>
    <row r="936" ht="18.600000000000001" customHeight="1"/>
    <row r="937" ht="18.600000000000001" customHeight="1"/>
    <row r="938" ht="18.600000000000001" customHeight="1"/>
    <row r="939" ht="18.600000000000001" customHeight="1"/>
    <row r="940" ht="18.600000000000001" customHeight="1"/>
    <row r="941" ht="18.600000000000001" customHeight="1"/>
    <row r="942" ht="18.600000000000001" customHeight="1"/>
    <row r="943" ht="18.600000000000001" customHeight="1"/>
    <row r="944" ht="18.600000000000001" customHeight="1"/>
    <row r="945" ht="18.600000000000001" customHeight="1"/>
    <row r="946" ht="18.600000000000001" customHeight="1"/>
    <row r="947" ht="18.600000000000001" customHeight="1"/>
    <row r="948" ht="18.600000000000001" customHeight="1"/>
    <row r="949" ht="18.600000000000001" customHeight="1"/>
    <row r="950" ht="18.600000000000001" customHeight="1"/>
    <row r="951" ht="18.600000000000001" customHeight="1"/>
    <row r="952" ht="18.600000000000001" customHeight="1"/>
    <row r="953" ht="18.600000000000001" customHeight="1"/>
    <row r="954" ht="18.600000000000001" customHeight="1"/>
    <row r="955" ht="18.600000000000001" customHeight="1"/>
    <row r="956" ht="18.600000000000001" customHeight="1"/>
    <row r="957" ht="18.600000000000001" customHeight="1"/>
    <row r="958" ht="18.600000000000001" customHeight="1"/>
    <row r="959" ht="18.600000000000001" customHeight="1"/>
    <row r="960" ht="18.600000000000001" customHeight="1"/>
    <row r="961" ht="18.600000000000001" customHeight="1"/>
    <row r="962" ht="18.600000000000001" customHeight="1"/>
    <row r="963" ht="18.600000000000001" customHeight="1"/>
    <row r="964" ht="18.600000000000001" customHeight="1"/>
    <row r="965" ht="18.600000000000001" customHeight="1"/>
    <row r="966" ht="18.600000000000001" customHeight="1"/>
    <row r="967" ht="18.600000000000001" customHeight="1"/>
    <row r="968" ht="18.600000000000001" customHeight="1"/>
    <row r="969" ht="18.600000000000001" customHeight="1"/>
    <row r="970" ht="18.600000000000001" customHeight="1"/>
    <row r="971" ht="18.600000000000001" customHeight="1"/>
    <row r="972" ht="18.600000000000001" customHeight="1"/>
    <row r="973" ht="18.600000000000001" customHeight="1"/>
    <row r="974" ht="18.600000000000001" customHeight="1"/>
    <row r="975" ht="18.600000000000001" customHeight="1"/>
    <row r="976" ht="18.600000000000001" customHeight="1"/>
    <row r="977" ht="18.600000000000001" customHeight="1"/>
    <row r="978" ht="18.600000000000001" customHeight="1"/>
    <row r="979" ht="18.600000000000001" customHeight="1"/>
    <row r="980" ht="18.600000000000001" customHeight="1"/>
    <row r="981" ht="18.600000000000001" customHeight="1"/>
    <row r="982" ht="18.600000000000001" customHeight="1"/>
    <row r="983" ht="18.600000000000001" customHeight="1"/>
    <row r="984" ht="18.600000000000001" customHeight="1"/>
    <row r="985" ht="18.600000000000001" customHeight="1"/>
    <row r="986" ht="18.600000000000001" customHeight="1"/>
    <row r="987" ht="18.600000000000001" customHeight="1"/>
    <row r="988" ht="18.600000000000001" customHeight="1"/>
    <row r="989" ht="18.600000000000001" customHeight="1"/>
    <row r="990" ht="18.600000000000001" customHeight="1"/>
    <row r="991" ht="18.600000000000001" customHeight="1"/>
    <row r="992" ht="18.600000000000001" customHeight="1"/>
    <row r="993" ht="18.600000000000001" customHeight="1"/>
    <row r="994" ht="18.600000000000001" customHeight="1"/>
    <row r="995" ht="18.600000000000001" customHeight="1"/>
    <row r="996" ht="18.600000000000001" customHeight="1"/>
    <row r="997" ht="18.600000000000001" customHeight="1"/>
    <row r="998" ht="18.600000000000001" customHeight="1"/>
    <row r="999" ht="18.600000000000001" customHeight="1"/>
    <row r="1000" ht="18.600000000000001" customHeight="1"/>
    <row r="1001" ht="18.600000000000001" customHeight="1"/>
    <row r="1002" ht="18.600000000000001" customHeight="1"/>
    <row r="1003" ht="18.600000000000001" customHeight="1"/>
    <row r="1004" ht="18.600000000000001" customHeight="1"/>
    <row r="1005" ht="18.600000000000001" customHeight="1"/>
    <row r="1006" ht="18.600000000000001" customHeight="1"/>
    <row r="1007" ht="18.600000000000001" customHeight="1"/>
    <row r="1008" ht="18.600000000000001" customHeight="1"/>
    <row r="1009" ht="18.600000000000001" customHeight="1"/>
    <row r="1010" ht="18.600000000000001" customHeight="1"/>
    <row r="1011" ht="18.600000000000001" customHeight="1"/>
    <row r="1012" ht="18.600000000000001" customHeight="1"/>
    <row r="1013" ht="18.600000000000001" customHeight="1"/>
    <row r="1014" ht="18.600000000000001" customHeight="1"/>
    <row r="1015" ht="18.600000000000001" customHeight="1"/>
    <row r="1016" ht="18.600000000000001" customHeight="1"/>
    <row r="1017" ht="18.600000000000001" customHeight="1"/>
    <row r="1018" ht="18.600000000000001" customHeight="1"/>
    <row r="1019" ht="18.600000000000001" customHeight="1"/>
    <row r="1020" ht="18.600000000000001" customHeight="1"/>
    <row r="1021" ht="18.600000000000001" customHeight="1"/>
    <row r="1022" ht="18.600000000000001" customHeight="1"/>
    <row r="1023" ht="18.600000000000001" customHeight="1"/>
    <row r="1024" ht="18.600000000000001" customHeight="1"/>
    <row r="1025" ht="18.600000000000001" customHeight="1"/>
    <row r="1026" ht="18.600000000000001" customHeight="1"/>
    <row r="1027" ht="18.600000000000001" customHeight="1"/>
  </sheetData>
  <mergeCells count="18">
    <mergeCell ref="A8:N8"/>
    <mergeCell ref="A1:N1"/>
    <mergeCell ref="A6:N6"/>
    <mergeCell ref="A7:N7"/>
    <mergeCell ref="A5:N5"/>
    <mergeCell ref="A2:N2"/>
    <mergeCell ref="A3:N3"/>
    <mergeCell ref="A4:N4"/>
    <mergeCell ref="A9:N9"/>
    <mergeCell ref="A21:N21"/>
    <mergeCell ref="A20:N20"/>
    <mergeCell ref="A17:N17"/>
    <mergeCell ref="A10:N10"/>
    <mergeCell ref="A11:N11"/>
    <mergeCell ref="A16:N16"/>
    <mergeCell ref="A18:N18"/>
    <mergeCell ref="A12:N12"/>
    <mergeCell ref="A13:N13"/>
  </mergeCells>
  <phoneticPr fontId="16"/>
  <pageMargins left="0.7" right="0.7" top="0.75" bottom="0.75" header="0.3" footer="0.3"/>
  <pageSetup paperSize="9" scale="59" orientation="portrait" horizontalDpi="300" verticalDpi="300" r:id="rId1"/>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N37"/>
  <sheetViews>
    <sheetView view="pageBreakPreview" zoomScale="95" zoomScaleNormal="75" zoomScaleSheetLayoutView="95" workbookViewId="0">
      <selection activeCell="A9" sqref="A9"/>
    </sheetView>
  </sheetViews>
  <sheetFormatPr defaultColWidth="9" defaultRowHeight="14.4"/>
  <cols>
    <col min="1" max="1" width="212.109375" style="6" customWidth="1"/>
    <col min="2" max="2" width="33.109375" style="4" hidden="1" customWidth="1"/>
    <col min="3" max="3" width="23.109375" style="5" hidden="1" customWidth="1"/>
    <col min="4" max="16384" width="9" style="7"/>
  </cols>
  <sheetData>
    <row r="1" spans="1:14" s="56" customFormat="1" ht="46.2" customHeight="1" thickBot="1">
      <c r="A1" s="206" t="s">
        <v>320</v>
      </c>
      <c r="B1" s="54" t="s">
        <v>0</v>
      </c>
      <c r="C1" s="55" t="s">
        <v>2</v>
      </c>
    </row>
    <row r="2" spans="1:14" s="52" customFormat="1" ht="53.25" customHeight="1">
      <c r="A2" s="513" t="s">
        <v>438</v>
      </c>
      <c r="B2" s="3"/>
      <c r="C2" s="927"/>
    </row>
    <row r="3" spans="1:14" s="52" customFormat="1" ht="232.8" customHeight="1">
      <c r="A3" s="485" t="s">
        <v>439</v>
      </c>
      <c r="B3" s="64"/>
      <c r="C3" s="928"/>
    </row>
    <row r="4" spans="1:14" s="52" customFormat="1" ht="27.6" customHeight="1" thickBot="1">
      <c r="A4" s="176" t="s">
        <v>440</v>
      </c>
    </row>
    <row r="5" spans="1:14" s="52" customFormat="1" ht="53.25" customHeight="1">
      <c r="A5" s="502" t="s">
        <v>441</v>
      </c>
      <c r="B5" s="3"/>
      <c r="C5" s="927"/>
    </row>
    <row r="6" spans="1:14" s="52" customFormat="1" ht="126.6" customHeight="1">
      <c r="A6" s="486" t="s">
        <v>442</v>
      </c>
      <c r="B6" s="64"/>
      <c r="C6" s="928"/>
      <c r="D6" t="s">
        <v>216</v>
      </c>
    </row>
    <row r="7" spans="1:14" s="52" customFormat="1" ht="31.2" customHeight="1" thickBot="1">
      <c r="A7" s="176" t="s">
        <v>443</v>
      </c>
    </row>
    <row r="8" spans="1:14" s="52" customFormat="1" ht="60.6" customHeight="1">
      <c r="A8" s="503" t="s">
        <v>444</v>
      </c>
      <c r="B8" s="259"/>
      <c r="C8" s="927"/>
    </row>
    <row r="9" spans="1:14" s="52" customFormat="1" ht="257.39999999999998" customHeight="1">
      <c r="A9" s="484" t="s">
        <v>445</v>
      </c>
      <c r="B9" s="260"/>
      <c r="C9" s="928"/>
    </row>
    <row r="10" spans="1:14" s="52" customFormat="1" ht="42.6" customHeight="1" thickBot="1">
      <c r="A10" s="261" t="s">
        <v>446</v>
      </c>
    </row>
    <row r="11" spans="1:14" s="52" customFormat="1" ht="53.25" hidden="1" customHeight="1">
      <c r="A11" s="300"/>
      <c r="B11" s="298"/>
      <c r="C11" s="298"/>
      <c r="D11" s="298"/>
      <c r="E11" s="298"/>
      <c r="F11" s="298"/>
      <c r="G11" s="298"/>
      <c r="H11" s="298"/>
      <c r="I11" s="298"/>
      <c r="J11" s="298"/>
      <c r="K11" s="298"/>
      <c r="L11" s="298"/>
      <c r="M11" s="298"/>
      <c r="N11" s="299"/>
    </row>
    <row r="12" spans="1:14" s="52" customFormat="1" ht="249.6" hidden="1" customHeight="1" thickBot="1">
      <c r="A12" s="306"/>
      <c r="B12" s="307"/>
      <c r="C12" s="307"/>
      <c r="D12" s="307"/>
      <c r="E12" s="307"/>
      <c r="F12" s="307"/>
      <c r="G12" s="307"/>
      <c r="H12" s="307"/>
      <c r="I12" s="307"/>
      <c r="J12" s="307"/>
      <c r="K12" s="307"/>
      <c r="L12" s="307"/>
      <c r="M12" s="307"/>
      <c r="N12" s="308"/>
    </row>
    <row r="13" spans="1:14" s="52" customFormat="1" ht="42.6" hidden="1" customHeight="1" thickBot="1">
      <c r="A13" s="176"/>
    </row>
    <row r="14" spans="1:14" s="52" customFormat="1" ht="42.6" hidden="1" customHeight="1">
      <c r="A14" s="280"/>
    </row>
    <row r="15" spans="1:14" s="52" customFormat="1" ht="39" customHeight="1">
      <c r="A15" s="52" t="s">
        <v>223</v>
      </c>
    </row>
    <row r="16" spans="1:14" s="52" customFormat="1" ht="32.25" customHeight="1">
      <c r="A16" s="52" t="s">
        <v>224</v>
      </c>
    </row>
    <row r="17" spans="1:3" s="52" customFormat="1" ht="36.75" customHeight="1">
      <c r="A17" s="6"/>
      <c r="B17" s="4"/>
      <c r="C17" s="5"/>
    </row>
    <row r="18" spans="1:3" s="52" customFormat="1" ht="33" customHeight="1">
      <c r="A18" s="6"/>
      <c r="B18" s="4"/>
      <c r="C18" s="5"/>
    </row>
    <row r="19" spans="1:3" s="52" customFormat="1" ht="36.75" customHeight="1">
      <c r="A19" s="6"/>
      <c r="B19" s="4"/>
      <c r="C19" s="5"/>
    </row>
    <row r="20" spans="1:3" s="52" customFormat="1" ht="36.75" customHeight="1">
      <c r="A20" s="6"/>
      <c r="B20" s="4"/>
      <c r="C20" s="5"/>
    </row>
    <row r="21" spans="1:3" s="52" customFormat="1" ht="25.5" customHeight="1">
      <c r="A21" s="6"/>
      <c r="B21" s="4"/>
      <c r="C21" s="5"/>
    </row>
    <row r="22" spans="1:3" s="52" customFormat="1" ht="32.25" customHeight="1">
      <c r="A22" s="6"/>
      <c r="B22" s="4"/>
      <c r="C22" s="5"/>
    </row>
    <row r="23" spans="1:3" s="52" customFormat="1" ht="30.75" customHeight="1">
      <c r="A23" s="6"/>
      <c r="B23" s="4"/>
      <c r="C23" s="5"/>
    </row>
    <row r="24" spans="1:3" s="52" customFormat="1" ht="42.75" customHeight="1">
      <c r="A24" s="6"/>
      <c r="B24" s="4"/>
      <c r="C24" s="5"/>
    </row>
    <row r="25" spans="1:3" s="52" customFormat="1" ht="43.5" customHeight="1">
      <c r="A25" s="6"/>
      <c r="B25" s="4"/>
      <c r="C25" s="5"/>
    </row>
    <row r="26" spans="1:3" s="52" customFormat="1" ht="27.75" customHeight="1">
      <c r="A26" s="6"/>
      <c r="B26" s="4"/>
      <c r="C26" s="5"/>
    </row>
    <row r="27" spans="1:3" s="52" customFormat="1" ht="30.75" customHeight="1">
      <c r="A27" s="6"/>
      <c r="B27" s="4"/>
      <c r="C27" s="5"/>
    </row>
    <row r="28" spans="1:3" s="8" customFormat="1" ht="29.25" customHeight="1">
      <c r="A28" s="6"/>
      <c r="B28" s="4"/>
      <c r="C28" s="5"/>
    </row>
    <row r="29" spans="1:3" ht="27" customHeight="1"/>
    <row r="30" spans="1:3" ht="27" customHeight="1"/>
    <row r="31" spans="1:3" s="52" customFormat="1" ht="27" customHeight="1">
      <c r="A31" s="6"/>
      <c r="B31" s="4"/>
      <c r="C31" s="5"/>
    </row>
    <row r="32" spans="1:3" s="52" customFormat="1" ht="27" customHeight="1">
      <c r="A32" s="6"/>
      <c r="B32" s="4"/>
      <c r="C32" s="5"/>
    </row>
    <row r="33" spans="1:3" s="52" customFormat="1" ht="27" customHeight="1">
      <c r="A33" s="6"/>
      <c r="B33" s="4"/>
      <c r="C33" s="5"/>
    </row>
    <row r="34" spans="1:3" s="52" customFormat="1" ht="27" customHeight="1">
      <c r="A34" s="6"/>
      <c r="B34" s="4"/>
      <c r="C34" s="5"/>
    </row>
    <row r="35" spans="1:3" s="52" customFormat="1" ht="27" customHeight="1">
      <c r="A35" s="6"/>
      <c r="B35" s="4"/>
      <c r="C35" s="5"/>
    </row>
    <row r="36" spans="1:3" s="52" customFormat="1" ht="27" customHeight="1">
      <c r="A36" s="6"/>
      <c r="B36" s="4"/>
      <c r="C36" s="5"/>
    </row>
    <row r="37" spans="1:3" s="52" customFormat="1" ht="27" customHeight="1">
      <c r="A37" s="6"/>
      <c r="B37" s="4"/>
      <c r="C37" s="5"/>
    </row>
  </sheetData>
  <mergeCells count="3">
    <mergeCell ref="C2:C3"/>
    <mergeCell ref="C5:C6"/>
    <mergeCell ref="C8:C9"/>
  </mergeCells>
  <phoneticPr fontId="16"/>
  <hyperlinks>
    <hyperlink ref="A4" r:id="rId1" xr:uid="{540D2255-CB0A-4357-B1EB-6AE8A440F973}"/>
    <hyperlink ref="A7" r:id="rId2" xr:uid="{CB902DA7-91D4-44AB-9714-A70F438D92E2}"/>
    <hyperlink ref="A10" r:id="rId3" xr:uid="{FFF8846B-D987-4A67-B159-B59446A67C89}"/>
  </hyperlinks>
  <pageMargins left="0" right="0" top="0.19685039370078741" bottom="0.39370078740157483" header="0" footer="0.19685039370078741"/>
  <pageSetup paperSize="8" scale="55" orientation="portrait" horizontalDpi="300" verticalDpi="300"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D61E0-C409-4505-9502-76758B85CCC6}">
  <dimension ref="A1:Y100"/>
  <sheetViews>
    <sheetView view="pageBreakPreview" zoomScaleNormal="94" zoomScaleSheetLayoutView="100" workbookViewId="0">
      <selection activeCell="R12" sqref="R12"/>
    </sheetView>
  </sheetViews>
  <sheetFormatPr defaultColWidth="8.88671875" defaultRowHeight="13.2"/>
  <cols>
    <col min="1" max="1" width="1.6640625" style="189" customWidth="1"/>
    <col min="2" max="2" width="2.6640625" style="189" hidden="1" customWidth="1"/>
    <col min="3" max="4" width="14.77734375" style="189" customWidth="1"/>
    <col min="5" max="5" width="14.77734375" style="326" customWidth="1"/>
    <col min="6" max="6" width="8.88671875" style="326"/>
    <col min="7" max="7" width="5.21875" style="326" customWidth="1"/>
    <col min="8" max="8" width="12.5546875" style="189" customWidth="1"/>
    <col min="9" max="9" width="8.88671875" style="189"/>
    <col min="10" max="10" width="6.33203125" style="189" customWidth="1"/>
    <col min="11" max="13" width="8.88671875" style="189"/>
    <col min="14" max="14" width="4.33203125" style="189" customWidth="1"/>
    <col min="15" max="15" width="6.44140625" style="189" customWidth="1"/>
    <col min="16" max="19" width="8.88671875" style="189"/>
    <col min="20" max="20" width="2.21875" style="189" customWidth="1"/>
    <col min="21" max="24" width="8.88671875" style="189"/>
    <col min="25" max="25" width="5.44140625" style="189" customWidth="1"/>
    <col min="26" max="16384" width="8.88671875" style="189"/>
  </cols>
  <sheetData>
    <row r="1" spans="1:25" ht="6" customHeight="1"/>
    <row r="2" spans="1:25" ht="39.6" customHeight="1">
      <c r="A2" s="318"/>
      <c r="B2" s="318"/>
      <c r="C2" s="318"/>
      <c r="D2" s="647"/>
      <c r="E2" s="647"/>
      <c r="F2" s="647"/>
      <c r="G2" s="647"/>
      <c r="H2" s="647"/>
      <c r="I2" s="647"/>
      <c r="J2" s="648"/>
      <c r="K2" s="648"/>
      <c r="L2" s="648"/>
      <c r="M2" s="648"/>
      <c r="N2" s="648"/>
      <c r="O2" s="648"/>
      <c r="P2" s="648"/>
      <c r="Q2" s="318"/>
      <c r="R2" s="318"/>
      <c r="S2" s="318"/>
      <c r="T2" s="318"/>
      <c r="U2" s="319"/>
      <c r="V2" s="319"/>
      <c r="W2" s="319"/>
      <c r="X2" s="319"/>
      <c r="Y2" s="319"/>
    </row>
    <row r="3" spans="1:25" ht="37.200000000000003" customHeight="1">
      <c r="A3" s="318"/>
      <c r="B3" s="318"/>
      <c r="C3" s="442" t="s">
        <v>208</v>
      </c>
      <c r="D3" s="442"/>
      <c r="E3" s="442"/>
      <c r="F3" s="442"/>
      <c r="G3" s="442"/>
      <c r="H3" s="442"/>
      <c r="I3" s="442"/>
      <c r="J3" s="442"/>
      <c r="K3" s="442"/>
      <c r="L3" s="442"/>
      <c r="M3" s="442"/>
      <c r="N3" s="442"/>
      <c r="O3" s="442"/>
      <c r="P3" s="442"/>
      <c r="Q3" s="442"/>
      <c r="R3" s="442"/>
      <c r="S3" s="442"/>
      <c r="T3" s="442"/>
      <c r="U3" s="319"/>
      <c r="V3" s="319"/>
      <c r="W3" s="319"/>
      <c r="X3" s="319"/>
      <c r="Y3" s="319"/>
    </row>
    <row r="4" spans="1:25" ht="32.4" customHeight="1">
      <c r="A4" s="318"/>
      <c r="B4" s="318"/>
      <c r="C4" s="318"/>
      <c r="D4" s="318"/>
      <c r="E4" s="318"/>
      <c r="F4" s="318"/>
      <c r="G4" s="318"/>
      <c r="H4" s="318"/>
      <c r="I4" s="318"/>
      <c r="J4" s="318"/>
      <c r="K4" s="318"/>
      <c r="L4" s="318"/>
      <c r="M4" s="442"/>
      <c r="N4" s="442"/>
      <c r="O4" s="442"/>
      <c r="P4" s="442"/>
      <c r="Q4" s="442"/>
      <c r="R4" s="442"/>
      <c r="S4" s="442"/>
      <c r="T4" s="442"/>
      <c r="U4" s="319"/>
      <c r="V4" s="319"/>
      <c r="W4" s="319"/>
      <c r="X4" s="319"/>
      <c r="Y4" s="319"/>
    </row>
    <row r="5" spans="1:25" ht="11.4" customHeight="1">
      <c r="A5" s="318"/>
      <c r="B5" s="318"/>
      <c r="C5" s="318"/>
      <c r="D5" s="318"/>
      <c r="E5" s="318"/>
      <c r="F5" s="318"/>
      <c r="G5" s="318"/>
      <c r="H5" s="318"/>
      <c r="I5" s="318"/>
      <c r="J5" s="318"/>
      <c r="K5" s="318"/>
      <c r="L5" s="318"/>
      <c r="M5" s="318"/>
      <c r="N5" s="530"/>
      <c r="O5" s="530"/>
      <c r="P5" s="530"/>
      <c r="Q5" s="530"/>
      <c r="R5" s="530"/>
      <c r="S5" s="530"/>
      <c r="T5" s="530"/>
      <c r="U5" s="319"/>
      <c r="V5" s="319"/>
      <c r="W5" s="319"/>
      <c r="X5" s="319"/>
      <c r="Y5" s="319"/>
    </row>
    <row r="6" spans="1:25" ht="23.4" customHeight="1">
      <c r="A6" s="318"/>
      <c r="B6" s="318"/>
      <c r="C6" s="318"/>
      <c r="D6" s="318"/>
      <c r="E6" s="318"/>
      <c r="F6" s="318"/>
      <c r="G6" s="318"/>
      <c r="H6" s="318"/>
      <c r="I6" s="318"/>
      <c r="J6" s="318"/>
      <c r="K6" s="318"/>
      <c r="L6" s="318"/>
      <c r="M6" s="318"/>
      <c r="N6" s="530"/>
      <c r="O6" s="530"/>
      <c r="P6" s="530"/>
      <c r="Q6" s="530"/>
      <c r="R6" s="530"/>
      <c r="S6" s="530"/>
      <c r="T6" s="530"/>
      <c r="U6" s="319"/>
      <c r="V6" s="319"/>
      <c r="W6" s="319"/>
      <c r="X6" s="319"/>
      <c r="Y6" s="319"/>
    </row>
    <row r="7" spans="1:25" ht="16.2">
      <c r="A7" s="318"/>
      <c r="B7" s="318"/>
      <c r="C7" s="318"/>
      <c r="D7" s="318"/>
      <c r="E7" s="318"/>
      <c r="F7" s="318"/>
      <c r="G7" s="318"/>
      <c r="H7" s="318"/>
      <c r="I7" s="318"/>
      <c r="J7" s="318"/>
      <c r="K7" s="318"/>
      <c r="L7" s="318"/>
      <c r="M7" s="318"/>
      <c r="N7" s="530"/>
      <c r="O7" s="530"/>
      <c r="P7" s="530"/>
      <c r="Q7" s="530"/>
      <c r="R7" s="530"/>
      <c r="S7" s="530"/>
      <c r="T7" s="530"/>
      <c r="U7" s="319"/>
      <c r="V7" s="319"/>
      <c r="W7" s="319"/>
      <c r="X7" s="319"/>
      <c r="Y7" s="319"/>
    </row>
    <row r="8" spans="1:25" ht="11.4" customHeight="1">
      <c r="A8" s="318"/>
      <c r="B8" s="318"/>
      <c r="C8" s="318"/>
      <c r="D8" s="318"/>
      <c r="E8" s="318"/>
      <c r="F8" s="318"/>
      <c r="G8" s="318"/>
      <c r="H8" s="318"/>
      <c r="I8" s="318"/>
      <c r="J8" s="318"/>
      <c r="K8" s="318"/>
      <c r="L8" s="318"/>
      <c r="M8" s="318"/>
      <c r="N8" s="530"/>
      <c r="O8" s="530"/>
      <c r="P8" s="530"/>
      <c r="Q8" s="530"/>
      <c r="R8" s="530"/>
      <c r="S8" s="649"/>
      <c r="T8" s="649"/>
      <c r="U8" s="319"/>
      <c r="V8" s="319"/>
      <c r="W8" s="319"/>
      <c r="X8" s="319"/>
      <c r="Y8" s="319"/>
    </row>
    <row r="9" spans="1:25" ht="16.2" customHeight="1">
      <c r="A9" s="318"/>
      <c r="B9" s="318"/>
      <c r="C9" s="318"/>
      <c r="D9" s="318"/>
      <c r="E9" s="318"/>
      <c r="F9" s="318"/>
      <c r="G9" s="318"/>
      <c r="H9" s="318"/>
      <c r="I9" s="318"/>
      <c r="J9" s="318"/>
      <c r="K9" s="318"/>
      <c r="L9" s="318"/>
      <c r="M9" s="318"/>
      <c r="N9" s="530"/>
      <c r="O9" s="530"/>
      <c r="P9" s="530"/>
      <c r="Q9" s="530"/>
      <c r="R9" s="530"/>
      <c r="S9" s="649"/>
      <c r="T9" s="649"/>
      <c r="U9" s="319"/>
      <c r="V9" s="319"/>
      <c r="W9" s="319"/>
      <c r="X9" s="319"/>
      <c r="Y9" s="319"/>
    </row>
    <row r="10" spans="1:25" ht="16.2" customHeight="1">
      <c r="A10" s="318"/>
      <c r="B10" s="318"/>
      <c r="C10" s="318"/>
      <c r="D10" s="318"/>
      <c r="E10" s="318"/>
      <c r="F10" s="318"/>
      <c r="G10" s="318"/>
      <c r="H10" s="318"/>
      <c r="I10" s="318"/>
      <c r="J10" s="318"/>
      <c r="K10" s="318"/>
      <c r="L10" s="318"/>
      <c r="M10" s="318"/>
      <c r="N10" s="530"/>
      <c r="O10" s="530"/>
      <c r="P10" s="530"/>
      <c r="Q10" s="530"/>
      <c r="R10" s="530"/>
      <c r="S10" s="649"/>
      <c r="T10" s="649"/>
      <c r="U10" s="319"/>
      <c r="V10" s="319"/>
      <c r="W10" s="319"/>
      <c r="X10" s="319"/>
      <c r="Y10" s="319"/>
    </row>
    <row r="11" spans="1:25" ht="11.4" customHeight="1">
      <c r="A11" s="318"/>
      <c r="B11" s="318"/>
      <c r="C11" s="318"/>
      <c r="D11" s="318"/>
      <c r="E11" s="318"/>
      <c r="F11" s="318"/>
      <c r="G11" s="318"/>
      <c r="H11" s="318"/>
      <c r="I11" s="318"/>
      <c r="J11" s="318"/>
      <c r="K11" s="318"/>
      <c r="L11" s="318"/>
      <c r="M11" s="318"/>
      <c r="N11" s="530"/>
      <c r="O11" s="530"/>
      <c r="P11" s="530"/>
      <c r="Q11" s="530"/>
      <c r="R11" s="530"/>
      <c r="S11" s="649"/>
      <c r="T11" s="649"/>
      <c r="U11" s="319"/>
      <c r="V11" s="319"/>
      <c r="W11" s="319"/>
      <c r="X11" s="319"/>
      <c r="Y11" s="319"/>
    </row>
    <row r="12" spans="1:25" ht="107.4" customHeight="1">
      <c r="A12" s="318"/>
      <c r="B12" s="318"/>
      <c r="C12" s="318"/>
      <c r="D12" s="318"/>
      <c r="E12" s="318"/>
      <c r="F12" s="318"/>
      <c r="G12" s="318"/>
      <c r="H12" s="318"/>
      <c r="I12" s="318"/>
      <c r="J12" s="318"/>
      <c r="K12" s="318"/>
      <c r="L12" s="318"/>
      <c r="M12" s="318"/>
      <c r="N12" s="530"/>
      <c r="O12" s="530"/>
      <c r="P12" s="530"/>
      <c r="Q12" s="530"/>
      <c r="R12" s="530"/>
      <c r="S12" s="649"/>
      <c r="T12" s="649"/>
      <c r="U12" s="319"/>
      <c r="V12" s="319"/>
      <c r="W12" s="319"/>
      <c r="X12" s="319"/>
      <c r="Y12" s="319"/>
    </row>
    <row r="13" spans="1:25" ht="16.2">
      <c r="A13" s="318"/>
      <c r="B13" s="318"/>
      <c r="C13" s="318"/>
      <c r="D13" s="318"/>
      <c r="E13" s="318"/>
      <c r="F13" s="318"/>
      <c r="G13" s="318"/>
      <c r="H13" s="318"/>
      <c r="I13" s="318"/>
      <c r="J13" s="318"/>
      <c r="K13" s="318"/>
      <c r="L13" s="318"/>
      <c r="M13" s="318"/>
      <c r="N13" s="530"/>
      <c r="O13" s="530"/>
      <c r="P13" s="530"/>
      <c r="Q13" s="530"/>
      <c r="R13" s="530"/>
      <c r="S13" s="530"/>
      <c r="T13" s="530"/>
      <c r="U13" s="319"/>
      <c r="V13" s="319"/>
      <c r="W13" s="319"/>
      <c r="X13" s="319"/>
      <c r="Y13" s="319"/>
    </row>
    <row r="14" spans="1:25" ht="11.4" customHeight="1">
      <c r="A14" s="318"/>
      <c r="B14" s="318"/>
      <c r="C14" s="318"/>
      <c r="D14" s="318"/>
      <c r="E14" s="318"/>
      <c r="F14" s="318"/>
      <c r="G14" s="318"/>
      <c r="H14" s="318"/>
      <c r="I14" s="318"/>
      <c r="J14" s="318"/>
      <c r="K14" s="318"/>
      <c r="L14" s="318"/>
      <c r="M14" s="318"/>
      <c r="N14" s="530"/>
      <c r="O14" s="530"/>
      <c r="P14" s="530"/>
      <c r="Q14" s="530"/>
      <c r="R14" s="530"/>
      <c r="S14" s="530"/>
      <c r="T14" s="530"/>
      <c r="U14" s="319"/>
      <c r="V14" s="319"/>
      <c r="W14" s="319"/>
      <c r="X14" s="319"/>
      <c r="Y14" s="319"/>
    </row>
    <row r="15" spans="1:25" ht="24" customHeight="1">
      <c r="A15" s="318"/>
      <c r="B15" s="318"/>
      <c r="C15" s="318"/>
      <c r="D15" s="318"/>
      <c r="E15" s="318"/>
      <c r="F15" s="318"/>
      <c r="G15" s="318"/>
      <c r="H15" s="318"/>
      <c r="I15" s="318"/>
      <c r="J15" s="318"/>
      <c r="K15" s="318"/>
      <c r="L15" s="318"/>
      <c r="M15" s="318"/>
      <c r="N15" s="530"/>
      <c r="O15" s="530"/>
      <c r="P15" s="530"/>
      <c r="Q15" s="530"/>
      <c r="R15" s="530"/>
      <c r="S15" s="530"/>
      <c r="T15" s="530"/>
      <c r="U15" s="319"/>
      <c r="V15" s="319"/>
      <c r="W15" s="319"/>
      <c r="X15" s="319"/>
      <c r="Y15" s="319"/>
    </row>
    <row r="16" spans="1:25" ht="16.2">
      <c r="A16" s="318"/>
      <c r="B16" s="318"/>
      <c r="C16" s="318"/>
      <c r="D16" s="318"/>
      <c r="E16" s="318"/>
      <c r="F16" s="318"/>
      <c r="G16" s="318"/>
      <c r="H16" s="318"/>
      <c r="I16" s="318"/>
      <c r="J16" s="318"/>
      <c r="K16" s="318"/>
      <c r="L16" s="318"/>
      <c r="M16" s="318"/>
      <c r="N16" s="530"/>
      <c r="O16" s="530"/>
      <c r="P16" s="530"/>
      <c r="Q16" s="530"/>
      <c r="R16" s="530"/>
      <c r="S16" s="530"/>
      <c r="T16" s="530"/>
      <c r="U16" s="319"/>
      <c r="V16" s="319"/>
      <c r="W16" s="319"/>
      <c r="X16" s="319"/>
      <c r="Y16" s="319"/>
    </row>
    <row r="17" spans="1:25" ht="16.2" customHeight="1">
      <c r="A17" s="318"/>
      <c r="B17" s="318"/>
      <c r="C17" s="646" t="s">
        <v>263</v>
      </c>
      <c r="D17" s="646"/>
      <c r="E17" s="646"/>
      <c r="F17" s="646"/>
      <c r="G17" s="646"/>
      <c r="H17" s="646"/>
      <c r="I17" s="646"/>
      <c r="J17" s="646"/>
      <c r="K17" s="646"/>
      <c r="L17" s="646"/>
      <c r="M17" s="646"/>
      <c r="N17" s="646"/>
      <c r="O17" s="646"/>
      <c r="P17" s="646"/>
      <c r="Q17" s="646"/>
      <c r="R17" s="646"/>
      <c r="S17" s="646"/>
      <c r="T17" s="646"/>
      <c r="U17" s="646"/>
      <c r="V17" s="646"/>
      <c r="W17" s="646"/>
      <c r="X17" s="646"/>
      <c r="Y17" s="646"/>
    </row>
    <row r="18" spans="1:25" ht="48.6" customHeight="1">
      <c r="A18" s="318"/>
      <c r="B18" s="318"/>
      <c r="C18" s="646"/>
      <c r="D18" s="646"/>
      <c r="E18" s="646"/>
      <c r="F18" s="646"/>
      <c r="G18" s="646"/>
      <c r="H18" s="646"/>
      <c r="I18" s="646"/>
      <c r="J18" s="646"/>
      <c r="K18" s="646"/>
      <c r="L18" s="646"/>
      <c r="M18" s="646"/>
      <c r="N18" s="646"/>
      <c r="O18" s="646"/>
      <c r="P18" s="646"/>
      <c r="Q18" s="646"/>
      <c r="R18" s="646"/>
      <c r="S18" s="646"/>
      <c r="T18" s="646"/>
      <c r="U18" s="646"/>
      <c r="V18" s="646"/>
      <c r="W18" s="646"/>
      <c r="X18" s="646"/>
      <c r="Y18" s="646"/>
    </row>
    <row r="19" spans="1:25" ht="48.6" customHeight="1">
      <c r="A19" s="318"/>
      <c r="B19" s="318"/>
      <c r="C19" s="650" t="s">
        <v>246</v>
      </c>
      <c r="D19" s="650"/>
      <c r="E19" s="650"/>
      <c r="F19" s="645" t="s">
        <v>245</v>
      </c>
      <c r="G19" s="645"/>
      <c r="H19" s="645"/>
      <c r="I19" s="645"/>
      <c r="J19" s="645"/>
      <c r="K19" s="645"/>
      <c r="L19" s="645"/>
      <c r="M19" s="645"/>
      <c r="N19" s="645"/>
      <c r="O19" s="645"/>
      <c r="P19" s="650" t="s">
        <v>247</v>
      </c>
      <c r="Q19" s="650"/>
      <c r="R19" s="650"/>
      <c r="S19" s="650"/>
      <c r="T19" s="444"/>
      <c r="U19" s="319"/>
      <c r="V19" s="319"/>
      <c r="W19" s="319"/>
      <c r="X19" s="319"/>
      <c r="Y19" s="319"/>
    </row>
    <row r="20" spans="1:25" ht="16.2" customHeight="1">
      <c r="A20" s="318"/>
      <c r="B20" s="318"/>
      <c r="C20" s="318"/>
      <c r="D20" s="318"/>
      <c r="E20" s="318"/>
      <c r="F20" s="443"/>
      <c r="G20" s="443"/>
      <c r="H20" s="443"/>
      <c r="I20" s="443"/>
      <c r="J20" s="445"/>
      <c r="K20" s="445"/>
      <c r="L20" s="445"/>
      <c r="M20" s="445"/>
      <c r="N20" s="445"/>
      <c r="O20" s="445"/>
      <c r="P20" s="445"/>
      <c r="Q20" s="445"/>
      <c r="R20" s="445"/>
      <c r="S20" s="445"/>
      <c r="T20" s="445"/>
      <c r="U20" s="319"/>
      <c r="V20" s="319"/>
      <c r="W20" s="319"/>
      <c r="X20" s="319"/>
      <c r="Y20" s="319"/>
    </row>
    <row r="21" spans="1:25" ht="16.2" customHeight="1">
      <c r="A21" s="318"/>
      <c r="B21" s="318"/>
      <c r="C21" s="318"/>
      <c r="D21" s="318"/>
      <c r="E21" s="318"/>
      <c r="F21" s="443"/>
      <c r="G21" s="443"/>
      <c r="H21" s="443"/>
      <c r="I21" s="443"/>
      <c r="J21" s="644"/>
      <c r="K21" s="644"/>
      <c r="L21" s="644"/>
      <c r="M21" s="644"/>
      <c r="N21" s="644"/>
      <c r="O21" s="644"/>
      <c r="P21" s="644"/>
      <c r="Q21" s="644"/>
      <c r="R21" s="644"/>
      <c r="S21" s="644"/>
      <c r="T21" s="644"/>
      <c r="U21" s="319"/>
      <c r="V21" s="319"/>
      <c r="W21" s="319"/>
      <c r="X21" s="319"/>
      <c r="Y21" s="319"/>
    </row>
    <row r="22" spans="1:25" ht="13.2" customHeight="1">
      <c r="A22" s="321"/>
      <c r="B22" s="321"/>
      <c r="C22" s="321"/>
      <c r="D22" s="321"/>
      <c r="E22" s="322"/>
      <c r="F22" s="446"/>
      <c r="G22" s="446"/>
      <c r="H22" s="446"/>
      <c r="I22" s="446"/>
      <c r="J22" s="644"/>
      <c r="K22" s="644"/>
      <c r="L22" s="644"/>
      <c r="M22" s="644"/>
      <c r="N22" s="644"/>
      <c r="O22" s="644"/>
      <c r="P22" s="644"/>
      <c r="Q22" s="644"/>
      <c r="R22" s="644"/>
      <c r="S22" s="644"/>
      <c r="T22" s="644"/>
      <c r="U22" s="319"/>
      <c r="V22" s="319"/>
      <c r="W22" s="319"/>
      <c r="X22" s="319"/>
      <c r="Y22" s="319"/>
    </row>
    <row r="23" spans="1:25" ht="13.2" customHeight="1">
      <c r="A23" s="321"/>
      <c r="B23" s="321"/>
      <c r="C23" s="321"/>
      <c r="D23" s="321"/>
      <c r="E23" s="322"/>
      <c r="F23" s="446"/>
      <c r="G23" s="446"/>
      <c r="H23" s="446"/>
      <c r="I23" s="446"/>
      <c r="J23" s="644"/>
      <c r="K23" s="644"/>
      <c r="L23" s="644"/>
      <c r="M23" s="644"/>
      <c r="N23" s="644"/>
      <c r="O23" s="644"/>
      <c r="P23" s="644"/>
      <c r="Q23" s="644"/>
      <c r="R23" s="644"/>
      <c r="S23" s="644"/>
      <c r="T23" s="644"/>
      <c r="U23" s="319"/>
      <c r="V23" s="319"/>
      <c r="W23" s="319"/>
      <c r="X23" s="319"/>
      <c r="Y23" s="319"/>
    </row>
    <row r="24" spans="1:25" ht="13.2" customHeight="1">
      <c r="A24" s="321"/>
      <c r="B24" s="321"/>
      <c r="C24" s="321"/>
      <c r="D24" s="321"/>
      <c r="E24" s="322"/>
      <c r="F24" s="322"/>
      <c r="G24" s="322"/>
      <c r="H24" s="322"/>
      <c r="I24" s="322"/>
      <c r="J24" s="320"/>
      <c r="K24" s="320"/>
      <c r="L24" s="320"/>
      <c r="M24" s="320"/>
      <c r="N24" s="320"/>
      <c r="O24" s="320"/>
      <c r="P24" s="320"/>
      <c r="Q24" s="320"/>
      <c r="R24" s="320"/>
      <c r="S24" s="320"/>
      <c r="T24" s="320"/>
      <c r="U24" s="319"/>
      <c r="V24" s="319"/>
      <c r="W24" s="319"/>
      <c r="X24" s="319"/>
      <c r="Y24" s="319"/>
    </row>
    <row r="25" spans="1:25" ht="13.2" customHeight="1">
      <c r="A25" s="321"/>
      <c r="B25" s="321"/>
      <c r="C25" s="321"/>
      <c r="D25" s="321"/>
      <c r="E25" s="322"/>
      <c r="F25" s="322"/>
      <c r="G25" s="322"/>
      <c r="H25" s="322"/>
      <c r="I25" s="322"/>
      <c r="J25" s="320"/>
      <c r="K25" s="320"/>
      <c r="L25" s="320"/>
      <c r="M25" s="320"/>
      <c r="N25" s="320"/>
      <c r="O25" s="320"/>
      <c r="P25" s="320"/>
      <c r="Q25" s="320"/>
      <c r="R25" s="320"/>
      <c r="S25" s="320"/>
      <c r="T25" s="320"/>
      <c r="U25" s="319"/>
      <c r="V25" s="319"/>
      <c r="W25" s="319"/>
      <c r="X25" s="319"/>
      <c r="Y25" s="319"/>
    </row>
    <row r="26" spans="1:25">
      <c r="A26" s="321"/>
      <c r="B26" s="321"/>
      <c r="C26" s="321"/>
      <c r="D26" s="321"/>
      <c r="E26" s="322"/>
      <c r="F26" s="322"/>
      <c r="G26" s="322"/>
      <c r="H26" s="322"/>
      <c r="I26" s="322"/>
      <c r="J26" s="322"/>
      <c r="K26" s="322"/>
      <c r="L26" s="322"/>
      <c r="M26" s="322"/>
      <c r="N26" s="322"/>
      <c r="O26" s="319"/>
      <c r="P26" s="319"/>
      <c r="Q26" s="319"/>
      <c r="R26" s="319"/>
      <c r="S26" s="319"/>
      <c r="T26" s="319"/>
      <c r="U26" s="319"/>
      <c r="V26" s="319"/>
      <c r="W26" s="319"/>
      <c r="X26" s="319"/>
      <c r="Y26" s="319"/>
    </row>
    <row r="27" spans="1:25">
      <c r="A27" s="321"/>
      <c r="B27" s="321"/>
      <c r="C27" s="321"/>
      <c r="D27" s="321"/>
      <c r="E27" s="322"/>
      <c r="F27" s="322"/>
      <c r="G27" s="322"/>
      <c r="H27" s="319"/>
      <c r="I27" s="319"/>
      <c r="J27" s="319"/>
      <c r="K27" s="319"/>
      <c r="L27" s="319"/>
      <c r="M27" s="319"/>
      <c r="N27" s="319"/>
      <c r="O27" s="319"/>
      <c r="P27" s="319"/>
      <c r="Q27" s="319"/>
      <c r="R27" s="319"/>
      <c r="S27" s="319"/>
      <c r="T27" s="319"/>
      <c r="U27" s="319"/>
      <c r="V27" s="319"/>
      <c r="W27" s="319"/>
      <c r="X27" s="319"/>
      <c r="Y27" s="319"/>
    </row>
    <row r="28" spans="1:25">
      <c r="A28" s="319"/>
      <c r="B28" s="319"/>
      <c r="C28" s="319"/>
      <c r="D28" s="319"/>
      <c r="E28" s="322"/>
      <c r="F28" s="322"/>
      <c r="G28" s="322"/>
      <c r="H28" s="319"/>
      <c r="I28" s="319"/>
      <c r="J28" s="319"/>
      <c r="K28" s="319"/>
      <c r="L28" s="319"/>
      <c r="M28" s="319"/>
      <c r="N28" s="319"/>
      <c r="O28" s="319"/>
      <c r="P28" s="319"/>
      <c r="Q28" s="319"/>
      <c r="R28" s="319"/>
      <c r="S28" s="319"/>
      <c r="T28" s="319"/>
      <c r="U28" s="319"/>
      <c r="V28" s="319"/>
      <c r="W28" s="319"/>
      <c r="X28" s="319"/>
      <c r="Y28" s="319"/>
    </row>
    <row r="29" spans="1:25" ht="156.6" customHeight="1">
      <c r="A29" s="319"/>
      <c r="B29" s="319"/>
      <c r="C29" s="319"/>
      <c r="D29" s="319"/>
      <c r="E29" s="323"/>
      <c r="F29" s="324"/>
      <c r="G29" s="324"/>
      <c r="H29" s="324"/>
      <c r="I29" s="324"/>
      <c r="J29" s="324"/>
      <c r="K29" s="324"/>
      <c r="L29" s="324"/>
      <c r="M29" s="324"/>
      <c r="N29" s="324"/>
      <c r="O29" s="319"/>
      <c r="P29" s="319"/>
      <c r="Q29" s="319"/>
      <c r="R29" s="319"/>
      <c r="S29" s="319"/>
      <c r="T29" s="319"/>
      <c r="U29" s="319"/>
      <c r="V29" s="319"/>
      <c r="W29" s="319"/>
      <c r="X29" s="319"/>
      <c r="Y29" s="319"/>
    </row>
    <row r="30" spans="1:25">
      <c r="A30" s="319"/>
      <c r="B30" s="319"/>
      <c r="C30" s="319"/>
      <c r="D30" s="319"/>
      <c r="E30" s="319"/>
      <c r="F30" s="322"/>
      <c r="G30" s="322"/>
      <c r="H30" s="319"/>
      <c r="I30" s="319"/>
      <c r="J30" s="319"/>
      <c r="K30" s="319"/>
      <c r="L30" s="319"/>
      <c r="M30" s="319"/>
      <c r="N30" s="319"/>
      <c r="O30" s="319"/>
      <c r="P30" s="319"/>
      <c r="Q30" s="319"/>
      <c r="R30" s="319"/>
      <c r="S30" s="319"/>
      <c r="T30" s="319"/>
      <c r="U30" s="319"/>
      <c r="V30" s="319"/>
      <c r="W30" s="319"/>
      <c r="X30" s="319"/>
      <c r="Y30" s="319"/>
    </row>
    <row r="31" spans="1:25">
      <c r="A31" s="319"/>
      <c r="B31" s="319"/>
      <c r="C31" s="319"/>
      <c r="D31" s="319"/>
      <c r="E31" s="319"/>
      <c r="F31" s="322"/>
      <c r="G31" s="322"/>
      <c r="H31" s="319"/>
      <c r="I31" s="319"/>
      <c r="J31" s="319"/>
      <c r="K31" s="319"/>
      <c r="L31" s="319"/>
      <c r="M31" s="319"/>
      <c r="N31" s="319"/>
      <c r="O31" s="319"/>
      <c r="P31" s="319"/>
      <c r="Q31" s="319"/>
      <c r="R31" s="319"/>
      <c r="S31" s="319"/>
      <c r="T31" s="319"/>
      <c r="U31" s="319"/>
      <c r="V31" s="319"/>
      <c r="W31" s="319"/>
      <c r="X31" s="319"/>
      <c r="Y31" s="319"/>
    </row>
    <row r="32" spans="1:25">
      <c r="A32" s="319"/>
      <c r="B32" s="319"/>
      <c r="C32" s="319"/>
      <c r="D32" s="319"/>
      <c r="E32" s="319"/>
      <c r="F32" s="322"/>
      <c r="G32" s="322"/>
      <c r="H32" s="319"/>
      <c r="I32" s="319"/>
      <c r="J32" s="319"/>
      <c r="K32" s="319"/>
      <c r="L32" s="319"/>
      <c r="M32" s="319"/>
      <c r="N32" s="319"/>
      <c r="O32" s="319"/>
      <c r="P32" s="319"/>
      <c r="Q32" s="319"/>
      <c r="R32" s="319"/>
      <c r="S32" s="319"/>
      <c r="T32" s="319"/>
      <c r="U32" s="319"/>
      <c r="V32" s="319"/>
      <c r="W32" s="319"/>
      <c r="X32" s="319"/>
      <c r="Y32" s="319"/>
    </row>
    <row r="33" spans="1:25">
      <c r="A33" s="319"/>
      <c r="B33" s="319"/>
      <c r="C33" s="319"/>
      <c r="D33" s="319"/>
      <c r="E33" s="319"/>
      <c r="F33" s="322"/>
      <c r="G33" s="322"/>
      <c r="H33" s="319"/>
      <c r="I33" s="319"/>
      <c r="J33" s="319"/>
      <c r="K33" s="319"/>
      <c r="L33" s="319"/>
      <c r="M33" s="319"/>
      <c r="N33" s="319"/>
      <c r="O33" s="319"/>
      <c r="P33" s="319"/>
      <c r="Q33" s="319"/>
      <c r="R33" s="319"/>
      <c r="S33" s="319"/>
      <c r="T33" s="319"/>
      <c r="U33" s="319"/>
      <c r="V33" s="319"/>
      <c r="W33" s="319"/>
      <c r="X33" s="319"/>
      <c r="Y33" s="319"/>
    </row>
    <row r="34" spans="1:25">
      <c r="A34" s="319"/>
      <c r="B34" s="319"/>
      <c r="C34" s="319"/>
      <c r="D34" s="319"/>
      <c r="E34" s="319"/>
      <c r="F34" s="322"/>
      <c r="G34" s="322"/>
      <c r="H34" s="319"/>
      <c r="I34" s="319"/>
      <c r="J34" s="319"/>
      <c r="K34" s="319"/>
      <c r="L34" s="319"/>
      <c r="M34" s="319"/>
      <c r="N34" s="319"/>
      <c r="O34" s="319"/>
      <c r="P34" s="319"/>
      <c r="Q34" s="319"/>
      <c r="R34" s="319"/>
      <c r="S34" s="319"/>
      <c r="T34" s="319"/>
      <c r="U34" s="319"/>
      <c r="V34" s="319"/>
      <c r="W34" s="319"/>
      <c r="X34" s="319"/>
      <c r="Y34" s="319"/>
    </row>
    <row r="35" spans="1:25">
      <c r="A35" s="319"/>
      <c r="B35" s="319"/>
      <c r="C35" s="319"/>
      <c r="D35" s="319"/>
      <c r="E35" s="319"/>
      <c r="F35" s="319"/>
      <c r="G35" s="319"/>
      <c r="H35" s="319"/>
      <c r="I35" s="319"/>
      <c r="J35" s="319"/>
      <c r="K35" s="319"/>
      <c r="L35" s="319"/>
      <c r="M35" s="319"/>
      <c r="N35" s="319"/>
      <c r="O35" s="319"/>
      <c r="P35" s="319"/>
      <c r="Q35" s="319"/>
      <c r="R35" s="319"/>
      <c r="S35" s="319"/>
      <c r="T35" s="319"/>
      <c r="U35" s="319"/>
      <c r="V35" s="319"/>
      <c r="W35" s="319"/>
      <c r="X35" s="319"/>
      <c r="Y35" s="319"/>
    </row>
    <row r="36" spans="1:25">
      <c r="A36" s="319"/>
      <c r="B36" s="319"/>
      <c r="C36" s="319"/>
      <c r="D36" s="319"/>
      <c r="E36" s="319"/>
      <c r="F36" s="319"/>
      <c r="G36" s="319"/>
      <c r="H36" s="319"/>
      <c r="I36" s="319"/>
      <c r="J36" s="319"/>
      <c r="K36" s="319"/>
      <c r="L36" s="319"/>
      <c r="M36" s="319"/>
      <c r="N36" s="319"/>
      <c r="O36" s="319"/>
      <c r="P36" s="319"/>
      <c r="Q36" s="319"/>
      <c r="R36" s="319"/>
      <c r="S36" s="319"/>
      <c r="T36" s="319"/>
      <c r="U36" s="319"/>
      <c r="V36" s="319"/>
      <c r="W36" s="319"/>
      <c r="X36" s="319"/>
      <c r="Y36" s="319"/>
    </row>
    <row r="37" spans="1:25">
      <c r="A37" s="319"/>
      <c r="B37" s="319"/>
      <c r="C37" s="319"/>
      <c r="D37" s="319"/>
      <c r="E37" s="319"/>
      <c r="F37" s="319"/>
      <c r="G37" s="319"/>
      <c r="H37" s="319"/>
      <c r="I37" s="319"/>
      <c r="J37" s="319"/>
      <c r="K37" s="319"/>
      <c r="L37" s="319"/>
      <c r="M37" s="319"/>
      <c r="N37" s="319"/>
      <c r="O37" s="319"/>
      <c r="P37" s="319"/>
      <c r="Q37" s="319"/>
      <c r="R37" s="319"/>
      <c r="S37" s="319"/>
      <c r="T37" s="319"/>
      <c r="U37" s="319"/>
      <c r="V37" s="319"/>
      <c r="W37" s="319"/>
      <c r="X37" s="319"/>
      <c r="Y37" s="319"/>
    </row>
    <row r="38" spans="1:25">
      <c r="A38" s="319"/>
      <c r="B38" s="319"/>
      <c r="C38" s="319"/>
      <c r="D38" s="319"/>
      <c r="E38" s="319"/>
      <c r="F38" s="319"/>
      <c r="G38" s="319"/>
      <c r="H38" s="319"/>
      <c r="I38" s="319"/>
      <c r="J38" s="319"/>
      <c r="K38" s="319"/>
      <c r="L38" s="319"/>
      <c r="M38" s="319"/>
      <c r="N38" s="319"/>
      <c r="O38" s="319"/>
      <c r="P38" s="319"/>
      <c r="Q38" s="319"/>
      <c r="R38" s="319"/>
      <c r="S38" s="319"/>
      <c r="T38" s="319"/>
      <c r="U38" s="319"/>
      <c r="V38" s="319"/>
      <c r="W38" s="319"/>
      <c r="X38" s="319"/>
      <c r="Y38" s="319"/>
    </row>
    <row r="39" spans="1:25">
      <c r="A39" s="319"/>
      <c r="B39" s="319"/>
      <c r="C39" s="319"/>
      <c r="D39" s="319"/>
      <c r="E39" s="319"/>
      <c r="F39" s="319"/>
      <c r="G39" s="319"/>
      <c r="H39" s="319"/>
      <c r="I39" s="319"/>
      <c r="J39" s="319"/>
      <c r="K39" s="319"/>
      <c r="L39" s="319"/>
      <c r="M39" s="319"/>
      <c r="N39" s="319"/>
      <c r="O39" s="319"/>
      <c r="P39" s="319"/>
      <c r="Q39" s="319"/>
      <c r="R39" s="319"/>
      <c r="S39" s="319"/>
      <c r="T39" s="319"/>
      <c r="U39" s="319"/>
      <c r="V39" s="319"/>
      <c r="W39" s="319"/>
      <c r="X39" s="319"/>
      <c r="Y39" s="319"/>
    </row>
    <row r="40" spans="1:25">
      <c r="A40" s="319"/>
      <c r="B40" s="319"/>
      <c r="C40" s="319"/>
      <c r="D40" s="319"/>
      <c r="E40" s="325"/>
      <c r="F40" s="322"/>
      <c r="G40" s="322"/>
      <c r="H40" s="319"/>
      <c r="I40" s="319"/>
      <c r="J40" s="319"/>
      <c r="K40" s="319"/>
      <c r="L40" s="319"/>
      <c r="M40" s="319"/>
      <c r="N40" s="319"/>
      <c r="O40" s="319"/>
      <c r="P40" s="319"/>
      <c r="Q40" s="319"/>
      <c r="R40" s="319"/>
      <c r="S40" s="319"/>
      <c r="T40" s="319"/>
      <c r="U40" s="319"/>
      <c r="V40" s="319"/>
      <c r="W40" s="319"/>
      <c r="X40" s="319"/>
      <c r="Y40" s="319"/>
    </row>
    <row r="41" spans="1:25">
      <c r="A41" s="319"/>
      <c r="B41" s="319"/>
      <c r="C41" s="319"/>
      <c r="D41" s="319"/>
      <c r="E41" s="322"/>
      <c r="F41" s="322"/>
      <c r="G41" s="322"/>
      <c r="H41" s="319"/>
      <c r="I41" s="319"/>
      <c r="J41" s="319"/>
      <c r="K41" s="319"/>
      <c r="L41" s="319"/>
      <c r="M41" s="319"/>
      <c r="N41" s="319"/>
      <c r="O41" s="319"/>
      <c r="P41" s="319"/>
      <c r="Q41" s="319"/>
      <c r="R41" s="319"/>
      <c r="S41" s="319"/>
      <c r="T41" s="319"/>
      <c r="U41" s="319"/>
      <c r="V41" s="319"/>
      <c r="W41" s="319"/>
      <c r="X41" s="319"/>
      <c r="Y41" s="319"/>
    </row>
    <row r="42" spans="1:25">
      <c r="A42" s="319"/>
      <c r="B42" s="319"/>
      <c r="C42" s="319"/>
      <c r="D42" s="319"/>
      <c r="E42" s="322"/>
      <c r="F42" s="322"/>
      <c r="G42" s="322"/>
      <c r="H42" s="319"/>
      <c r="I42" s="319"/>
      <c r="J42" s="319"/>
      <c r="K42" s="319"/>
      <c r="L42" s="319"/>
      <c r="M42" s="319"/>
      <c r="N42" s="319"/>
      <c r="O42" s="319"/>
      <c r="P42" s="319"/>
      <c r="Q42" s="319"/>
      <c r="R42" s="319"/>
      <c r="S42" s="319"/>
      <c r="T42" s="319"/>
      <c r="U42" s="319"/>
      <c r="V42" s="319"/>
      <c r="W42" s="319"/>
      <c r="X42" s="319"/>
      <c r="Y42" s="319"/>
    </row>
    <row r="43" spans="1:25">
      <c r="A43" s="319"/>
      <c r="B43" s="319"/>
      <c r="C43" s="319"/>
      <c r="D43" s="319"/>
      <c r="E43" s="322"/>
      <c r="F43" s="322"/>
      <c r="G43" s="322"/>
      <c r="H43" s="319"/>
      <c r="I43" s="319"/>
      <c r="J43" s="319"/>
      <c r="K43" s="319"/>
      <c r="L43" s="319"/>
      <c r="M43" s="319"/>
      <c r="N43" s="319"/>
      <c r="O43" s="319"/>
      <c r="P43" s="319"/>
      <c r="Q43" s="319"/>
      <c r="R43" s="319"/>
      <c r="S43" s="319"/>
      <c r="T43" s="319"/>
      <c r="U43" s="319"/>
      <c r="V43" s="319"/>
      <c r="W43" s="319"/>
      <c r="X43" s="319"/>
      <c r="Y43" s="319"/>
    </row>
    <row r="44" spans="1:25">
      <c r="A44" s="319"/>
      <c r="B44" s="319"/>
      <c r="C44" s="319"/>
      <c r="D44" s="319"/>
      <c r="E44" s="322"/>
      <c r="F44" s="322"/>
      <c r="G44" s="322"/>
      <c r="H44" s="319"/>
      <c r="I44" s="319"/>
      <c r="J44" s="319"/>
      <c r="K44" s="319"/>
      <c r="L44" s="319"/>
      <c r="M44" s="319"/>
      <c r="N44" s="319"/>
      <c r="O44" s="319"/>
      <c r="P44" s="319"/>
      <c r="Q44" s="319"/>
      <c r="R44" s="319"/>
      <c r="S44" s="319"/>
      <c r="T44" s="319"/>
      <c r="U44" s="319"/>
      <c r="V44" s="319"/>
      <c r="W44" s="319"/>
      <c r="X44" s="319"/>
      <c r="Y44" s="319"/>
    </row>
    <row r="45" spans="1:25">
      <c r="A45" s="319"/>
      <c r="B45" s="319"/>
      <c r="C45" s="319"/>
      <c r="D45" s="319"/>
      <c r="E45" s="322"/>
      <c r="F45" s="322"/>
      <c r="G45" s="322"/>
      <c r="H45" s="319"/>
      <c r="I45" s="319"/>
      <c r="J45" s="319"/>
      <c r="K45" s="319"/>
      <c r="L45" s="319"/>
      <c r="M45" s="319"/>
      <c r="N45" s="319"/>
      <c r="O45" s="319"/>
      <c r="P45" s="319"/>
      <c r="Q45" s="319"/>
      <c r="R45" s="319"/>
      <c r="S45" s="319"/>
      <c r="T45" s="319"/>
      <c r="U45" s="319"/>
      <c r="V45" s="319"/>
      <c r="W45" s="319"/>
      <c r="X45" s="319"/>
      <c r="Y45" s="319"/>
    </row>
    <row r="46" spans="1:25">
      <c r="A46" s="319"/>
      <c r="B46" s="319"/>
      <c r="C46" s="319"/>
      <c r="D46" s="319"/>
      <c r="E46" s="322"/>
      <c r="F46" s="322"/>
      <c r="G46" s="322"/>
      <c r="H46" s="319"/>
      <c r="I46" s="319"/>
      <c r="J46" s="319"/>
      <c r="K46" s="319"/>
      <c r="L46" s="319"/>
      <c r="M46" s="319"/>
      <c r="N46" s="319"/>
      <c r="O46" s="319"/>
      <c r="P46" s="319"/>
      <c r="Q46" s="319"/>
      <c r="R46" s="319"/>
      <c r="S46" s="319"/>
      <c r="T46" s="319"/>
      <c r="U46" s="319"/>
      <c r="V46" s="319"/>
      <c r="W46" s="319"/>
      <c r="X46" s="319"/>
      <c r="Y46" s="319"/>
    </row>
    <row r="47" spans="1:25">
      <c r="A47" s="319"/>
      <c r="B47" s="319"/>
      <c r="C47" s="319"/>
      <c r="D47" s="319"/>
      <c r="E47" s="322"/>
      <c r="F47" s="322"/>
      <c r="G47" s="322"/>
      <c r="H47" s="319"/>
      <c r="I47" s="319"/>
      <c r="J47" s="319"/>
      <c r="K47" s="319"/>
      <c r="L47" s="319"/>
      <c r="M47" s="319"/>
      <c r="N47" s="319"/>
      <c r="O47" s="319"/>
      <c r="P47" s="319"/>
      <c r="Q47" s="319"/>
      <c r="R47" s="319"/>
      <c r="S47" s="319"/>
      <c r="T47" s="319"/>
      <c r="U47" s="319"/>
      <c r="V47" s="319"/>
      <c r="W47" s="319"/>
      <c r="X47" s="319"/>
      <c r="Y47" s="319"/>
    </row>
    <row r="48" spans="1:25">
      <c r="A48" s="319"/>
      <c r="B48" s="319"/>
      <c r="C48" s="319"/>
      <c r="D48" s="319"/>
      <c r="E48" s="322"/>
      <c r="F48" s="322"/>
      <c r="G48" s="322"/>
      <c r="H48" s="319"/>
      <c r="I48" s="319"/>
      <c r="J48" s="319"/>
      <c r="K48" s="319"/>
      <c r="L48" s="319"/>
      <c r="M48" s="319"/>
      <c r="N48" s="319"/>
      <c r="O48" s="319"/>
      <c r="P48" s="319"/>
      <c r="Q48" s="319"/>
      <c r="R48" s="319"/>
      <c r="S48" s="319"/>
      <c r="T48" s="319"/>
      <c r="U48" s="319"/>
      <c r="V48" s="319"/>
      <c r="W48" s="319"/>
      <c r="X48" s="319"/>
      <c r="Y48" s="319"/>
    </row>
    <row r="49" spans="1:25">
      <c r="A49" s="319"/>
      <c r="B49" s="319"/>
      <c r="C49" s="319"/>
      <c r="D49" s="319"/>
      <c r="E49" s="322"/>
      <c r="F49" s="322"/>
      <c r="G49" s="322"/>
      <c r="H49" s="319"/>
      <c r="I49" s="319"/>
      <c r="J49" s="319"/>
      <c r="K49" s="319"/>
      <c r="L49" s="319"/>
      <c r="M49" s="319"/>
      <c r="N49" s="319"/>
      <c r="O49" s="319"/>
      <c r="P49" s="319"/>
      <c r="Q49" s="319"/>
      <c r="R49" s="319"/>
      <c r="S49" s="319"/>
      <c r="T49" s="319"/>
      <c r="U49" s="319"/>
      <c r="V49" s="319"/>
      <c r="W49" s="319"/>
      <c r="X49" s="319"/>
      <c r="Y49" s="319"/>
    </row>
    <row r="50" spans="1:25">
      <c r="A50" s="319"/>
      <c r="B50" s="319"/>
      <c r="C50" s="319"/>
      <c r="D50" s="319"/>
      <c r="E50" s="322"/>
      <c r="F50" s="322"/>
      <c r="G50" s="322"/>
      <c r="H50" s="319"/>
      <c r="I50" s="319"/>
      <c r="J50" s="319"/>
      <c r="K50" s="319"/>
      <c r="L50" s="319"/>
      <c r="M50" s="319"/>
      <c r="N50" s="319"/>
      <c r="O50" s="319"/>
      <c r="P50" s="319"/>
      <c r="Q50" s="319"/>
      <c r="R50" s="319"/>
      <c r="S50" s="319"/>
      <c r="T50" s="319"/>
      <c r="U50" s="319"/>
      <c r="V50" s="319"/>
      <c r="W50" s="319"/>
      <c r="X50" s="319"/>
      <c r="Y50" s="319"/>
    </row>
    <row r="51" spans="1:25">
      <c r="A51" s="319"/>
      <c r="B51" s="319"/>
      <c r="C51" s="319"/>
      <c r="D51" s="319"/>
      <c r="E51" s="322"/>
      <c r="F51" s="322"/>
      <c r="G51" s="322"/>
      <c r="H51" s="319"/>
      <c r="I51" s="319"/>
      <c r="J51" s="319"/>
      <c r="K51" s="319"/>
      <c r="L51" s="319"/>
      <c r="M51" s="319"/>
      <c r="N51" s="319"/>
      <c r="O51" s="319"/>
      <c r="P51" s="319"/>
      <c r="Q51" s="319"/>
      <c r="R51" s="319"/>
      <c r="S51" s="319"/>
      <c r="T51" s="319"/>
      <c r="U51" s="319"/>
      <c r="V51" s="319"/>
      <c r="W51" s="319"/>
      <c r="X51" s="319"/>
      <c r="Y51" s="319"/>
    </row>
    <row r="52" spans="1:25">
      <c r="A52" s="319"/>
      <c r="B52" s="319"/>
      <c r="C52" s="319"/>
      <c r="D52" s="319"/>
      <c r="E52" s="322"/>
      <c r="F52" s="322"/>
      <c r="G52" s="322"/>
      <c r="H52" s="319"/>
      <c r="I52" s="319"/>
      <c r="J52" s="319"/>
      <c r="K52" s="319"/>
      <c r="L52" s="319"/>
      <c r="M52" s="319"/>
      <c r="N52" s="319"/>
      <c r="O52" s="319"/>
      <c r="P52" s="319"/>
      <c r="Q52" s="319"/>
      <c r="R52" s="319"/>
      <c r="S52" s="319"/>
      <c r="T52" s="319"/>
      <c r="U52" s="319"/>
      <c r="V52" s="319"/>
      <c r="W52" s="319"/>
      <c r="X52" s="319"/>
      <c r="Y52" s="319"/>
    </row>
    <row r="53" spans="1:25">
      <c r="A53" s="319"/>
      <c r="B53" s="319"/>
      <c r="C53" s="319"/>
      <c r="D53" s="319"/>
      <c r="E53" s="322"/>
      <c r="F53" s="322"/>
      <c r="G53" s="322"/>
      <c r="H53" s="319"/>
      <c r="I53" s="319"/>
      <c r="J53" s="319"/>
      <c r="K53" s="319"/>
      <c r="L53" s="319"/>
      <c r="M53" s="319"/>
      <c r="N53" s="319"/>
      <c r="O53" s="319"/>
      <c r="P53" s="319"/>
      <c r="Q53" s="319"/>
      <c r="R53" s="319"/>
      <c r="S53" s="319"/>
      <c r="T53" s="319"/>
      <c r="U53" s="319"/>
      <c r="V53" s="319"/>
      <c r="W53" s="319"/>
      <c r="X53" s="319"/>
      <c r="Y53" s="319"/>
    </row>
    <row r="54" spans="1:25">
      <c r="A54" s="319"/>
      <c r="B54" s="319"/>
      <c r="C54" s="319"/>
      <c r="D54" s="319"/>
      <c r="E54" s="322"/>
      <c r="F54" s="322"/>
      <c r="G54" s="322"/>
      <c r="H54" s="319"/>
      <c r="I54" s="319"/>
      <c r="J54" s="319"/>
      <c r="K54" s="319"/>
      <c r="L54" s="319"/>
      <c r="M54" s="319"/>
      <c r="N54" s="319"/>
      <c r="O54" s="319"/>
      <c r="P54" s="319"/>
      <c r="Q54" s="319"/>
      <c r="R54" s="319"/>
      <c r="S54" s="319"/>
      <c r="T54" s="319"/>
      <c r="U54" s="319"/>
      <c r="V54" s="319"/>
      <c r="W54" s="319"/>
      <c r="X54" s="319"/>
      <c r="Y54" s="319"/>
    </row>
    <row r="55" spans="1:25">
      <c r="A55" s="319"/>
      <c r="B55" s="319"/>
      <c r="C55" s="319"/>
      <c r="D55" s="319"/>
      <c r="E55" s="322"/>
      <c r="F55" s="322"/>
      <c r="G55" s="322"/>
      <c r="H55" s="319"/>
      <c r="I55" s="319"/>
      <c r="J55" s="319"/>
      <c r="K55" s="319"/>
      <c r="L55" s="319"/>
      <c r="M55" s="319"/>
      <c r="N55" s="319"/>
      <c r="O55" s="319"/>
      <c r="P55" s="319"/>
      <c r="Q55" s="319"/>
      <c r="R55" s="319"/>
      <c r="S55" s="319"/>
      <c r="T55" s="319"/>
      <c r="U55" s="319"/>
      <c r="V55" s="319"/>
      <c r="W55" s="319"/>
      <c r="X55" s="319"/>
      <c r="Y55" s="319"/>
    </row>
    <row r="56" spans="1:25">
      <c r="A56" s="319"/>
      <c r="B56" s="319"/>
      <c r="C56" s="319"/>
      <c r="D56" s="319"/>
      <c r="E56" s="322"/>
      <c r="F56" s="322"/>
      <c r="G56" s="322"/>
      <c r="H56" s="319"/>
      <c r="I56" s="319"/>
      <c r="J56" s="319"/>
      <c r="K56" s="319"/>
      <c r="L56" s="319"/>
      <c r="M56" s="319"/>
      <c r="N56" s="319"/>
      <c r="O56" s="319"/>
      <c r="P56" s="319"/>
      <c r="Q56" s="319"/>
      <c r="R56" s="319"/>
      <c r="S56" s="319"/>
      <c r="T56" s="319"/>
      <c r="U56" s="319"/>
      <c r="V56" s="319"/>
      <c r="W56" s="319"/>
      <c r="X56" s="319"/>
      <c r="Y56" s="319"/>
    </row>
    <row r="57" spans="1:25">
      <c r="A57" s="319"/>
      <c r="B57" s="319"/>
      <c r="C57" s="319"/>
      <c r="D57" s="319"/>
      <c r="E57" s="322"/>
      <c r="F57" s="322"/>
      <c r="G57" s="322"/>
      <c r="H57" s="319"/>
      <c r="I57" s="319"/>
      <c r="J57" s="319"/>
      <c r="K57" s="319"/>
      <c r="L57" s="319"/>
      <c r="M57" s="319"/>
      <c r="N57" s="319"/>
      <c r="O57" s="319"/>
      <c r="P57" s="319"/>
      <c r="Q57" s="319"/>
      <c r="R57" s="319"/>
      <c r="S57" s="319"/>
      <c r="T57" s="319"/>
      <c r="U57" s="319"/>
      <c r="V57" s="319"/>
      <c r="W57" s="319"/>
      <c r="X57" s="319"/>
      <c r="Y57" s="319"/>
    </row>
    <row r="58" spans="1:25">
      <c r="A58" s="319"/>
      <c r="B58" s="319"/>
      <c r="C58" s="319"/>
      <c r="D58" s="319"/>
      <c r="E58" s="322"/>
      <c r="F58" s="322"/>
      <c r="G58" s="322"/>
      <c r="H58" s="319"/>
      <c r="I58" s="319"/>
      <c r="J58" s="319"/>
      <c r="K58" s="319"/>
      <c r="L58" s="319"/>
      <c r="M58" s="319"/>
      <c r="N58" s="319"/>
      <c r="O58" s="319"/>
      <c r="P58" s="319"/>
      <c r="Q58" s="319"/>
      <c r="R58" s="319"/>
      <c r="S58" s="319"/>
      <c r="T58" s="319"/>
      <c r="U58" s="319"/>
      <c r="V58" s="319"/>
      <c r="W58" s="319"/>
      <c r="X58" s="319"/>
      <c r="Y58" s="319"/>
    </row>
    <row r="59" spans="1:25">
      <c r="A59" s="319"/>
      <c r="B59" s="319"/>
      <c r="C59" s="319"/>
      <c r="D59" s="319"/>
      <c r="E59" s="319"/>
      <c r="F59" s="319"/>
      <c r="G59" s="319"/>
      <c r="H59" s="319"/>
      <c r="I59" s="319"/>
      <c r="J59" s="319"/>
      <c r="K59" s="319"/>
      <c r="L59" s="319"/>
      <c r="M59" s="319"/>
      <c r="N59" s="319"/>
      <c r="O59" s="319"/>
      <c r="P59" s="319"/>
      <c r="Q59" s="319"/>
      <c r="R59" s="319"/>
      <c r="S59" s="319"/>
      <c r="T59" s="319"/>
      <c r="U59" s="319"/>
      <c r="V59" s="319"/>
      <c r="W59" s="319"/>
      <c r="X59" s="319"/>
      <c r="Y59" s="319"/>
    </row>
    <row r="60" spans="1:25">
      <c r="A60" s="319"/>
      <c r="B60" s="319"/>
      <c r="C60" s="319"/>
      <c r="D60" s="319"/>
      <c r="E60" s="319"/>
      <c r="F60" s="319"/>
      <c r="G60" s="319"/>
      <c r="H60" s="319"/>
      <c r="I60" s="319"/>
      <c r="J60" s="319"/>
      <c r="K60" s="319"/>
      <c r="L60" s="319"/>
      <c r="M60" s="319"/>
      <c r="N60" s="319"/>
      <c r="O60" s="319"/>
      <c r="P60" s="319"/>
      <c r="Q60" s="319"/>
      <c r="R60" s="319"/>
      <c r="S60" s="319"/>
      <c r="T60" s="319"/>
      <c r="U60" s="319"/>
      <c r="V60" s="319"/>
      <c r="W60" s="319"/>
      <c r="X60" s="319"/>
      <c r="Y60" s="319"/>
    </row>
    <row r="61" spans="1:25">
      <c r="A61" s="319"/>
      <c r="B61" s="319"/>
      <c r="C61" s="319"/>
      <c r="D61" s="319"/>
      <c r="E61" s="319"/>
      <c r="F61" s="319"/>
      <c r="G61" s="319"/>
      <c r="H61" s="319"/>
      <c r="I61" s="319"/>
      <c r="J61" s="319"/>
      <c r="K61" s="319"/>
      <c r="L61" s="319"/>
      <c r="M61" s="319"/>
      <c r="N61" s="319"/>
      <c r="O61" s="319"/>
      <c r="P61" s="319"/>
      <c r="Q61" s="319"/>
      <c r="R61" s="319"/>
      <c r="S61" s="319"/>
      <c r="T61" s="319"/>
      <c r="U61" s="319"/>
      <c r="V61" s="319"/>
      <c r="W61" s="319"/>
      <c r="X61" s="319"/>
      <c r="Y61" s="319"/>
    </row>
    <row r="62" spans="1:25">
      <c r="A62" s="319"/>
      <c r="B62" s="319"/>
      <c r="C62" s="319"/>
      <c r="D62" s="319"/>
      <c r="E62" s="319"/>
      <c r="F62" s="319"/>
      <c r="G62" s="319"/>
      <c r="H62" s="319"/>
      <c r="I62" s="319"/>
      <c r="J62" s="319"/>
      <c r="K62" s="319"/>
      <c r="L62" s="319"/>
      <c r="M62" s="319"/>
      <c r="N62" s="319"/>
      <c r="O62" s="319"/>
      <c r="P62" s="319"/>
      <c r="Q62" s="319"/>
      <c r="R62" s="319"/>
      <c r="S62" s="319"/>
      <c r="T62" s="319"/>
      <c r="U62" s="319"/>
      <c r="V62" s="319"/>
      <c r="W62" s="319"/>
      <c r="X62" s="319"/>
      <c r="Y62" s="319"/>
    </row>
    <row r="63" spans="1:25">
      <c r="A63" s="319"/>
      <c r="B63" s="319"/>
      <c r="C63" s="319"/>
      <c r="D63" s="319"/>
      <c r="E63" s="319"/>
      <c r="F63" s="319"/>
      <c r="G63" s="319"/>
      <c r="H63" s="319"/>
      <c r="I63" s="319"/>
      <c r="J63" s="319"/>
      <c r="K63" s="319"/>
      <c r="L63" s="319"/>
      <c r="M63" s="319"/>
      <c r="N63" s="319"/>
      <c r="O63" s="319"/>
      <c r="P63" s="319"/>
      <c r="Q63" s="319"/>
      <c r="R63" s="319"/>
      <c r="S63" s="319"/>
      <c r="T63" s="319"/>
      <c r="U63" s="319"/>
      <c r="V63" s="319"/>
      <c r="W63" s="319"/>
      <c r="X63" s="319"/>
      <c r="Y63" s="319"/>
    </row>
    <row r="64" spans="1:25">
      <c r="A64" s="319"/>
      <c r="B64" s="319"/>
      <c r="C64" s="319"/>
      <c r="D64" s="319"/>
      <c r="E64" s="319"/>
      <c r="F64" s="319"/>
      <c r="G64" s="319"/>
      <c r="H64" s="319"/>
      <c r="I64" s="319"/>
      <c r="J64" s="319"/>
      <c r="K64" s="319"/>
      <c r="L64" s="319"/>
      <c r="M64" s="319"/>
      <c r="N64" s="319"/>
      <c r="O64" s="319"/>
      <c r="P64" s="319"/>
      <c r="Q64" s="319"/>
      <c r="R64" s="319"/>
      <c r="S64" s="319"/>
      <c r="T64" s="319"/>
      <c r="U64" s="319"/>
      <c r="V64" s="319"/>
      <c r="W64" s="319"/>
      <c r="X64" s="319"/>
      <c r="Y64" s="319"/>
    </row>
    <row r="65" spans="1:25">
      <c r="A65" s="319"/>
      <c r="B65" s="319"/>
      <c r="C65" s="319"/>
      <c r="D65" s="319"/>
      <c r="E65" s="319"/>
      <c r="F65" s="319"/>
      <c r="G65" s="319"/>
      <c r="H65" s="319"/>
      <c r="I65" s="319"/>
      <c r="J65" s="319"/>
      <c r="K65" s="319"/>
      <c r="L65" s="319"/>
      <c r="M65" s="319"/>
      <c r="N65" s="319"/>
      <c r="O65" s="319"/>
      <c r="P65" s="319"/>
      <c r="Q65" s="319"/>
      <c r="R65" s="319"/>
      <c r="S65" s="319"/>
      <c r="T65" s="319"/>
      <c r="U65" s="319"/>
      <c r="V65" s="319"/>
      <c r="W65" s="319"/>
      <c r="X65" s="319"/>
      <c r="Y65" s="319"/>
    </row>
    <row r="66" spans="1:25">
      <c r="A66" s="319"/>
      <c r="B66" s="319"/>
      <c r="C66" s="319"/>
      <c r="D66" s="319"/>
      <c r="E66" s="319"/>
      <c r="F66" s="319"/>
      <c r="G66" s="319"/>
      <c r="H66" s="319"/>
      <c r="I66" s="319"/>
      <c r="J66" s="319"/>
      <c r="K66" s="319"/>
      <c r="L66" s="319"/>
      <c r="M66" s="319"/>
      <c r="N66" s="319"/>
      <c r="O66" s="319"/>
      <c r="P66" s="319"/>
      <c r="Q66" s="319"/>
      <c r="R66" s="319"/>
      <c r="S66" s="319"/>
      <c r="T66" s="319"/>
      <c r="U66" s="319"/>
      <c r="V66" s="319"/>
      <c r="W66" s="319"/>
      <c r="X66" s="319"/>
      <c r="Y66" s="319"/>
    </row>
    <row r="67" spans="1:25">
      <c r="A67" s="319"/>
      <c r="B67" s="319"/>
      <c r="C67" s="319"/>
      <c r="D67" s="319"/>
      <c r="E67" s="319"/>
      <c r="F67" s="319"/>
      <c r="G67" s="319"/>
      <c r="H67" s="319"/>
      <c r="I67" s="319"/>
      <c r="J67" s="319"/>
      <c r="K67" s="319"/>
      <c r="L67" s="319"/>
      <c r="M67" s="319"/>
      <c r="N67" s="319"/>
      <c r="O67" s="319"/>
      <c r="P67" s="319"/>
      <c r="Q67" s="319"/>
      <c r="R67" s="319"/>
      <c r="S67" s="319"/>
      <c r="T67" s="319"/>
      <c r="U67" s="319"/>
      <c r="V67" s="319"/>
      <c r="W67" s="319"/>
      <c r="X67" s="319"/>
      <c r="Y67" s="319"/>
    </row>
    <row r="68" spans="1:25">
      <c r="A68" s="319"/>
      <c r="B68" s="319"/>
      <c r="C68" s="319"/>
      <c r="D68" s="319"/>
      <c r="E68" s="319"/>
      <c r="F68" s="319"/>
      <c r="G68" s="319"/>
      <c r="H68" s="319"/>
      <c r="I68" s="319"/>
      <c r="J68" s="319"/>
      <c r="K68" s="319"/>
      <c r="L68" s="319"/>
      <c r="M68" s="319"/>
      <c r="N68" s="319"/>
      <c r="O68" s="319"/>
      <c r="P68" s="319"/>
      <c r="Q68" s="319"/>
      <c r="R68" s="319"/>
      <c r="S68" s="319"/>
      <c r="T68" s="319"/>
      <c r="U68" s="319"/>
      <c r="V68" s="319"/>
      <c r="W68" s="319"/>
      <c r="X68" s="319"/>
      <c r="Y68" s="319"/>
    </row>
    <row r="69" spans="1:25">
      <c r="A69" s="319"/>
      <c r="B69" s="319"/>
      <c r="C69" s="319"/>
      <c r="D69" s="319"/>
      <c r="E69" s="319"/>
      <c r="F69" s="319"/>
      <c r="G69" s="319"/>
      <c r="H69" s="319"/>
      <c r="I69" s="319"/>
      <c r="J69" s="319"/>
      <c r="K69" s="319"/>
      <c r="L69" s="319"/>
      <c r="M69" s="319"/>
      <c r="N69" s="319"/>
      <c r="O69" s="319"/>
      <c r="P69" s="319"/>
      <c r="Q69" s="319"/>
      <c r="R69" s="319"/>
      <c r="S69" s="319"/>
      <c r="T69" s="319"/>
      <c r="U69" s="319"/>
      <c r="V69" s="319"/>
      <c r="W69" s="319"/>
      <c r="X69" s="319"/>
      <c r="Y69" s="319"/>
    </row>
    <row r="70" spans="1:25">
      <c r="A70" s="319"/>
      <c r="B70" s="319"/>
      <c r="C70" s="319"/>
      <c r="D70" s="319"/>
      <c r="E70" s="319"/>
      <c r="F70" s="319"/>
      <c r="G70" s="319"/>
      <c r="H70" s="319"/>
      <c r="I70" s="319"/>
      <c r="J70" s="319"/>
      <c r="K70" s="319"/>
      <c r="L70" s="319"/>
      <c r="M70" s="319"/>
      <c r="N70" s="319"/>
      <c r="O70" s="319"/>
      <c r="P70" s="319"/>
      <c r="Q70" s="319"/>
      <c r="R70" s="319"/>
      <c r="S70" s="319"/>
      <c r="T70" s="319"/>
      <c r="U70" s="319"/>
      <c r="V70" s="319"/>
      <c r="W70" s="319"/>
      <c r="X70" s="319"/>
      <c r="Y70" s="319"/>
    </row>
    <row r="71" spans="1:25">
      <c r="A71" s="319"/>
      <c r="B71" s="319"/>
      <c r="C71" s="319"/>
      <c r="D71" s="319"/>
      <c r="E71" s="319"/>
      <c r="F71" s="319"/>
      <c r="G71" s="319"/>
      <c r="H71" s="319"/>
      <c r="I71" s="319"/>
      <c r="J71" s="319"/>
      <c r="K71" s="319"/>
      <c r="L71" s="319"/>
      <c r="M71" s="319"/>
      <c r="N71" s="319"/>
      <c r="O71" s="319"/>
      <c r="P71" s="319"/>
      <c r="Q71" s="319"/>
      <c r="R71" s="319"/>
      <c r="S71" s="319"/>
      <c r="T71" s="319"/>
      <c r="U71" s="319"/>
      <c r="V71" s="319"/>
      <c r="W71" s="319"/>
      <c r="X71" s="319"/>
      <c r="Y71" s="319"/>
    </row>
    <row r="72" spans="1:25">
      <c r="A72" s="319"/>
      <c r="B72" s="319"/>
      <c r="C72" s="319"/>
      <c r="D72" s="319"/>
      <c r="E72" s="319"/>
      <c r="F72" s="319"/>
      <c r="G72" s="319"/>
      <c r="H72" s="319"/>
      <c r="I72" s="319"/>
      <c r="J72" s="319"/>
      <c r="K72" s="319"/>
      <c r="L72" s="319"/>
      <c r="M72" s="319"/>
      <c r="N72" s="319"/>
      <c r="O72" s="319"/>
      <c r="P72" s="319"/>
      <c r="Q72" s="319"/>
      <c r="R72" s="319"/>
      <c r="S72" s="319"/>
      <c r="T72" s="319"/>
      <c r="U72" s="319"/>
      <c r="V72" s="319"/>
      <c r="W72" s="319"/>
      <c r="X72" s="319"/>
      <c r="Y72" s="319"/>
    </row>
    <row r="73" spans="1:25">
      <c r="A73" s="319"/>
      <c r="B73" s="319"/>
      <c r="C73" s="319"/>
      <c r="D73" s="319"/>
      <c r="E73" s="319"/>
      <c r="F73" s="319"/>
      <c r="G73" s="319"/>
      <c r="H73" s="319"/>
      <c r="I73" s="319"/>
      <c r="J73" s="319"/>
      <c r="K73" s="319"/>
      <c r="L73" s="319"/>
      <c r="M73" s="319"/>
      <c r="N73" s="319"/>
      <c r="O73" s="319"/>
      <c r="P73" s="319"/>
      <c r="Q73" s="319"/>
      <c r="R73" s="319"/>
      <c r="S73" s="319"/>
      <c r="T73" s="319"/>
      <c r="U73" s="319"/>
      <c r="V73" s="319"/>
      <c r="W73" s="319"/>
      <c r="X73" s="319"/>
      <c r="Y73" s="319"/>
    </row>
    <row r="74" spans="1:25">
      <c r="A74" s="319"/>
      <c r="B74" s="319"/>
      <c r="C74" s="319"/>
      <c r="D74" s="319"/>
      <c r="E74" s="319"/>
      <c r="F74" s="319"/>
      <c r="G74" s="319"/>
      <c r="H74" s="319"/>
      <c r="I74" s="319"/>
      <c r="J74" s="319"/>
      <c r="K74" s="319"/>
      <c r="L74" s="319"/>
      <c r="M74" s="319"/>
      <c r="N74" s="319"/>
      <c r="O74" s="319"/>
      <c r="P74" s="319"/>
      <c r="Q74" s="319"/>
      <c r="R74" s="319"/>
      <c r="S74" s="319"/>
      <c r="T74" s="319"/>
      <c r="U74" s="319"/>
      <c r="V74" s="319"/>
      <c r="W74" s="319"/>
      <c r="X74" s="319"/>
      <c r="Y74" s="319"/>
    </row>
    <row r="75" spans="1:25">
      <c r="A75" s="319"/>
      <c r="B75" s="319"/>
      <c r="C75" s="319"/>
      <c r="D75" s="319"/>
      <c r="E75" s="319"/>
      <c r="F75" s="319"/>
      <c r="G75" s="319"/>
      <c r="H75" s="319"/>
      <c r="I75" s="319"/>
      <c r="J75" s="319"/>
      <c r="K75" s="319"/>
      <c r="L75" s="319"/>
      <c r="M75" s="319"/>
      <c r="N75" s="319"/>
      <c r="O75" s="319"/>
      <c r="P75" s="319"/>
      <c r="Q75" s="319"/>
      <c r="R75" s="319"/>
      <c r="S75" s="319"/>
      <c r="T75" s="319"/>
      <c r="U75" s="319"/>
      <c r="V75" s="319"/>
      <c r="W75" s="319"/>
      <c r="X75" s="319"/>
      <c r="Y75" s="319"/>
    </row>
    <row r="76" spans="1:25">
      <c r="A76" s="319"/>
      <c r="B76" s="319"/>
      <c r="C76" s="319"/>
      <c r="D76" s="319"/>
      <c r="E76" s="319"/>
      <c r="F76" s="319"/>
      <c r="G76" s="319"/>
      <c r="H76" s="319"/>
      <c r="I76" s="319"/>
      <c r="J76" s="319"/>
      <c r="K76" s="319"/>
      <c r="L76" s="319"/>
      <c r="M76" s="319"/>
      <c r="N76" s="319"/>
      <c r="O76" s="319"/>
      <c r="P76" s="319"/>
      <c r="Q76" s="319"/>
      <c r="R76" s="319"/>
      <c r="S76" s="319"/>
      <c r="T76" s="319"/>
      <c r="U76" s="319"/>
      <c r="V76" s="319"/>
      <c r="W76" s="319"/>
      <c r="X76" s="319"/>
      <c r="Y76" s="319"/>
    </row>
    <row r="77" spans="1:25">
      <c r="A77" s="319"/>
      <c r="B77" s="319"/>
      <c r="C77" s="319"/>
      <c r="D77" s="319"/>
      <c r="E77" s="319"/>
      <c r="F77" s="319"/>
      <c r="G77" s="319"/>
      <c r="H77" s="319"/>
      <c r="I77" s="319"/>
      <c r="J77" s="319"/>
      <c r="K77" s="319"/>
      <c r="L77" s="319"/>
      <c r="M77" s="319"/>
      <c r="N77" s="319"/>
      <c r="O77" s="319"/>
      <c r="P77" s="319"/>
      <c r="Q77" s="319"/>
      <c r="R77" s="319"/>
      <c r="S77" s="319"/>
      <c r="T77" s="319"/>
      <c r="U77" s="319"/>
      <c r="V77" s="319"/>
      <c r="W77" s="319"/>
      <c r="X77" s="319"/>
      <c r="Y77" s="319"/>
    </row>
    <row r="78" spans="1:25">
      <c r="A78" s="319"/>
      <c r="B78" s="319"/>
      <c r="C78" s="319"/>
      <c r="D78" s="319"/>
      <c r="E78" s="319"/>
      <c r="F78" s="319"/>
      <c r="G78" s="319"/>
      <c r="H78" s="319"/>
      <c r="I78" s="319"/>
      <c r="J78" s="319"/>
      <c r="K78" s="319"/>
      <c r="L78" s="319"/>
      <c r="M78" s="319"/>
      <c r="N78" s="319"/>
      <c r="O78" s="319"/>
      <c r="P78" s="319"/>
      <c r="Q78" s="319"/>
      <c r="R78" s="319"/>
      <c r="S78" s="319"/>
      <c r="T78" s="319"/>
      <c r="U78" s="319"/>
      <c r="V78" s="319"/>
      <c r="W78" s="319"/>
      <c r="X78" s="319"/>
      <c r="Y78" s="319"/>
    </row>
    <row r="79" spans="1:25">
      <c r="A79" s="319"/>
      <c r="B79" s="319"/>
      <c r="C79" s="319"/>
      <c r="D79" s="319"/>
      <c r="E79" s="319"/>
      <c r="F79" s="319"/>
      <c r="G79" s="319"/>
      <c r="H79" s="319"/>
      <c r="I79" s="319"/>
      <c r="J79" s="319"/>
      <c r="K79" s="319"/>
      <c r="L79" s="319"/>
      <c r="M79" s="319"/>
      <c r="N79" s="319"/>
      <c r="O79" s="319"/>
      <c r="P79" s="319"/>
      <c r="Q79" s="319"/>
      <c r="R79" s="319"/>
      <c r="S79" s="319"/>
      <c r="T79" s="319"/>
      <c r="U79" s="319"/>
      <c r="V79" s="319"/>
      <c r="W79" s="319"/>
      <c r="X79" s="319"/>
      <c r="Y79" s="319"/>
    </row>
    <row r="80" spans="1:25">
      <c r="A80" s="319"/>
      <c r="B80" s="319"/>
      <c r="C80" s="319"/>
      <c r="D80" s="319"/>
      <c r="E80" s="319"/>
      <c r="F80" s="319"/>
      <c r="G80" s="319"/>
      <c r="H80" s="319"/>
      <c r="I80" s="319"/>
      <c r="J80" s="319"/>
      <c r="K80" s="319"/>
      <c r="L80" s="319"/>
      <c r="M80" s="319"/>
      <c r="N80" s="319"/>
      <c r="O80" s="319"/>
      <c r="P80" s="319"/>
      <c r="Q80" s="319"/>
      <c r="R80" s="319"/>
      <c r="S80" s="319"/>
      <c r="T80" s="319"/>
      <c r="U80" s="319"/>
      <c r="V80" s="319"/>
      <c r="W80" s="319"/>
      <c r="X80" s="319"/>
      <c r="Y80" s="319"/>
    </row>
    <row r="81" spans="1:25">
      <c r="A81" s="319"/>
      <c r="B81" s="319"/>
      <c r="C81" s="319"/>
      <c r="D81" s="319"/>
      <c r="E81" s="319"/>
      <c r="F81" s="319"/>
      <c r="G81" s="319"/>
      <c r="H81" s="319"/>
      <c r="I81" s="319"/>
      <c r="J81" s="319"/>
      <c r="K81" s="319"/>
      <c r="L81" s="319"/>
      <c r="M81" s="319"/>
      <c r="N81" s="319"/>
      <c r="O81" s="319"/>
      <c r="P81" s="319"/>
      <c r="Q81" s="319"/>
      <c r="R81" s="319"/>
      <c r="S81" s="319"/>
      <c r="T81" s="319"/>
      <c r="U81" s="319"/>
      <c r="V81" s="319"/>
      <c r="W81" s="319"/>
      <c r="X81" s="319"/>
      <c r="Y81" s="319"/>
    </row>
    <row r="82" spans="1:25">
      <c r="A82" s="319"/>
      <c r="B82" s="319"/>
      <c r="C82" s="319"/>
      <c r="D82" s="319"/>
      <c r="E82" s="319"/>
      <c r="F82" s="319"/>
      <c r="G82" s="319"/>
      <c r="H82" s="319"/>
      <c r="I82" s="319"/>
      <c r="J82" s="319"/>
      <c r="K82" s="319"/>
      <c r="L82" s="319"/>
      <c r="M82" s="319"/>
      <c r="N82" s="319"/>
      <c r="O82" s="319"/>
      <c r="P82" s="319"/>
      <c r="Q82" s="319"/>
      <c r="R82" s="319"/>
      <c r="S82" s="319"/>
      <c r="T82" s="319"/>
      <c r="U82" s="319"/>
      <c r="V82" s="319"/>
      <c r="W82" s="319"/>
      <c r="X82" s="319"/>
      <c r="Y82" s="319"/>
    </row>
    <row r="83" spans="1:25">
      <c r="A83" s="319"/>
      <c r="B83" s="319"/>
      <c r="C83" s="319"/>
      <c r="D83" s="319"/>
      <c r="E83" s="319"/>
      <c r="F83" s="319"/>
      <c r="G83" s="319"/>
      <c r="H83" s="319"/>
      <c r="I83" s="319"/>
      <c r="J83" s="319"/>
      <c r="K83" s="319"/>
      <c r="L83" s="319"/>
      <c r="M83" s="319"/>
      <c r="N83" s="319"/>
      <c r="O83" s="319"/>
      <c r="P83" s="319"/>
      <c r="Q83" s="319"/>
      <c r="R83" s="319"/>
      <c r="S83" s="319"/>
      <c r="T83" s="319"/>
      <c r="U83" s="319"/>
      <c r="V83" s="319"/>
      <c r="W83" s="319"/>
      <c r="X83" s="319"/>
      <c r="Y83" s="319"/>
    </row>
    <row r="84" spans="1:25">
      <c r="A84" s="319"/>
      <c r="B84" s="319"/>
      <c r="C84" s="319"/>
      <c r="D84" s="319"/>
      <c r="E84" s="319"/>
      <c r="F84" s="319"/>
      <c r="G84" s="319"/>
      <c r="H84" s="319"/>
      <c r="I84" s="319"/>
      <c r="J84" s="319"/>
      <c r="K84" s="319"/>
      <c r="L84" s="319"/>
      <c r="M84" s="319"/>
      <c r="N84" s="319"/>
      <c r="O84" s="319"/>
      <c r="P84" s="319"/>
      <c r="Q84" s="319"/>
      <c r="R84" s="319"/>
      <c r="S84" s="319"/>
      <c r="T84" s="319"/>
      <c r="U84" s="319"/>
      <c r="V84" s="319"/>
      <c r="W84" s="319"/>
      <c r="X84" s="319"/>
      <c r="Y84" s="319"/>
    </row>
    <row r="85" spans="1:25">
      <c r="A85" s="319"/>
      <c r="B85" s="319"/>
      <c r="C85" s="319"/>
      <c r="D85" s="319"/>
      <c r="E85" s="319"/>
      <c r="F85" s="319"/>
      <c r="G85" s="319"/>
      <c r="H85" s="319"/>
      <c r="I85" s="319"/>
      <c r="J85" s="319"/>
      <c r="K85" s="319"/>
      <c r="L85" s="319"/>
      <c r="M85" s="319"/>
      <c r="N85" s="319"/>
      <c r="O85" s="319"/>
      <c r="P85" s="319"/>
      <c r="Q85" s="319"/>
      <c r="R85" s="319"/>
      <c r="S85" s="319"/>
      <c r="T85" s="319"/>
      <c r="U85" s="319"/>
      <c r="V85" s="319"/>
      <c r="W85" s="319"/>
      <c r="X85" s="319"/>
      <c r="Y85" s="319"/>
    </row>
    <row r="86" spans="1:25">
      <c r="A86" s="319"/>
      <c r="B86" s="319"/>
      <c r="C86" s="319"/>
      <c r="D86" s="319"/>
      <c r="E86" s="319"/>
      <c r="F86" s="319"/>
      <c r="G86" s="319"/>
      <c r="H86" s="319"/>
      <c r="I86" s="319"/>
      <c r="J86" s="319"/>
      <c r="K86" s="319"/>
      <c r="L86" s="319"/>
      <c r="M86" s="319"/>
      <c r="N86" s="319"/>
      <c r="O86" s="319"/>
      <c r="P86" s="319"/>
      <c r="Q86" s="319"/>
      <c r="R86" s="319"/>
      <c r="S86" s="319"/>
      <c r="T86" s="319"/>
      <c r="U86" s="319"/>
      <c r="V86" s="319"/>
      <c r="W86" s="319"/>
      <c r="X86" s="319"/>
      <c r="Y86" s="319"/>
    </row>
    <row r="87" spans="1:25">
      <c r="A87" s="319"/>
      <c r="B87" s="319"/>
      <c r="C87" s="319"/>
      <c r="D87" s="319"/>
      <c r="E87" s="319"/>
      <c r="F87" s="319"/>
      <c r="G87" s="319"/>
      <c r="H87" s="319"/>
      <c r="I87" s="319"/>
      <c r="J87" s="319"/>
      <c r="K87" s="319"/>
      <c r="L87" s="319"/>
      <c r="M87" s="319"/>
      <c r="N87" s="319"/>
      <c r="O87" s="319"/>
      <c r="P87" s="319"/>
      <c r="Q87" s="319"/>
      <c r="R87" s="319"/>
      <c r="S87" s="319"/>
      <c r="T87" s="319"/>
      <c r="U87" s="319"/>
      <c r="V87" s="319"/>
      <c r="W87" s="319"/>
      <c r="X87" s="319"/>
      <c r="Y87" s="319"/>
    </row>
    <row r="88" spans="1:25">
      <c r="A88" s="319"/>
      <c r="B88" s="319"/>
      <c r="C88" s="319"/>
      <c r="D88" s="319"/>
      <c r="E88" s="319"/>
      <c r="F88" s="319"/>
      <c r="G88" s="319"/>
      <c r="H88" s="319"/>
      <c r="I88" s="319"/>
      <c r="J88" s="319"/>
      <c r="K88" s="319"/>
      <c r="L88" s="319"/>
      <c r="M88" s="319"/>
      <c r="N88" s="319"/>
      <c r="O88" s="319"/>
      <c r="P88" s="319"/>
      <c r="Q88" s="319"/>
      <c r="R88" s="319"/>
      <c r="S88" s="319"/>
      <c r="T88" s="319"/>
      <c r="U88" s="319"/>
      <c r="V88" s="319"/>
      <c r="W88" s="319"/>
      <c r="X88" s="319"/>
      <c r="Y88" s="319"/>
    </row>
    <row r="89" spans="1:25">
      <c r="A89" s="319"/>
      <c r="B89" s="319"/>
      <c r="C89" s="319"/>
      <c r="D89" s="319"/>
      <c r="E89" s="319"/>
      <c r="F89" s="319"/>
      <c r="G89" s="319"/>
      <c r="H89" s="319"/>
      <c r="I89" s="319"/>
      <c r="J89" s="319"/>
      <c r="K89" s="319"/>
      <c r="L89" s="319"/>
      <c r="M89" s="319"/>
      <c r="N89" s="319"/>
      <c r="O89" s="319"/>
      <c r="P89" s="319"/>
      <c r="Q89" s="319"/>
      <c r="R89" s="319"/>
      <c r="S89" s="319"/>
      <c r="T89" s="319"/>
      <c r="U89" s="319"/>
      <c r="V89" s="319"/>
      <c r="W89" s="319"/>
      <c r="X89" s="319"/>
      <c r="Y89" s="319"/>
    </row>
    <row r="90" spans="1:25">
      <c r="A90" s="319"/>
      <c r="B90" s="319"/>
      <c r="C90" s="319"/>
      <c r="D90" s="319"/>
      <c r="E90" s="319"/>
      <c r="F90" s="319"/>
      <c r="G90" s="319"/>
      <c r="H90" s="319"/>
      <c r="I90" s="319"/>
      <c r="J90" s="319"/>
      <c r="K90" s="319"/>
      <c r="L90" s="319"/>
      <c r="M90" s="319"/>
      <c r="N90" s="319"/>
      <c r="O90" s="319"/>
      <c r="P90" s="319"/>
      <c r="Q90" s="319"/>
      <c r="R90" s="319"/>
      <c r="S90" s="319"/>
      <c r="T90" s="319"/>
      <c r="U90" s="319"/>
      <c r="V90" s="319"/>
      <c r="W90" s="319"/>
      <c r="X90" s="319"/>
      <c r="Y90" s="319"/>
    </row>
    <row r="91" spans="1:25">
      <c r="A91" s="319"/>
      <c r="B91" s="319"/>
      <c r="C91" s="319"/>
      <c r="D91" s="319"/>
      <c r="E91" s="319"/>
      <c r="F91" s="319"/>
      <c r="G91" s="319"/>
      <c r="H91" s="319"/>
      <c r="I91" s="319"/>
      <c r="J91" s="319"/>
      <c r="K91" s="319"/>
      <c r="L91" s="319"/>
      <c r="M91" s="319"/>
      <c r="N91" s="319"/>
      <c r="O91" s="319"/>
      <c r="P91" s="319"/>
      <c r="Q91" s="319"/>
      <c r="R91" s="319"/>
      <c r="S91" s="319"/>
      <c r="T91" s="319"/>
      <c r="U91" s="319"/>
      <c r="V91" s="319"/>
      <c r="W91" s="319"/>
      <c r="X91" s="319"/>
      <c r="Y91" s="319"/>
    </row>
    <row r="92" spans="1:25">
      <c r="A92" s="319"/>
      <c r="B92" s="319"/>
      <c r="C92" s="319"/>
      <c r="D92" s="319"/>
      <c r="E92" s="319"/>
      <c r="F92" s="319"/>
      <c r="G92" s="319"/>
      <c r="H92" s="319"/>
      <c r="I92" s="319"/>
      <c r="J92" s="319"/>
      <c r="K92" s="319"/>
      <c r="L92" s="319"/>
      <c r="M92" s="319"/>
      <c r="N92" s="319"/>
      <c r="O92" s="319"/>
      <c r="P92" s="319"/>
      <c r="Q92" s="319"/>
      <c r="R92" s="319"/>
      <c r="S92" s="319"/>
      <c r="T92" s="319"/>
      <c r="U92" s="319"/>
      <c r="V92" s="319"/>
      <c r="W92" s="319"/>
      <c r="X92" s="319"/>
      <c r="Y92" s="319"/>
    </row>
    <row r="93" spans="1:25">
      <c r="A93" s="319"/>
      <c r="B93" s="319"/>
      <c r="C93" s="319"/>
      <c r="D93" s="319"/>
      <c r="E93" s="319"/>
      <c r="F93" s="319"/>
      <c r="G93" s="319"/>
      <c r="H93" s="319"/>
      <c r="I93" s="319"/>
      <c r="J93" s="319"/>
      <c r="K93" s="319"/>
      <c r="L93" s="319"/>
      <c r="M93" s="319"/>
      <c r="N93" s="319"/>
      <c r="O93" s="319"/>
      <c r="P93" s="319"/>
      <c r="Q93" s="319"/>
      <c r="R93" s="319"/>
      <c r="S93" s="319"/>
      <c r="T93" s="319"/>
      <c r="U93" s="319"/>
      <c r="V93" s="319"/>
      <c r="W93" s="319"/>
      <c r="X93" s="319"/>
      <c r="Y93" s="319"/>
    </row>
    <row r="94" spans="1:25">
      <c r="A94" s="319"/>
      <c r="B94" s="319"/>
      <c r="C94" s="319"/>
      <c r="D94" s="319"/>
      <c r="E94" s="319"/>
      <c r="F94" s="319"/>
      <c r="G94" s="319"/>
      <c r="H94" s="319"/>
      <c r="I94" s="319"/>
      <c r="J94" s="319"/>
      <c r="K94" s="319"/>
      <c r="L94" s="319"/>
      <c r="M94" s="319"/>
      <c r="N94" s="319"/>
      <c r="O94" s="319"/>
      <c r="P94" s="319"/>
      <c r="Q94" s="319"/>
      <c r="R94" s="319"/>
      <c r="S94" s="319"/>
      <c r="T94" s="319"/>
      <c r="U94" s="319"/>
      <c r="V94" s="319"/>
      <c r="W94" s="319"/>
      <c r="X94" s="319"/>
      <c r="Y94" s="319"/>
    </row>
    <row r="95" spans="1:25">
      <c r="A95" s="319"/>
      <c r="B95" s="319"/>
      <c r="C95" s="319"/>
      <c r="D95" s="319"/>
      <c r="E95" s="319"/>
      <c r="F95" s="319"/>
      <c r="G95" s="319"/>
      <c r="H95" s="319"/>
      <c r="I95" s="319"/>
      <c r="J95" s="319"/>
      <c r="K95" s="319"/>
      <c r="L95" s="319"/>
      <c r="M95" s="319"/>
      <c r="N95" s="319"/>
      <c r="O95" s="319"/>
      <c r="P95" s="319"/>
      <c r="Q95" s="319"/>
      <c r="R95" s="319"/>
      <c r="S95" s="319"/>
      <c r="T95" s="319"/>
      <c r="U95" s="319"/>
      <c r="V95" s="319"/>
      <c r="W95" s="319"/>
      <c r="X95" s="319"/>
      <c r="Y95" s="319"/>
    </row>
    <row r="96" spans="1:25">
      <c r="A96" s="319"/>
      <c r="B96" s="319"/>
      <c r="C96" s="319"/>
      <c r="D96" s="319"/>
      <c r="E96" s="319"/>
      <c r="F96" s="319"/>
      <c r="G96" s="319"/>
      <c r="H96" s="319"/>
      <c r="I96" s="319"/>
      <c r="J96" s="319"/>
      <c r="K96" s="319"/>
      <c r="L96" s="319"/>
      <c r="M96" s="319"/>
      <c r="N96" s="319"/>
      <c r="O96" s="319"/>
      <c r="P96" s="319"/>
      <c r="Q96" s="319"/>
      <c r="R96" s="319"/>
      <c r="S96" s="319"/>
      <c r="T96" s="319"/>
      <c r="U96" s="319"/>
      <c r="V96" s="319"/>
      <c r="W96" s="319"/>
      <c r="X96" s="319"/>
      <c r="Y96" s="319"/>
    </row>
    <row r="97" spans="1:25">
      <c r="A97" s="319"/>
      <c r="B97" s="319"/>
      <c r="C97" s="319"/>
      <c r="D97" s="319"/>
      <c r="E97" s="319"/>
      <c r="F97" s="319"/>
      <c r="G97" s="319"/>
      <c r="H97" s="319"/>
      <c r="I97" s="319"/>
      <c r="J97" s="319"/>
      <c r="K97" s="319"/>
      <c r="L97" s="319"/>
      <c r="M97" s="319"/>
      <c r="N97" s="319"/>
      <c r="O97" s="319"/>
      <c r="P97" s="319"/>
      <c r="Q97" s="319"/>
      <c r="R97" s="319"/>
      <c r="S97" s="319"/>
      <c r="T97" s="319"/>
      <c r="U97" s="319"/>
      <c r="V97" s="319"/>
      <c r="W97" s="319"/>
      <c r="X97" s="319"/>
      <c r="Y97" s="319"/>
    </row>
    <row r="98" spans="1:25">
      <c r="A98" s="319"/>
      <c r="B98" s="319"/>
      <c r="C98" s="319"/>
      <c r="D98" s="319"/>
      <c r="E98" s="319"/>
      <c r="F98" s="319"/>
      <c r="G98" s="319"/>
      <c r="H98" s="319"/>
      <c r="I98" s="319"/>
      <c r="J98" s="319"/>
      <c r="K98" s="319"/>
      <c r="L98" s="319"/>
      <c r="M98" s="319"/>
      <c r="N98" s="319"/>
      <c r="O98" s="319"/>
      <c r="P98" s="319"/>
      <c r="Q98" s="319"/>
      <c r="R98" s="319"/>
      <c r="S98" s="319"/>
      <c r="T98" s="319"/>
      <c r="U98" s="319"/>
      <c r="V98" s="319"/>
      <c r="W98" s="319"/>
      <c r="X98" s="319"/>
      <c r="Y98" s="319"/>
    </row>
    <row r="99" spans="1:25">
      <c r="A99" s="319"/>
      <c r="B99" s="319"/>
      <c r="C99" s="319"/>
      <c r="D99" s="319"/>
      <c r="E99" s="319"/>
      <c r="F99" s="319"/>
      <c r="G99" s="319"/>
      <c r="H99" s="319"/>
      <c r="I99" s="319"/>
      <c r="J99" s="319"/>
      <c r="K99" s="319"/>
      <c r="L99" s="319"/>
      <c r="M99" s="319"/>
      <c r="N99" s="319"/>
      <c r="O99" s="319"/>
      <c r="P99" s="319"/>
      <c r="Q99" s="319"/>
      <c r="R99" s="319"/>
      <c r="S99" s="319"/>
      <c r="T99" s="319"/>
      <c r="U99" s="319"/>
      <c r="V99" s="319"/>
      <c r="W99" s="319"/>
      <c r="X99" s="319"/>
      <c r="Y99" s="319"/>
    </row>
    <row r="100" spans="1:25">
      <c r="A100" s="319"/>
      <c r="B100" s="319"/>
      <c r="C100" s="319"/>
      <c r="D100" s="319"/>
      <c r="E100" s="319"/>
      <c r="F100" s="319"/>
      <c r="G100" s="319"/>
      <c r="H100" s="319"/>
      <c r="I100" s="319"/>
      <c r="J100" s="319"/>
      <c r="K100" s="319"/>
      <c r="L100" s="319"/>
      <c r="M100" s="319"/>
      <c r="N100" s="319"/>
      <c r="O100" s="319"/>
      <c r="P100" s="319"/>
      <c r="Q100" s="319"/>
      <c r="R100" s="319"/>
      <c r="S100" s="319"/>
      <c r="T100" s="319"/>
      <c r="U100" s="319"/>
      <c r="V100" s="319"/>
      <c r="W100" s="319"/>
      <c r="X100" s="319"/>
      <c r="Y100" s="319"/>
    </row>
  </sheetData>
  <sheetProtection formatCells="0" formatColumns="0" formatRows="0" insertColumns="0" insertRows="0" insertHyperlinks="0" deleteColumns="0" deleteRows="0"/>
  <mergeCells count="8">
    <mergeCell ref="J21:T23"/>
    <mergeCell ref="F19:O19"/>
    <mergeCell ref="C17:Y18"/>
    <mergeCell ref="D2:I2"/>
    <mergeCell ref="J2:P2"/>
    <mergeCell ref="S8:T12"/>
    <mergeCell ref="C19:E19"/>
    <mergeCell ref="P19:S19"/>
  </mergeCells>
  <phoneticPr fontId="106"/>
  <hyperlinks>
    <hyperlink ref="F19:O19" r:id="rId1" display="お見積り、ご注文はこちらから" xr:uid="{E6BCF185-3782-4B15-9154-296D8BC163E8}"/>
  </hyperlinks>
  <pageMargins left="0.7" right="0.7" top="0.75" bottom="0.75" header="0.3" footer="0.3"/>
  <pageSetup paperSize="9" scale="34"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tabColor theme="2" tint="-0.249977111117893"/>
    <pageSetUpPr fitToPage="1"/>
  </sheetPr>
  <dimension ref="A1:S84"/>
  <sheetViews>
    <sheetView tabSelected="1" zoomScaleNormal="100" zoomScaleSheetLayoutView="100" workbookViewId="0">
      <selection activeCell="H21" sqref="H21:L21"/>
    </sheetView>
  </sheetViews>
  <sheetFormatPr defaultColWidth="9" defaultRowHeight="13.2"/>
  <cols>
    <col min="1" max="1" width="12.77734375" style="73" customWidth="1"/>
    <col min="2" max="2" width="5.109375" style="73" customWidth="1"/>
    <col min="3" max="3" width="3.77734375" style="73" customWidth="1"/>
    <col min="4" max="4" width="6.88671875" style="73" customWidth="1"/>
    <col min="5" max="5" width="13.109375" style="73" customWidth="1"/>
    <col min="6" max="6" width="13.109375" style="117" customWidth="1"/>
    <col min="7" max="7" width="11.33203125" style="73" customWidth="1"/>
    <col min="8" max="8" width="26.6640625" style="90" customWidth="1"/>
    <col min="9" max="9" width="13" style="81" customWidth="1"/>
    <col min="10" max="10" width="16.109375" style="81" customWidth="1"/>
    <col min="11" max="11" width="13.44140625" style="117" customWidth="1"/>
    <col min="12" max="12" width="20.44140625" style="117" customWidth="1"/>
    <col min="13" max="13" width="13.44140625" style="88" customWidth="1"/>
    <col min="14" max="14" width="22.44140625" style="73" customWidth="1"/>
    <col min="15" max="15" width="9" style="74"/>
    <col min="16" max="16384" width="9" style="73"/>
  </cols>
  <sheetData>
    <row r="1" spans="1:16" ht="26.25" customHeight="1" thickTop="1">
      <c r="A1" s="65" t="s">
        <v>262</v>
      </c>
      <c r="B1" s="66"/>
      <c r="C1" s="66"/>
      <c r="D1" s="67"/>
      <c r="E1" s="67"/>
      <c r="F1" s="68"/>
      <c r="G1" s="69"/>
      <c r="H1" s="70"/>
      <c r="I1" s="343" t="s">
        <v>38</v>
      </c>
      <c r="J1" s="90"/>
      <c r="K1" s="71"/>
      <c r="L1" s="344"/>
      <c r="M1" s="72"/>
    </row>
    <row r="2" spans="1:16" ht="17.399999999999999">
      <c r="A2" s="75"/>
      <c r="B2" s="345"/>
      <c r="C2" s="345"/>
      <c r="D2" s="345"/>
      <c r="E2" s="345"/>
      <c r="F2" s="345"/>
      <c r="G2" s="76"/>
      <c r="H2" s="77"/>
      <c r="I2" s="346" t="s">
        <v>39</v>
      </c>
      <c r="J2" s="78"/>
      <c r="K2" s="347" t="s">
        <v>21</v>
      </c>
      <c r="L2" s="79"/>
      <c r="M2" s="72"/>
      <c r="N2" s="262"/>
      <c r="P2" s="180"/>
    </row>
    <row r="3" spans="1:16" ht="17.399999999999999">
      <c r="A3" s="348" t="s">
        <v>29</v>
      </c>
      <c r="B3" s="349"/>
      <c r="D3" s="350"/>
      <c r="E3" s="350"/>
      <c r="F3" s="350"/>
      <c r="G3" s="80"/>
      <c r="H3" s="189"/>
      <c r="J3" s="351"/>
      <c r="L3" s="71"/>
      <c r="M3" s="82"/>
    </row>
    <row r="4" spans="1:16" ht="17.399999999999999">
      <c r="A4" s="83"/>
      <c r="B4" s="349"/>
      <c r="C4" s="117"/>
      <c r="D4" s="350"/>
      <c r="E4" s="350"/>
      <c r="F4" s="352"/>
      <c r="G4" s="84"/>
      <c r="H4" s="85"/>
      <c r="I4" s="85"/>
      <c r="J4" s="90"/>
      <c r="L4" s="71"/>
      <c r="M4" s="82"/>
      <c r="N4" s="429"/>
    </row>
    <row r="5" spans="1:16">
      <c r="A5" s="353"/>
      <c r="D5" s="350"/>
      <c r="E5" s="86"/>
      <c r="F5" s="354"/>
      <c r="G5" s="87"/>
      <c r="H5"/>
      <c r="I5" s="355"/>
      <c r="J5" s="90"/>
      <c r="M5" s="82"/>
    </row>
    <row r="6" spans="1:16" ht="17.399999999999999">
      <c r="A6" s="353"/>
      <c r="D6" s="350"/>
      <c r="E6" s="354"/>
      <c r="F6" s="354"/>
      <c r="G6" s="87"/>
      <c r="H6" s="77"/>
      <c r="I6" s="356"/>
      <c r="J6" s="90"/>
      <c r="M6" s="82"/>
    </row>
    <row r="7" spans="1:16">
      <c r="A7" s="353"/>
      <c r="D7" s="350"/>
      <c r="E7" s="354"/>
      <c r="F7" s="354"/>
      <c r="G7" s="87"/>
      <c r="H7" s="357"/>
      <c r="I7" s="355"/>
      <c r="J7" s="90"/>
      <c r="M7" s="82"/>
    </row>
    <row r="8" spans="1:16">
      <c r="A8" s="353"/>
      <c r="D8" s="350"/>
      <c r="E8" s="354"/>
      <c r="F8" s="354"/>
      <c r="G8" s="87"/>
      <c r="H8" s="78"/>
      <c r="I8" s="358"/>
      <c r="J8" s="358"/>
      <c r="K8" s="358"/>
    </row>
    <row r="9" spans="1:16">
      <c r="A9" s="353"/>
      <c r="D9" s="350"/>
      <c r="E9" s="354"/>
      <c r="F9" s="354"/>
      <c r="G9" s="87"/>
      <c r="H9" s="358"/>
      <c r="I9" s="358"/>
      <c r="J9" s="358"/>
      <c r="K9" s="358"/>
      <c r="N9" s="89"/>
    </row>
    <row r="10" spans="1:16">
      <c r="A10" s="353"/>
      <c r="D10" s="350"/>
      <c r="E10" s="354"/>
      <c r="F10" s="354"/>
      <c r="G10" s="87"/>
      <c r="H10" s="358"/>
      <c r="I10" s="358"/>
      <c r="J10" s="358"/>
      <c r="K10" s="358"/>
      <c r="N10" s="89" t="s">
        <v>40</v>
      </c>
    </row>
    <row r="11" spans="1:16">
      <c r="A11" s="353"/>
      <c r="D11" s="350"/>
      <c r="E11" s="354"/>
      <c r="F11" s="354"/>
      <c r="G11" s="87"/>
      <c r="H11" s="358"/>
      <c r="I11" s="358"/>
      <c r="J11" s="358"/>
      <c r="K11" s="358"/>
    </row>
    <row r="12" spans="1:16">
      <c r="A12" s="353"/>
      <c r="D12" s="350"/>
      <c r="E12" s="354"/>
      <c r="F12" s="354"/>
      <c r="G12" s="87"/>
      <c r="H12" s="358"/>
      <c r="I12" s="358"/>
      <c r="J12" s="358"/>
      <c r="K12" s="358"/>
      <c r="N12" s="89" t="s">
        <v>41</v>
      </c>
      <c r="O12" s="570"/>
    </row>
    <row r="13" spans="1:16">
      <c r="A13" s="353"/>
      <c r="D13" s="350"/>
      <c r="E13" s="354"/>
      <c r="F13" s="354"/>
      <c r="G13" s="87"/>
      <c r="H13" s="358"/>
      <c r="I13" s="358"/>
      <c r="J13" s="358"/>
      <c r="K13" s="358"/>
    </row>
    <row r="14" spans="1:16">
      <c r="A14" s="353"/>
      <c r="D14" s="350"/>
      <c r="E14" s="354"/>
      <c r="F14" s="354"/>
      <c r="G14" s="87"/>
      <c r="H14" s="358"/>
      <c r="I14" s="358"/>
      <c r="J14" s="358"/>
      <c r="K14" s="358"/>
      <c r="N14" s="359" t="s">
        <v>42</v>
      </c>
    </row>
    <row r="15" spans="1:16">
      <c r="A15" s="353"/>
      <c r="D15" s="350"/>
      <c r="E15" s="350" t="s">
        <v>21</v>
      </c>
      <c r="F15" s="352"/>
      <c r="G15" s="80"/>
      <c r="H15" s="357"/>
      <c r="I15" s="355"/>
      <c r="J15" s="78"/>
    </row>
    <row r="16" spans="1:16">
      <c r="A16" s="353"/>
      <c r="D16" s="350"/>
      <c r="E16" s="350"/>
      <c r="F16" s="352"/>
      <c r="G16" s="80"/>
      <c r="I16" s="355"/>
      <c r="J16" s="90"/>
      <c r="N16" s="431" t="s">
        <v>236</v>
      </c>
    </row>
    <row r="17" spans="1:19" ht="20.25" customHeight="1" thickBot="1">
      <c r="A17" s="714" t="s">
        <v>304</v>
      </c>
      <c r="B17" s="715"/>
      <c r="C17" s="715"/>
      <c r="D17" s="361"/>
      <c r="E17" s="362"/>
      <c r="F17" s="715" t="s">
        <v>290</v>
      </c>
      <c r="G17" s="716"/>
      <c r="H17" s="357"/>
      <c r="I17" s="355"/>
      <c r="J17" s="78"/>
      <c r="L17" s="79"/>
      <c r="M17" s="82"/>
      <c r="N17" s="360" t="s">
        <v>136</v>
      </c>
    </row>
    <row r="18" spans="1:19" ht="39" customHeight="1" thickTop="1">
      <c r="A18" s="717" t="s">
        <v>43</v>
      </c>
      <c r="B18" s="718"/>
      <c r="C18" s="719"/>
      <c r="D18" s="363" t="s">
        <v>44</v>
      </c>
      <c r="E18" s="364"/>
      <c r="F18" s="720" t="s">
        <v>45</v>
      </c>
      <c r="G18" s="721"/>
      <c r="I18" s="355"/>
      <c r="J18" s="90"/>
      <c r="M18" s="82"/>
      <c r="Q18" s="73" t="s">
        <v>29</v>
      </c>
      <c r="S18" s="73" t="s">
        <v>21</v>
      </c>
    </row>
    <row r="19" spans="1:19" ht="30" customHeight="1">
      <c r="A19" s="722" t="s">
        <v>250</v>
      </c>
      <c r="B19" s="722"/>
      <c r="C19" s="722"/>
      <c r="D19" s="722"/>
      <c r="E19" s="722"/>
      <c r="F19" s="722"/>
      <c r="G19" s="722"/>
      <c r="H19" s="365"/>
      <c r="I19" s="91" t="s">
        <v>46</v>
      </c>
      <c r="J19" s="91"/>
      <c r="K19" s="91"/>
      <c r="L19" s="79"/>
      <c r="M19" s="82"/>
    </row>
    <row r="20" spans="1:19" ht="17.399999999999999">
      <c r="E20" s="366" t="s">
        <v>47</v>
      </c>
      <c r="F20" s="367" t="s">
        <v>48</v>
      </c>
      <c r="H20" s="593" t="s">
        <v>217</v>
      </c>
      <c r="I20" s="355"/>
      <c r="J20" s="90" t="s">
        <v>21</v>
      </c>
      <c r="K20" s="368" t="s">
        <v>21</v>
      </c>
      <c r="M20" s="82"/>
    </row>
    <row r="21" spans="1:19" ht="16.8" thickBot="1">
      <c r="A21" s="369"/>
      <c r="B21" s="723">
        <v>44710</v>
      </c>
      <c r="C21" s="724"/>
      <c r="D21" s="370" t="s">
        <v>49</v>
      </c>
      <c r="E21" s="725" t="s">
        <v>50</v>
      </c>
      <c r="F21" s="726"/>
      <c r="G21" s="81" t="s">
        <v>51</v>
      </c>
      <c r="H21" s="727" t="s">
        <v>291</v>
      </c>
      <c r="I21" s="728"/>
      <c r="J21" s="728"/>
      <c r="K21" s="728"/>
      <c r="L21" s="728"/>
      <c r="M21" s="92"/>
      <c r="N21" s="93"/>
    </row>
    <row r="22" spans="1:19" ht="36" customHeight="1" thickTop="1" thickBot="1">
      <c r="A22" s="371" t="s">
        <v>52</v>
      </c>
      <c r="B22" s="729" t="s">
        <v>53</v>
      </c>
      <c r="C22" s="730"/>
      <c r="D22" s="731"/>
      <c r="E22" s="94" t="s">
        <v>292</v>
      </c>
      <c r="F22" s="94" t="s">
        <v>293</v>
      </c>
      <c r="G22" s="372" t="s">
        <v>54</v>
      </c>
      <c r="H22" s="732" t="s">
        <v>55</v>
      </c>
      <c r="I22" s="733"/>
      <c r="J22" s="733"/>
      <c r="K22" s="733"/>
      <c r="L22" s="734"/>
      <c r="M22" s="373" t="s">
        <v>56</v>
      </c>
      <c r="N22" s="374" t="s">
        <v>57</v>
      </c>
      <c r="R22" s="73" t="s">
        <v>29</v>
      </c>
    </row>
    <row r="23" spans="1:19" ht="81.599999999999994" customHeight="1" thickBot="1">
      <c r="A23" s="375" t="s">
        <v>58</v>
      </c>
      <c r="B23" s="651" t="str">
        <f>IF(G23&gt;5,"☆☆☆☆",IF(AND(G23&gt;=2.39,G23&lt;5),"☆☆☆",IF(AND(G23&gt;=1.39,G23&lt;2.4),"☆☆",IF(AND(G23&gt;0,G23&lt;1.4),"☆",IF(AND(G23&gt;=-1.39,G23&lt;0),"★",IF(AND(G23&gt;=-2.39,G23&lt;-1.4),"★★",IF(AND(G23&gt;=-3.39,G23&lt;-2.4),"★★★")))))))</f>
        <v>★</v>
      </c>
      <c r="C23" s="652"/>
      <c r="D23" s="653"/>
      <c r="E23" s="496">
        <v>2.9</v>
      </c>
      <c r="F23" s="496">
        <v>4.03</v>
      </c>
      <c r="G23" s="238">
        <f>+E23-F23</f>
        <v>-1.1300000000000003</v>
      </c>
      <c r="H23" s="708" t="s">
        <v>301</v>
      </c>
      <c r="I23" s="709"/>
      <c r="J23" s="709"/>
      <c r="K23" s="709"/>
      <c r="L23" s="710"/>
      <c r="M23" s="612" t="s">
        <v>300</v>
      </c>
      <c r="N23" s="614">
        <v>44707</v>
      </c>
      <c r="O23" s="464" t="s">
        <v>235</v>
      </c>
    </row>
    <row r="24" spans="1:19" ht="66" customHeight="1" thickBot="1">
      <c r="A24" s="376" t="s">
        <v>59</v>
      </c>
      <c r="B24" s="651" t="str">
        <f t="shared" ref="B24" si="0">IF(G24&gt;5,"☆☆☆☆",IF(AND(G24&gt;=2.39,G24&lt;5),"☆☆☆",IF(AND(G24&gt;=1.39,G24&lt;2.4),"☆☆",IF(AND(G24&gt;0,G24&lt;1.4),"☆",IF(AND(G24&gt;=-1.39,G24&lt;0),"★",IF(AND(G24&gt;=-2.39,G24&lt;-1.4),"★★",IF(AND(G24&gt;=-3.39,G24&lt;-2.4),"★★★")))))))</f>
        <v>☆</v>
      </c>
      <c r="C24" s="652"/>
      <c r="D24" s="653"/>
      <c r="E24" s="496">
        <v>3.19</v>
      </c>
      <c r="F24" s="496">
        <v>3.69</v>
      </c>
      <c r="G24" s="337">
        <f t="shared" ref="G24:G70" si="1">+F24-E24</f>
        <v>0.5</v>
      </c>
      <c r="H24" s="735"/>
      <c r="I24" s="736"/>
      <c r="J24" s="736"/>
      <c r="K24" s="736"/>
      <c r="L24" s="737"/>
      <c r="M24" s="253"/>
      <c r="N24" s="254"/>
      <c r="O24" s="464" t="s">
        <v>59</v>
      </c>
      <c r="Q24" s="73" t="s">
        <v>29</v>
      </c>
    </row>
    <row r="25" spans="1:19" ht="81" customHeight="1" thickBot="1">
      <c r="A25" s="473" t="s">
        <v>60</v>
      </c>
      <c r="B25" s="651" t="str">
        <f t="shared" ref="B25:B70" si="2">IF(G25&gt;5,"☆☆☆☆",IF(AND(G25&gt;=2.39,G25&lt;5),"☆☆☆",IF(AND(G25&gt;=1.39,G25&lt;2.4),"☆☆",IF(AND(G25&gt;0,G25&lt;1.4),"☆",IF(AND(G25&gt;=-1.39,G25&lt;0),"★",IF(AND(G25&gt;=-2.39,G25&lt;-1.4),"★★",IF(AND(G25&gt;=-3.39,G25&lt;-2.4),"★★★")))))))</f>
        <v>★</v>
      </c>
      <c r="C25" s="652"/>
      <c r="D25" s="653"/>
      <c r="E25" s="182">
        <v>3.64</v>
      </c>
      <c r="F25" s="496">
        <v>3.5</v>
      </c>
      <c r="G25" s="226">
        <f t="shared" si="1"/>
        <v>-0.14000000000000012</v>
      </c>
      <c r="H25" s="708" t="s">
        <v>298</v>
      </c>
      <c r="I25" s="709"/>
      <c r="J25" s="709"/>
      <c r="K25" s="709"/>
      <c r="L25" s="710"/>
      <c r="M25" s="612" t="s">
        <v>299</v>
      </c>
      <c r="N25" s="613">
        <v>44707</v>
      </c>
      <c r="O25" s="464" t="s">
        <v>60</v>
      </c>
    </row>
    <row r="26" spans="1:19" ht="83.25" customHeight="1" thickBot="1">
      <c r="A26" s="473" t="s">
        <v>61</v>
      </c>
      <c r="B26" s="651" t="str">
        <f t="shared" si="2"/>
        <v>☆☆</v>
      </c>
      <c r="C26" s="652"/>
      <c r="D26" s="653"/>
      <c r="E26" s="182">
        <v>3.91</v>
      </c>
      <c r="F26" s="496">
        <v>5.67</v>
      </c>
      <c r="G26" s="95">
        <f t="shared" si="1"/>
        <v>1.7599999999999998</v>
      </c>
      <c r="H26" s="654"/>
      <c r="I26" s="655"/>
      <c r="J26" s="655"/>
      <c r="K26" s="655"/>
      <c r="L26" s="656"/>
      <c r="M26" s="253"/>
      <c r="N26" s="254"/>
      <c r="O26" s="464" t="s">
        <v>61</v>
      </c>
    </row>
    <row r="27" spans="1:19" ht="78.599999999999994" customHeight="1" thickBot="1">
      <c r="A27" s="473" t="s">
        <v>62</v>
      </c>
      <c r="B27" s="651" t="str">
        <f t="shared" si="2"/>
        <v>☆</v>
      </c>
      <c r="C27" s="652"/>
      <c r="D27" s="653"/>
      <c r="E27" s="496">
        <v>1.5</v>
      </c>
      <c r="F27" s="496">
        <v>2.35</v>
      </c>
      <c r="G27" s="95">
        <f t="shared" si="1"/>
        <v>0.85000000000000009</v>
      </c>
      <c r="H27" s="654"/>
      <c r="I27" s="655"/>
      <c r="J27" s="655"/>
      <c r="K27" s="655"/>
      <c r="L27" s="656"/>
      <c r="M27" s="253"/>
      <c r="N27" s="254"/>
      <c r="O27" s="464" t="s">
        <v>62</v>
      </c>
    </row>
    <row r="28" spans="1:19" ht="87" customHeight="1" thickBot="1">
      <c r="A28" s="473" t="s">
        <v>63</v>
      </c>
      <c r="B28" s="651" t="str">
        <f t="shared" si="2"/>
        <v>☆</v>
      </c>
      <c r="C28" s="652"/>
      <c r="D28" s="653"/>
      <c r="E28" s="495">
        <v>5.72</v>
      </c>
      <c r="F28" s="182">
        <v>6.31</v>
      </c>
      <c r="G28" s="95">
        <f t="shared" si="1"/>
        <v>0.58999999999999986</v>
      </c>
      <c r="H28" s="654"/>
      <c r="I28" s="655"/>
      <c r="J28" s="655"/>
      <c r="K28" s="655"/>
      <c r="L28" s="656"/>
      <c r="M28" s="253"/>
      <c r="N28" s="254"/>
      <c r="O28" s="464" t="s">
        <v>63</v>
      </c>
    </row>
    <row r="29" spans="1:19" ht="71.25" customHeight="1" thickBot="1">
      <c r="A29" s="473" t="s">
        <v>64</v>
      </c>
      <c r="B29" s="651" t="str">
        <f t="shared" si="2"/>
        <v>☆</v>
      </c>
      <c r="C29" s="652"/>
      <c r="D29" s="653"/>
      <c r="E29" s="182">
        <v>3.08</v>
      </c>
      <c r="F29" s="496">
        <v>4</v>
      </c>
      <c r="G29" s="95">
        <f t="shared" si="1"/>
        <v>0.91999999999999993</v>
      </c>
      <c r="H29" s="654"/>
      <c r="I29" s="655"/>
      <c r="J29" s="655"/>
      <c r="K29" s="655"/>
      <c r="L29" s="656"/>
      <c r="M29" s="253"/>
      <c r="N29" s="254"/>
      <c r="O29" s="464" t="s">
        <v>64</v>
      </c>
    </row>
    <row r="30" spans="1:19" ht="73.5" customHeight="1" thickBot="1">
      <c r="A30" s="473" t="s">
        <v>65</v>
      </c>
      <c r="B30" s="651" t="str">
        <f t="shared" si="2"/>
        <v>☆</v>
      </c>
      <c r="C30" s="652"/>
      <c r="D30" s="653"/>
      <c r="E30" s="496">
        <v>2.89</v>
      </c>
      <c r="F30" s="496">
        <v>3.6</v>
      </c>
      <c r="G30" s="95">
        <f t="shared" si="1"/>
        <v>0.71</v>
      </c>
      <c r="H30" s="654"/>
      <c r="I30" s="655"/>
      <c r="J30" s="655"/>
      <c r="K30" s="655"/>
      <c r="L30" s="656"/>
      <c r="M30" s="253"/>
      <c r="N30" s="254"/>
      <c r="O30" s="464" t="s">
        <v>65</v>
      </c>
    </row>
    <row r="31" spans="1:19" ht="75.75" customHeight="1" thickBot="1">
      <c r="A31" s="473" t="s">
        <v>66</v>
      </c>
      <c r="B31" s="651" t="str">
        <f t="shared" si="2"/>
        <v>☆</v>
      </c>
      <c r="C31" s="652"/>
      <c r="D31" s="653"/>
      <c r="E31" s="496">
        <v>1.06</v>
      </c>
      <c r="F31" s="496">
        <v>1.96</v>
      </c>
      <c r="G31" s="95">
        <f t="shared" si="1"/>
        <v>0.89999999999999991</v>
      </c>
      <c r="H31" s="654"/>
      <c r="I31" s="655"/>
      <c r="J31" s="655"/>
      <c r="K31" s="655"/>
      <c r="L31" s="656"/>
      <c r="M31" s="253"/>
      <c r="N31" s="254"/>
      <c r="O31" s="464" t="s">
        <v>66</v>
      </c>
    </row>
    <row r="32" spans="1:19" ht="96" customHeight="1" thickBot="1">
      <c r="A32" s="474" t="s">
        <v>67</v>
      </c>
      <c r="B32" s="651" t="str">
        <f t="shared" si="2"/>
        <v>☆</v>
      </c>
      <c r="C32" s="652"/>
      <c r="D32" s="653"/>
      <c r="E32" s="182">
        <v>3.83</v>
      </c>
      <c r="F32" s="182">
        <v>4.28</v>
      </c>
      <c r="G32" s="95">
        <f t="shared" si="1"/>
        <v>0.45000000000000018</v>
      </c>
      <c r="H32" s="654"/>
      <c r="I32" s="655"/>
      <c r="J32" s="655"/>
      <c r="K32" s="655"/>
      <c r="L32" s="656"/>
      <c r="M32" s="253"/>
      <c r="N32" s="254"/>
      <c r="O32" s="464" t="s">
        <v>67</v>
      </c>
    </row>
    <row r="33" spans="1:16" ht="94.95" customHeight="1" thickBot="1">
      <c r="A33" s="475" t="s">
        <v>68</v>
      </c>
      <c r="B33" s="651" t="str">
        <f t="shared" si="2"/>
        <v>☆</v>
      </c>
      <c r="C33" s="652"/>
      <c r="D33" s="653"/>
      <c r="E33" s="182">
        <v>4.8899999999999997</v>
      </c>
      <c r="F33" s="496">
        <v>6.16</v>
      </c>
      <c r="G33" s="95">
        <f t="shared" si="1"/>
        <v>1.2700000000000005</v>
      </c>
      <c r="H33" s="654"/>
      <c r="I33" s="655"/>
      <c r="J33" s="655"/>
      <c r="K33" s="655"/>
      <c r="L33" s="656"/>
      <c r="M33" s="253"/>
      <c r="N33" s="254"/>
      <c r="O33" s="464" t="s">
        <v>68</v>
      </c>
    </row>
    <row r="34" spans="1:16" ht="81" customHeight="1" thickBot="1">
      <c r="A34" s="376" t="s">
        <v>69</v>
      </c>
      <c r="B34" s="651" t="str">
        <f t="shared" si="2"/>
        <v>☆</v>
      </c>
      <c r="C34" s="652"/>
      <c r="D34" s="653"/>
      <c r="E34" s="182">
        <v>4.0199999999999996</v>
      </c>
      <c r="F34" s="496">
        <v>5.05</v>
      </c>
      <c r="G34" s="95">
        <f t="shared" si="1"/>
        <v>1.0300000000000002</v>
      </c>
      <c r="H34" s="654"/>
      <c r="I34" s="655"/>
      <c r="J34" s="655"/>
      <c r="K34" s="655"/>
      <c r="L34" s="656"/>
      <c r="M34" s="531"/>
      <c r="N34" s="532"/>
      <c r="O34" s="464" t="s">
        <v>69</v>
      </c>
    </row>
    <row r="35" spans="1:16" ht="94.5" customHeight="1" thickBot="1">
      <c r="A35" s="474" t="s">
        <v>70</v>
      </c>
      <c r="B35" s="651" t="str">
        <f t="shared" si="2"/>
        <v>☆</v>
      </c>
      <c r="C35" s="652"/>
      <c r="D35" s="653"/>
      <c r="E35" s="182">
        <v>5.22</v>
      </c>
      <c r="F35" s="182">
        <v>6.22</v>
      </c>
      <c r="G35" s="95">
        <f t="shared" si="1"/>
        <v>1</v>
      </c>
      <c r="H35" s="711"/>
      <c r="I35" s="712"/>
      <c r="J35" s="712"/>
      <c r="K35" s="712"/>
      <c r="L35" s="713"/>
      <c r="M35" s="533"/>
      <c r="N35" s="534"/>
      <c r="O35" s="464" t="s">
        <v>70</v>
      </c>
    </row>
    <row r="36" spans="1:16" ht="92.4" customHeight="1" thickBot="1">
      <c r="A36" s="476" t="s">
        <v>71</v>
      </c>
      <c r="B36" s="651" t="str">
        <f t="shared" si="2"/>
        <v>☆</v>
      </c>
      <c r="C36" s="652"/>
      <c r="D36" s="653"/>
      <c r="E36" s="182">
        <v>4.71</v>
      </c>
      <c r="F36" s="496">
        <v>5.55</v>
      </c>
      <c r="G36" s="95">
        <f t="shared" si="1"/>
        <v>0.83999999999999986</v>
      </c>
      <c r="H36" s="654"/>
      <c r="I36" s="655"/>
      <c r="J36" s="655"/>
      <c r="K36" s="655"/>
      <c r="L36" s="656"/>
      <c r="M36" s="535"/>
      <c r="N36" s="536"/>
      <c r="O36" s="464" t="s">
        <v>71</v>
      </c>
    </row>
    <row r="37" spans="1:16" ht="87.75" customHeight="1" thickBot="1">
      <c r="A37" s="473" t="s">
        <v>72</v>
      </c>
      <c r="B37" s="651" t="str">
        <f t="shared" si="2"/>
        <v>☆</v>
      </c>
      <c r="C37" s="652"/>
      <c r="D37" s="653"/>
      <c r="E37" s="496">
        <v>2.96</v>
      </c>
      <c r="F37" s="496">
        <v>3.18</v>
      </c>
      <c r="G37" s="95">
        <f t="shared" si="1"/>
        <v>0.2200000000000002</v>
      </c>
      <c r="H37" s="654"/>
      <c r="I37" s="655"/>
      <c r="J37" s="655"/>
      <c r="K37" s="655"/>
      <c r="L37" s="656"/>
      <c r="M37" s="253"/>
      <c r="N37" s="254"/>
      <c r="O37" s="464" t="s">
        <v>72</v>
      </c>
    </row>
    <row r="38" spans="1:16" ht="75.75" customHeight="1" thickBot="1">
      <c r="A38" s="473" t="s">
        <v>73</v>
      </c>
      <c r="B38" s="651" t="b">
        <f t="shared" si="2"/>
        <v>0</v>
      </c>
      <c r="C38" s="652"/>
      <c r="D38" s="653"/>
      <c r="E38" s="495">
        <v>6.83</v>
      </c>
      <c r="F38" s="182">
        <v>6.83</v>
      </c>
      <c r="G38" s="95">
        <f t="shared" si="1"/>
        <v>0</v>
      </c>
      <c r="H38" s="654"/>
      <c r="I38" s="655"/>
      <c r="J38" s="655"/>
      <c r="K38" s="655"/>
      <c r="L38" s="656"/>
      <c r="M38" s="537"/>
      <c r="N38" s="538"/>
      <c r="O38" s="464" t="s">
        <v>73</v>
      </c>
    </row>
    <row r="39" spans="1:16" ht="70.2" customHeight="1" thickBot="1">
      <c r="A39" s="473" t="s">
        <v>74</v>
      </c>
      <c r="B39" s="651" t="str">
        <f t="shared" si="2"/>
        <v>☆</v>
      </c>
      <c r="C39" s="652"/>
      <c r="D39" s="653"/>
      <c r="E39" s="182">
        <v>5.66</v>
      </c>
      <c r="F39" s="496">
        <v>6.45</v>
      </c>
      <c r="G39" s="95">
        <f t="shared" si="1"/>
        <v>0.79</v>
      </c>
      <c r="H39" s="654"/>
      <c r="I39" s="655"/>
      <c r="J39" s="655"/>
      <c r="K39" s="655"/>
      <c r="L39" s="656"/>
      <c r="M39" s="535"/>
      <c r="N39" s="536"/>
      <c r="O39" s="464" t="s">
        <v>74</v>
      </c>
    </row>
    <row r="40" spans="1:16" ht="78.75" customHeight="1" thickBot="1">
      <c r="A40" s="473" t="s">
        <v>75</v>
      </c>
      <c r="B40" s="651" t="str">
        <f t="shared" si="2"/>
        <v>☆</v>
      </c>
      <c r="C40" s="652"/>
      <c r="D40" s="653"/>
      <c r="E40" s="182">
        <v>3.35</v>
      </c>
      <c r="F40" s="496">
        <v>4.3899999999999997</v>
      </c>
      <c r="G40" s="95">
        <f t="shared" si="1"/>
        <v>1.0399999999999996</v>
      </c>
      <c r="H40" s="654"/>
      <c r="I40" s="655"/>
      <c r="J40" s="655"/>
      <c r="K40" s="655"/>
      <c r="L40" s="656"/>
      <c r="M40" s="537"/>
      <c r="N40" s="538"/>
      <c r="O40" s="464" t="s">
        <v>75</v>
      </c>
    </row>
    <row r="41" spans="1:16" ht="66" customHeight="1" thickBot="1">
      <c r="A41" s="473" t="s">
        <v>76</v>
      </c>
      <c r="B41" s="651" t="str">
        <f t="shared" si="2"/>
        <v>☆</v>
      </c>
      <c r="C41" s="652"/>
      <c r="D41" s="653"/>
      <c r="E41" s="182">
        <v>2.46</v>
      </c>
      <c r="F41" s="496">
        <v>3.58</v>
      </c>
      <c r="G41" s="95">
        <f t="shared" si="1"/>
        <v>1.1200000000000001</v>
      </c>
      <c r="H41" s="654"/>
      <c r="I41" s="655"/>
      <c r="J41" s="655"/>
      <c r="K41" s="655"/>
      <c r="L41" s="656"/>
      <c r="M41" s="253"/>
      <c r="N41" s="254"/>
      <c r="O41" s="464" t="s">
        <v>76</v>
      </c>
    </row>
    <row r="42" spans="1:16" ht="77.25" customHeight="1" thickBot="1">
      <c r="A42" s="473" t="s">
        <v>77</v>
      </c>
      <c r="B42" s="651" t="str">
        <f t="shared" si="2"/>
        <v>☆</v>
      </c>
      <c r="C42" s="652"/>
      <c r="D42" s="653"/>
      <c r="E42" s="182">
        <v>4.9400000000000004</v>
      </c>
      <c r="F42" s="182">
        <v>5.83</v>
      </c>
      <c r="G42" s="95">
        <f t="shared" si="1"/>
        <v>0.88999999999999968</v>
      </c>
      <c r="H42" s="654"/>
      <c r="I42" s="655"/>
      <c r="J42" s="655"/>
      <c r="K42" s="655"/>
      <c r="L42" s="656"/>
      <c r="M42" s="535"/>
      <c r="N42" s="254"/>
      <c r="O42" s="464" t="s">
        <v>77</v>
      </c>
      <c r="P42" s="73" t="s">
        <v>217</v>
      </c>
    </row>
    <row r="43" spans="1:16" ht="69.75" customHeight="1" thickBot="1">
      <c r="A43" s="473" t="s">
        <v>78</v>
      </c>
      <c r="B43" s="651" t="str">
        <f t="shared" si="2"/>
        <v>☆☆☆</v>
      </c>
      <c r="C43" s="652"/>
      <c r="D43" s="653"/>
      <c r="E43" s="182"/>
      <c r="F43" s="496">
        <v>3.85</v>
      </c>
      <c r="G43" s="95">
        <f t="shared" si="1"/>
        <v>3.85</v>
      </c>
      <c r="H43" s="654"/>
      <c r="I43" s="655"/>
      <c r="J43" s="655"/>
      <c r="K43" s="655"/>
      <c r="L43" s="656"/>
      <c r="M43" s="253"/>
      <c r="N43" s="254"/>
      <c r="O43" s="464" t="s">
        <v>78</v>
      </c>
    </row>
    <row r="44" spans="1:16" ht="77.25" customHeight="1" thickBot="1">
      <c r="A44" s="477" t="s">
        <v>79</v>
      </c>
      <c r="B44" s="651" t="str">
        <f t="shared" si="2"/>
        <v>☆</v>
      </c>
      <c r="C44" s="652"/>
      <c r="D44" s="653"/>
      <c r="E44" s="182">
        <v>3.7</v>
      </c>
      <c r="F44" s="496">
        <v>4.47</v>
      </c>
      <c r="G44" s="95">
        <f t="shared" si="1"/>
        <v>0.76999999999999957</v>
      </c>
      <c r="H44" s="654"/>
      <c r="I44" s="655"/>
      <c r="J44" s="655"/>
      <c r="K44" s="655"/>
      <c r="L44" s="656"/>
      <c r="M44" s="253"/>
      <c r="N44" s="254"/>
      <c r="O44" s="464" t="s">
        <v>79</v>
      </c>
    </row>
    <row r="45" spans="1:16" ht="81.75" customHeight="1" thickBot="1">
      <c r="A45" s="473" t="s">
        <v>80</v>
      </c>
      <c r="B45" s="651" t="str">
        <f t="shared" si="2"/>
        <v>☆</v>
      </c>
      <c r="C45" s="652"/>
      <c r="D45" s="653"/>
      <c r="E45" s="182">
        <v>3.84</v>
      </c>
      <c r="F45" s="496">
        <v>4.57</v>
      </c>
      <c r="G45" s="95">
        <f t="shared" si="1"/>
        <v>0.73000000000000043</v>
      </c>
      <c r="H45" s="654"/>
      <c r="I45" s="655"/>
      <c r="J45" s="655"/>
      <c r="K45" s="655"/>
      <c r="L45" s="656"/>
      <c r="M45" s="253"/>
      <c r="N45" s="546"/>
      <c r="O45" s="464" t="s">
        <v>80</v>
      </c>
    </row>
    <row r="46" spans="1:16" ht="72.75" customHeight="1" thickBot="1">
      <c r="A46" s="473" t="s">
        <v>81</v>
      </c>
      <c r="B46" s="651" t="str">
        <f t="shared" si="2"/>
        <v>☆</v>
      </c>
      <c r="C46" s="652"/>
      <c r="D46" s="653"/>
      <c r="E46" s="496">
        <v>3.6</v>
      </c>
      <c r="F46" s="496">
        <v>3.82</v>
      </c>
      <c r="G46" s="95">
        <f t="shared" si="1"/>
        <v>0.21999999999999975</v>
      </c>
      <c r="H46" s="654"/>
      <c r="I46" s="655"/>
      <c r="J46" s="655"/>
      <c r="K46" s="655"/>
      <c r="L46" s="656"/>
      <c r="M46" s="253"/>
      <c r="N46" s="254"/>
      <c r="O46" s="464" t="s">
        <v>81</v>
      </c>
    </row>
    <row r="47" spans="1:16" ht="81.75" customHeight="1" thickBot="1">
      <c r="A47" s="473" t="s">
        <v>82</v>
      </c>
      <c r="B47" s="651" t="str">
        <f t="shared" si="2"/>
        <v>☆</v>
      </c>
      <c r="C47" s="652"/>
      <c r="D47" s="653"/>
      <c r="E47" s="496">
        <v>3.25</v>
      </c>
      <c r="F47" s="496">
        <v>3.89</v>
      </c>
      <c r="G47" s="95">
        <f t="shared" si="1"/>
        <v>0.64000000000000012</v>
      </c>
      <c r="H47" s="654"/>
      <c r="I47" s="655"/>
      <c r="J47" s="655"/>
      <c r="K47" s="655"/>
      <c r="L47" s="656"/>
      <c r="M47" s="547"/>
      <c r="N47" s="254"/>
      <c r="O47" s="464" t="s">
        <v>82</v>
      </c>
    </row>
    <row r="48" spans="1:16" ht="78.75" customHeight="1" thickBot="1">
      <c r="A48" s="473" t="s">
        <v>83</v>
      </c>
      <c r="B48" s="651" t="str">
        <f t="shared" si="2"/>
        <v>☆</v>
      </c>
      <c r="C48" s="652"/>
      <c r="D48" s="653"/>
      <c r="E48" s="496">
        <v>2.95</v>
      </c>
      <c r="F48" s="496">
        <v>3.44</v>
      </c>
      <c r="G48" s="95">
        <f t="shared" si="1"/>
        <v>0.48999999999999977</v>
      </c>
      <c r="H48" s="660"/>
      <c r="I48" s="661"/>
      <c r="J48" s="661"/>
      <c r="K48" s="661"/>
      <c r="L48" s="662"/>
      <c r="M48" s="253"/>
      <c r="N48" s="254"/>
      <c r="O48" s="464" t="s">
        <v>83</v>
      </c>
    </row>
    <row r="49" spans="1:15" ht="74.25" customHeight="1" thickBot="1">
      <c r="A49" s="473" t="s">
        <v>84</v>
      </c>
      <c r="B49" s="651" t="str">
        <f t="shared" si="2"/>
        <v>☆</v>
      </c>
      <c r="C49" s="652"/>
      <c r="D49" s="653"/>
      <c r="E49" s="182">
        <v>3.94</v>
      </c>
      <c r="F49" s="496">
        <v>4.5</v>
      </c>
      <c r="G49" s="95">
        <f t="shared" si="1"/>
        <v>0.56000000000000005</v>
      </c>
      <c r="H49" s="654"/>
      <c r="I49" s="655"/>
      <c r="J49" s="655"/>
      <c r="K49" s="655"/>
      <c r="L49" s="656"/>
      <c r="M49" s="548"/>
      <c r="N49" s="254"/>
      <c r="O49" s="464" t="s">
        <v>84</v>
      </c>
    </row>
    <row r="50" spans="1:15" ht="73.2" customHeight="1" thickBot="1">
      <c r="A50" s="473" t="s">
        <v>85</v>
      </c>
      <c r="B50" s="651" t="str">
        <f t="shared" si="2"/>
        <v>☆☆</v>
      </c>
      <c r="C50" s="652"/>
      <c r="D50" s="653"/>
      <c r="E50" s="182">
        <v>4.28</v>
      </c>
      <c r="F50" s="182">
        <v>5.67</v>
      </c>
      <c r="G50" s="95">
        <f t="shared" si="1"/>
        <v>1.3899999999999997</v>
      </c>
      <c r="H50" s="660"/>
      <c r="I50" s="661"/>
      <c r="J50" s="661"/>
      <c r="K50" s="661"/>
      <c r="L50" s="662"/>
      <c r="M50" s="253"/>
      <c r="N50" s="254"/>
      <c r="O50" s="464" t="s">
        <v>85</v>
      </c>
    </row>
    <row r="51" spans="1:15" ht="73.5" customHeight="1" thickBot="1">
      <c r="A51" s="473" t="s">
        <v>86</v>
      </c>
      <c r="B51" s="651" t="str">
        <f t="shared" si="2"/>
        <v>☆</v>
      </c>
      <c r="C51" s="652"/>
      <c r="D51" s="653"/>
      <c r="E51" s="496">
        <v>3.56</v>
      </c>
      <c r="F51" s="496">
        <v>4.5599999999999996</v>
      </c>
      <c r="G51" s="95">
        <f t="shared" si="1"/>
        <v>0.99999999999999956</v>
      </c>
      <c r="H51" s="654"/>
      <c r="I51" s="655"/>
      <c r="J51" s="655"/>
      <c r="K51" s="655"/>
      <c r="L51" s="656"/>
      <c r="M51" s="537"/>
      <c r="N51" s="538"/>
      <c r="O51" s="464" t="s">
        <v>86</v>
      </c>
    </row>
    <row r="52" spans="1:15" ht="91.95" customHeight="1" thickBot="1">
      <c r="A52" s="473" t="s">
        <v>87</v>
      </c>
      <c r="B52" s="651" t="str">
        <f t="shared" si="2"/>
        <v>☆</v>
      </c>
      <c r="C52" s="652"/>
      <c r="D52" s="653"/>
      <c r="E52" s="496">
        <v>2.33</v>
      </c>
      <c r="F52" s="496">
        <v>2.37</v>
      </c>
      <c r="G52" s="95">
        <f t="shared" si="1"/>
        <v>4.0000000000000036E-2</v>
      </c>
      <c r="H52" s="708" t="s">
        <v>302</v>
      </c>
      <c r="I52" s="709"/>
      <c r="J52" s="709"/>
      <c r="K52" s="709"/>
      <c r="L52" s="710"/>
      <c r="M52" s="615" t="s">
        <v>303</v>
      </c>
      <c r="N52" s="613">
        <v>44706</v>
      </c>
      <c r="O52" s="464" t="s">
        <v>87</v>
      </c>
    </row>
    <row r="53" spans="1:15" ht="77.25" customHeight="1" thickBot="1">
      <c r="A53" s="473" t="s">
        <v>88</v>
      </c>
      <c r="B53" s="651" t="str">
        <f t="shared" si="2"/>
        <v>★★</v>
      </c>
      <c r="C53" s="652"/>
      <c r="D53" s="653"/>
      <c r="E53" s="182">
        <v>5.63</v>
      </c>
      <c r="F53" s="496">
        <v>4.21</v>
      </c>
      <c r="G53" s="95">
        <f t="shared" si="1"/>
        <v>-1.42</v>
      </c>
      <c r="H53" s="654"/>
      <c r="I53" s="655"/>
      <c r="J53" s="655"/>
      <c r="K53" s="655"/>
      <c r="L53" s="656"/>
      <c r="M53" s="253"/>
      <c r="N53" s="254"/>
      <c r="O53" s="464" t="s">
        <v>88</v>
      </c>
    </row>
    <row r="54" spans="1:15" ht="63.75" customHeight="1" thickBot="1">
      <c r="A54" s="473" t="s">
        <v>89</v>
      </c>
      <c r="B54" s="651" t="str">
        <f t="shared" si="2"/>
        <v>☆</v>
      </c>
      <c r="C54" s="652"/>
      <c r="D54" s="653"/>
      <c r="E54" s="182">
        <v>4</v>
      </c>
      <c r="F54" s="182">
        <v>4.6500000000000004</v>
      </c>
      <c r="G54" s="95">
        <f t="shared" si="1"/>
        <v>0.65000000000000036</v>
      </c>
      <c r="H54" s="654"/>
      <c r="I54" s="655"/>
      <c r="J54" s="655"/>
      <c r="K54" s="655"/>
      <c r="L54" s="656"/>
      <c r="M54" s="253"/>
      <c r="N54" s="254"/>
      <c r="O54" s="464" t="s">
        <v>89</v>
      </c>
    </row>
    <row r="55" spans="1:15" ht="75" customHeight="1" thickBot="1">
      <c r="A55" s="473" t="s">
        <v>90</v>
      </c>
      <c r="B55" s="651" t="str">
        <f t="shared" si="2"/>
        <v>☆</v>
      </c>
      <c r="C55" s="652"/>
      <c r="D55" s="653"/>
      <c r="E55" s="182">
        <v>4.74</v>
      </c>
      <c r="F55" s="182">
        <v>4.83</v>
      </c>
      <c r="G55" s="95">
        <f t="shared" si="1"/>
        <v>8.9999999999999858E-2</v>
      </c>
      <c r="H55" s="654"/>
      <c r="I55" s="655"/>
      <c r="J55" s="655"/>
      <c r="K55" s="655"/>
      <c r="L55" s="656"/>
      <c r="M55" s="253"/>
      <c r="N55" s="254"/>
      <c r="O55" s="464" t="s">
        <v>90</v>
      </c>
    </row>
    <row r="56" spans="1:15" ht="80.25" customHeight="1" thickBot="1">
      <c r="A56" s="473" t="s">
        <v>91</v>
      </c>
      <c r="B56" s="651" t="str">
        <f t="shared" si="2"/>
        <v>☆</v>
      </c>
      <c r="C56" s="652"/>
      <c r="D56" s="653"/>
      <c r="E56" s="182">
        <v>3.74</v>
      </c>
      <c r="F56" s="496">
        <v>4.88</v>
      </c>
      <c r="G56" s="95">
        <f t="shared" si="1"/>
        <v>1.1399999999999997</v>
      </c>
      <c r="H56" s="654"/>
      <c r="I56" s="655"/>
      <c r="J56" s="655"/>
      <c r="K56" s="655"/>
      <c r="L56" s="656"/>
      <c r="M56" s="253"/>
      <c r="N56" s="254"/>
      <c r="O56" s="464" t="s">
        <v>91</v>
      </c>
    </row>
    <row r="57" spans="1:15" ht="63.75" customHeight="1" thickBot="1">
      <c r="A57" s="473" t="s">
        <v>92</v>
      </c>
      <c r="B57" s="651" t="str">
        <f t="shared" si="2"/>
        <v>★</v>
      </c>
      <c r="C57" s="652"/>
      <c r="D57" s="653"/>
      <c r="E57" s="182">
        <v>5.82</v>
      </c>
      <c r="F57" s="182">
        <v>5.44</v>
      </c>
      <c r="G57" s="95">
        <f t="shared" si="1"/>
        <v>-0.37999999999999989</v>
      </c>
      <c r="H57" s="660"/>
      <c r="I57" s="661"/>
      <c r="J57" s="661"/>
      <c r="K57" s="661"/>
      <c r="L57" s="662"/>
      <c r="M57" s="253"/>
      <c r="N57" s="254"/>
      <c r="O57" s="464" t="s">
        <v>92</v>
      </c>
    </row>
    <row r="58" spans="1:15" ht="69.75" customHeight="1" thickBot="1">
      <c r="A58" s="473" t="s">
        <v>93</v>
      </c>
      <c r="B58" s="651" t="str">
        <f t="shared" si="2"/>
        <v>☆</v>
      </c>
      <c r="C58" s="652"/>
      <c r="D58" s="653"/>
      <c r="E58" s="496">
        <v>4.04</v>
      </c>
      <c r="F58" s="182">
        <v>4.87</v>
      </c>
      <c r="G58" s="95">
        <f t="shared" si="1"/>
        <v>0.83000000000000007</v>
      </c>
      <c r="H58" s="654"/>
      <c r="I58" s="655"/>
      <c r="J58" s="655"/>
      <c r="K58" s="655"/>
      <c r="L58" s="656"/>
      <c r="M58" s="253"/>
      <c r="N58" s="254"/>
      <c r="O58" s="464" t="s">
        <v>93</v>
      </c>
    </row>
    <row r="59" spans="1:15" ht="76.2" customHeight="1" thickBot="1">
      <c r="A59" s="473" t="s">
        <v>94</v>
      </c>
      <c r="B59" s="651" t="str">
        <f t="shared" si="2"/>
        <v>☆☆</v>
      </c>
      <c r="C59" s="652"/>
      <c r="D59" s="653"/>
      <c r="E59" s="182">
        <v>4.46</v>
      </c>
      <c r="F59" s="182">
        <v>6.39</v>
      </c>
      <c r="G59" s="95">
        <f t="shared" si="1"/>
        <v>1.9299999999999997</v>
      </c>
      <c r="H59" s="654"/>
      <c r="I59" s="655"/>
      <c r="J59" s="655"/>
      <c r="K59" s="655"/>
      <c r="L59" s="656"/>
      <c r="M59" s="537"/>
      <c r="N59" s="538"/>
      <c r="O59" s="464" t="s">
        <v>94</v>
      </c>
    </row>
    <row r="60" spans="1:15" ht="91.95" customHeight="1" thickBot="1">
      <c r="A60" s="473" t="s">
        <v>95</v>
      </c>
      <c r="B60" s="651" t="str">
        <f t="shared" si="2"/>
        <v>☆</v>
      </c>
      <c r="C60" s="652"/>
      <c r="D60" s="653"/>
      <c r="E60" s="182">
        <v>5.59</v>
      </c>
      <c r="F60" s="182">
        <v>6.27</v>
      </c>
      <c r="G60" s="95">
        <f t="shared" si="1"/>
        <v>0.67999999999999972</v>
      </c>
      <c r="H60" s="654"/>
      <c r="I60" s="655"/>
      <c r="J60" s="655"/>
      <c r="K60" s="655"/>
      <c r="L60" s="656"/>
      <c r="M60" s="253"/>
      <c r="N60" s="254"/>
      <c r="O60" s="464" t="s">
        <v>95</v>
      </c>
    </row>
    <row r="61" spans="1:15" ht="81" customHeight="1" thickBot="1">
      <c r="A61" s="473" t="s">
        <v>96</v>
      </c>
      <c r="B61" s="651" t="str">
        <f t="shared" si="2"/>
        <v>☆</v>
      </c>
      <c r="C61" s="652"/>
      <c r="D61" s="653"/>
      <c r="E61" s="496">
        <v>2.14</v>
      </c>
      <c r="F61" s="496">
        <v>2.54</v>
      </c>
      <c r="G61" s="95">
        <f t="shared" si="1"/>
        <v>0.39999999999999991</v>
      </c>
      <c r="H61" s="654"/>
      <c r="I61" s="655"/>
      <c r="J61" s="655"/>
      <c r="K61" s="655"/>
      <c r="L61" s="656"/>
      <c r="M61" s="253"/>
      <c r="N61" s="254"/>
      <c r="O61" s="464" t="s">
        <v>96</v>
      </c>
    </row>
    <row r="62" spans="1:15" ht="75.599999999999994" customHeight="1" thickBot="1">
      <c r="A62" s="473" t="s">
        <v>97</v>
      </c>
      <c r="B62" s="651" t="str">
        <f t="shared" si="2"/>
        <v>☆</v>
      </c>
      <c r="C62" s="652"/>
      <c r="D62" s="653"/>
      <c r="E62" s="182">
        <v>5.53</v>
      </c>
      <c r="F62" s="182">
        <v>6.38</v>
      </c>
      <c r="G62" s="95">
        <f t="shared" si="1"/>
        <v>0.84999999999999964</v>
      </c>
      <c r="H62" s="654"/>
      <c r="I62" s="655"/>
      <c r="J62" s="655"/>
      <c r="K62" s="655"/>
      <c r="L62" s="656"/>
      <c r="M62" s="253"/>
      <c r="N62" s="254"/>
      <c r="O62" s="464" t="s">
        <v>97</v>
      </c>
    </row>
    <row r="63" spans="1:15" ht="87" customHeight="1" thickBot="1">
      <c r="A63" s="473" t="s">
        <v>98</v>
      </c>
      <c r="B63" s="651" t="str">
        <f t="shared" si="2"/>
        <v>★</v>
      </c>
      <c r="C63" s="652"/>
      <c r="D63" s="653"/>
      <c r="E63" s="182">
        <v>3.13</v>
      </c>
      <c r="F63" s="496">
        <v>2.91</v>
      </c>
      <c r="G63" s="95">
        <f t="shared" si="1"/>
        <v>-0.21999999999999975</v>
      </c>
      <c r="H63" s="654"/>
      <c r="I63" s="655"/>
      <c r="J63" s="655"/>
      <c r="K63" s="655"/>
      <c r="L63" s="656"/>
      <c r="M63" s="572"/>
      <c r="N63" s="254"/>
      <c r="O63" s="464" t="s">
        <v>98</v>
      </c>
    </row>
    <row r="64" spans="1:15" ht="73.2" customHeight="1" thickBot="1">
      <c r="A64" s="473" t="s">
        <v>99</v>
      </c>
      <c r="B64" s="651" t="str">
        <f t="shared" si="2"/>
        <v>☆</v>
      </c>
      <c r="C64" s="652"/>
      <c r="D64" s="653"/>
      <c r="E64" s="496">
        <v>2.64</v>
      </c>
      <c r="F64" s="496">
        <v>3.91</v>
      </c>
      <c r="G64" s="95">
        <f t="shared" si="1"/>
        <v>1.27</v>
      </c>
      <c r="H64" s="663"/>
      <c r="I64" s="664"/>
      <c r="J64" s="664"/>
      <c r="K64" s="664"/>
      <c r="L64" s="665"/>
      <c r="M64" s="253"/>
      <c r="N64" s="254"/>
      <c r="O64" s="464" t="s">
        <v>99</v>
      </c>
    </row>
    <row r="65" spans="1:18" ht="80.25" customHeight="1" thickBot="1">
      <c r="A65" s="473" t="s">
        <v>100</v>
      </c>
      <c r="B65" s="651" t="str">
        <f t="shared" si="2"/>
        <v>☆☆</v>
      </c>
      <c r="C65" s="652"/>
      <c r="D65" s="653"/>
      <c r="E65" s="495">
        <v>5.66</v>
      </c>
      <c r="F65" s="182">
        <v>7.56</v>
      </c>
      <c r="G65" s="95">
        <f t="shared" si="1"/>
        <v>1.8999999999999995</v>
      </c>
      <c r="H65" s="666"/>
      <c r="I65" s="667"/>
      <c r="J65" s="667"/>
      <c r="K65" s="667"/>
      <c r="L65" s="668"/>
      <c r="M65" s="573"/>
      <c r="N65" s="254"/>
      <c r="O65" s="464" t="s">
        <v>100</v>
      </c>
    </row>
    <row r="66" spans="1:18" ht="88.5" customHeight="1" thickBot="1">
      <c r="A66" s="473" t="s">
        <v>101</v>
      </c>
      <c r="B66" s="651" t="str">
        <f t="shared" si="2"/>
        <v>★</v>
      </c>
      <c r="C66" s="652"/>
      <c r="D66" s="653"/>
      <c r="E66" s="495">
        <v>8.2200000000000006</v>
      </c>
      <c r="F66" s="182">
        <v>7.44</v>
      </c>
      <c r="G66" s="95">
        <f t="shared" si="1"/>
        <v>-0.78000000000000025</v>
      </c>
      <c r="H66" s="660"/>
      <c r="I66" s="661"/>
      <c r="J66" s="661"/>
      <c r="K66" s="661"/>
      <c r="L66" s="662"/>
      <c r="M66" s="253"/>
      <c r="N66" s="254"/>
      <c r="O66" s="464" t="s">
        <v>101</v>
      </c>
    </row>
    <row r="67" spans="1:18" ht="78.75" customHeight="1" thickBot="1">
      <c r="A67" s="473" t="s">
        <v>102</v>
      </c>
      <c r="B67" s="651" t="str">
        <f t="shared" si="2"/>
        <v>☆☆</v>
      </c>
      <c r="C67" s="652"/>
      <c r="D67" s="653"/>
      <c r="E67" s="182">
        <v>4.1900000000000004</v>
      </c>
      <c r="F67" s="182">
        <v>5.67</v>
      </c>
      <c r="G67" s="95">
        <f t="shared" si="1"/>
        <v>1.4799999999999995</v>
      </c>
      <c r="H67" s="654"/>
      <c r="I67" s="655"/>
      <c r="J67" s="655"/>
      <c r="K67" s="655"/>
      <c r="L67" s="656"/>
      <c r="M67" s="253"/>
      <c r="N67" s="254"/>
      <c r="O67" s="464" t="s">
        <v>102</v>
      </c>
    </row>
    <row r="68" spans="1:18" ht="63" customHeight="1" thickBot="1">
      <c r="A68" s="476" t="s">
        <v>103</v>
      </c>
      <c r="B68" s="651" t="str">
        <f t="shared" si="2"/>
        <v>★</v>
      </c>
      <c r="C68" s="652"/>
      <c r="D68" s="653"/>
      <c r="E68" s="182">
        <v>7.74</v>
      </c>
      <c r="F68" s="182">
        <v>6.7</v>
      </c>
      <c r="G68" s="95">
        <f t="shared" si="1"/>
        <v>-1.04</v>
      </c>
      <c r="H68" s="657"/>
      <c r="I68" s="658"/>
      <c r="J68" s="658"/>
      <c r="K68" s="658"/>
      <c r="L68" s="659"/>
      <c r="M68" s="521"/>
      <c r="N68" s="520"/>
      <c r="O68" s="464" t="s">
        <v>103</v>
      </c>
    </row>
    <row r="69" spans="1:18" ht="72.75" customHeight="1" thickBot="1">
      <c r="A69" s="474" t="s">
        <v>104</v>
      </c>
      <c r="B69" s="651" t="str">
        <f t="shared" si="2"/>
        <v>☆</v>
      </c>
      <c r="C69" s="652"/>
      <c r="D69" s="653"/>
      <c r="E69" s="497">
        <v>1.38</v>
      </c>
      <c r="F69" s="497">
        <v>2.09</v>
      </c>
      <c r="G69" s="95">
        <f t="shared" si="1"/>
        <v>0.71</v>
      </c>
      <c r="H69" s="660"/>
      <c r="I69" s="661"/>
      <c r="J69" s="661"/>
      <c r="K69" s="661"/>
      <c r="L69" s="662"/>
      <c r="M69" s="253"/>
      <c r="N69" s="254"/>
      <c r="O69" s="464" t="s">
        <v>104</v>
      </c>
    </row>
    <row r="70" spans="1:18" ht="58.5" customHeight="1" thickBot="1">
      <c r="A70" s="377" t="s">
        <v>105</v>
      </c>
      <c r="B70" s="651" t="str">
        <f t="shared" si="2"/>
        <v>☆</v>
      </c>
      <c r="C70" s="652"/>
      <c r="D70" s="653"/>
      <c r="E70" s="182">
        <v>4.18</v>
      </c>
      <c r="F70" s="182">
        <v>4.9400000000000004</v>
      </c>
      <c r="G70" s="249">
        <f t="shared" si="1"/>
        <v>0.76000000000000068</v>
      </c>
      <c r="H70" s="654"/>
      <c r="I70" s="655"/>
      <c r="J70" s="655"/>
      <c r="K70" s="655"/>
      <c r="L70" s="656"/>
      <c r="M70" s="378"/>
      <c r="N70" s="254"/>
      <c r="O70" s="464"/>
    </row>
    <row r="71" spans="1:18" ht="42.75" customHeight="1" thickBot="1">
      <c r="A71" s="379"/>
      <c r="B71" s="379"/>
      <c r="C71" s="379"/>
      <c r="D71" s="379"/>
      <c r="E71" s="699"/>
      <c r="F71" s="699"/>
      <c r="G71" s="699"/>
      <c r="H71" s="699"/>
      <c r="I71" s="699"/>
      <c r="J71" s="699"/>
      <c r="K71" s="699"/>
      <c r="L71" s="699"/>
      <c r="M71" s="74">
        <f>COUNTIF(E23:E69,"&gt;=10")</f>
        <v>0</v>
      </c>
      <c r="N71" s="74">
        <f>COUNTIF(F23:F69,"&gt;=10")</f>
        <v>0</v>
      </c>
      <c r="O71" s="74" t="s">
        <v>29</v>
      </c>
    </row>
    <row r="72" spans="1:18" ht="36.75" customHeight="1" thickBot="1">
      <c r="A72" s="96" t="s">
        <v>21</v>
      </c>
      <c r="B72" s="97"/>
      <c r="C72" s="163"/>
      <c r="D72" s="163"/>
      <c r="E72" s="700" t="s">
        <v>20</v>
      </c>
      <c r="F72" s="700"/>
      <c r="G72" s="700"/>
      <c r="H72" s="701" t="s">
        <v>255</v>
      </c>
      <c r="I72" s="702"/>
      <c r="J72" s="97"/>
      <c r="K72" s="98"/>
      <c r="L72" s="98"/>
      <c r="M72" s="99"/>
      <c r="N72" s="100"/>
    </row>
    <row r="73" spans="1:18" ht="36.75" customHeight="1" thickBot="1">
      <c r="A73" s="101"/>
      <c r="B73" s="380"/>
      <c r="C73" s="703" t="s">
        <v>106</v>
      </c>
      <c r="D73" s="704"/>
      <c r="E73" s="704"/>
      <c r="F73" s="705"/>
      <c r="G73" s="102">
        <f>+F70</f>
        <v>4.9400000000000004</v>
      </c>
      <c r="H73" s="103" t="s">
        <v>107</v>
      </c>
      <c r="I73" s="706">
        <f>+G70</f>
        <v>0.76000000000000068</v>
      </c>
      <c r="J73" s="707"/>
      <c r="K73" s="381"/>
      <c r="L73" s="381"/>
      <c r="M73" s="382"/>
      <c r="N73" s="104"/>
    </row>
    <row r="74" spans="1:18" ht="36.75" customHeight="1" thickBot="1">
      <c r="A74" s="101"/>
      <c r="B74" s="380"/>
      <c r="C74" s="669" t="s">
        <v>108</v>
      </c>
      <c r="D74" s="670"/>
      <c r="E74" s="670"/>
      <c r="F74" s="671"/>
      <c r="G74" s="105">
        <f>+F35</f>
        <v>6.22</v>
      </c>
      <c r="H74" s="106" t="s">
        <v>107</v>
      </c>
      <c r="I74" s="672">
        <f>+G35</f>
        <v>1</v>
      </c>
      <c r="J74" s="673"/>
      <c r="K74" s="381"/>
      <c r="L74" s="381"/>
      <c r="M74" s="382"/>
      <c r="N74" s="104"/>
      <c r="R74" s="426" t="s">
        <v>21</v>
      </c>
    </row>
    <row r="75" spans="1:18" ht="36.75" customHeight="1" thickBot="1">
      <c r="A75" s="101"/>
      <c r="B75" s="380"/>
      <c r="C75" s="674" t="s">
        <v>109</v>
      </c>
      <c r="D75" s="675"/>
      <c r="E75" s="675"/>
      <c r="F75" s="107" t="str">
        <f>VLOOKUP(G75,F:P,10,0)</f>
        <v>熊本県</v>
      </c>
      <c r="G75" s="108">
        <f>MAX(F23:F70)</f>
        <v>7.56</v>
      </c>
      <c r="H75" s="676" t="s">
        <v>110</v>
      </c>
      <c r="I75" s="677"/>
      <c r="J75" s="677"/>
      <c r="K75" s="109">
        <f>+N71</f>
        <v>0</v>
      </c>
      <c r="L75" s="110" t="s">
        <v>111</v>
      </c>
      <c r="M75" s="111">
        <f>N71-M71</f>
        <v>0</v>
      </c>
      <c r="N75" s="104"/>
      <c r="R75" s="427"/>
    </row>
    <row r="76" spans="1:18" ht="36.75" customHeight="1" thickBot="1">
      <c r="A76" s="112"/>
      <c r="B76" s="113"/>
      <c r="C76" s="113"/>
      <c r="D76" s="113"/>
      <c r="E76" s="113"/>
      <c r="F76" s="113"/>
      <c r="G76" s="113"/>
      <c r="H76" s="113"/>
      <c r="I76" s="113"/>
      <c r="J76" s="113"/>
      <c r="K76" s="114"/>
      <c r="L76" s="114"/>
      <c r="M76" s="115"/>
      <c r="N76" s="116"/>
      <c r="R76" s="427"/>
    </row>
    <row r="77" spans="1:18" ht="30.75" customHeight="1">
      <c r="A77" s="147"/>
      <c r="B77" s="147"/>
      <c r="C77" s="147"/>
      <c r="D77" s="147"/>
      <c r="E77" s="147"/>
      <c r="F77" s="147"/>
      <c r="G77" s="147"/>
      <c r="H77" s="147"/>
      <c r="I77" s="147"/>
      <c r="J77" s="147"/>
      <c r="K77" s="383"/>
      <c r="L77" s="383"/>
      <c r="M77" s="384"/>
      <c r="N77" s="385"/>
      <c r="R77" s="428"/>
    </row>
    <row r="78" spans="1:18" ht="30.75" customHeight="1" thickBot="1">
      <c r="A78" s="386"/>
      <c r="B78" s="386"/>
      <c r="C78" s="386"/>
      <c r="D78" s="386"/>
      <c r="E78" s="386"/>
      <c r="F78" s="386"/>
      <c r="G78" s="386"/>
      <c r="H78" s="386"/>
      <c r="I78" s="386"/>
      <c r="J78" s="386"/>
      <c r="K78" s="387"/>
      <c r="L78" s="387"/>
      <c r="M78" s="388"/>
      <c r="N78" s="386"/>
    </row>
    <row r="79" spans="1:18" ht="24.75" customHeight="1" thickTop="1">
      <c r="A79" s="678">
        <v>2</v>
      </c>
      <c r="B79" s="681" t="s">
        <v>252</v>
      </c>
      <c r="C79" s="682"/>
      <c r="D79" s="682"/>
      <c r="E79" s="682"/>
      <c r="F79" s="683"/>
      <c r="G79" s="690" t="s">
        <v>253</v>
      </c>
      <c r="H79" s="691"/>
      <c r="I79" s="691"/>
      <c r="J79" s="691"/>
      <c r="K79" s="691"/>
      <c r="L79" s="691"/>
      <c r="M79" s="691"/>
      <c r="N79" s="692"/>
    </row>
    <row r="80" spans="1:18" ht="24.75" customHeight="1">
      <c r="A80" s="679"/>
      <c r="B80" s="684"/>
      <c r="C80" s="685"/>
      <c r="D80" s="685"/>
      <c r="E80" s="685"/>
      <c r="F80" s="686"/>
      <c r="G80" s="693"/>
      <c r="H80" s="694"/>
      <c r="I80" s="694"/>
      <c r="J80" s="694"/>
      <c r="K80" s="694"/>
      <c r="L80" s="694"/>
      <c r="M80" s="694"/>
      <c r="N80" s="695"/>
      <c r="O80" s="389" t="s">
        <v>29</v>
      </c>
      <c r="P80" s="389"/>
    </row>
    <row r="81" spans="1:16" ht="24.75" customHeight="1">
      <c r="A81" s="679"/>
      <c r="B81" s="684"/>
      <c r="C81" s="685"/>
      <c r="D81" s="685"/>
      <c r="E81" s="685"/>
      <c r="F81" s="686"/>
      <c r="G81" s="693"/>
      <c r="H81" s="694"/>
      <c r="I81" s="694"/>
      <c r="J81" s="694"/>
      <c r="K81" s="694"/>
      <c r="L81" s="694"/>
      <c r="M81" s="694"/>
      <c r="N81" s="695"/>
      <c r="O81" s="389" t="s">
        <v>21</v>
      </c>
      <c r="P81" s="389" t="s">
        <v>112</v>
      </c>
    </row>
    <row r="82" spans="1:16" ht="24.75" customHeight="1">
      <c r="A82" s="679"/>
      <c r="B82" s="684"/>
      <c r="C82" s="685"/>
      <c r="D82" s="685"/>
      <c r="E82" s="685"/>
      <c r="F82" s="686"/>
      <c r="G82" s="693"/>
      <c r="H82" s="694"/>
      <c r="I82" s="694"/>
      <c r="J82" s="694"/>
      <c r="K82" s="694"/>
      <c r="L82" s="694"/>
      <c r="M82" s="694"/>
      <c r="N82" s="695"/>
      <c r="O82" s="390"/>
      <c r="P82" s="389"/>
    </row>
    <row r="83" spans="1:16" ht="46.2" customHeight="1" thickBot="1">
      <c r="A83" s="680"/>
      <c r="B83" s="687"/>
      <c r="C83" s="688"/>
      <c r="D83" s="688"/>
      <c r="E83" s="688"/>
      <c r="F83" s="689"/>
      <c r="G83" s="696"/>
      <c r="H83" s="697"/>
      <c r="I83" s="697"/>
      <c r="J83" s="697"/>
      <c r="K83" s="697"/>
      <c r="L83" s="697"/>
      <c r="M83" s="697"/>
      <c r="N83" s="698"/>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B26:D26"/>
    <mergeCell ref="H26:L26"/>
    <mergeCell ref="B27:D27"/>
    <mergeCell ref="H27:L27"/>
    <mergeCell ref="B34:D34"/>
    <mergeCell ref="H34:L34"/>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B23:D23"/>
    <mergeCell ref="H23:L23"/>
    <mergeCell ref="B24:D24"/>
    <mergeCell ref="H24:L24"/>
    <mergeCell ref="B31:D31"/>
    <mergeCell ref="H31:L31"/>
    <mergeCell ref="B32:D32"/>
    <mergeCell ref="H32:L32"/>
    <mergeCell ref="B33:D33"/>
    <mergeCell ref="H33:L33"/>
    <mergeCell ref="B29:D29"/>
    <mergeCell ref="H29:L29"/>
    <mergeCell ref="B30:D30"/>
    <mergeCell ref="H30:L30"/>
    <mergeCell ref="B37:D37"/>
    <mergeCell ref="H37:L37"/>
    <mergeCell ref="B38:D38"/>
    <mergeCell ref="H38:L38"/>
    <mergeCell ref="B39:D39"/>
    <mergeCell ref="H39:L39"/>
    <mergeCell ref="B35:D35"/>
    <mergeCell ref="H35:L35"/>
    <mergeCell ref="B36:D36"/>
    <mergeCell ref="H36:L36"/>
    <mergeCell ref="B43:D43"/>
    <mergeCell ref="H43:L43"/>
    <mergeCell ref="B44:D44"/>
    <mergeCell ref="H44:L44"/>
    <mergeCell ref="B45:D45"/>
    <mergeCell ref="H45:L45"/>
    <mergeCell ref="B40:D40"/>
    <mergeCell ref="H40:L40"/>
    <mergeCell ref="B41:D41"/>
    <mergeCell ref="H41:L41"/>
    <mergeCell ref="B42:D42"/>
    <mergeCell ref="H42:L42"/>
    <mergeCell ref="B49:D49"/>
    <mergeCell ref="H49:L49"/>
    <mergeCell ref="B50:D50"/>
    <mergeCell ref="H50:L50"/>
    <mergeCell ref="B51:D51"/>
    <mergeCell ref="H51:L51"/>
    <mergeCell ref="B46:D46"/>
    <mergeCell ref="H46:L46"/>
    <mergeCell ref="B47:D47"/>
    <mergeCell ref="H47:L47"/>
    <mergeCell ref="B48:D48"/>
    <mergeCell ref="H48:L48"/>
    <mergeCell ref="B55:D55"/>
    <mergeCell ref="H55:L55"/>
    <mergeCell ref="B56:D56"/>
    <mergeCell ref="H56:L56"/>
    <mergeCell ref="B57:D57"/>
    <mergeCell ref="B52:D52"/>
    <mergeCell ref="H52:L52"/>
    <mergeCell ref="B53:D53"/>
    <mergeCell ref="H53:L53"/>
    <mergeCell ref="B54:D54"/>
    <mergeCell ref="H54:L54"/>
    <mergeCell ref="H57:L57"/>
    <mergeCell ref="B61:D61"/>
    <mergeCell ref="H61:L61"/>
    <mergeCell ref="B62:D62"/>
    <mergeCell ref="H62:L62"/>
    <mergeCell ref="B63:D63"/>
    <mergeCell ref="H63:L63"/>
    <mergeCell ref="B58:D58"/>
    <mergeCell ref="H58:L58"/>
    <mergeCell ref="B59:D59"/>
    <mergeCell ref="H59:L59"/>
    <mergeCell ref="B60:D60"/>
    <mergeCell ref="H60:L60"/>
    <mergeCell ref="C74:F74"/>
    <mergeCell ref="I74:J74"/>
    <mergeCell ref="C75:E75"/>
    <mergeCell ref="H75:J75"/>
    <mergeCell ref="A79:A83"/>
    <mergeCell ref="B79:F83"/>
    <mergeCell ref="G79:N83"/>
    <mergeCell ref="B70:D70"/>
    <mergeCell ref="H70:L70"/>
    <mergeCell ref="E71:L71"/>
    <mergeCell ref="E72:G72"/>
    <mergeCell ref="H72:I72"/>
    <mergeCell ref="C73:F73"/>
    <mergeCell ref="I73:J73"/>
    <mergeCell ref="B67:D67"/>
    <mergeCell ref="H67:L67"/>
    <mergeCell ref="B68:D68"/>
    <mergeCell ref="H68:L68"/>
    <mergeCell ref="B69:D69"/>
    <mergeCell ref="H69:L69"/>
    <mergeCell ref="B64:D64"/>
    <mergeCell ref="H64:L64"/>
    <mergeCell ref="B65:D65"/>
    <mergeCell ref="B66:D66"/>
    <mergeCell ref="H66:L66"/>
    <mergeCell ref="H65:L65"/>
  </mergeCells>
  <phoneticPr fontId="106"/>
  <conditionalFormatting sqref="G23:G70">
    <cfRule type="cellIs" dxfId="5" priority="4" stopIfTrue="1" operator="between">
      <formula>10.1</formula>
      <formula>20</formula>
    </cfRule>
    <cfRule type="cellIs" dxfId="4" priority="5" stopIfTrue="1" operator="between">
      <formula>1.01</formula>
      <formula>10</formula>
    </cfRule>
    <cfRule type="cellIs" dxfId="3" priority="6" stopIfTrue="1" operator="between">
      <formula>0.01</formula>
      <formula>1</formula>
    </cfRule>
  </conditionalFormatting>
  <conditionalFormatting sqref="N77">
    <cfRule type="cellIs" dxfId="2" priority="1" stopIfTrue="1" operator="between">
      <formula>10.1</formula>
      <formula>20</formula>
    </cfRule>
    <cfRule type="cellIs" dxfId="1" priority="2" stopIfTrue="1" operator="between">
      <formula>1.01</formula>
      <formula>10</formula>
    </cfRule>
    <cfRule type="cellIs" dxfId="0" priority="3"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5"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BFAF7-6FB9-4CFF-97E7-C9F66E46ADDE}">
  <dimension ref="B1:Q30"/>
  <sheetViews>
    <sheetView view="pageBreakPreview" topLeftCell="B1" zoomScaleNormal="75" zoomScaleSheetLayoutView="100" workbookViewId="0">
      <selection activeCell="S30" sqref="S30"/>
    </sheetView>
  </sheetViews>
  <sheetFormatPr defaultColWidth="9" defaultRowHeight="13.2"/>
  <cols>
    <col min="1" max="1" width="5.21875" style="610" customWidth="1"/>
    <col min="2" max="2" width="4.88671875" style="610" customWidth="1"/>
    <col min="3" max="3" width="9" style="610"/>
    <col min="4" max="4" width="14.33203125" style="610" customWidth="1"/>
    <col min="5" max="12" width="9" style="610"/>
    <col min="13" max="13" width="11.88671875" style="610" customWidth="1"/>
    <col min="14" max="14" width="4.21875" style="610" customWidth="1"/>
    <col min="15" max="15" width="4" style="610" customWidth="1"/>
    <col min="16" max="16384" width="9" style="610"/>
  </cols>
  <sheetData>
    <row r="1" spans="2:17" ht="23.4">
      <c r="B1" s="748" t="s">
        <v>289</v>
      </c>
      <c r="C1" s="748"/>
      <c r="D1" s="748"/>
      <c r="E1" s="748"/>
      <c r="F1" s="748"/>
      <c r="G1" s="748"/>
      <c r="H1" s="748"/>
      <c r="I1" s="748"/>
      <c r="J1" s="748"/>
      <c r="K1" s="748"/>
      <c r="L1" s="748"/>
      <c r="M1" s="748"/>
      <c r="N1" s="748"/>
      <c r="O1" s="748"/>
    </row>
    <row r="2" spans="2:17" ht="19.2">
      <c r="B2" s="749" t="s">
        <v>305</v>
      </c>
      <c r="C2" s="749"/>
      <c r="D2" s="749"/>
      <c r="E2" s="749"/>
      <c r="F2" s="749"/>
      <c r="G2" s="749"/>
      <c r="H2" s="749"/>
      <c r="I2" s="749"/>
      <c r="J2" s="749"/>
      <c r="K2" s="750"/>
      <c r="L2" s="750"/>
      <c r="M2" s="750"/>
      <c r="N2" s="750"/>
      <c r="O2" s="616"/>
    </row>
    <row r="3" spans="2:17" ht="19.2">
      <c r="B3" s="749" t="s">
        <v>306</v>
      </c>
      <c r="C3" s="749"/>
      <c r="D3" s="749"/>
      <c r="E3" s="749"/>
      <c r="F3" s="749"/>
      <c r="G3" s="749"/>
      <c r="H3" s="749"/>
      <c r="I3" s="749"/>
      <c r="J3" s="749"/>
      <c r="K3" s="750"/>
      <c r="L3" s="750"/>
      <c r="M3" s="750"/>
      <c r="N3" s="750"/>
      <c r="O3" s="751"/>
    </row>
    <row r="4" spans="2:17" ht="16.2">
      <c r="B4" s="752" t="s">
        <v>307</v>
      </c>
      <c r="C4" s="752"/>
      <c r="D4" s="752"/>
      <c r="E4" s="752"/>
      <c r="F4" s="752"/>
      <c r="G4" s="752"/>
      <c r="H4" s="752"/>
      <c r="I4" s="752"/>
      <c r="J4" s="752"/>
      <c r="K4" s="753"/>
      <c r="L4" s="753"/>
      <c r="M4" s="753"/>
      <c r="N4" s="753"/>
      <c r="O4" s="751"/>
    </row>
    <row r="5" spans="2:17" ht="4.2" customHeight="1">
      <c r="B5" s="754" t="s">
        <v>21</v>
      </c>
      <c r="C5" s="754"/>
      <c r="D5" s="754"/>
      <c r="E5" s="754"/>
      <c r="F5" s="754"/>
      <c r="G5" s="754"/>
      <c r="H5" s="754"/>
      <c r="I5" s="754"/>
      <c r="J5" s="754"/>
      <c r="K5" s="755"/>
      <c r="L5" s="755"/>
      <c r="M5" s="755"/>
      <c r="N5" s="755"/>
      <c r="O5" s="751"/>
    </row>
    <row r="6" spans="2:17" ht="16.2">
      <c r="B6" s="617"/>
      <c r="C6" s="618"/>
      <c r="D6" s="618"/>
      <c r="E6" s="618"/>
      <c r="F6" s="618"/>
      <c r="G6" s="618"/>
      <c r="H6" s="618"/>
      <c r="I6" s="618"/>
      <c r="J6" s="618"/>
      <c r="K6" s="618"/>
      <c r="L6" s="618"/>
      <c r="M6" s="618"/>
      <c r="N6" s="618"/>
      <c r="O6" s="751"/>
    </row>
    <row r="7" spans="2:17" ht="21.6" customHeight="1">
      <c r="B7" s="618"/>
      <c r="C7" s="618"/>
      <c r="D7" s="618"/>
      <c r="E7" s="738" t="s">
        <v>308</v>
      </c>
      <c r="F7" s="738"/>
      <c r="G7" s="738"/>
      <c r="H7" s="738"/>
      <c r="I7" s="738"/>
      <c r="J7" s="738"/>
      <c r="K7" s="738"/>
      <c r="L7" s="738"/>
      <c r="M7" s="618"/>
      <c r="N7" s="618"/>
      <c r="O7" s="751"/>
      <c r="P7" s="610" t="s">
        <v>21</v>
      </c>
    </row>
    <row r="8" spans="2:17" ht="21.6" customHeight="1">
      <c r="B8" s="618"/>
      <c r="C8" s="618"/>
      <c r="D8" s="618"/>
      <c r="E8" s="738" t="s">
        <v>309</v>
      </c>
      <c r="F8" s="738"/>
      <c r="G8" s="738"/>
      <c r="H8" s="738"/>
      <c r="I8" s="738"/>
      <c r="J8" s="738"/>
      <c r="K8" s="738"/>
      <c r="L8" s="738"/>
      <c r="M8" s="618"/>
      <c r="N8" s="618"/>
      <c r="O8" s="751"/>
      <c r="P8" s="610" t="s">
        <v>21</v>
      </c>
    </row>
    <row r="9" spans="2:17" ht="21.6" customHeight="1">
      <c r="B9" s="618"/>
      <c r="C9" s="618"/>
      <c r="D9" s="618"/>
      <c r="E9" s="738" t="s">
        <v>310</v>
      </c>
      <c r="F9" s="738"/>
      <c r="G9" s="738"/>
      <c r="H9" s="738"/>
      <c r="I9" s="738"/>
      <c r="J9" s="738"/>
      <c r="K9" s="738"/>
      <c r="L9" s="738"/>
      <c r="M9" s="618"/>
      <c r="N9" s="618"/>
    </row>
    <row r="10" spans="2:17" ht="9" customHeight="1">
      <c r="B10" s="618"/>
      <c r="C10" s="618"/>
      <c r="D10" s="618"/>
      <c r="E10" s="619"/>
      <c r="F10" s="619"/>
      <c r="G10" s="619"/>
      <c r="H10" s="619"/>
      <c r="I10" s="619"/>
      <c r="J10" s="620"/>
      <c r="K10" s="620"/>
      <c r="L10" s="618"/>
      <c r="M10" s="618"/>
      <c r="N10" s="618"/>
    </row>
    <row r="11" spans="2:17" ht="16.2">
      <c r="B11" s="618"/>
      <c r="C11" s="618"/>
      <c r="D11" s="618"/>
      <c r="E11" s="619" t="s">
        <v>311</v>
      </c>
      <c r="F11" s="619"/>
      <c r="G11" s="619"/>
      <c r="H11" s="619"/>
      <c r="I11" s="619"/>
      <c r="J11" s="620"/>
      <c r="K11" s="620"/>
      <c r="L11" s="621"/>
      <c r="M11" s="621"/>
      <c r="N11" s="618"/>
    </row>
    <row r="12" spans="2:17" ht="16.2">
      <c r="B12" s="618"/>
      <c r="C12" s="618"/>
      <c r="D12" s="618"/>
      <c r="E12" s="622" t="s">
        <v>312</v>
      </c>
      <c r="F12" s="622"/>
      <c r="G12" s="622"/>
      <c r="H12" s="622"/>
      <c r="I12" s="622"/>
      <c r="J12" s="623"/>
      <c r="K12" s="623"/>
      <c r="L12" s="623"/>
      <c r="M12" s="624"/>
      <c r="N12" s="618"/>
    </row>
    <row r="13" spans="2:17" ht="17.399999999999999">
      <c r="B13" s="618"/>
      <c r="C13" s="618"/>
      <c r="D13" s="618"/>
      <c r="E13" s="622" t="s">
        <v>313</v>
      </c>
      <c r="F13" s="622"/>
      <c r="G13" s="622"/>
      <c r="H13" s="622"/>
      <c r="I13" s="622"/>
      <c r="J13" s="623"/>
      <c r="K13" s="623"/>
      <c r="L13" s="623"/>
      <c r="M13" s="624"/>
      <c r="N13" s="618"/>
      <c r="Q13" s="625"/>
    </row>
    <row r="14" spans="2:17" ht="16.2">
      <c r="B14" s="618"/>
      <c r="C14" s="618"/>
      <c r="D14" s="618"/>
      <c r="E14" s="618"/>
      <c r="F14" s="618"/>
      <c r="G14" s="618"/>
      <c r="H14" s="618"/>
      <c r="I14" s="618"/>
      <c r="J14" s="618"/>
      <c r="K14" s="618"/>
      <c r="L14" s="618"/>
      <c r="M14" s="618"/>
      <c r="N14" s="618"/>
    </row>
    <row r="15" spans="2:17" ht="15.6">
      <c r="B15" s="626" t="s">
        <v>314</v>
      </c>
      <c r="C15" s="627"/>
      <c r="D15" s="627"/>
      <c r="E15" s="627"/>
      <c r="F15" s="627"/>
      <c r="G15" s="627"/>
      <c r="H15" s="627"/>
      <c r="I15" s="627"/>
      <c r="J15" s="627"/>
      <c r="K15" s="627"/>
      <c r="L15" s="627"/>
      <c r="M15" s="627"/>
      <c r="N15" s="627"/>
    </row>
    <row r="16" spans="2:17" ht="7.2" customHeight="1">
      <c r="B16" s="627"/>
      <c r="C16" s="627"/>
      <c r="D16" s="627"/>
      <c r="E16" s="627"/>
      <c r="F16" s="627"/>
      <c r="G16" s="627"/>
      <c r="H16" s="627"/>
      <c r="I16" s="627"/>
      <c r="J16" s="627"/>
      <c r="K16" s="627"/>
      <c r="L16" s="627"/>
      <c r="M16" s="627"/>
      <c r="N16" s="627"/>
    </row>
    <row r="17" spans="2:15">
      <c r="B17" s="627"/>
      <c r="C17" s="627"/>
      <c r="D17" s="627"/>
      <c r="E17" s="627"/>
      <c r="F17" s="627"/>
      <c r="G17" s="627"/>
      <c r="H17" s="627"/>
      <c r="I17" s="627"/>
      <c r="J17" s="627"/>
      <c r="K17" s="627"/>
      <c r="L17" s="627"/>
      <c r="M17" s="627"/>
      <c r="N17" s="627"/>
    </row>
    <row r="18" spans="2:15">
      <c r="B18" s="627"/>
      <c r="C18" s="627"/>
      <c r="D18" s="627"/>
      <c r="E18" s="627"/>
      <c r="F18" s="627"/>
      <c r="G18" s="627"/>
      <c r="H18" s="627"/>
      <c r="I18" s="627"/>
      <c r="J18" s="627"/>
      <c r="K18" s="627"/>
      <c r="L18" s="627"/>
      <c r="M18" s="627"/>
      <c r="N18" s="627"/>
    </row>
    <row r="19" spans="2:15">
      <c r="B19" s="627"/>
      <c r="C19" s="627"/>
      <c r="D19" s="627"/>
      <c r="E19" s="627"/>
      <c r="F19" s="627"/>
      <c r="G19" s="627"/>
      <c r="H19" s="627"/>
      <c r="I19" s="627"/>
      <c r="J19" s="627"/>
      <c r="K19" s="627"/>
      <c r="L19" s="627"/>
      <c r="M19" s="627"/>
      <c r="N19" s="627"/>
    </row>
    <row r="20" spans="2:15">
      <c r="B20" s="627"/>
      <c r="C20" s="627"/>
      <c r="D20" s="627"/>
      <c r="E20" s="627"/>
      <c r="F20" s="627"/>
      <c r="G20" s="627"/>
      <c r="H20" s="627"/>
      <c r="I20" s="627"/>
      <c r="J20" s="627"/>
      <c r="K20" s="627"/>
      <c r="L20" s="627"/>
      <c r="M20" s="627"/>
      <c r="N20" s="627"/>
    </row>
    <row r="21" spans="2:15">
      <c r="B21" s="627"/>
      <c r="C21" s="627"/>
      <c r="D21" s="627"/>
      <c r="E21" s="627"/>
      <c r="F21" s="627"/>
      <c r="G21" s="627"/>
      <c r="H21" s="627"/>
      <c r="I21" s="627"/>
      <c r="J21" s="627"/>
      <c r="K21" s="627"/>
      <c r="L21" s="627"/>
      <c r="M21" s="627"/>
      <c r="N21" s="627"/>
    </row>
    <row r="22" spans="2:15">
      <c r="B22" s="627"/>
      <c r="C22" s="627"/>
      <c r="D22" s="627"/>
      <c r="E22" s="627"/>
      <c r="F22" s="627"/>
      <c r="G22" s="627"/>
      <c r="H22" s="627"/>
      <c r="I22" s="627"/>
      <c r="J22" s="627"/>
      <c r="K22" s="627"/>
      <c r="L22" s="627"/>
      <c r="M22" s="627"/>
      <c r="N22" s="627"/>
    </row>
    <row r="23" spans="2:15">
      <c r="B23" s="627"/>
      <c r="C23" s="627"/>
      <c r="D23" s="627"/>
      <c r="E23" s="627"/>
      <c r="F23" s="627"/>
      <c r="G23" s="627"/>
      <c r="H23" s="627"/>
      <c r="I23" s="627"/>
      <c r="J23" s="627"/>
      <c r="K23" s="627"/>
      <c r="L23" s="627"/>
      <c r="M23" s="627"/>
      <c r="N23" s="627"/>
    </row>
    <row r="24" spans="2:15" ht="13.8" thickBot="1">
      <c r="B24" s="627"/>
      <c r="C24" s="627"/>
      <c r="D24" s="627"/>
      <c r="E24" s="627"/>
      <c r="F24" s="627"/>
      <c r="G24" s="627"/>
      <c r="H24" s="627"/>
      <c r="I24" s="627"/>
      <c r="J24" s="627"/>
      <c r="K24" s="627"/>
      <c r="L24" s="627"/>
      <c r="M24" s="627"/>
      <c r="N24" s="627"/>
    </row>
    <row r="25" spans="2:15" ht="6.6" customHeight="1" thickTop="1">
      <c r="B25" s="739" t="s">
        <v>315</v>
      </c>
      <c r="C25" s="740"/>
      <c r="D25" s="740"/>
      <c r="E25" s="740"/>
      <c r="F25" s="740"/>
      <c r="G25" s="740"/>
      <c r="H25" s="740"/>
      <c r="I25" s="740"/>
      <c r="J25" s="740"/>
      <c r="K25" s="740"/>
      <c r="L25" s="740"/>
      <c r="M25" s="740"/>
      <c r="N25" s="741"/>
      <c r="O25" s="628"/>
    </row>
    <row r="26" spans="2:15" ht="6.6" customHeight="1">
      <c r="B26" s="742"/>
      <c r="C26" s="743"/>
      <c r="D26" s="743"/>
      <c r="E26" s="743"/>
      <c r="F26" s="743"/>
      <c r="G26" s="743"/>
      <c r="H26" s="743"/>
      <c r="I26" s="743"/>
      <c r="J26" s="743"/>
      <c r="K26" s="743"/>
      <c r="L26" s="743"/>
      <c r="M26" s="743"/>
      <c r="N26" s="744"/>
      <c r="O26" s="628"/>
    </row>
    <row r="27" spans="2:15" ht="12.75" customHeight="1">
      <c r="B27" s="742"/>
      <c r="C27" s="743"/>
      <c r="D27" s="743"/>
      <c r="E27" s="743"/>
      <c r="F27" s="743"/>
      <c r="G27" s="743"/>
      <c r="H27" s="743"/>
      <c r="I27" s="743"/>
      <c r="J27" s="743"/>
      <c r="K27" s="743"/>
      <c r="L27" s="743"/>
      <c r="M27" s="743"/>
      <c r="N27" s="744"/>
      <c r="O27" s="628"/>
    </row>
    <row r="28" spans="2:15" ht="24" customHeight="1">
      <c r="B28" s="742"/>
      <c r="C28" s="743"/>
      <c r="D28" s="743"/>
      <c r="E28" s="743"/>
      <c r="F28" s="743"/>
      <c r="G28" s="743"/>
      <c r="H28" s="743"/>
      <c r="I28" s="743"/>
      <c r="J28" s="743"/>
      <c r="K28" s="743"/>
      <c r="L28" s="743"/>
      <c r="M28" s="743"/>
      <c r="N28" s="744"/>
      <c r="O28" s="628"/>
    </row>
    <row r="29" spans="2:15" ht="6.6" customHeight="1" thickBot="1">
      <c r="B29" s="745"/>
      <c r="C29" s="746"/>
      <c r="D29" s="746"/>
      <c r="E29" s="746"/>
      <c r="F29" s="746"/>
      <c r="G29" s="746"/>
      <c r="H29" s="746"/>
      <c r="I29" s="746"/>
      <c r="J29" s="746"/>
      <c r="K29" s="746"/>
      <c r="L29" s="746"/>
      <c r="M29" s="746"/>
      <c r="N29" s="747"/>
      <c r="O29" s="628"/>
    </row>
    <row r="30" spans="2:15" ht="13.8" thickTop="1">
      <c r="B30" s="610" t="s">
        <v>217</v>
      </c>
    </row>
  </sheetData>
  <mergeCells count="10">
    <mergeCell ref="E9:L9"/>
    <mergeCell ref="B25:N29"/>
    <mergeCell ref="B1:O1"/>
    <mergeCell ref="B2:N2"/>
    <mergeCell ref="B3:N3"/>
    <mergeCell ref="O3:O8"/>
    <mergeCell ref="B4:N4"/>
    <mergeCell ref="B5:N5"/>
    <mergeCell ref="E7:L7"/>
    <mergeCell ref="E8:L8"/>
  </mergeCells>
  <phoneticPr fontId="106"/>
  <pageMargins left="0.70866141732283472" right="0.70866141732283472" top="0.74803149606299213" bottom="0.74803149606299213" header="0.31496062992125984" footer="0.31496062992125984"/>
  <pageSetup paperSize="9" scale="110"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A2299-21BE-4E18-BA7E-3ED3CD9DEC87}">
  <dimension ref="A1:S93"/>
  <sheetViews>
    <sheetView topLeftCell="A6" zoomScale="75" zoomScaleNormal="75" workbookViewId="0">
      <selection activeCell="Q18" sqref="Q18"/>
    </sheetView>
  </sheetViews>
  <sheetFormatPr defaultColWidth="8.88671875" defaultRowHeight="14.4"/>
  <cols>
    <col min="1" max="1" width="12.77734375" style="143" customWidth="1"/>
    <col min="2" max="2" width="25" style="189" customWidth="1"/>
    <col min="3" max="3" width="9.109375" style="189" customWidth="1"/>
    <col min="4" max="4" width="23" style="189" customWidth="1"/>
    <col min="5" max="5" width="19.44140625" style="189" customWidth="1"/>
    <col min="6" max="6" width="12.21875" style="189" customWidth="1"/>
    <col min="7" max="7" width="14.77734375" style="189" customWidth="1"/>
    <col min="8" max="8" width="20.88671875" style="189" customWidth="1"/>
    <col min="9" max="9" width="19" style="189" customWidth="1"/>
    <col min="10" max="10" width="13.21875" style="189" customWidth="1"/>
    <col min="11" max="11" width="10.88671875" style="189" customWidth="1"/>
    <col min="12" max="12" width="13" style="189" customWidth="1"/>
    <col min="13" max="13" width="16.109375" style="189" customWidth="1"/>
    <col min="14" max="14" width="28.77734375" style="189" customWidth="1"/>
    <col min="15" max="15" width="7.88671875" style="189" customWidth="1"/>
    <col min="16" max="16" width="40.44140625" style="266" customWidth="1"/>
    <col min="17" max="17" width="40.44140625" style="189" customWidth="1"/>
    <col min="18" max="16384" width="8.88671875" style="189"/>
  </cols>
  <sheetData>
    <row r="1" spans="2:19" ht="31.2" customHeight="1">
      <c r="B1" s="149"/>
      <c r="C1" s="430" t="s">
        <v>294</v>
      </c>
      <c r="D1" s="204"/>
      <c r="E1" s="204"/>
      <c r="F1" s="204"/>
      <c r="G1" s="204" t="s">
        <v>264</v>
      </c>
      <c r="H1" s="204"/>
      <c r="I1" s="204"/>
      <c r="J1" s="204"/>
      <c r="K1" s="204"/>
      <c r="L1" s="204"/>
      <c r="M1" s="204"/>
      <c r="N1" s="204"/>
      <c r="O1" s="143"/>
      <c r="P1" s="265"/>
    </row>
    <row r="2" spans="2:19" ht="31.2" customHeight="1">
      <c r="B2" s="149"/>
      <c r="C2" s="204"/>
      <c r="D2" s="204"/>
      <c r="E2" s="204"/>
      <c r="F2" s="204"/>
      <c r="G2" s="204"/>
      <c r="H2" s="204"/>
      <c r="I2" s="204"/>
      <c r="J2" s="204"/>
      <c r="K2" s="204"/>
      <c r="L2" s="204"/>
      <c r="M2" s="204"/>
      <c r="N2" s="204"/>
      <c r="O2" s="143"/>
      <c r="P2" s="265"/>
    </row>
    <row r="3" spans="2:19" ht="266.39999999999998" customHeight="1">
      <c r="B3" s="766"/>
      <c r="C3" s="766"/>
      <c r="D3" s="766"/>
      <c r="E3" s="766"/>
      <c r="F3" s="766"/>
      <c r="G3" s="766"/>
      <c r="H3" s="766"/>
      <c r="I3" s="766"/>
      <c r="J3" s="766"/>
      <c r="K3" s="766"/>
      <c r="L3" s="766"/>
      <c r="M3" s="766"/>
      <c r="N3" s="766"/>
      <c r="O3" s="143" t="s">
        <v>208</v>
      </c>
      <c r="P3" s="265"/>
    </row>
    <row r="4" spans="2:19" ht="29.25" customHeight="1">
      <c r="B4" s="228"/>
      <c r="C4" s="229" t="s">
        <v>296</v>
      </c>
      <c r="D4" s="230"/>
      <c r="E4" s="230"/>
      <c r="F4" s="230"/>
      <c r="G4" s="231"/>
      <c r="H4" s="230"/>
      <c r="I4" s="230"/>
      <c r="J4" s="232"/>
      <c r="K4" s="232"/>
      <c r="L4" s="232"/>
      <c r="M4" s="232"/>
      <c r="N4" s="233"/>
      <c r="O4" s="143"/>
      <c r="P4" s="255"/>
    </row>
    <row r="5" spans="2:19" ht="267" customHeight="1">
      <c r="B5" s="771" t="s">
        <v>297</v>
      </c>
      <c r="C5" s="772"/>
      <c r="D5" s="772"/>
      <c r="E5" s="772"/>
      <c r="F5" s="772"/>
      <c r="G5" s="772"/>
      <c r="H5" s="772"/>
      <c r="I5" s="772"/>
      <c r="J5" s="772"/>
      <c r="K5" s="772"/>
      <c r="L5" s="772"/>
      <c r="M5" s="772"/>
      <c r="N5" s="772"/>
      <c r="O5" s="143"/>
      <c r="P5" s="539" t="s">
        <v>208</v>
      </c>
    </row>
    <row r="6" spans="2:19" ht="32.4" customHeight="1">
      <c r="B6" s="775" t="s">
        <v>228</v>
      </c>
      <c r="C6" s="776"/>
      <c r="D6" s="776"/>
      <c r="E6" s="776"/>
      <c r="F6" s="776"/>
      <c r="G6" s="776"/>
      <c r="H6" s="776"/>
      <c r="I6" s="776"/>
      <c r="J6" s="776"/>
      <c r="K6" s="776"/>
      <c r="L6" s="776"/>
      <c r="M6" s="776"/>
      <c r="N6" s="776"/>
      <c r="O6" s="143"/>
      <c r="P6" s="252"/>
    </row>
    <row r="7" spans="2:19" ht="11.4" customHeight="1">
      <c r="B7" s="773"/>
      <c r="C7" s="774"/>
      <c r="D7" s="774"/>
      <c r="E7" s="774"/>
      <c r="F7" s="774"/>
      <c r="G7" s="774"/>
      <c r="H7" s="774"/>
      <c r="I7" s="774"/>
      <c r="J7" s="774"/>
      <c r="K7" s="774"/>
      <c r="L7" s="774"/>
      <c r="M7" s="774"/>
      <c r="N7" s="774"/>
      <c r="O7" s="143"/>
      <c r="P7" s="252"/>
      <c r="R7" s="189" t="s">
        <v>225</v>
      </c>
    </row>
    <row r="8" spans="2:19" ht="21.6" customHeight="1">
      <c r="B8" s="237"/>
      <c r="C8" s="767" t="s">
        <v>295</v>
      </c>
      <c r="D8" s="767"/>
      <c r="E8" s="767"/>
      <c r="F8" s="767"/>
      <c r="G8" s="767"/>
      <c r="H8" s="767"/>
      <c r="I8" s="767"/>
      <c r="J8" s="767"/>
      <c r="K8" s="767"/>
      <c r="L8" s="767"/>
      <c r="M8" s="150" t="s">
        <v>208</v>
      </c>
      <c r="N8" s="150"/>
      <c r="O8" s="143"/>
      <c r="P8" s="296"/>
      <c r="Q8" s="611">
        <f>+H13-G13</f>
        <v>1513679</v>
      </c>
    </row>
    <row r="9" spans="2:19" ht="21.6" customHeight="1">
      <c r="B9" s="237"/>
      <c r="C9" s="768" t="s">
        <v>178</v>
      </c>
      <c r="D9" s="768"/>
      <c r="E9" s="768"/>
      <c r="F9" s="768"/>
      <c r="G9" s="768"/>
      <c r="H9" s="768"/>
      <c r="I9" s="768"/>
      <c r="J9" s="768"/>
      <c r="K9" s="768"/>
      <c r="L9" s="768"/>
      <c r="M9" s="150"/>
      <c r="N9" s="175"/>
      <c r="O9" s="143"/>
      <c r="P9" s="297"/>
    </row>
    <row r="10" spans="2:19" ht="21.6" customHeight="1">
      <c r="B10" s="150"/>
      <c r="C10" s="150"/>
      <c r="D10" s="175"/>
      <c r="E10" s="175"/>
      <c r="F10" s="175"/>
      <c r="G10" s="195"/>
      <c r="H10" s="175"/>
      <c r="I10" s="175"/>
      <c r="J10" s="175"/>
      <c r="K10" s="175"/>
      <c r="L10" s="175"/>
      <c r="M10" s="175"/>
      <c r="N10" s="175"/>
      <c r="O10" s="143"/>
      <c r="P10" s="302"/>
    </row>
    <row r="11" spans="2:19" ht="15" customHeight="1">
      <c r="B11" s="143"/>
      <c r="C11" s="143"/>
      <c r="D11" s="196"/>
      <c r="E11" s="196"/>
      <c r="F11" s="196"/>
      <c r="G11" s="197"/>
      <c r="H11" s="196"/>
      <c r="I11" s="196"/>
      <c r="J11" s="196"/>
      <c r="K11" s="196"/>
      <c r="L11" s="196"/>
      <c r="M11" s="196"/>
      <c r="N11" s="196"/>
      <c r="O11" s="143"/>
      <c r="P11" s="595"/>
      <c r="Q11" s="549"/>
      <c r="R11" s="549"/>
      <c r="S11" s="549"/>
    </row>
    <row r="12" spans="2:19" ht="13.5" customHeight="1">
      <c r="B12" s="143"/>
      <c r="C12" s="143"/>
      <c r="D12" s="769" t="s">
        <v>179</v>
      </c>
      <c r="E12" s="769"/>
      <c r="F12" s="198"/>
      <c r="G12" s="199" t="s">
        <v>180</v>
      </c>
      <c r="H12" s="200" t="s">
        <v>181</v>
      </c>
      <c r="I12" s="201" t="s">
        <v>182</v>
      </c>
      <c r="J12" s="200" t="s">
        <v>183</v>
      </c>
      <c r="K12" s="200" t="s">
        <v>184</v>
      </c>
      <c r="L12" s="202" t="s">
        <v>197</v>
      </c>
      <c r="M12" s="196"/>
      <c r="N12" s="196"/>
      <c r="O12" s="143"/>
      <c r="P12" s="302"/>
      <c r="Q12" s="549"/>
      <c r="R12" s="549"/>
      <c r="S12" s="549"/>
    </row>
    <row r="13" spans="2:19" ht="18" customHeight="1">
      <c r="B13" s="143"/>
      <c r="C13" s="143"/>
      <c r="D13" s="769"/>
      <c r="E13" s="769"/>
      <c r="F13" s="240" t="s">
        <v>185</v>
      </c>
      <c r="G13" s="275">
        <v>527122026</v>
      </c>
      <c r="H13" s="275">
        <v>528635705</v>
      </c>
      <c r="I13" s="236">
        <f t="shared" ref="I13:I23" si="0">+H13/$H$13</f>
        <v>1</v>
      </c>
      <c r="J13" s="594">
        <v>6287025</v>
      </c>
      <c r="K13" s="437">
        <f>+J13/G13</f>
        <v>1.1927077014231995E-2</v>
      </c>
      <c r="L13" s="236">
        <f t="shared" ref="L13:L30" si="1">+H13/G13</f>
        <v>1.0028715912546595</v>
      </c>
      <c r="M13" s="770" t="s">
        <v>186</v>
      </c>
      <c r="N13" s="770"/>
      <c r="O13" s="596"/>
      <c r="P13" s="302"/>
      <c r="Q13" s="549"/>
      <c r="R13" s="549"/>
      <c r="S13" s="549"/>
    </row>
    <row r="14" spans="2:19" ht="17.25" customHeight="1">
      <c r="B14" s="143"/>
      <c r="C14" s="143"/>
      <c r="D14" s="769"/>
      <c r="E14" s="769"/>
      <c r="F14" s="575" t="s">
        <v>267</v>
      </c>
      <c r="G14" s="304">
        <v>83255845</v>
      </c>
      <c r="H14" s="304">
        <v>83980356</v>
      </c>
      <c r="I14" s="236">
        <f t="shared" si="0"/>
        <v>0.15886243627830623</v>
      </c>
      <c r="J14" s="465">
        <v>1004726</v>
      </c>
      <c r="K14" s="456">
        <f>+J14/H14</f>
        <v>1.1963821634668945E-2</v>
      </c>
      <c r="L14" s="268">
        <f t="shared" si="1"/>
        <v>1.0087022238498691</v>
      </c>
      <c r="M14" s="757" t="s">
        <v>217</v>
      </c>
      <c r="N14" s="597">
        <f>+H13-G13</f>
        <v>1513679</v>
      </c>
      <c r="O14" s="596"/>
      <c r="P14" s="514"/>
      <c r="Q14" s="549"/>
      <c r="R14" s="549"/>
      <c r="S14" s="549"/>
    </row>
    <row r="15" spans="2:19" ht="17.25" customHeight="1">
      <c r="B15" s="143"/>
      <c r="C15" s="143"/>
      <c r="D15" s="769"/>
      <c r="E15" s="769"/>
      <c r="F15" s="576" t="s">
        <v>265</v>
      </c>
      <c r="G15" s="304">
        <v>3862558</v>
      </c>
      <c r="H15" s="304">
        <v>3880850</v>
      </c>
      <c r="I15" s="236">
        <f t="shared" si="0"/>
        <v>7.3412559221666647E-3</v>
      </c>
      <c r="J15" s="553">
        <v>41039</v>
      </c>
      <c r="K15" s="456">
        <f>+J15/G15</f>
        <v>1.0624824274483387E-2</v>
      </c>
      <c r="L15" s="268">
        <f t="shared" si="1"/>
        <v>1.0047357217678026</v>
      </c>
      <c r="M15" s="757"/>
      <c r="N15" s="598"/>
      <c r="O15" s="596"/>
      <c r="P15" s="514"/>
      <c r="Q15" s="301"/>
      <c r="R15" s="549"/>
      <c r="S15" s="549"/>
    </row>
    <row r="16" spans="2:19" ht="17.25" customHeight="1">
      <c r="B16" s="143"/>
      <c r="C16" s="143"/>
      <c r="D16" s="769"/>
      <c r="E16" s="769"/>
      <c r="F16" s="577" t="s">
        <v>268</v>
      </c>
      <c r="G16" s="303">
        <v>5752441</v>
      </c>
      <c r="H16" s="303">
        <v>5759773</v>
      </c>
      <c r="I16" s="236">
        <f t="shared" si="0"/>
        <v>1.0895542895650607E-2</v>
      </c>
      <c r="J16" s="239">
        <v>324768</v>
      </c>
      <c r="K16" s="440">
        <f t="shared" ref="K16:K23" si="2">+J16/H16</f>
        <v>5.638555547241185E-2</v>
      </c>
      <c r="L16" s="268">
        <f t="shared" si="1"/>
        <v>1.0012745893438977</v>
      </c>
      <c r="M16" s="599"/>
      <c r="N16" s="599"/>
      <c r="O16" s="596"/>
      <c r="P16" s="514"/>
      <c r="Q16" s="302"/>
      <c r="R16" s="549"/>
      <c r="S16" s="549"/>
    </row>
    <row r="17" spans="2:19" ht="17.25" customHeight="1">
      <c r="B17" s="143"/>
      <c r="C17" s="143"/>
      <c r="D17" s="769"/>
      <c r="E17" s="769"/>
      <c r="F17" s="578" t="s">
        <v>269</v>
      </c>
      <c r="G17" s="303">
        <v>30762413</v>
      </c>
      <c r="H17" s="303">
        <v>30921145</v>
      </c>
      <c r="I17" s="236">
        <f t="shared" si="0"/>
        <v>5.8492350606548608E-2</v>
      </c>
      <c r="J17" s="269">
        <v>666319</v>
      </c>
      <c r="K17" s="439">
        <f t="shared" si="2"/>
        <v>2.1548975628166423E-2</v>
      </c>
      <c r="L17" s="268">
        <f t="shared" si="1"/>
        <v>1.0051599333251264</v>
      </c>
      <c r="M17" s="599"/>
      <c r="N17" s="599"/>
      <c r="O17" s="596"/>
      <c r="P17" s="514"/>
      <c r="Q17" s="552"/>
      <c r="R17" s="549"/>
      <c r="S17" s="549"/>
    </row>
    <row r="18" spans="2:19" ht="17.25" customHeight="1">
      <c r="B18" s="143"/>
      <c r="C18" s="143"/>
      <c r="D18" s="769"/>
      <c r="E18" s="769"/>
      <c r="F18" s="576" t="s">
        <v>187</v>
      </c>
      <c r="G18" s="303">
        <v>9135308</v>
      </c>
      <c r="H18" s="303">
        <v>9178795</v>
      </c>
      <c r="I18" s="236">
        <f t="shared" si="0"/>
        <v>1.7363176405195711E-2</v>
      </c>
      <c r="J18" s="239">
        <v>128825</v>
      </c>
      <c r="K18" s="267">
        <f t="shared" si="2"/>
        <v>1.4035066694484406E-2</v>
      </c>
      <c r="L18" s="268">
        <f t="shared" si="1"/>
        <v>1.0047603211626801</v>
      </c>
      <c r="M18" s="599"/>
      <c r="N18" s="599"/>
      <c r="O18" s="596"/>
      <c r="P18" s="514"/>
      <c r="Q18" s="301"/>
      <c r="R18" s="549"/>
      <c r="S18" s="549"/>
    </row>
    <row r="19" spans="2:19" ht="17.25" customHeight="1">
      <c r="B19" s="143"/>
      <c r="C19" s="143"/>
      <c r="D19" s="769"/>
      <c r="E19" s="769"/>
      <c r="F19" s="575" t="s">
        <v>270</v>
      </c>
      <c r="G19" s="303">
        <v>3636993</v>
      </c>
      <c r="H19" s="303">
        <v>3684585</v>
      </c>
      <c r="I19" s="236">
        <f t="shared" si="0"/>
        <v>6.9699889075786128E-3</v>
      </c>
      <c r="J19" s="239">
        <v>57877</v>
      </c>
      <c r="K19" s="267">
        <f t="shared" si="2"/>
        <v>1.5707874835293525E-2</v>
      </c>
      <c r="L19" s="268">
        <f t="shared" si="1"/>
        <v>1.0130855352209915</v>
      </c>
      <c r="M19" s="599"/>
      <c r="N19" s="599"/>
      <c r="O19" s="596"/>
      <c r="P19" s="514"/>
      <c r="Q19" s="302"/>
      <c r="R19" s="549"/>
      <c r="S19" s="549"/>
    </row>
    <row r="20" spans="2:19" ht="17.25" customHeight="1">
      <c r="B20" s="143"/>
      <c r="C20" s="143"/>
      <c r="D20" s="769"/>
      <c r="E20" s="769"/>
      <c r="F20" s="609" t="s">
        <v>271</v>
      </c>
      <c r="G20" s="303">
        <v>3921633</v>
      </c>
      <c r="H20" s="303">
        <v>3952193</v>
      </c>
      <c r="I20" s="236">
        <f t="shared" si="0"/>
        <v>7.4762127541120214E-3</v>
      </c>
      <c r="J20" s="239">
        <v>101142</v>
      </c>
      <c r="K20" s="608">
        <f t="shared" si="2"/>
        <v>2.5591361555470597E-2</v>
      </c>
      <c r="L20" s="554">
        <f t="shared" si="1"/>
        <v>1.0077926720832877</v>
      </c>
      <c r="M20" s="599"/>
      <c r="N20" s="599"/>
      <c r="O20" s="596"/>
      <c r="P20" s="514"/>
      <c r="Q20" s="552"/>
      <c r="R20" s="549"/>
      <c r="S20" s="549"/>
    </row>
    <row r="21" spans="2:19" ht="17.25" customHeight="1">
      <c r="B21" s="143"/>
      <c r="C21" s="143"/>
      <c r="D21" s="769"/>
      <c r="E21" s="769"/>
      <c r="F21" s="575" t="s">
        <v>272</v>
      </c>
      <c r="G21" s="304">
        <v>15062393</v>
      </c>
      <c r="H21" s="304">
        <v>15070000</v>
      </c>
      <c r="I21" s="236">
        <f t="shared" si="0"/>
        <v>2.8507344202185512E-2</v>
      </c>
      <c r="J21" s="433">
        <v>98955</v>
      </c>
      <c r="K21" s="267">
        <f t="shared" si="2"/>
        <v>6.56635700066357E-3</v>
      </c>
      <c r="L21" s="268">
        <f t="shared" si="1"/>
        <v>1.000505032633261</v>
      </c>
      <c r="M21" s="599"/>
      <c r="N21" s="599"/>
      <c r="O21" s="596"/>
      <c r="P21" s="514"/>
      <c r="Q21" s="301"/>
      <c r="R21" s="549"/>
      <c r="S21" s="549"/>
    </row>
    <row r="22" spans="2:19" ht="17.25" customHeight="1">
      <c r="B22" s="143"/>
      <c r="C22" s="143"/>
      <c r="D22" s="769"/>
      <c r="E22" s="769"/>
      <c r="F22" s="577" t="s">
        <v>273</v>
      </c>
      <c r="G22" s="316">
        <v>7229741</v>
      </c>
      <c r="H22" s="316">
        <v>7231387</v>
      </c>
      <c r="I22" s="236">
        <f t="shared" si="0"/>
        <v>1.3679338969356979E-2</v>
      </c>
      <c r="J22" s="239">
        <v>141306</v>
      </c>
      <c r="K22" s="498">
        <f t="shared" si="2"/>
        <v>1.954064967066484E-2</v>
      </c>
      <c r="L22" s="268">
        <f t="shared" si="1"/>
        <v>1.0002276706731266</v>
      </c>
      <c r="M22" s="599"/>
      <c r="N22" s="599"/>
      <c r="O22" s="596"/>
      <c r="P22" s="514"/>
      <c r="Q22" s="302"/>
      <c r="R22" s="549"/>
      <c r="S22" s="549"/>
    </row>
    <row r="23" spans="2:19" ht="17.25" customHeight="1">
      <c r="B23" s="143"/>
      <c r="C23" s="143"/>
      <c r="D23" s="769"/>
      <c r="E23" s="769"/>
      <c r="F23" s="575" t="s">
        <v>274</v>
      </c>
      <c r="G23" s="304">
        <v>43134145</v>
      </c>
      <c r="H23" s="304">
        <v>43150215</v>
      </c>
      <c r="I23" s="236">
        <f t="shared" si="0"/>
        <v>8.1625615886085481E-2</v>
      </c>
      <c r="J23" s="305">
        <v>524572</v>
      </c>
      <c r="K23" s="267">
        <f t="shared" si="2"/>
        <v>1.2156880330723728E-2</v>
      </c>
      <c r="L23" s="268">
        <f t="shared" si="1"/>
        <v>1.0003725586771222</v>
      </c>
      <c r="M23" s="599"/>
      <c r="N23" s="599"/>
      <c r="O23" s="596"/>
      <c r="P23" s="514"/>
      <c r="Q23" s="552"/>
      <c r="R23" s="549"/>
      <c r="S23" s="549"/>
    </row>
    <row r="24" spans="2:19" ht="17.25" customHeight="1">
      <c r="B24" s="143"/>
      <c r="C24" s="143"/>
      <c r="D24" s="769"/>
      <c r="E24" s="769"/>
      <c r="F24" s="579" t="s">
        <v>275</v>
      </c>
      <c r="G24" s="303">
        <v>1529711</v>
      </c>
      <c r="H24" s="594">
        <v>1530235</v>
      </c>
      <c r="I24" s="236">
        <f>+G24/$H$13</f>
        <v>2.8936959526787921E-3</v>
      </c>
      <c r="J24" s="594">
        <v>30379</v>
      </c>
      <c r="K24" s="498">
        <f>+J24/G24</f>
        <v>1.9859306757943167E-2</v>
      </c>
      <c r="L24" s="268">
        <f t="shared" si="1"/>
        <v>1.0003425483637105</v>
      </c>
      <c r="M24" s="599"/>
      <c r="N24" s="599"/>
      <c r="O24" s="596"/>
      <c r="P24" s="514"/>
      <c r="Q24" s="301"/>
      <c r="R24" s="549"/>
      <c r="S24" s="549"/>
    </row>
    <row r="25" spans="2:19" ht="17.25" customHeight="1">
      <c r="B25" s="143"/>
      <c r="C25" s="143"/>
      <c r="D25" s="769"/>
      <c r="E25" s="769"/>
      <c r="F25" s="580" t="s">
        <v>276</v>
      </c>
      <c r="G25" s="438">
        <v>18022001</v>
      </c>
      <c r="H25" s="438">
        <v>18052544</v>
      </c>
      <c r="I25" s="236">
        <f t="shared" ref="I25:I30" si="3">+H25/$H$13</f>
        <v>3.4149308927212928E-2</v>
      </c>
      <c r="J25" s="239">
        <v>371223</v>
      </c>
      <c r="K25" s="498">
        <f>+J25/H25</f>
        <v>2.0563472937664629E-2</v>
      </c>
      <c r="L25" s="268">
        <f t="shared" si="1"/>
        <v>1.0016947618635688</v>
      </c>
      <c r="M25" s="599"/>
      <c r="N25" s="599"/>
      <c r="O25" s="596"/>
      <c r="P25" s="514"/>
      <c r="Q25" s="302"/>
      <c r="R25" s="549"/>
      <c r="S25" s="549"/>
    </row>
    <row r="26" spans="2:19" ht="17.25" customHeight="1">
      <c r="B26" s="143"/>
      <c r="C26" s="143"/>
      <c r="D26" s="769"/>
      <c r="E26" s="769"/>
      <c r="F26" s="606" t="s">
        <v>277</v>
      </c>
      <c r="G26" s="438">
        <v>12234806</v>
      </c>
      <c r="H26" s="438">
        <v>12326264</v>
      </c>
      <c r="I26" s="236">
        <f t="shared" si="3"/>
        <v>2.3317123462177038E-2</v>
      </c>
      <c r="J26" s="239">
        <v>106341</v>
      </c>
      <c r="K26" s="607">
        <f>+J26/H26</f>
        <v>8.6271882542836992E-3</v>
      </c>
      <c r="L26" s="268">
        <f t="shared" si="1"/>
        <v>1.0074752309108947</v>
      </c>
      <c r="M26" s="599"/>
      <c r="N26" s="599"/>
      <c r="O26" s="596"/>
      <c r="P26" s="514"/>
      <c r="Q26" s="552"/>
      <c r="R26" s="549"/>
      <c r="S26" s="549"/>
    </row>
    <row r="27" spans="2:19" ht="17.25" customHeight="1">
      <c r="B27" s="143"/>
      <c r="C27" s="143"/>
      <c r="D27" s="769"/>
      <c r="E27" s="769"/>
      <c r="F27" s="581" t="s">
        <v>266</v>
      </c>
      <c r="G27" s="438">
        <v>29564005</v>
      </c>
      <c r="H27" s="438">
        <v>29655398</v>
      </c>
      <c r="I27" s="236">
        <f t="shared" si="3"/>
        <v>5.6097985284592158E-2</v>
      </c>
      <c r="J27" s="239">
        <v>149168</v>
      </c>
      <c r="K27" s="267">
        <f>+J27/H27</f>
        <v>5.0300454574914149E-3</v>
      </c>
      <c r="L27" s="268">
        <f>+H27/G27</f>
        <v>1.0030913605920442</v>
      </c>
      <c r="M27" s="599"/>
      <c r="N27" s="599"/>
      <c r="O27" s="596"/>
      <c r="P27" s="514"/>
      <c r="Q27" s="301"/>
      <c r="R27" s="549"/>
      <c r="S27" s="549"/>
    </row>
    <row r="28" spans="2:19" ht="22.2" customHeight="1">
      <c r="B28" s="143"/>
      <c r="C28" s="143"/>
      <c r="D28" s="769"/>
      <c r="E28" s="769"/>
      <c r="F28" s="605" t="s">
        <v>196</v>
      </c>
      <c r="G28" s="303">
        <v>26040460</v>
      </c>
      <c r="H28" s="303">
        <v>26240639</v>
      </c>
      <c r="I28" s="236">
        <f t="shared" si="3"/>
        <v>4.9638415929548305E-2</v>
      </c>
      <c r="J28" s="604">
        <v>138854</v>
      </c>
      <c r="K28" s="267">
        <f t="shared" ref="K28:K30" si="4">+J28/H28</f>
        <v>5.2915632123135417E-3</v>
      </c>
      <c r="L28" s="268">
        <f t="shared" si="1"/>
        <v>1.0076872297954798</v>
      </c>
      <c r="M28" s="758" t="s">
        <v>257</v>
      </c>
      <c r="N28" s="758"/>
      <c r="O28" s="596"/>
      <c r="P28" s="514"/>
      <c r="Q28" s="302"/>
      <c r="R28" s="549"/>
      <c r="S28" s="549"/>
    </row>
    <row r="29" spans="2:19" ht="22.2" customHeight="1">
      <c r="B29" s="143"/>
      <c r="C29" s="143"/>
      <c r="D29" s="756"/>
      <c r="E29" s="756"/>
      <c r="F29" s="457" t="s">
        <v>206</v>
      </c>
      <c r="G29" s="458">
        <v>8583048</v>
      </c>
      <c r="H29" s="458">
        <v>8784188</v>
      </c>
      <c r="I29" s="432">
        <f t="shared" si="3"/>
        <v>1.661671339434025E-2</v>
      </c>
      <c r="J29" s="459">
        <v>30537</v>
      </c>
      <c r="K29" s="423">
        <f t="shared" si="4"/>
        <v>3.4763600232599759E-3</v>
      </c>
      <c r="L29" s="424">
        <f t="shared" si="1"/>
        <v>1.0234345654364276</v>
      </c>
      <c r="M29" s="758"/>
      <c r="N29" s="758"/>
      <c r="O29" s="596"/>
      <c r="P29" s="514"/>
      <c r="Q29" s="552"/>
      <c r="R29" s="549"/>
      <c r="S29" s="549"/>
    </row>
    <row r="30" spans="2:19" ht="22.2" customHeight="1">
      <c r="B30" s="148"/>
      <c r="C30" s="143"/>
      <c r="D30" s="263"/>
      <c r="E30" s="263"/>
      <c r="F30" s="574" t="s">
        <v>256</v>
      </c>
      <c r="G30" s="517">
        <v>2391798</v>
      </c>
      <c r="H30" s="517">
        <v>2420245</v>
      </c>
      <c r="I30" s="432">
        <f t="shared" si="3"/>
        <v>4.5782851538565678E-3</v>
      </c>
      <c r="J30" s="518">
        <v>14602</v>
      </c>
      <c r="K30" s="423">
        <f t="shared" si="4"/>
        <v>6.0332734909069119E-3</v>
      </c>
      <c r="L30" s="424">
        <f t="shared" si="1"/>
        <v>1.0118935629179386</v>
      </c>
      <c r="M30" s="758"/>
      <c r="N30" s="758"/>
      <c r="O30" s="596"/>
      <c r="P30" s="514"/>
      <c r="Q30" s="301"/>
      <c r="R30" s="549"/>
      <c r="S30" s="549"/>
    </row>
    <row r="31" spans="2:19" ht="17.399999999999999" customHeight="1">
      <c r="B31" s="143"/>
      <c r="C31" s="143"/>
      <c r="D31" s="143"/>
      <c r="E31" s="143"/>
      <c r="F31" s="143"/>
      <c r="G31" s="143"/>
      <c r="H31" s="143"/>
      <c r="I31" s="143"/>
      <c r="J31" s="143"/>
      <c r="K31" s="143"/>
      <c r="L31" s="143"/>
      <c r="M31" s="596"/>
      <c r="N31" s="596"/>
      <c r="O31" s="596"/>
      <c r="P31" s="514"/>
      <c r="Q31" s="302"/>
      <c r="R31" s="549"/>
      <c r="S31" s="549"/>
    </row>
    <row r="32" spans="2:19" ht="21.6" customHeight="1">
      <c r="B32" s="183"/>
      <c r="C32" s="183"/>
      <c r="D32" s="183"/>
      <c r="E32" s="183"/>
      <c r="F32" s="183"/>
      <c r="G32" s="183"/>
      <c r="H32" s="183"/>
      <c r="I32" s="183"/>
      <c r="J32" s="183"/>
      <c r="K32" s="143"/>
      <c r="L32" s="270"/>
      <c r="M32" s="600"/>
      <c r="N32" s="600"/>
      <c r="O32" s="596"/>
      <c r="P32" s="514"/>
      <c r="Q32" s="552"/>
      <c r="R32" s="549"/>
      <c r="S32" s="549"/>
    </row>
    <row r="33" spans="2:19" ht="21.6" customHeight="1">
      <c r="B33" s="183"/>
      <c r="C33" s="183"/>
      <c r="D33" s="183"/>
      <c r="E33" s="183"/>
      <c r="F33" s="183"/>
      <c r="G33" s="183"/>
      <c r="H33" s="183"/>
      <c r="I33" s="183"/>
      <c r="J33" s="183"/>
      <c r="K33" s="143"/>
      <c r="L33" s="523" t="s">
        <v>258</v>
      </c>
      <c r="M33" s="601"/>
      <c r="N33" s="601"/>
      <c r="O33" s="596" t="s">
        <v>208</v>
      </c>
      <c r="P33" s="514"/>
      <c r="Q33" s="301"/>
      <c r="R33" s="549"/>
      <c r="S33" s="549"/>
    </row>
    <row r="34" spans="2:19" ht="21.6" customHeight="1">
      <c r="B34" s="183"/>
      <c r="C34" s="183"/>
      <c r="D34" s="183"/>
      <c r="E34" s="183"/>
      <c r="F34" s="183"/>
      <c r="G34" s="183"/>
      <c r="H34" s="183"/>
      <c r="I34" s="183"/>
      <c r="J34" s="183"/>
      <c r="K34" s="143"/>
      <c r="L34" s="523"/>
      <c r="M34" s="601"/>
      <c r="N34" s="601"/>
      <c r="O34" s="602"/>
      <c r="P34" s="514"/>
      <c r="Q34" s="302"/>
      <c r="R34" s="549"/>
      <c r="S34" s="549"/>
    </row>
    <row r="35" spans="2:19" ht="21.6" customHeight="1">
      <c r="B35" s="183"/>
      <c r="C35" s="183"/>
      <c r="D35" s="183"/>
      <c r="E35" s="183"/>
      <c r="F35" s="183"/>
      <c r="G35" s="183"/>
      <c r="H35" s="183"/>
      <c r="I35" s="183"/>
      <c r="J35" s="183"/>
      <c r="K35" s="143"/>
      <c r="L35" s="523"/>
      <c r="M35" s="601"/>
      <c r="N35" s="601"/>
      <c r="O35" s="602"/>
      <c r="P35" s="514"/>
      <c r="Q35" s="552"/>
      <c r="R35" s="549"/>
      <c r="S35" s="549"/>
    </row>
    <row r="36" spans="2:19" ht="21.6" customHeight="1">
      <c r="B36" s="183"/>
      <c r="C36" s="183"/>
      <c r="D36" s="183"/>
      <c r="E36" s="183"/>
      <c r="F36" s="183"/>
      <c r="G36" s="183"/>
      <c r="H36" s="183"/>
      <c r="I36" s="183"/>
      <c r="J36" s="183"/>
      <c r="K36" s="143"/>
      <c r="L36" s="523"/>
      <c r="M36" s="601"/>
      <c r="N36" s="601"/>
      <c r="O36" s="602"/>
      <c r="P36" s="514"/>
      <c r="Q36" s="301"/>
      <c r="R36" s="549"/>
      <c r="S36" s="549"/>
    </row>
    <row r="37" spans="2:19" ht="21.6" customHeight="1">
      <c r="B37" s="519"/>
      <c r="C37" s="183"/>
      <c r="D37" s="183"/>
      <c r="E37" s="183"/>
      <c r="F37" s="183"/>
      <c r="G37" s="183"/>
      <c r="H37" s="183"/>
      <c r="I37" s="183"/>
      <c r="J37" s="183"/>
      <c r="K37" s="143"/>
      <c r="L37" s="523"/>
      <c r="M37" s="601"/>
      <c r="N37" s="601"/>
      <c r="O37" s="602"/>
      <c r="P37" s="514"/>
      <c r="Q37" s="302"/>
      <c r="R37" s="549"/>
      <c r="S37" s="549"/>
    </row>
    <row r="38" spans="2:19" ht="21.6" customHeight="1">
      <c r="B38" s="183"/>
      <c r="C38" s="183"/>
      <c r="D38" s="183"/>
      <c r="E38" s="183"/>
      <c r="F38" s="183"/>
      <c r="G38" s="183"/>
      <c r="H38" s="183"/>
      <c r="I38" s="183"/>
      <c r="J38" s="183"/>
      <c r="K38" s="143"/>
      <c r="L38" s="523"/>
      <c r="M38" s="601"/>
      <c r="N38" s="601"/>
      <c r="O38" s="602"/>
      <c r="P38" s="514"/>
      <c r="Q38" s="552"/>
      <c r="R38" s="549"/>
      <c r="S38" s="549"/>
    </row>
    <row r="39" spans="2:19" ht="21.6" customHeight="1">
      <c r="B39" s="183"/>
      <c r="C39" s="183"/>
      <c r="D39" s="183"/>
      <c r="E39" s="183"/>
      <c r="F39" s="183"/>
      <c r="G39" s="183"/>
      <c r="H39" s="183"/>
      <c r="I39" s="183"/>
      <c r="J39" s="183"/>
      <c r="K39" s="143"/>
      <c r="L39" s="523"/>
      <c r="M39" s="601"/>
      <c r="N39" s="601"/>
      <c r="O39" s="602"/>
      <c r="P39" s="514"/>
      <c r="Q39" s="301"/>
      <c r="R39" s="549"/>
      <c r="S39" s="549"/>
    </row>
    <row r="40" spans="2:19" ht="21.6" customHeight="1">
      <c r="B40" s="183"/>
      <c r="C40" s="183"/>
      <c r="D40" s="183"/>
      <c r="E40" s="183"/>
      <c r="F40" s="183"/>
      <c r="G40" s="183"/>
      <c r="H40" s="183"/>
      <c r="I40" s="183"/>
      <c r="J40" s="183"/>
      <c r="K40" s="143"/>
      <c r="L40" s="523"/>
      <c r="M40" s="601"/>
      <c r="N40" s="601"/>
      <c r="O40" s="602"/>
      <c r="P40" s="514"/>
      <c r="Q40" s="302"/>
      <c r="R40" s="549"/>
      <c r="S40" s="549"/>
    </row>
    <row r="41" spans="2:19" ht="21.6" customHeight="1">
      <c r="B41" s="183"/>
      <c r="C41" s="183"/>
      <c r="D41" s="183"/>
      <c r="E41" s="183"/>
      <c r="F41" s="183"/>
      <c r="G41" s="183"/>
      <c r="H41" s="183"/>
      <c r="I41" s="183"/>
      <c r="J41" s="183"/>
      <c r="K41" s="143"/>
      <c r="L41" s="523"/>
      <c r="M41" s="601"/>
      <c r="N41" s="601"/>
      <c r="O41" s="602"/>
      <c r="P41" s="514"/>
      <c r="Q41" s="552"/>
      <c r="R41" s="549"/>
      <c r="S41" s="549"/>
    </row>
    <row r="42" spans="2:19" ht="21.6" customHeight="1">
      <c r="B42" s="183"/>
      <c r="C42" s="183"/>
      <c r="D42" s="183"/>
      <c r="E42" s="183"/>
      <c r="F42" s="183"/>
      <c r="G42" s="183"/>
      <c r="H42" s="183"/>
      <c r="I42" s="183"/>
      <c r="J42" s="183"/>
      <c r="K42" s="143"/>
      <c r="L42" s="523"/>
      <c r="M42" s="601"/>
      <c r="N42" s="601"/>
      <c r="O42" s="602"/>
      <c r="P42" s="514"/>
      <c r="Q42" s="301"/>
      <c r="R42" s="549"/>
      <c r="S42" s="549"/>
    </row>
    <row r="43" spans="2:19" ht="21.6" customHeight="1">
      <c r="B43" s="143"/>
      <c r="C43" s="143"/>
      <c r="D43" s="143"/>
      <c r="E43" s="143"/>
      <c r="F43" s="143"/>
      <c r="G43" s="143"/>
      <c r="H43" s="143"/>
      <c r="I43" s="143"/>
      <c r="J43" s="143"/>
      <c r="K43" s="143"/>
      <c r="L43" s="523"/>
      <c r="M43" s="601"/>
      <c r="N43" s="601"/>
      <c r="O43" s="602"/>
      <c r="P43" s="514"/>
      <c r="Q43" s="302"/>
      <c r="R43" s="549"/>
      <c r="S43" s="549"/>
    </row>
    <row r="44" spans="2:19" ht="21.6" customHeight="1">
      <c r="B44" s="143"/>
      <c r="C44" s="143"/>
      <c r="D44" s="143"/>
      <c r="E44" s="143"/>
      <c r="F44" s="143"/>
      <c r="G44" s="143"/>
      <c r="H44" s="143"/>
      <c r="I44" s="143"/>
      <c r="J44" s="143"/>
      <c r="K44" s="143"/>
      <c r="L44" s="523"/>
      <c r="M44" s="601"/>
      <c r="N44" s="601"/>
      <c r="O44" s="602"/>
      <c r="P44" s="514"/>
      <c r="Q44" s="552"/>
      <c r="R44" s="549"/>
      <c r="S44" s="549"/>
    </row>
    <row r="45" spans="2:19" ht="21.6" customHeight="1">
      <c r="B45" s="143"/>
      <c r="C45" s="143"/>
      <c r="D45" s="143"/>
      <c r="E45" s="143"/>
      <c r="F45" s="143"/>
      <c r="G45" s="143"/>
      <c r="H45" s="143"/>
      <c r="I45" s="143"/>
      <c r="J45" s="143"/>
      <c r="K45" s="143"/>
      <c r="L45" s="523"/>
      <c r="M45" s="601"/>
      <c r="N45" s="601"/>
      <c r="O45" s="602"/>
      <c r="P45" s="514"/>
      <c r="Q45" s="301"/>
      <c r="R45" s="549"/>
      <c r="S45" s="549"/>
    </row>
    <row r="46" spans="2:19" ht="21.6" customHeight="1">
      <c r="B46" s="143"/>
      <c r="C46" s="143"/>
      <c r="D46" s="143"/>
      <c r="E46" s="143"/>
      <c r="F46" s="143"/>
      <c r="G46" s="143"/>
      <c r="H46" s="143"/>
      <c r="I46" s="143"/>
      <c r="J46" s="143"/>
      <c r="K46" s="143"/>
      <c r="L46" s="523"/>
      <c r="M46" s="601"/>
      <c r="N46" s="601"/>
      <c r="O46" s="602"/>
      <c r="P46" s="514"/>
      <c r="Q46" s="302"/>
      <c r="R46" s="549"/>
      <c r="S46" s="549"/>
    </row>
    <row r="47" spans="2:19" ht="21.6" customHeight="1">
      <c r="B47" s="143"/>
      <c r="C47" s="143"/>
      <c r="D47" s="143"/>
      <c r="E47" s="143"/>
      <c r="F47" s="143"/>
      <c r="G47" s="143"/>
      <c r="H47" s="143"/>
      <c r="I47" s="143"/>
      <c r="J47" s="143"/>
      <c r="K47" s="143"/>
      <c r="L47" s="523"/>
      <c r="M47" s="601"/>
      <c r="N47" s="601"/>
      <c r="O47" s="602"/>
      <c r="P47" s="514"/>
      <c r="Q47" s="552"/>
      <c r="R47" s="549"/>
      <c r="S47" s="549"/>
    </row>
    <row r="48" spans="2:19" ht="21.6" customHeight="1">
      <c r="B48" s="143"/>
      <c r="C48" s="143"/>
      <c r="D48" s="143"/>
      <c r="E48" s="143"/>
      <c r="F48" s="143"/>
      <c r="G48" s="143"/>
      <c r="H48" s="143"/>
      <c r="I48" s="143"/>
      <c r="J48" s="143"/>
      <c r="K48" s="143"/>
      <c r="L48" s="523"/>
      <c r="M48" s="601"/>
      <c r="N48" s="601"/>
      <c r="O48" s="602"/>
      <c r="P48" s="516"/>
      <c r="Q48" s="301"/>
      <c r="R48" s="549"/>
      <c r="S48" s="549"/>
    </row>
    <row r="49" spans="2:19" ht="39" customHeight="1">
      <c r="B49" s="203" t="s">
        <v>29</v>
      </c>
      <c r="C49" s="203"/>
      <c r="D49" s="203"/>
      <c r="E49" s="203" t="s">
        <v>240</v>
      </c>
      <c r="F49" s="203"/>
      <c r="G49" s="203"/>
      <c r="H49" s="203"/>
      <c r="I49" s="203"/>
      <c r="J49" s="203"/>
      <c r="K49" s="203"/>
      <c r="L49" s="523"/>
      <c r="M49" s="601"/>
      <c r="N49" s="765" t="s">
        <v>261</v>
      </c>
      <c r="O49" s="765"/>
      <c r="P49" s="765"/>
      <c r="Q49" s="302"/>
      <c r="R49" s="549"/>
      <c r="S49" s="549"/>
    </row>
    <row r="50" spans="2:19" ht="39" customHeight="1">
      <c r="B50" s="203"/>
      <c r="C50" s="203"/>
      <c r="D50" s="203"/>
      <c r="E50" s="760" t="s">
        <v>241</v>
      </c>
      <c r="F50" s="760"/>
      <c r="G50" s="203"/>
      <c r="H50" s="203"/>
      <c r="I50" s="203"/>
      <c r="J50" s="203"/>
      <c r="K50" s="203"/>
      <c r="L50" s="436"/>
      <c r="M50" s="603"/>
      <c r="N50" s="765"/>
      <c r="O50" s="765"/>
      <c r="P50" s="765"/>
      <c r="Q50" s="552"/>
    </row>
    <row r="51" spans="2:19" ht="39" customHeight="1">
      <c r="B51" s="203"/>
      <c r="C51" s="203"/>
      <c r="D51" s="203"/>
      <c r="E51" s="203"/>
      <c r="F51" s="763" t="s">
        <v>239</v>
      </c>
      <c r="G51" s="763"/>
      <c r="H51" s="763"/>
      <c r="I51" s="441"/>
      <c r="J51" s="203"/>
      <c r="K51" s="203"/>
      <c r="L51" s="436"/>
      <c r="M51" s="603"/>
      <c r="N51" s="765"/>
      <c r="O51" s="765"/>
      <c r="P51" s="765"/>
      <c r="Q51" s="301"/>
    </row>
    <row r="52" spans="2:19" ht="39" customHeight="1">
      <c r="B52" s="203"/>
      <c r="C52" s="203"/>
      <c r="D52" s="203"/>
      <c r="E52" s="203"/>
      <c r="F52" s="763"/>
      <c r="G52" s="763"/>
      <c r="H52" s="763"/>
      <c r="I52" s="441" t="s">
        <v>208</v>
      </c>
      <c r="J52" s="203"/>
      <c r="K52" s="203"/>
      <c r="L52" s="436"/>
      <c r="M52" s="603"/>
      <c r="N52" s="603"/>
      <c r="O52" s="596"/>
      <c r="P52" s="516"/>
      <c r="Q52" s="302"/>
    </row>
    <row r="53" spans="2:19" ht="39" customHeight="1">
      <c r="B53" s="203"/>
      <c r="C53" s="203"/>
      <c r="D53" s="203"/>
      <c r="E53" s="203"/>
      <c r="F53" s="203"/>
      <c r="G53" s="203"/>
      <c r="H53" s="203"/>
      <c r="I53" s="203"/>
      <c r="J53" s="203"/>
      <c r="K53" s="203"/>
      <c r="L53" s="436"/>
      <c r="M53" s="603"/>
      <c r="N53" s="765"/>
      <c r="O53" s="765"/>
      <c r="P53" s="765"/>
      <c r="Q53" s="552"/>
    </row>
    <row r="54" spans="2:19" ht="39" customHeight="1">
      <c r="B54" s="203"/>
      <c r="C54" s="203"/>
      <c r="D54" s="203"/>
      <c r="E54" s="203"/>
      <c r="F54" s="203"/>
      <c r="G54" s="203"/>
      <c r="H54" s="203"/>
      <c r="I54" s="203"/>
      <c r="J54" s="203"/>
      <c r="K54" s="203"/>
      <c r="L54" s="436"/>
      <c r="M54" s="603"/>
      <c r="N54" s="765"/>
      <c r="O54" s="765"/>
      <c r="P54" s="765"/>
      <c r="Q54" s="301"/>
    </row>
    <row r="55" spans="2:19" ht="35.4" customHeight="1">
      <c r="B55" s="203"/>
      <c r="C55" s="203"/>
      <c r="E55" s="761" t="s">
        <v>242</v>
      </c>
      <c r="F55" s="761"/>
      <c r="G55" s="203"/>
      <c r="H55" s="203"/>
      <c r="I55" s="203"/>
      <c r="J55" s="203"/>
      <c r="K55" s="203"/>
      <c r="L55" s="436"/>
      <c r="M55" s="603"/>
      <c r="N55" s="765"/>
      <c r="O55" s="765"/>
      <c r="P55" s="765"/>
      <c r="Q55" s="302"/>
    </row>
    <row r="56" spans="2:19" ht="24" customHeight="1">
      <c r="B56" s="203"/>
      <c r="C56" s="203"/>
      <c r="E56" s="203"/>
      <c r="F56" s="203"/>
      <c r="G56" s="203"/>
      <c r="H56" s="203"/>
      <c r="I56" s="203"/>
      <c r="J56" s="203"/>
      <c r="K56" s="203"/>
      <c r="L56" s="436"/>
      <c r="M56" s="436"/>
      <c r="N56" s="522"/>
      <c r="O56" s="143"/>
      <c r="Q56" s="552"/>
    </row>
    <row r="57" spans="2:19" ht="24" customHeight="1">
      <c r="B57" s="203"/>
      <c r="C57" s="203"/>
      <c r="D57" s="203"/>
      <c r="E57" s="203"/>
      <c r="F57" s="762" t="s">
        <v>243</v>
      </c>
      <c r="G57" s="762"/>
      <c r="H57" s="762"/>
      <c r="I57" s="203"/>
      <c r="J57" s="203"/>
      <c r="K57" s="203"/>
      <c r="L57" s="436"/>
      <c r="M57" s="436"/>
      <c r="N57" s="764"/>
      <c r="O57" s="764"/>
      <c r="P57" s="764"/>
      <c r="Q57" s="301"/>
    </row>
    <row r="58" spans="2:19" ht="24" customHeight="1">
      <c r="B58" s="203"/>
      <c r="C58" s="203"/>
      <c r="D58" s="203"/>
      <c r="E58" s="203"/>
      <c r="F58" s="762"/>
      <c r="G58" s="762"/>
      <c r="H58" s="762"/>
      <c r="I58" s="203"/>
      <c r="J58" s="203"/>
      <c r="K58" s="203"/>
      <c r="L58" s="436"/>
      <c r="M58" s="436"/>
      <c r="N58" s="436"/>
      <c r="O58" s="143"/>
      <c r="Q58" s="302"/>
    </row>
    <row r="59" spans="2:19" ht="24" customHeight="1">
      <c r="B59" s="203"/>
      <c r="C59" s="203"/>
      <c r="D59" s="203"/>
      <c r="E59" s="203"/>
      <c r="F59" s="762" t="s">
        <v>244</v>
      </c>
      <c r="G59" s="762"/>
      <c r="H59" s="762"/>
      <c r="I59" s="203"/>
      <c r="J59" s="203"/>
      <c r="K59" s="203"/>
      <c r="L59" s="436"/>
      <c r="M59" s="436"/>
      <c r="N59" s="764" t="s">
        <v>260</v>
      </c>
      <c r="O59" s="764"/>
      <c r="P59" s="764"/>
      <c r="Q59" s="552"/>
    </row>
    <row r="60" spans="2:19" ht="47.4" customHeight="1">
      <c r="B60" s="203"/>
      <c r="C60" s="203"/>
      <c r="D60" s="203"/>
      <c r="E60" s="203"/>
      <c r="F60" s="759" t="s">
        <v>251</v>
      </c>
      <c r="G60" s="759"/>
      <c r="H60" s="759"/>
      <c r="I60" s="203"/>
      <c r="J60" s="203"/>
      <c r="K60" s="203"/>
      <c r="L60" s="436"/>
      <c r="M60" s="436"/>
      <c r="N60" s="436"/>
      <c r="O60" s="143"/>
      <c r="Q60" s="301"/>
    </row>
    <row r="61" spans="2:19" ht="32.4">
      <c r="B61" s="795" t="s">
        <v>188</v>
      </c>
      <c r="C61" s="795"/>
      <c r="D61" s="795"/>
      <c r="E61" s="795"/>
      <c r="F61" s="795"/>
      <c r="G61" s="795"/>
      <c r="H61" s="795"/>
      <c r="I61" s="154"/>
      <c r="J61" s="153"/>
      <c r="K61" s="143"/>
      <c r="L61" s="143"/>
      <c r="M61" s="143"/>
      <c r="N61" s="143"/>
      <c r="O61" s="143"/>
      <c r="Q61" s="302"/>
    </row>
    <row r="62" spans="2:19" ht="18">
      <c r="B62" s="184" t="s">
        <v>140</v>
      </c>
      <c r="C62" s="143"/>
      <c r="D62" s="143"/>
      <c r="E62" s="143"/>
      <c r="F62" s="143"/>
      <c r="G62" s="143"/>
      <c r="H62" s="143"/>
      <c r="I62" s="143"/>
      <c r="J62" s="143"/>
      <c r="K62" s="143"/>
      <c r="L62" s="143"/>
      <c r="M62" s="143"/>
      <c r="N62" s="143"/>
      <c r="O62" s="143"/>
      <c r="P62" s="301"/>
      <c r="Q62" s="552"/>
    </row>
    <row r="63" spans="2:19" ht="18">
      <c r="B63" s="790" t="s">
        <v>141</v>
      </c>
      <c r="C63" s="790"/>
      <c r="D63" s="790"/>
      <c r="E63" s="790"/>
      <c r="F63" s="790"/>
      <c r="G63" s="790"/>
      <c r="H63" s="790"/>
      <c r="I63" s="790"/>
      <c r="J63" s="790"/>
      <c r="K63" s="790"/>
      <c r="L63" s="790"/>
      <c r="M63" s="790"/>
      <c r="N63" s="143"/>
      <c r="O63" s="143"/>
      <c r="P63" s="302"/>
    </row>
    <row r="64" spans="2:19" ht="18">
      <c r="B64" s="796" t="s">
        <v>142</v>
      </c>
      <c r="C64" s="796"/>
      <c r="D64" s="796"/>
      <c r="E64" s="796"/>
      <c r="F64" s="796"/>
      <c r="G64" s="796"/>
      <c r="H64" s="796"/>
      <c r="I64" s="796"/>
      <c r="J64" s="796"/>
      <c r="K64" s="796"/>
      <c r="L64" s="796"/>
      <c r="M64" s="796"/>
      <c r="N64" s="143"/>
      <c r="O64" s="143"/>
      <c r="P64" s="302"/>
    </row>
    <row r="65" spans="2:16" ht="22.5" customHeight="1">
      <c r="B65" s="792" t="s">
        <v>203</v>
      </c>
      <c r="C65" s="793"/>
      <c r="D65" s="793"/>
      <c r="E65" s="793"/>
      <c r="F65" s="793"/>
      <c r="G65" s="793"/>
      <c r="H65" s="793"/>
      <c r="I65" s="793"/>
      <c r="J65" s="793"/>
      <c r="K65" s="793"/>
      <c r="L65" s="793"/>
      <c r="M65" s="794"/>
      <c r="N65" s="791" t="s">
        <v>189</v>
      </c>
      <c r="O65" s="143"/>
      <c r="P65" s="301"/>
    </row>
    <row r="66" spans="2:16" ht="22.5" customHeight="1">
      <c r="B66" s="220" t="s">
        <v>209</v>
      </c>
      <c r="C66" s="218"/>
      <c r="D66" s="218"/>
      <c r="E66" s="218"/>
      <c r="F66" s="218"/>
      <c r="G66" s="218"/>
      <c r="H66" s="218"/>
      <c r="I66" s="218"/>
      <c r="J66" s="218"/>
      <c r="K66" s="218"/>
      <c r="L66" s="218"/>
      <c r="M66" s="219"/>
      <c r="N66" s="791"/>
      <c r="O66" s="143"/>
      <c r="P66" s="302"/>
    </row>
    <row r="67" spans="2:16" ht="18">
      <c r="B67" s="790" t="s">
        <v>199</v>
      </c>
      <c r="C67" s="790"/>
      <c r="D67" s="790"/>
      <c r="E67" s="790"/>
      <c r="F67" s="790"/>
      <c r="G67" s="790"/>
      <c r="H67" s="790"/>
      <c r="I67" s="790"/>
      <c r="J67" s="790"/>
      <c r="K67" s="790"/>
      <c r="L67" s="790"/>
      <c r="M67" s="790"/>
      <c r="N67" s="791"/>
      <c r="O67" s="143"/>
      <c r="P67" s="302"/>
    </row>
    <row r="68" spans="2:16" ht="18">
      <c r="B68" s="796" t="s">
        <v>200</v>
      </c>
      <c r="C68" s="796"/>
      <c r="D68" s="796"/>
      <c r="E68" s="796"/>
      <c r="F68" s="796"/>
      <c r="G68" s="796"/>
      <c r="H68" s="796"/>
      <c r="I68" s="796"/>
      <c r="J68" s="796"/>
      <c r="K68" s="796"/>
      <c r="L68" s="796"/>
      <c r="M68" s="796"/>
      <c r="N68" s="791"/>
      <c r="O68" s="143"/>
      <c r="P68" s="301"/>
    </row>
    <row r="69" spans="2:16" ht="18">
      <c r="B69" s="790" t="s">
        <v>201</v>
      </c>
      <c r="C69" s="790"/>
      <c r="D69" s="790"/>
      <c r="E69" s="790"/>
      <c r="F69" s="790"/>
      <c r="G69" s="790"/>
      <c r="H69" s="790"/>
      <c r="I69" s="790"/>
      <c r="J69" s="790"/>
      <c r="K69" s="790"/>
      <c r="L69" s="790"/>
      <c r="M69" s="790"/>
      <c r="N69" s="791"/>
      <c r="O69" s="143"/>
      <c r="P69" s="302"/>
    </row>
    <row r="70" spans="2:16" ht="18">
      <c r="B70" s="790" t="s">
        <v>202</v>
      </c>
      <c r="C70" s="790"/>
      <c r="D70" s="790"/>
      <c r="E70" s="790"/>
      <c r="F70" s="790"/>
      <c r="G70" s="790"/>
      <c r="H70" s="790"/>
      <c r="I70" s="790"/>
      <c r="J70" s="790"/>
      <c r="K70" s="790"/>
      <c r="L70" s="790"/>
      <c r="M70" s="790"/>
      <c r="N70" s="791"/>
      <c r="O70" s="143"/>
      <c r="P70" s="302"/>
    </row>
    <row r="71" spans="2:16" ht="18">
      <c r="B71" s="156"/>
      <c r="M71" s="143"/>
      <c r="N71" s="791"/>
      <c r="O71" s="143"/>
      <c r="P71" s="301"/>
    </row>
    <row r="72" spans="2:16" ht="17.25" customHeight="1">
      <c r="B72" s="783" t="s">
        <v>143</v>
      </c>
      <c r="C72" s="784"/>
      <c r="D72" s="784"/>
      <c r="E72" s="784"/>
      <c r="F72" s="784"/>
      <c r="G72" s="784"/>
      <c r="H72" s="784"/>
      <c r="I72" s="784"/>
      <c r="J72" s="784"/>
      <c r="K72" s="784"/>
      <c r="L72" s="784"/>
      <c r="M72" s="785"/>
      <c r="N72" s="791"/>
      <c r="O72" s="143"/>
      <c r="P72" s="302"/>
    </row>
    <row r="73" spans="2:16" ht="17.25" customHeight="1">
      <c r="B73" s="783" t="s">
        <v>144</v>
      </c>
      <c r="C73" s="784"/>
      <c r="D73" s="784"/>
      <c r="E73" s="784"/>
      <c r="F73" s="784"/>
      <c r="G73" s="784"/>
      <c r="H73" s="784"/>
      <c r="I73" s="784"/>
      <c r="J73" s="784"/>
      <c r="K73" s="784"/>
      <c r="L73" s="784"/>
      <c r="M73" s="785"/>
      <c r="N73" s="791"/>
      <c r="O73" s="143"/>
      <c r="P73" s="302"/>
    </row>
    <row r="74" spans="2:16" ht="17.25" customHeight="1">
      <c r="B74" s="783" t="s">
        <v>145</v>
      </c>
      <c r="C74" s="784"/>
      <c r="D74" s="784"/>
      <c r="E74" s="784"/>
      <c r="F74" s="784"/>
      <c r="G74" s="784"/>
      <c r="H74" s="784"/>
      <c r="I74" s="784"/>
      <c r="J74" s="784"/>
      <c r="K74" s="784"/>
      <c r="L74" s="784"/>
      <c r="M74" s="785"/>
      <c r="N74" s="791"/>
      <c r="O74" s="143"/>
      <c r="P74" s="301"/>
    </row>
    <row r="75" spans="2:16" ht="18">
      <c r="B75" s="783" t="s">
        <v>146</v>
      </c>
      <c r="C75" s="784"/>
      <c r="D75" s="784"/>
      <c r="E75" s="784"/>
      <c r="F75" s="784"/>
      <c r="G75" s="784"/>
      <c r="H75" s="784"/>
      <c r="I75" s="784"/>
      <c r="J75" s="784"/>
      <c r="K75" s="784"/>
      <c r="L75" s="784"/>
      <c r="M75" s="785"/>
      <c r="N75" s="791"/>
      <c r="O75" s="143"/>
      <c r="P75" s="302"/>
    </row>
    <row r="76" spans="2:16" ht="18">
      <c r="B76" s="783" t="s">
        <v>147</v>
      </c>
      <c r="C76" s="784"/>
      <c r="D76" s="784"/>
      <c r="E76" s="784"/>
      <c r="F76" s="784"/>
      <c r="G76" s="784"/>
      <c r="H76" s="784"/>
      <c r="I76" s="784"/>
      <c r="J76" s="784"/>
      <c r="K76" s="784"/>
      <c r="L76" s="784"/>
      <c r="M76" s="785"/>
      <c r="N76" s="791"/>
      <c r="O76" s="143"/>
      <c r="P76" s="302"/>
    </row>
    <row r="77" spans="2:16" ht="18">
      <c r="B77" s="777" t="s">
        <v>148</v>
      </c>
      <c r="C77" s="778"/>
      <c r="D77" s="778"/>
      <c r="E77" s="778"/>
      <c r="F77" s="778"/>
      <c r="G77" s="778"/>
      <c r="H77" s="778"/>
      <c r="I77" s="778"/>
      <c r="J77" s="778"/>
      <c r="K77" s="778"/>
      <c r="L77" s="778"/>
      <c r="M77" s="779"/>
      <c r="N77" s="143"/>
      <c r="O77" s="143"/>
      <c r="P77" s="301"/>
    </row>
    <row r="78" spans="2:16" ht="18">
      <c r="B78" s="780" t="s">
        <v>149</v>
      </c>
      <c r="C78" s="781"/>
      <c r="D78" s="781"/>
      <c r="E78" s="781"/>
      <c r="F78" s="781"/>
      <c r="G78" s="781"/>
      <c r="H78" s="781"/>
      <c r="I78" s="781"/>
      <c r="J78" s="781"/>
      <c r="K78" s="781"/>
      <c r="L78" s="781"/>
      <c r="M78" s="782"/>
      <c r="N78" s="143"/>
      <c r="O78" s="143"/>
      <c r="P78" s="302"/>
    </row>
    <row r="79" spans="2:16" ht="18">
      <c r="B79" s="783" t="s">
        <v>207</v>
      </c>
      <c r="C79" s="784"/>
      <c r="D79" s="784"/>
      <c r="E79" s="784"/>
      <c r="F79" s="784"/>
      <c r="G79" s="784"/>
      <c r="H79" s="784"/>
      <c r="I79" s="784"/>
      <c r="J79" s="784"/>
      <c r="K79" s="784"/>
      <c r="L79" s="784"/>
      <c r="M79" s="785"/>
      <c r="N79" s="143"/>
      <c r="O79" s="143"/>
      <c r="P79" s="302"/>
    </row>
    <row r="80" spans="2:16" ht="18">
      <c r="B80" s="156"/>
      <c r="M80" s="143"/>
      <c r="N80" s="143"/>
      <c r="O80" s="143"/>
      <c r="P80" s="301"/>
    </row>
    <row r="81" spans="1:16" ht="18.600000000000001" thickBot="1">
      <c r="B81" s="156"/>
      <c r="M81" s="143"/>
      <c r="N81" s="143"/>
      <c r="O81" s="143"/>
      <c r="P81" s="302"/>
    </row>
    <row r="82" spans="1:16" ht="20.25" customHeight="1">
      <c r="B82" s="786" t="s">
        <v>150</v>
      </c>
      <c r="C82" s="786" t="s">
        <v>151</v>
      </c>
      <c r="D82" s="786" t="s">
        <v>152</v>
      </c>
      <c r="E82" s="786" t="s">
        <v>153</v>
      </c>
      <c r="F82" s="157" t="s">
        <v>154</v>
      </c>
      <c r="G82" s="177" t="s">
        <v>215</v>
      </c>
      <c r="H82" s="788" t="s">
        <v>214</v>
      </c>
      <c r="I82" s="788" t="s">
        <v>156</v>
      </c>
      <c r="J82" s="788" t="s">
        <v>157</v>
      </c>
      <c r="K82" s="788" t="s">
        <v>190</v>
      </c>
      <c r="L82" s="786" t="s">
        <v>158</v>
      </c>
      <c r="M82" s="786" t="s">
        <v>210</v>
      </c>
      <c r="N82" s="143"/>
      <c r="O82" s="143"/>
      <c r="P82" s="302"/>
    </row>
    <row r="83" spans="1:16" ht="18.600000000000001" thickBot="1">
      <c r="B83" s="787"/>
      <c r="C83" s="787"/>
      <c r="D83" s="787"/>
      <c r="E83" s="787"/>
      <c r="F83" s="158" t="s">
        <v>155</v>
      </c>
      <c r="G83" s="178"/>
      <c r="H83" s="789"/>
      <c r="I83" s="789"/>
      <c r="J83" s="789"/>
      <c r="K83" s="789"/>
      <c r="L83" s="787"/>
      <c r="M83" s="787"/>
      <c r="N83" s="143"/>
      <c r="O83" s="143"/>
      <c r="P83" s="302"/>
    </row>
    <row r="84" spans="1:16" ht="18.600000000000001" thickBot="1">
      <c r="B84" s="159">
        <v>1</v>
      </c>
      <c r="C84" s="160" t="s">
        <v>159</v>
      </c>
      <c r="D84" s="161"/>
      <c r="E84" s="161"/>
      <c r="F84" s="161"/>
      <c r="G84" s="179"/>
      <c r="H84" s="161"/>
      <c r="I84" s="161"/>
      <c r="J84" s="161"/>
      <c r="K84" s="162" t="s">
        <v>159</v>
      </c>
      <c r="L84" s="161"/>
      <c r="M84" s="161"/>
      <c r="N84" s="143"/>
      <c r="O84" s="143"/>
      <c r="P84" s="302"/>
    </row>
    <row r="85" spans="1:16" ht="18.600000000000001" thickBot="1">
      <c r="A85" s="171" t="s">
        <v>29</v>
      </c>
      <c r="B85" s="172">
        <v>2</v>
      </c>
      <c r="C85" s="173" t="s">
        <v>159</v>
      </c>
      <c r="D85" s="174" t="s">
        <v>159</v>
      </c>
      <c r="E85" s="174" t="s">
        <v>159</v>
      </c>
      <c r="F85" s="174" t="s">
        <v>191</v>
      </c>
      <c r="G85" s="179"/>
      <c r="H85" s="161"/>
      <c r="I85" s="161"/>
      <c r="J85" s="174" t="s">
        <v>192</v>
      </c>
      <c r="K85" s="174" t="s">
        <v>159</v>
      </c>
      <c r="L85" s="161"/>
      <c r="M85" s="161"/>
      <c r="N85" s="143" t="s">
        <v>193</v>
      </c>
      <c r="O85" s="143"/>
      <c r="P85" s="301"/>
    </row>
    <row r="86" spans="1:16" ht="18.600000000000001" thickBot="1">
      <c r="A86" s="171" t="s">
        <v>21</v>
      </c>
      <c r="B86" s="172">
        <v>3</v>
      </c>
      <c r="C86" s="173" t="s">
        <v>159</v>
      </c>
      <c r="D86" s="174" t="s">
        <v>159</v>
      </c>
      <c r="E86" s="174" t="s">
        <v>159</v>
      </c>
      <c r="F86" s="174" t="s">
        <v>159</v>
      </c>
      <c r="G86" s="179"/>
      <c r="H86" s="161"/>
      <c r="I86" s="161"/>
      <c r="J86" s="174" t="s">
        <v>159</v>
      </c>
      <c r="K86" s="174" t="s">
        <v>159</v>
      </c>
      <c r="L86" s="174" t="s">
        <v>159</v>
      </c>
      <c r="M86" s="161"/>
      <c r="N86" s="143"/>
      <c r="O86" s="143"/>
      <c r="P86" s="302"/>
    </row>
    <row r="87" spans="1:16" ht="18.600000000000001" thickBot="1">
      <c r="A87" s="171" t="s">
        <v>194</v>
      </c>
      <c r="B87" s="168">
        <v>4</v>
      </c>
      <c r="C87" s="169" t="s">
        <v>159</v>
      </c>
      <c r="D87" s="170" t="s">
        <v>159</v>
      </c>
      <c r="E87" s="170" t="s">
        <v>159</v>
      </c>
      <c r="F87" s="170" t="s">
        <v>159</v>
      </c>
      <c r="G87" s="170" t="s">
        <v>159</v>
      </c>
      <c r="H87" s="170" t="s">
        <v>159</v>
      </c>
      <c r="I87" s="161" t="s">
        <v>212</v>
      </c>
      <c r="J87" s="170" t="s">
        <v>159</v>
      </c>
      <c r="K87" s="170" t="s">
        <v>159</v>
      </c>
      <c r="L87" s="170" t="s">
        <v>159</v>
      </c>
      <c r="M87" s="170" t="s">
        <v>159</v>
      </c>
      <c r="N87" s="189" t="s">
        <v>211</v>
      </c>
      <c r="O87" s="143"/>
      <c r="P87" s="302"/>
    </row>
    <row r="88" spans="1:16" ht="18.600000000000001" thickBot="1">
      <c r="A88" s="171"/>
      <c r="B88" s="172">
        <v>5</v>
      </c>
      <c r="C88" s="173" t="s">
        <v>159</v>
      </c>
      <c r="D88" s="174" t="s">
        <v>159</v>
      </c>
      <c r="E88" s="174" t="s">
        <v>159</v>
      </c>
      <c r="F88" s="174" t="s">
        <v>159</v>
      </c>
      <c r="G88" s="174" t="s">
        <v>159</v>
      </c>
      <c r="H88" s="174" t="s">
        <v>159</v>
      </c>
      <c r="I88" s="174" t="s">
        <v>159</v>
      </c>
      <c r="J88" s="174" t="s">
        <v>159</v>
      </c>
      <c r="K88" s="174" t="s">
        <v>159</v>
      </c>
      <c r="L88" s="174" t="s">
        <v>159</v>
      </c>
      <c r="M88" s="174" t="s">
        <v>159</v>
      </c>
      <c r="N88" s="143"/>
      <c r="O88" s="143"/>
    </row>
    <row r="89" spans="1:16" ht="18.600000000000001" thickBot="1">
      <c r="B89" s="159">
        <v>6</v>
      </c>
      <c r="C89" s="160" t="s">
        <v>159</v>
      </c>
      <c r="D89" s="162" t="s">
        <v>159</v>
      </c>
      <c r="E89" s="162" t="s">
        <v>159</v>
      </c>
      <c r="F89" s="162" t="s">
        <v>159</v>
      </c>
      <c r="G89" s="162" t="s">
        <v>159</v>
      </c>
      <c r="H89" s="162" t="s">
        <v>159</v>
      </c>
      <c r="I89" s="162" t="s">
        <v>159</v>
      </c>
      <c r="J89" s="162" t="s">
        <v>159</v>
      </c>
      <c r="K89" s="162" t="s">
        <v>159</v>
      </c>
      <c r="L89" s="162" t="s">
        <v>159</v>
      </c>
      <c r="M89" s="162" t="s">
        <v>159</v>
      </c>
      <c r="N89" s="143"/>
      <c r="O89" s="143"/>
    </row>
    <row r="90" spans="1:16" ht="18.600000000000001" thickBot="1">
      <c r="B90" s="159">
        <v>7</v>
      </c>
      <c r="C90" s="160" t="s">
        <v>159</v>
      </c>
      <c r="D90" s="162" t="s">
        <v>159</v>
      </c>
      <c r="E90" s="162" t="s">
        <v>159</v>
      </c>
      <c r="F90" s="162" t="s">
        <v>159</v>
      </c>
      <c r="G90" s="162" t="s">
        <v>159</v>
      </c>
      <c r="H90" s="162" t="s">
        <v>159</v>
      </c>
      <c r="I90" s="162" t="s">
        <v>159</v>
      </c>
      <c r="J90" s="162" t="s">
        <v>159</v>
      </c>
      <c r="K90" s="162" t="s">
        <v>159</v>
      </c>
      <c r="L90" s="162" t="s">
        <v>159</v>
      </c>
      <c r="M90" s="162" t="s">
        <v>159</v>
      </c>
      <c r="N90" s="143"/>
      <c r="O90" s="143"/>
    </row>
    <row r="91" spans="1:16">
      <c r="N91" s="143"/>
      <c r="O91" s="143"/>
    </row>
    <row r="92" spans="1:16">
      <c r="I92" s="189" t="s">
        <v>213</v>
      </c>
      <c r="N92" s="143"/>
      <c r="O92" s="143"/>
    </row>
    <row r="93" spans="1:16">
      <c r="N93" s="143"/>
      <c r="O93" s="143"/>
    </row>
  </sheetData>
  <mergeCells count="48">
    <mergeCell ref="B61:H61"/>
    <mergeCell ref="B63:M63"/>
    <mergeCell ref="F59:H59"/>
    <mergeCell ref="B64:M64"/>
    <mergeCell ref="B68:M68"/>
    <mergeCell ref="B69:M69"/>
    <mergeCell ref="N65:N76"/>
    <mergeCell ref="B67:M67"/>
    <mergeCell ref="B74:M74"/>
    <mergeCell ref="B75:M75"/>
    <mergeCell ref="B76:M76"/>
    <mergeCell ref="B65:M65"/>
    <mergeCell ref="B70:M70"/>
    <mergeCell ref="B72:M72"/>
    <mergeCell ref="B73:M73"/>
    <mergeCell ref="B77:M77"/>
    <mergeCell ref="B78:M78"/>
    <mergeCell ref="B79:M79"/>
    <mergeCell ref="B82:B83"/>
    <mergeCell ref="C82:C83"/>
    <mergeCell ref="D82:D83"/>
    <mergeCell ref="E82:E83"/>
    <mergeCell ref="H82:H83"/>
    <mergeCell ref="I82:I83"/>
    <mergeCell ref="J82:J83"/>
    <mergeCell ref="K82:K83"/>
    <mergeCell ref="L82:L83"/>
    <mergeCell ref="M82:M83"/>
    <mergeCell ref="B3:N3"/>
    <mergeCell ref="C8:L8"/>
    <mergeCell ref="C9:L9"/>
    <mergeCell ref="D12:E28"/>
    <mergeCell ref="M13:N13"/>
    <mergeCell ref="B5:N5"/>
    <mergeCell ref="B7:N7"/>
    <mergeCell ref="B6:N6"/>
    <mergeCell ref="D29:E29"/>
    <mergeCell ref="M14:M15"/>
    <mergeCell ref="M28:N30"/>
    <mergeCell ref="F60:H60"/>
    <mergeCell ref="E50:F50"/>
    <mergeCell ref="E55:F55"/>
    <mergeCell ref="F57:H58"/>
    <mergeCell ref="F51:H52"/>
    <mergeCell ref="N57:P57"/>
    <mergeCell ref="N59:P59"/>
    <mergeCell ref="N53:P55"/>
    <mergeCell ref="N49:P51"/>
  </mergeCells>
  <phoneticPr fontId="106"/>
  <hyperlinks>
    <hyperlink ref="C9" r:id="rId1" location="/bda7594740fd40299423467b48e9ecf6" xr:uid="{4EEFA40F-6E32-47D8-85D5-18F9796AA839}"/>
  </hyperlinks>
  <pageMargins left="0.75" right="0.75" top="1" bottom="1" header="0.51200000000000001" footer="0.51200000000000001"/>
  <pageSetup paperSize="9" orientation="portrait"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49"/>
  <sheetViews>
    <sheetView showGridLines="0" zoomScale="80" zoomScaleNormal="80" zoomScaleSheetLayoutView="79" workbookViewId="0">
      <selection activeCell="A23" sqref="A23:XFD49"/>
    </sheetView>
  </sheetViews>
  <sheetFormatPr defaultColWidth="9" defaultRowHeight="19.2"/>
  <cols>
    <col min="1" max="1" width="193.44140625" style="545" customWidth="1"/>
    <col min="2" max="2" width="11.21875" style="543" customWidth="1"/>
    <col min="3" max="3" width="27.44140625" style="543" customWidth="1"/>
    <col min="4" max="4" width="17.88671875" style="544" customWidth="1"/>
    <col min="5" max="16384" width="9" style="7"/>
  </cols>
  <sheetData>
    <row r="1" spans="1:4" s="56" customFormat="1" ht="44.25" customHeight="1" thickBot="1">
      <c r="A1" s="309" t="s">
        <v>316</v>
      </c>
      <c r="B1" s="310" t="s">
        <v>0</v>
      </c>
      <c r="C1" s="311" t="s">
        <v>1</v>
      </c>
      <c r="D1" s="540" t="s">
        <v>2</v>
      </c>
    </row>
    <row r="2" spans="1:4" s="190" customFormat="1" ht="44.25" customHeight="1" thickBot="1">
      <c r="A2" s="288" t="s">
        <v>390</v>
      </c>
      <c r="B2" s="272"/>
      <c r="C2" s="797" t="s">
        <v>394</v>
      </c>
      <c r="D2" s="800">
        <v>44706</v>
      </c>
    </row>
    <row r="3" spans="1:4" s="190" customFormat="1" ht="324" customHeight="1" thickBot="1">
      <c r="A3" s="524" t="s">
        <v>391</v>
      </c>
      <c r="B3" s="273" t="s">
        <v>393</v>
      </c>
      <c r="C3" s="798"/>
      <c r="D3" s="801"/>
    </row>
    <row r="4" spans="1:4" s="190" customFormat="1" ht="44.25" customHeight="1" thickBot="1">
      <c r="A4" s="289" t="s">
        <v>392</v>
      </c>
      <c r="B4" s="274"/>
      <c r="C4" s="799"/>
      <c r="D4" s="801"/>
    </row>
    <row r="5" spans="1:4" s="190" customFormat="1" ht="44.25" customHeight="1" thickBot="1">
      <c r="A5" s="288" t="s">
        <v>395</v>
      </c>
      <c r="B5" s="272"/>
      <c r="C5" s="797" t="s">
        <v>399</v>
      </c>
      <c r="D5" s="800" t="s">
        <v>400</v>
      </c>
    </row>
    <row r="6" spans="1:4" s="190" customFormat="1" ht="286.2" customHeight="1" thickBot="1">
      <c r="A6" s="524" t="s">
        <v>396</v>
      </c>
      <c r="B6" s="273" t="s">
        <v>397</v>
      </c>
      <c r="C6" s="798"/>
      <c r="D6" s="801"/>
    </row>
    <row r="7" spans="1:4" s="190" customFormat="1" ht="34.950000000000003" customHeight="1" thickBot="1">
      <c r="A7" s="289" t="s">
        <v>398</v>
      </c>
      <c r="B7" s="274"/>
      <c r="C7" s="799"/>
      <c r="D7" s="801"/>
    </row>
    <row r="8" spans="1:4" s="190" customFormat="1" ht="44.25" customHeight="1" thickBot="1">
      <c r="A8" s="288" t="s">
        <v>411</v>
      </c>
      <c r="B8" s="272"/>
      <c r="C8" s="797" t="s">
        <v>415</v>
      </c>
      <c r="D8" s="800">
        <v>44705</v>
      </c>
    </row>
    <row r="9" spans="1:4" s="190" customFormat="1" ht="87.6" customHeight="1" thickBot="1">
      <c r="A9" s="524" t="s">
        <v>412</v>
      </c>
      <c r="B9" s="273" t="s">
        <v>414</v>
      </c>
      <c r="C9" s="798"/>
      <c r="D9" s="801"/>
    </row>
    <row r="10" spans="1:4" s="190" customFormat="1" ht="34.950000000000003" customHeight="1" thickBot="1">
      <c r="A10" s="289" t="s">
        <v>413</v>
      </c>
      <c r="B10" s="274"/>
      <c r="C10" s="799"/>
      <c r="D10" s="801"/>
    </row>
    <row r="11" spans="1:4" s="190" customFormat="1" ht="51.6" customHeight="1" thickTop="1" thickBot="1">
      <c r="A11" s="291" t="s">
        <v>401</v>
      </c>
      <c r="B11" s="815" t="s">
        <v>404</v>
      </c>
      <c r="C11" s="805" t="s">
        <v>405</v>
      </c>
      <c r="D11" s="800">
        <v>44705</v>
      </c>
    </row>
    <row r="12" spans="1:4" s="190" customFormat="1" ht="91.2" customHeight="1" thickBot="1">
      <c r="A12" s="525" t="s">
        <v>402</v>
      </c>
      <c r="B12" s="816"/>
      <c r="C12" s="806"/>
      <c r="D12" s="801"/>
    </row>
    <row r="13" spans="1:4" s="190" customFormat="1" ht="37.200000000000003" customHeight="1" thickBot="1">
      <c r="A13" s="292" t="s">
        <v>403</v>
      </c>
      <c r="B13" s="817"/>
      <c r="C13" s="807"/>
      <c r="D13" s="818"/>
    </row>
    <row r="14" spans="1:4" s="56" customFormat="1" ht="44.25" customHeight="1" thickTop="1" thickBot="1">
      <c r="A14" s="541" t="s">
        <v>406</v>
      </c>
      <c r="B14" s="811" t="s">
        <v>407</v>
      </c>
      <c r="C14" s="805" t="s">
        <v>408</v>
      </c>
      <c r="D14" s="800">
        <v>44705</v>
      </c>
    </row>
    <row r="15" spans="1:4" s="56" customFormat="1" ht="115.2" customHeight="1" thickBot="1">
      <c r="A15" s="526" t="s">
        <v>409</v>
      </c>
      <c r="B15" s="812"/>
      <c r="C15" s="806"/>
      <c r="D15" s="801"/>
    </row>
    <row r="16" spans="1:4" s="56" customFormat="1" ht="35.4" customHeight="1" thickBot="1">
      <c r="A16" s="338" t="s">
        <v>410</v>
      </c>
      <c r="B16" s="813"/>
      <c r="C16" s="814"/>
      <c r="D16" s="801"/>
    </row>
    <row r="17" spans="1:4" s="190" customFormat="1" ht="52.2" customHeight="1" thickTop="1" thickBot="1">
      <c r="A17" s="290" t="s">
        <v>416</v>
      </c>
      <c r="B17" s="811" t="s">
        <v>424</v>
      </c>
      <c r="C17" s="805" t="s">
        <v>425</v>
      </c>
      <c r="D17" s="800">
        <v>44710</v>
      </c>
    </row>
    <row r="18" spans="1:4" s="190" customFormat="1" ht="346.2" customHeight="1" thickBot="1">
      <c r="A18" s="526" t="s">
        <v>417</v>
      </c>
      <c r="B18" s="812"/>
      <c r="C18" s="806"/>
      <c r="D18" s="801"/>
    </row>
    <row r="19" spans="1:4" s="190" customFormat="1" ht="43.2" customHeight="1" thickBot="1">
      <c r="A19" s="338" t="s">
        <v>423</v>
      </c>
      <c r="B19" s="813"/>
      <c r="C19" s="814"/>
      <c r="D19" s="801"/>
    </row>
    <row r="20" spans="1:4" s="190" customFormat="1" ht="52.2" customHeight="1" thickTop="1" thickBot="1">
      <c r="A20" s="288" t="s">
        <v>418</v>
      </c>
      <c r="B20" s="272"/>
      <c r="C20" s="797" t="s">
        <v>421</v>
      </c>
      <c r="D20" s="800">
        <v>44710</v>
      </c>
    </row>
    <row r="21" spans="1:4" s="190" customFormat="1" ht="250.2" customHeight="1" thickBot="1">
      <c r="A21" s="524" t="s">
        <v>419</v>
      </c>
      <c r="B21" s="273" t="s">
        <v>420</v>
      </c>
      <c r="C21" s="798"/>
      <c r="D21" s="801"/>
    </row>
    <row r="22" spans="1:4" s="190" customFormat="1" ht="45" customHeight="1" thickBot="1">
      <c r="A22" s="289" t="s">
        <v>422</v>
      </c>
      <c r="B22" s="274"/>
      <c r="C22" s="799"/>
      <c r="D22" s="801"/>
    </row>
    <row r="23" spans="1:4" s="190" customFormat="1" ht="48.6" hidden="1" customHeight="1" thickTop="1">
      <c r="A23" s="582"/>
      <c r="B23" s="501"/>
      <c r="C23" s="823"/>
      <c r="D23" s="808"/>
    </row>
    <row r="24" spans="1:4" s="190" customFormat="1" ht="75" hidden="1" customHeight="1">
      <c r="A24" s="294"/>
      <c r="B24" s="527"/>
      <c r="C24" s="824"/>
      <c r="D24" s="809"/>
    </row>
    <row r="25" spans="1:4" s="190" customFormat="1" ht="43.2" hidden="1" customHeight="1" thickBot="1">
      <c r="A25" s="555"/>
      <c r="B25" s="528"/>
      <c r="C25" s="825"/>
      <c r="D25" s="810"/>
    </row>
    <row r="26" spans="1:4" s="190" customFormat="1" ht="48.6" hidden="1" customHeight="1" thickTop="1" thickBot="1">
      <c r="A26" s="291"/>
      <c r="B26" s="815"/>
      <c r="C26" s="805"/>
      <c r="D26" s="800"/>
    </row>
    <row r="27" spans="1:4" s="190" customFormat="1" ht="151.80000000000001" hidden="1" customHeight="1" thickBot="1">
      <c r="A27" s="525"/>
      <c r="B27" s="816"/>
      <c r="C27" s="806"/>
      <c r="D27" s="801"/>
    </row>
    <row r="28" spans="1:4" s="190" customFormat="1" ht="40.950000000000003" hidden="1" customHeight="1" thickBot="1">
      <c r="A28" s="292"/>
      <c r="B28" s="817"/>
      <c r="C28" s="807"/>
      <c r="D28" s="818"/>
    </row>
    <row r="29" spans="1:4" s="56" customFormat="1" ht="45.6" hidden="1" customHeight="1" thickTop="1" thickBot="1">
      <c r="A29" s="293"/>
      <c r="B29" s="826"/>
      <c r="C29" s="797"/>
      <c r="D29" s="800"/>
    </row>
    <row r="30" spans="1:4" s="190" customFormat="1" ht="103.2" hidden="1" customHeight="1" thickBot="1">
      <c r="A30" s="294"/>
      <c r="B30" s="827"/>
      <c r="C30" s="798"/>
      <c r="D30" s="801"/>
    </row>
    <row r="31" spans="1:4" s="190" customFormat="1" ht="33" hidden="1" customHeight="1" thickBot="1">
      <c r="A31" s="556"/>
      <c r="B31" s="828"/>
      <c r="C31" s="799"/>
      <c r="D31" s="801"/>
    </row>
    <row r="32" spans="1:4" s="56" customFormat="1" ht="43.95" hidden="1" customHeight="1" thickBot="1">
      <c r="A32" s="295"/>
      <c r="B32" s="802"/>
      <c r="C32" s="820"/>
      <c r="D32" s="800"/>
    </row>
    <row r="33" spans="1:4" s="56" customFormat="1" ht="136.19999999999999" hidden="1" customHeight="1" thickBot="1">
      <c r="A33" s="294"/>
      <c r="B33" s="803"/>
      <c r="C33" s="821"/>
      <c r="D33" s="801"/>
    </row>
    <row r="34" spans="1:4" s="264" customFormat="1" ht="38.4" hidden="1" customHeight="1" thickBot="1">
      <c r="A34" s="557"/>
      <c r="B34" s="804"/>
      <c r="C34" s="822"/>
      <c r="D34" s="819"/>
    </row>
    <row r="35" spans="1:4" s="56" customFormat="1" ht="37.950000000000003" hidden="1" customHeight="1">
      <c r="A35" s="205"/>
      <c r="B35" s="551"/>
      <c r="C35" s="562"/>
      <c r="D35" s="563"/>
    </row>
    <row r="36" spans="1:4" s="56" customFormat="1" ht="77.400000000000006" hidden="1" customHeight="1">
      <c r="A36" s="542"/>
      <c r="B36" s="837"/>
      <c r="C36" s="806"/>
      <c r="D36" s="835"/>
    </row>
    <row r="37" spans="1:4" s="56" customFormat="1" ht="37.950000000000003" hidden="1" customHeight="1" thickBot="1">
      <c r="A37" s="558"/>
      <c r="B37" s="838"/>
      <c r="C37" s="814"/>
      <c r="D37" s="836"/>
    </row>
    <row r="38" spans="1:4" s="190" customFormat="1" ht="37.950000000000003" hidden="1" customHeight="1">
      <c r="A38" s="559"/>
      <c r="B38" s="550"/>
      <c r="C38" s="564"/>
      <c r="D38" s="565"/>
    </row>
    <row r="39" spans="1:4" s="190" customFormat="1" ht="99.6" hidden="1" customHeight="1">
      <c r="A39" s="560"/>
      <c r="B39" s="829"/>
      <c r="C39" s="831"/>
      <c r="D39" s="833"/>
    </row>
    <row r="40" spans="1:4" s="190" customFormat="1" ht="37.950000000000003" hidden="1" customHeight="1" thickBot="1">
      <c r="A40" s="561"/>
      <c r="B40" s="830"/>
      <c r="C40" s="832"/>
      <c r="D40" s="834"/>
    </row>
    <row r="41" spans="1:4" s="190" customFormat="1" ht="37.950000000000003" hidden="1" customHeight="1">
      <c r="A41" s="205"/>
      <c r="B41" s="551"/>
      <c r="C41" s="840"/>
      <c r="D41" s="563"/>
    </row>
    <row r="42" spans="1:4" s="190" customFormat="1" ht="96" hidden="1" customHeight="1">
      <c r="A42" s="542"/>
      <c r="B42" s="837"/>
      <c r="C42" s="821"/>
      <c r="D42" s="566"/>
    </row>
    <row r="43" spans="1:4" s="190" customFormat="1" ht="37.950000000000003" hidden="1" customHeight="1" thickBot="1">
      <c r="A43" s="558"/>
      <c r="B43" s="842"/>
      <c r="C43" s="843"/>
      <c r="D43" s="567"/>
    </row>
    <row r="44" spans="1:4" s="190" customFormat="1" ht="37.950000000000003" hidden="1" customHeight="1">
      <c r="A44" s="205"/>
      <c r="B44" s="551"/>
      <c r="C44" s="840"/>
      <c r="D44" s="563"/>
    </row>
    <row r="45" spans="1:4" s="190" customFormat="1" ht="96" hidden="1" customHeight="1">
      <c r="A45" s="542"/>
      <c r="B45" s="837"/>
      <c r="C45" s="821"/>
      <c r="D45" s="566"/>
    </row>
    <row r="46" spans="1:4" s="190" customFormat="1" ht="37.950000000000003" hidden="1" customHeight="1" thickBot="1">
      <c r="A46" s="558"/>
      <c r="B46" s="842"/>
      <c r="C46" s="843"/>
      <c r="D46" s="567"/>
    </row>
    <row r="47" spans="1:4" s="190" customFormat="1" ht="37.950000000000003" hidden="1" customHeight="1">
      <c r="A47" s="205"/>
      <c r="B47" s="551"/>
      <c r="C47" s="840"/>
      <c r="D47" s="563"/>
    </row>
    <row r="48" spans="1:4" s="190" customFormat="1" ht="216" hidden="1" customHeight="1">
      <c r="A48" s="542"/>
      <c r="B48" s="837"/>
      <c r="C48" s="821"/>
      <c r="D48" s="566"/>
    </row>
    <row r="49" spans="1:4" s="190" customFormat="1" ht="37.950000000000003" hidden="1" customHeight="1" thickBot="1">
      <c r="A49" s="568"/>
      <c r="B49" s="839"/>
      <c r="C49" s="841"/>
      <c r="D49" s="569"/>
    </row>
  </sheetData>
  <mergeCells count="40">
    <mergeCell ref="B48:B49"/>
    <mergeCell ref="C47:C49"/>
    <mergeCell ref="B45:B46"/>
    <mergeCell ref="C41:C43"/>
    <mergeCell ref="C44:C46"/>
    <mergeCell ref="B42:B43"/>
    <mergeCell ref="B39:B40"/>
    <mergeCell ref="C39:C40"/>
    <mergeCell ref="D39:D40"/>
    <mergeCell ref="D36:D37"/>
    <mergeCell ref="B36:B37"/>
    <mergeCell ref="C36:C37"/>
    <mergeCell ref="D11:D13"/>
    <mergeCell ref="D32:D34"/>
    <mergeCell ref="C32:C34"/>
    <mergeCell ref="B17:B19"/>
    <mergeCell ref="C17:C19"/>
    <mergeCell ref="D17:D19"/>
    <mergeCell ref="C23:C25"/>
    <mergeCell ref="B29:B31"/>
    <mergeCell ref="C29:C31"/>
    <mergeCell ref="D29:D31"/>
    <mergeCell ref="B26:B28"/>
    <mergeCell ref="D26:D28"/>
    <mergeCell ref="C5:C7"/>
    <mergeCell ref="D5:D7"/>
    <mergeCell ref="C2:C4"/>
    <mergeCell ref="D2:D4"/>
    <mergeCell ref="B32:B34"/>
    <mergeCell ref="C8:C10"/>
    <mergeCell ref="D8:D10"/>
    <mergeCell ref="C26:C28"/>
    <mergeCell ref="D23:D25"/>
    <mergeCell ref="B14:B16"/>
    <mergeCell ref="C14:C16"/>
    <mergeCell ref="D14:D16"/>
    <mergeCell ref="B11:B13"/>
    <mergeCell ref="C20:C22"/>
    <mergeCell ref="D20:D22"/>
    <mergeCell ref="C11:C13"/>
  </mergeCells>
  <phoneticPr fontId="16"/>
  <hyperlinks>
    <hyperlink ref="A4" r:id="rId1" xr:uid="{4AE28B04-0C48-4AB2-A514-5144BF4D538D}"/>
    <hyperlink ref="A7" r:id="rId2" xr:uid="{837F0FB1-A8F2-4B7D-95DB-A6D0AA1382EB}"/>
    <hyperlink ref="A13" r:id="rId3" xr:uid="{A4641000-2FA4-4EE3-9220-1F085F2937CE}"/>
    <hyperlink ref="A16" r:id="rId4" xr:uid="{32955EF7-A2F2-4FEC-83E3-95F256FD957C}"/>
    <hyperlink ref="A10" r:id="rId5" xr:uid="{766FA31D-0E0A-44CE-B9DE-CF5E4F9F74EB}"/>
    <hyperlink ref="A22" r:id="rId6" xr:uid="{AF57246D-6908-4398-83FB-D632D3C1BB99}"/>
    <hyperlink ref="A19" r:id="rId7" xr:uid="{06540504-CD94-437C-89C2-D52DB5C65BC0}"/>
  </hyperlinks>
  <pageMargins left="0" right="0" top="0.19685039370078741" bottom="0.39370078740157483" header="0" footer="0.19685039370078741"/>
  <pageSetup paperSize="8" scale="28" orientation="portrait" horizontalDpi="300" verticalDpi="300" r:id="rId8"/>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C62"/>
  <sheetViews>
    <sheetView defaultGridColor="0" view="pageBreakPreview" colorId="56" zoomScale="83" zoomScaleNormal="66" zoomScaleSheetLayoutView="83" workbookViewId="0">
      <selection activeCell="A24" sqref="A24"/>
    </sheetView>
  </sheetViews>
  <sheetFormatPr defaultColWidth="9" defaultRowHeight="19.2"/>
  <cols>
    <col min="1" max="1" width="213.21875" style="943" customWidth="1"/>
    <col min="2" max="2" width="18" style="216" customWidth="1"/>
    <col min="3" max="3" width="20.109375" style="217" customWidth="1"/>
    <col min="4" max="16384" width="9" style="43"/>
  </cols>
  <sheetData>
    <row r="1" spans="1:3" ht="58.95" customHeight="1" thickBot="1">
      <c r="A1" s="42" t="s">
        <v>317</v>
      </c>
      <c r="B1" s="504" t="s">
        <v>24</v>
      </c>
      <c r="C1" s="505" t="s">
        <v>2</v>
      </c>
    </row>
    <row r="2" spans="1:3" ht="48" customHeight="1">
      <c r="A2" s="512" t="s">
        <v>456</v>
      </c>
      <c r="B2" s="272"/>
      <c r="C2" s="844">
        <v>44709</v>
      </c>
    </row>
    <row r="3" spans="1:3" ht="163.19999999999999" customHeight="1">
      <c r="A3" s="929" t="s">
        <v>466</v>
      </c>
      <c r="B3" s="273" t="s">
        <v>475</v>
      </c>
      <c r="C3" s="845"/>
    </row>
    <row r="4" spans="1:3" ht="37.200000000000003" customHeight="1" thickBot="1">
      <c r="A4" s="930" t="s">
        <v>449</v>
      </c>
      <c r="B4" s="273"/>
      <c r="C4" s="846"/>
    </row>
    <row r="5" spans="1:3" ht="48" customHeight="1">
      <c r="A5" s="512" t="s">
        <v>457</v>
      </c>
      <c r="B5" s="851" t="s">
        <v>475</v>
      </c>
      <c r="C5" s="844">
        <v>44708</v>
      </c>
    </row>
    <row r="6" spans="1:3" s="425" customFormat="1" ht="346.2" customHeight="1" thickBot="1">
      <c r="A6" s="931" t="s">
        <v>467</v>
      </c>
      <c r="B6" s="852"/>
      <c r="C6" s="846"/>
    </row>
    <row r="7" spans="1:3" s="425" customFormat="1" ht="38.4" customHeight="1" thickBot="1">
      <c r="A7" s="932" t="s">
        <v>450</v>
      </c>
      <c r="B7" s="586"/>
      <c r="C7" s="529" t="s">
        <v>481</v>
      </c>
    </row>
    <row r="8" spans="1:3" ht="48" customHeight="1">
      <c r="A8" s="512" t="s">
        <v>458</v>
      </c>
      <c r="B8" s="272"/>
      <c r="C8" s="506"/>
    </row>
    <row r="9" spans="1:3" ht="66" customHeight="1">
      <c r="A9" s="434" t="s">
        <v>468</v>
      </c>
      <c r="B9" s="507" t="s">
        <v>476</v>
      </c>
      <c r="C9" s="508">
        <v>44707</v>
      </c>
    </row>
    <row r="10" spans="1:3" ht="39.75" customHeight="1" thickBot="1">
      <c r="A10" s="933" t="s">
        <v>451</v>
      </c>
      <c r="B10" s="274"/>
      <c r="C10" s="509"/>
    </row>
    <row r="11" spans="1:3" ht="44.4" customHeight="1">
      <c r="A11" s="934" t="s">
        <v>459</v>
      </c>
      <c r="B11" s="272"/>
      <c r="C11" s="506"/>
    </row>
    <row r="12" spans="1:3" ht="210" customHeight="1">
      <c r="A12" s="935" t="s">
        <v>477</v>
      </c>
      <c r="B12" s="273" t="s">
        <v>478</v>
      </c>
      <c r="C12" s="510">
        <v>44707</v>
      </c>
    </row>
    <row r="13" spans="1:3" ht="46.2" customHeight="1" thickBot="1">
      <c r="A13" s="936" t="s">
        <v>452</v>
      </c>
      <c r="B13" s="274"/>
      <c r="C13" s="509"/>
    </row>
    <row r="14" spans="1:3" ht="45.6" customHeight="1">
      <c r="A14" s="512" t="s">
        <v>460</v>
      </c>
      <c r="B14" s="272"/>
      <c r="C14" s="506"/>
    </row>
    <row r="15" spans="1:3" ht="236.4" customHeight="1">
      <c r="A15" s="929" t="s">
        <v>469</v>
      </c>
      <c r="B15" s="273" t="s">
        <v>479</v>
      </c>
      <c r="C15" s="510">
        <v>44707</v>
      </c>
    </row>
    <row r="16" spans="1:3" ht="37.799999999999997" customHeight="1" thickBot="1">
      <c r="A16" s="936" t="s">
        <v>453</v>
      </c>
      <c r="B16" s="274"/>
      <c r="C16" s="509"/>
    </row>
    <row r="17" spans="1:3" ht="40.950000000000003" customHeight="1">
      <c r="A17" s="512" t="s">
        <v>461</v>
      </c>
      <c r="B17" s="272"/>
      <c r="C17" s="506"/>
    </row>
    <row r="18" spans="1:3" ht="77.400000000000006" customHeight="1">
      <c r="A18" s="937" t="s">
        <v>470</v>
      </c>
      <c r="B18" s="273" t="s">
        <v>475</v>
      </c>
      <c r="C18" s="510">
        <v>44706</v>
      </c>
    </row>
    <row r="19" spans="1:3" ht="36" customHeight="1" thickBot="1">
      <c r="A19" s="938" t="s">
        <v>454</v>
      </c>
      <c r="B19" s="274"/>
      <c r="C19" s="509"/>
    </row>
    <row r="20" spans="1:3" ht="36" customHeight="1">
      <c r="A20" s="512" t="s">
        <v>462</v>
      </c>
      <c r="B20" s="272"/>
      <c r="C20" s="506"/>
    </row>
    <row r="21" spans="1:3" ht="129" customHeight="1" thickBot="1">
      <c r="A21" s="929" t="s">
        <v>471</v>
      </c>
      <c r="B21" s="511" t="s">
        <v>475</v>
      </c>
      <c r="C21" s="510">
        <v>44706</v>
      </c>
    </row>
    <row r="22" spans="1:3" ht="36" customHeight="1" thickBot="1">
      <c r="A22" s="936" t="s">
        <v>455</v>
      </c>
      <c r="B22" s="511"/>
      <c r="C22" s="509"/>
    </row>
    <row r="23" spans="1:3" ht="36" customHeight="1">
      <c r="A23" s="191" t="s">
        <v>463</v>
      </c>
      <c r="B23" s="207"/>
      <c r="C23" s="208"/>
    </row>
    <row r="24" spans="1:3" ht="219" customHeight="1">
      <c r="A24" s="929" t="s">
        <v>472</v>
      </c>
      <c r="B24" s="212" t="s">
        <v>480</v>
      </c>
      <c r="C24" s="209">
        <v>44705</v>
      </c>
    </row>
    <row r="25" spans="1:3" ht="36" customHeight="1" thickBot="1">
      <c r="A25" s="936" t="s">
        <v>447</v>
      </c>
      <c r="B25" s="210"/>
      <c r="C25" s="211"/>
    </row>
    <row r="26" spans="1:3" s="137" customFormat="1" ht="36" customHeight="1">
      <c r="A26" s="191" t="s">
        <v>464</v>
      </c>
      <c r="B26" s="207"/>
      <c r="C26" s="208"/>
    </row>
    <row r="27" spans="1:3" s="136" customFormat="1" ht="186" customHeight="1">
      <c r="A27" s="929" t="s">
        <v>473</v>
      </c>
      <c r="B27" s="212" t="s">
        <v>475</v>
      </c>
      <c r="C27" s="209">
        <v>44705</v>
      </c>
    </row>
    <row r="28" spans="1:3" s="2" customFormat="1" ht="39.6" customHeight="1" thickBot="1">
      <c r="A28" s="936" t="s">
        <v>448</v>
      </c>
      <c r="B28" s="210" t="s">
        <v>481</v>
      </c>
      <c r="C28" s="211"/>
    </row>
    <row r="29" spans="1:3" s="2" customFormat="1" ht="39.6" customHeight="1">
      <c r="A29" s="191" t="s">
        <v>465</v>
      </c>
      <c r="B29" s="207"/>
      <c r="C29" s="208"/>
    </row>
    <row r="30" spans="1:3" s="2" customFormat="1" ht="164.4" customHeight="1">
      <c r="A30" s="929" t="s">
        <v>474</v>
      </c>
      <c r="B30" s="487" t="s">
        <v>475</v>
      </c>
      <c r="C30" s="209">
        <v>44705</v>
      </c>
    </row>
    <row r="31" spans="1:3" s="2" customFormat="1" ht="34.200000000000003" customHeight="1" thickBot="1">
      <c r="A31" s="936"/>
      <c r="B31" s="210"/>
      <c r="C31" s="211"/>
    </row>
    <row r="32" spans="1:3" ht="32.4" hidden="1" customHeight="1">
      <c r="A32" s="191"/>
      <c r="B32" s="207"/>
      <c r="C32" s="208"/>
    </row>
    <row r="33" spans="1:3" ht="187.2" hidden="1" customHeight="1">
      <c r="A33" s="929"/>
      <c r="B33" s="212"/>
      <c r="C33" s="209"/>
    </row>
    <row r="34" spans="1:3" ht="187.2" hidden="1" customHeight="1" thickBot="1">
      <c r="A34" s="939"/>
      <c r="B34" s="584"/>
      <c r="C34" s="585"/>
    </row>
    <row r="35" spans="1:3" ht="187.2" hidden="1" customHeight="1" thickTop="1">
      <c r="A35" s="583"/>
      <c r="B35" s="212"/>
      <c r="C35" s="209"/>
    </row>
    <row r="36" spans="1:3" ht="187.2" hidden="1" customHeight="1">
      <c r="A36" s="929"/>
      <c r="B36" s="212"/>
      <c r="C36" s="209"/>
    </row>
    <row r="37" spans="1:3" ht="187.2" hidden="1" customHeight="1" thickBot="1">
      <c r="A37" s="940"/>
      <c r="B37" s="210"/>
      <c r="C37" s="211"/>
    </row>
    <row r="38" spans="1:3" ht="187.2" hidden="1" customHeight="1">
      <c r="A38" s="191"/>
      <c r="B38" s="207"/>
      <c r="C38" s="208"/>
    </row>
    <row r="39" spans="1:3" ht="187.2" hidden="1" customHeight="1">
      <c r="A39" s="929"/>
      <c r="B39" s="212"/>
      <c r="C39" s="209"/>
    </row>
    <row r="40" spans="1:3" ht="187.2" hidden="1" customHeight="1" thickBot="1">
      <c r="A40" s="940"/>
      <c r="B40" s="210"/>
      <c r="C40" s="211"/>
    </row>
    <row r="41" spans="1:3" ht="187.2" hidden="1" customHeight="1">
      <c r="A41" s="941"/>
      <c r="B41" s="213"/>
      <c r="C41" s="214"/>
    </row>
    <row r="42" spans="1:3" ht="28.5" customHeight="1" thickBot="1">
      <c r="A42" s="942"/>
      <c r="B42" s="215"/>
      <c r="C42" s="215"/>
    </row>
    <row r="43" spans="1:3" ht="28.5" customHeight="1">
      <c r="A43" s="847" t="s">
        <v>28</v>
      </c>
      <c r="B43" s="848"/>
      <c r="C43" s="848"/>
    </row>
    <row r="44" spans="1:3" ht="28.5" customHeight="1">
      <c r="A44" s="849" t="s">
        <v>27</v>
      </c>
      <c r="B44" s="850"/>
      <c r="C44" s="850"/>
    </row>
    <row r="45" spans="1:3" ht="248.25" customHeight="1"/>
    <row r="46" spans="1:3" ht="37.5" customHeight="1"/>
    <row r="47" spans="1:3" ht="24" customHeight="1"/>
    <row r="48" spans="1:3" ht="24" customHeight="1"/>
    <row r="49" ht="26.25" customHeight="1"/>
    <row r="50" ht="26.25" customHeight="1"/>
    <row r="51" ht="199.5" customHeight="1"/>
    <row r="52" ht="33.75" customHeight="1"/>
    <row r="53" ht="48.75" customHeight="1"/>
    <row r="54" ht="233.25" customHeight="1"/>
    <row r="55" ht="33.75" customHeight="1"/>
    <row r="56" ht="19.5" customHeight="1"/>
    <row r="57" ht="19.5" customHeight="1"/>
    <row r="58" ht="28.5" customHeight="1"/>
    <row r="59" ht="35.25" customHeight="1"/>
    <row r="60" ht="218.25" customHeight="1"/>
    <row r="61" ht="218.25" customHeight="1"/>
    <row r="62" ht="218.25" customHeight="1"/>
  </sheetData>
  <mergeCells count="5">
    <mergeCell ref="C2:C4"/>
    <mergeCell ref="A43:C43"/>
    <mergeCell ref="A44:C44"/>
    <mergeCell ref="C5:C6"/>
    <mergeCell ref="B5:B6"/>
  </mergeCells>
  <phoneticPr fontId="16"/>
  <hyperlinks>
    <hyperlink ref="A25" r:id="rId1" xr:uid="{53BF711F-0685-48D6-A8EB-546DA97F7D97}"/>
    <hyperlink ref="A28" r:id="rId2" xr:uid="{DE68FA1A-53B3-456F-884C-D1DC8C59A091}"/>
    <hyperlink ref="A4" r:id="rId3" xr:uid="{B4C47E7A-223D-4385-9339-6404D195E150}"/>
    <hyperlink ref="A7" r:id="rId4" xr:uid="{88A9E282-10DD-4C70-80CA-29EEA9924E4F}"/>
    <hyperlink ref="A10" r:id="rId5" xr:uid="{FF11B7A4-20AE-457B-8EF8-F9199E6D6F22}"/>
    <hyperlink ref="A13" r:id="rId6" xr:uid="{5F2C4528-6476-4794-B2D9-5A26148E0944}"/>
    <hyperlink ref="A16" r:id="rId7" xr:uid="{D9A66813-1894-48D6-8BE8-3BB75F079BCE}"/>
    <hyperlink ref="A19" r:id="rId8" xr:uid="{4CF1D6E0-B1C2-425B-B1BF-0BA4F6241DFB}"/>
    <hyperlink ref="A22" r:id="rId9" xr:uid="{EF5BF36C-DC30-400A-8B78-97DDB37E09A1}"/>
  </hyperlinks>
  <pageMargins left="0.74803149606299213" right="0.74803149606299213" top="0.98425196850393704" bottom="0.98425196850393704" header="0.51181102362204722" footer="0.51181102362204722"/>
  <pageSetup paperSize="9" scale="19" fitToHeight="3" orientation="portrait" r:id="rId1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C0967-F82C-468A-A6FC-1073547F18B8}">
  <sheetPr>
    <tabColor rgb="FFFF0000"/>
  </sheetPr>
  <dimension ref="B1:G21"/>
  <sheetViews>
    <sheetView view="pageBreakPreview" zoomScaleNormal="112" zoomScaleSheetLayoutView="115" workbookViewId="0">
      <selection activeCell="C19" sqref="C19"/>
    </sheetView>
  </sheetViews>
  <sheetFormatPr defaultColWidth="9" defaultRowHeight="13.2"/>
  <cols>
    <col min="1" max="1" width="2.109375" style="340" customWidth="1"/>
    <col min="2" max="2" width="25.77734375" style="118" customWidth="1"/>
    <col min="3" max="3" width="65.33203125" style="340" customWidth="1"/>
    <col min="4" max="4" width="87.33203125" style="340" customWidth="1"/>
    <col min="5" max="5" width="3.88671875" style="340" customWidth="1"/>
    <col min="6" max="16384" width="9" style="340"/>
  </cols>
  <sheetData>
    <row r="1" spans="2:7" ht="18.75" customHeight="1">
      <c r="B1" s="118" t="s">
        <v>113</v>
      </c>
    </row>
    <row r="2" spans="2:7" ht="17.25" customHeight="1" thickBot="1">
      <c r="B2" t="s">
        <v>322</v>
      </c>
      <c r="D2" s="855"/>
      <c r="E2" s="856"/>
    </row>
    <row r="3" spans="2:7" ht="16.5" customHeight="1" thickBot="1">
      <c r="B3" s="119" t="s">
        <v>114</v>
      </c>
      <c r="C3" s="339" t="s">
        <v>115</v>
      </c>
      <c r="D3" s="227" t="s">
        <v>221</v>
      </c>
    </row>
    <row r="4" spans="2:7" ht="17.25" customHeight="1" thickBot="1">
      <c r="B4" s="120" t="s">
        <v>116</v>
      </c>
      <c r="C4" s="155" t="s">
        <v>323</v>
      </c>
      <c r="D4" s="121"/>
    </row>
    <row r="5" spans="2:7" ht="17.25" customHeight="1">
      <c r="B5" s="857" t="s">
        <v>177</v>
      </c>
      <c r="C5" s="860" t="s">
        <v>218</v>
      </c>
      <c r="D5" s="861"/>
    </row>
    <row r="6" spans="2:7" ht="19.2" customHeight="1">
      <c r="B6" s="858"/>
      <c r="C6" s="862" t="s">
        <v>219</v>
      </c>
      <c r="D6" s="863"/>
      <c r="G6" s="256"/>
    </row>
    <row r="7" spans="2:7" ht="19.95" customHeight="1">
      <c r="B7" s="858"/>
      <c r="C7" s="341" t="s">
        <v>220</v>
      </c>
      <c r="D7" s="342"/>
      <c r="G7" s="256"/>
    </row>
    <row r="8" spans="2:7" ht="19.8" customHeight="1" thickBot="1">
      <c r="B8" s="859"/>
      <c r="C8" s="258" t="s">
        <v>222</v>
      </c>
      <c r="D8" s="257"/>
      <c r="G8" s="256"/>
    </row>
    <row r="9" spans="2:7" ht="34.200000000000003" customHeight="1" thickBot="1">
      <c r="B9" s="122" t="s">
        <v>117</v>
      </c>
      <c r="C9" s="864" t="s">
        <v>115</v>
      </c>
      <c r="D9" s="865"/>
    </row>
    <row r="10" spans="2:7" ht="66" customHeight="1" thickBot="1">
      <c r="B10" s="123" t="s">
        <v>118</v>
      </c>
      <c r="C10" s="866" t="s">
        <v>325</v>
      </c>
      <c r="D10" s="867"/>
    </row>
    <row r="11" spans="2:7" ht="50.4" customHeight="1" thickBot="1">
      <c r="B11" s="124"/>
      <c r="C11" s="125" t="s">
        <v>326</v>
      </c>
      <c r="D11" s="271" t="s">
        <v>327</v>
      </c>
      <c r="F11" s="340" t="s">
        <v>21</v>
      </c>
    </row>
    <row r="12" spans="2:7" ht="24.6" customHeight="1" thickBot="1">
      <c r="B12" s="122" t="s">
        <v>324</v>
      </c>
      <c r="C12" s="127" t="s">
        <v>288</v>
      </c>
      <c r="D12" s="126"/>
    </row>
    <row r="13" spans="2:7" ht="99" customHeight="1" thickBot="1">
      <c r="B13" s="128" t="s">
        <v>119</v>
      </c>
      <c r="C13" s="129" t="s">
        <v>328</v>
      </c>
      <c r="D13" s="221" t="s">
        <v>329</v>
      </c>
      <c r="F13" s="189" t="s">
        <v>29</v>
      </c>
    </row>
    <row r="14" spans="2:7" ht="79.2" customHeight="1" thickBot="1">
      <c r="B14" s="130" t="s">
        <v>120</v>
      </c>
      <c r="C14" s="853" t="s">
        <v>330</v>
      </c>
      <c r="D14" s="854"/>
    </row>
    <row r="15" spans="2:7" ht="17.25" customHeight="1"/>
    <row r="16" spans="2:7" ht="17.25" customHeight="1">
      <c r="C16" s="340" t="s">
        <v>121</v>
      </c>
    </row>
    <row r="17" spans="2:5">
      <c r="C17" s="340" t="s">
        <v>29</v>
      </c>
    </row>
    <row r="18" spans="2:5">
      <c r="E18" s="340" t="s">
        <v>21</v>
      </c>
    </row>
    <row r="21" spans="2:5">
      <c r="B21" s="118" t="s">
        <v>21</v>
      </c>
    </row>
  </sheetData>
  <mergeCells count="7">
    <mergeCell ref="C14:D14"/>
    <mergeCell ref="D2:E2"/>
    <mergeCell ref="B5:B8"/>
    <mergeCell ref="C5:D5"/>
    <mergeCell ref="C6:D6"/>
    <mergeCell ref="C9:D9"/>
    <mergeCell ref="C10:D10"/>
  </mergeCells>
  <phoneticPr fontId="106"/>
  <hyperlinks>
    <hyperlink ref="C6" r:id="rId1" location="h2_1" xr:uid="{EDBFF39A-9B90-4364-8365-9E4DAFCC0006}"/>
  </hyperlinks>
  <pageMargins left="0.7" right="0.7" top="0.75" bottom="0.75" header="0.3" footer="0.3"/>
  <pageSetup paperSize="9" scale="49" orientation="portrait" horizontalDpi="1200" verticalDpi="1200"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CE55B-F011-4DFD-A0D4-821B9D2396C5}">
  <sheetPr>
    <tabColor indexed="46"/>
  </sheetPr>
  <dimension ref="A1:AD38"/>
  <sheetViews>
    <sheetView topLeftCell="A11" zoomScale="94" zoomScaleNormal="94" zoomScaleSheetLayoutView="100" workbookViewId="0">
      <selection activeCell="AF23" sqref="AF23"/>
    </sheetView>
  </sheetViews>
  <sheetFormatPr defaultColWidth="9" defaultRowHeight="13.2"/>
  <cols>
    <col min="1" max="1" width="7.33203125" style="466" customWidth="1"/>
    <col min="2" max="13" width="6.77734375" style="466" customWidth="1"/>
    <col min="14" max="14" width="7.44140625" style="466" customWidth="1"/>
    <col min="15" max="15" width="5.88671875" style="466" customWidth="1"/>
    <col min="16" max="16" width="7.44140625" style="466" customWidth="1"/>
    <col min="17" max="29" width="6.77734375" style="466" customWidth="1"/>
    <col min="30" max="16384" width="9" style="466"/>
  </cols>
  <sheetData>
    <row r="1" spans="1:29" ht="15" customHeight="1">
      <c r="A1" s="870" t="s">
        <v>3</v>
      </c>
      <c r="B1" s="871"/>
      <c r="C1" s="871"/>
      <c r="D1" s="871"/>
      <c r="E1" s="871"/>
      <c r="F1" s="871"/>
      <c r="G1" s="871"/>
      <c r="H1" s="871"/>
      <c r="I1" s="871"/>
      <c r="J1" s="871"/>
      <c r="K1" s="871"/>
      <c r="L1" s="871"/>
      <c r="M1" s="871"/>
      <c r="N1" s="872"/>
      <c r="P1" s="873" t="s">
        <v>4</v>
      </c>
      <c r="Q1" s="874"/>
      <c r="R1" s="874"/>
      <c r="S1" s="874"/>
      <c r="T1" s="874"/>
      <c r="U1" s="874"/>
      <c r="V1" s="874"/>
      <c r="W1" s="874"/>
      <c r="X1" s="874"/>
      <c r="Y1" s="874"/>
      <c r="Z1" s="874"/>
      <c r="AA1" s="874"/>
      <c r="AB1" s="874"/>
      <c r="AC1" s="875"/>
    </row>
    <row r="2" spans="1:29" ht="18" customHeight="1" thickBot="1">
      <c r="A2" s="876" t="s">
        <v>5</v>
      </c>
      <c r="B2" s="877"/>
      <c r="C2" s="877"/>
      <c r="D2" s="877"/>
      <c r="E2" s="877"/>
      <c r="F2" s="877"/>
      <c r="G2" s="877"/>
      <c r="H2" s="877"/>
      <c r="I2" s="877"/>
      <c r="J2" s="877"/>
      <c r="K2" s="877"/>
      <c r="L2" s="877"/>
      <c r="M2" s="877"/>
      <c r="N2" s="878"/>
      <c r="P2" s="879" t="s">
        <v>6</v>
      </c>
      <c r="Q2" s="877"/>
      <c r="R2" s="877"/>
      <c r="S2" s="877"/>
      <c r="T2" s="877"/>
      <c r="U2" s="877"/>
      <c r="V2" s="877"/>
      <c r="W2" s="877"/>
      <c r="X2" s="877"/>
      <c r="Y2" s="877"/>
      <c r="Z2" s="877"/>
      <c r="AA2" s="877"/>
      <c r="AB2" s="877"/>
      <c r="AC2" s="880"/>
    </row>
    <row r="3" spans="1:29" ht="13.8" thickBot="1">
      <c r="A3" s="9"/>
      <c r="B3" s="235" t="s">
        <v>249</v>
      </c>
      <c r="C3" s="235" t="s">
        <v>7</v>
      </c>
      <c r="D3" s="235" t="s">
        <v>8</v>
      </c>
      <c r="E3" s="235" t="s">
        <v>9</v>
      </c>
      <c r="F3" s="223" t="s">
        <v>10</v>
      </c>
      <c r="G3" s="235" t="s">
        <v>11</v>
      </c>
      <c r="H3" s="235" t="s">
        <v>12</v>
      </c>
      <c r="I3" s="235" t="s">
        <v>13</v>
      </c>
      <c r="J3" s="235" t="s">
        <v>14</v>
      </c>
      <c r="K3" s="235" t="s">
        <v>15</v>
      </c>
      <c r="L3" s="235" t="s">
        <v>16</v>
      </c>
      <c r="M3" s="235" t="s">
        <v>17</v>
      </c>
      <c r="N3" s="10" t="s">
        <v>18</v>
      </c>
      <c r="P3" s="11"/>
      <c r="Q3" s="235" t="s">
        <v>249</v>
      </c>
      <c r="R3" s="235" t="s">
        <v>7</v>
      </c>
      <c r="S3" s="235" t="s">
        <v>8</v>
      </c>
      <c r="T3" s="235" t="s">
        <v>9</v>
      </c>
      <c r="U3" s="223" t="s">
        <v>10</v>
      </c>
      <c r="V3" s="234" t="s">
        <v>11</v>
      </c>
      <c r="W3" s="234" t="s">
        <v>12</v>
      </c>
      <c r="X3" s="234" t="s">
        <v>13</v>
      </c>
      <c r="Y3" s="235" t="s">
        <v>14</v>
      </c>
      <c r="Z3" s="235" t="s">
        <v>15</v>
      </c>
      <c r="AA3" s="235" t="s">
        <v>16</v>
      </c>
      <c r="AB3" s="235" t="s">
        <v>17</v>
      </c>
      <c r="AC3" s="12" t="s">
        <v>19</v>
      </c>
    </row>
    <row r="4" spans="1:29" ht="19.8" thickBot="1">
      <c r="A4" s="435" t="s">
        <v>238</v>
      </c>
      <c r="B4" s="391">
        <f>AVERAGE(B8:B17)</f>
        <v>65.400000000000006</v>
      </c>
      <c r="C4" s="391">
        <f t="shared" ref="C4:M4" si="0">AVERAGE(C7:C17)</f>
        <v>55.545454545454547</v>
      </c>
      <c r="D4" s="391">
        <f t="shared" si="0"/>
        <v>64.454545454545453</v>
      </c>
      <c r="E4" s="391">
        <f t="shared" si="0"/>
        <v>102.36363636363636</v>
      </c>
      <c r="F4" s="391">
        <f t="shared" si="0"/>
        <v>175.09090909090909</v>
      </c>
      <c r="G4" s="391">
        <f t="shared" si="0"/>
        <v>404.2</v>
      </c>
      <c r="H4" s="391">
        <f t="shared" si="0"/>
        <v>621</v>
      </c>
      <c r="I4" s="391">
        <f t="shared" si="0"/>
        <v>905.9</v>
      </c>
      <c r="J4" s="391">
        <f t="shared" si="0"/>
        <v>563.4</v>
      </c>
      <c r="K4" s="391">
        <f t="shared" si="0"/>
        <v>366.4</v>
      </c>
      <c r="L4" s="391">
        <f t="shared" si="0"/>
        <v>210.8</v>
      </c>
      <c r="M4" s="391">
        <f t="shared" si="0"/>
        <v>131.5</v>
      </c>
      <c r="N4" s="391">
        <f>SUM(B4:M4)</f>
        <v>3666.0545454545459</v>
      </c>
      <c r="O4" s="14"/>
      <c r="P4" s="13" t="str">
        <f>+A4</f>
        <v>12-21年月平均</v>
      </c>
      <c r="Q4" s="391">
        <f t="shared" ref="Q4:AB4" si="1">AVERAGE(Q8:Q17)</f>
        <v>9.6999999999999993</v>
      </c>
      <c r="R4" s="391">
        <f t="shared" si="1"/>
        <v>9.9</v>
      </c>
      <c r="S4" s="391">
        <f t="shared" si="1"/>
        <v>15</v>
      </c>
      <c r="T4" s="391">
        <f t="shared" si="1"/>
        <v>7.5</v>
      </c>
      <c r="U4" s="391">
        <f t="shared" si="1"/>
        <v>10.7</v>
      </c>
      <c r="V4" s="391">
        <f t="shared" si="1"/>
        <v>9.9</v>
      </c>
      <c r="W4" s="391">
        <f t="shared" si="1"/>
        <v>8.9</v>
      </c>
      <c r="X4" s="391">
        <f t="shared" si="1"/>
        <v>12.6</v>
      </c>
      <c r="Y4" s="391">
        <f t="shared" si="1"/>
        <v>10.9</v>
      </c>
      <c r="Z4" s="391">
        <f t="shared" si="1"/>
        <v>21.8</v>
      </c>
      <c r="AA4" s="391">
        <f t="shared" si="1"/>
        <v>12.8</v>
      </c>
      <c r="AB4" s="391">
        <f t="shared" si="1"/>
        <v>12.9</v>
      </c>
      <c r="AC4" s="391">
        <f>SUM(Q4:AB4)</f>
        <v>142.6</v>
      </c>
    </row>
    <row r="5" spans="1:29" ht="13.8" thickBot="1">
      <c r="A5" s="448"/>
      <c r="B5" s="448"/>
      <c r="C5" s="135"/>
      <c r="D5" s="135"/>
      <c r="E5" s="135"/>
      <c r="F5" s="15" t="s">
        <v>20</v>
      </c>
      <c r="G5" s="393"/>
      <c r="H5" s="393"/>
      <c r="I5" s="393"/>
      <c r="J5" s="393"/>
      <c r="K5" s="393"/>
      <c r="L5" s="393"/>
      <c r="M5" s="393"/>
      <c r="N5" s="393"/>
      <c r="O5" s="142"/>
      <c r="P5" s="225"/>
      <c r="Q5" s="225"/>
      <c r="R5" s="135"/>
      <c r="S5" s="135"/>
      <c r="T5" s="135"/>
      <c r="U5" s="15" t="s">
        <v>20</v>
      </c>
      <c r="V5" s="393"/>
      <c r="W5" s="393"/>
      <c r="X5" s="393"/>
      <c r="Y5" s="393"/>
      <c r="Z5" s="393"/>
      <c r="AA5" s="393"/>
      <c r="AB5" s="393"/>
      <c r="AC5" s="393"/>
    </row>
    <row r="6" spans="1:29" ht="13.8" thickBot="1">
      <c r="A6" s="222"/>
      <c r="B6" s="222"/>
      <c r="C6" s="499"/>
      <c r="D6" s="499"/>
      <c r="E6" s="499"/>
      <c r="F6" s="317">
        <v>79</v>
      </c>
      <c r="G6" s="392"/>
      <c r="H6" s="392"/>
      <c r="I6" s="392"/>
      <c r="J6" s="392"/>
      <c r="K6" s="392"/>
      <c r="L6" s="392"/>
      <c r="M6" s="392"/>
      <c r="N6" s="393"/>
      <c r="O6" s="14"/>
      <c r="P6" s="225"/>
      <c r="Q6" s="225"/>
      <c r="R6" s="499"/>
      <c r="S6" s="499"/>
      <c r="T6" s="499"/>
      <c r="U6" s="317">
        <v>0</v>
      </c>
      <c r="V6" s="135"/>
      <c r="W6" s="135"/>
      <c r="X6" s="135"/>
      <c r="Y6" s="135"/>
      <c r="Z6" s="135"/>
      <c r="AA6" s="135"/>
      <c r="AB6" s="135"/>
      <c r="AC6" s="393"/>
    </row>
    <row r="7" spans="1:29" ht="18" customHeight="1" thickBot="1">
      <c r="A7" s="449" t="s">
        <v>248</v>
      </c>
      <c r="B7" s="480">
        <v>81</v>
      </c>
      <c r="C7" s="481">
        <v>39</v>
      </c>
      <c r="D7" s="481">
        <v>72</v>
      </c>
      <c r="E7" s="481">
        <v>88</v>
      </c>
      <c r="F7" s="481">
        <v>151</v>
      </c>
      <c r="G7" s="392"/>
      <c r="H7" s="392"/>
      <c r="I7" s="392"/>
      <c r="J7" s="392"/>
      <c r="K7" s="392"/>
      <c r="L7" s="392"/>
      <c r="M7" s="392"/>
      <c r="N7" s="224">
        <f t="shared" ref="N7:N18" si="2">SUM(B7:M7)</f>
        <v>431</v>
      </c>
      <c r="O7" s="147" t="s">
        <v>21</v>
      </c>
      <c r="P7" s="449" t="s">
        <v>248</v>
      </c>
      <c r="Q7" s="480">
        <v>0</v>
      </c>
      <c r="R7" s="481">
        <v>5</v>
      </c>
      <c r="S7" s="481">
        <v>4</v>
      </c>
      <c r="T7" s="481">
        <v>1</v>
      </c>
      <c r="U7" s="481">
        <v>1</v>
      </c>
      <c r="V7" s="392"/>
      <c r="W7" s="392"/>
      <c r="X7" s="392"/>
      <c r="Y7" s="392"/>
      <c r="Z7" s="392"/>
      <c r="AA7" s="392"/>
      <c r="AB7" s="392"/>
      <c r="AC7" s="224">
        <f t="shared" ref="AC7:AC18" si="3">SUM(Q7:AB7)</f>
        <v>11</v>
      </c>
    </row>
    <row r="8" spans="1:29" ht="18" customHeight="1" thickBot="1">
      <c r="A8" s="449" t="s">
        <v>205</v>
      </c>
      <c r="B8" s="478">
        <v>81</v>
      </c>
      <c r="C8" s="478">
        <v>48</v>
      </c>
      <c r="D8" s="479">
        <v>71</v>
      </c>
      <c r="E8" s="478">
        <v>128</v>
      </c>
      <c r="F8" s="478">
        <v>171</v>
      </c>
      <c r="G8" s="478">
        <v>350</v>
      </c>
      <c r="H8" s="478">
        <v>569</v>
      </c>
      <c r="I8" s="478">
        <v>553</v>
      </c>
      <c r="J8" s="478">
        <v>458</v>
      </c>
      <c r="K8" s="478">
        <v>306</v>
      </c>
      <c r="L8" s="478">
        <v>220</v>
      </c>
      <c r="M8" s="479">
        <v>229</v>
      </c>
      <c r="N8" s="472">
        <f t="shared" si="2"/>
        <v>3184</v>
      </c>
      <c r="O8" s="447"/>
      <c r="P8" s="450" t="s">
        <v>204</v>
      </c>
      <c r="Q8" s="482">
        <v>1</v>
      </c>
      <c r="R8" s="482">
        <v>2</v>
      </c>
      <c r="S8" s="482">
        <v>1</v>
      </c>
      <c r="T8" s="482">
        <v>0</v>
      </c>
      <c r="U8" s="482">
        <v>0</v>
      </c>
      <c r="V8" s="482">
        <v>0</v>
      </c>
      <c r="W8" s="482">
        <v>1</v>
      </c>
      <c r="X8" s="482">
        <v>1</v>
      </c>
      <c r="Y8" s="482">
        <v>0</v>
      </c>
      <c r="Z8" s="482">
        <v>1</v>
      </c>
      <c r="AA8" s="482">
        <v>0</v>
      </c>
      <c r="AB8" s="482">
        <v>0</v>
      </c>
      <c r="AC8" s="483">
        <f t="shared" si="3"/>
        <v>7</v>
      </c>
    </row>
    <row r="9" spans="1:29" ht="18" customHeight="1" thickBot="1">
      <c r="A9" s="450" t="s">
        <v>137</v>
      </c>
      <c r="B9" s="312">
        <v>112</v>
      </c>
      <c r="C9" s="312">
        <v>85</v>
      </c>
      <c r="D9" s="312">
        <v>60</v>
      </c>
      <c r="E9" s="312">
        <v>97</v>
      </c>
      <c r="F9" s="312">
        <v>95</v>
      </c>
      <c r="G9" s="312">
        <v>305</v>
      </c>
      <c r="H9" s="312">
        <v>544</v>
      </c>
      <c r="I9" s="312">
        <v>449</v>
      </c>
      <c r="J9" s="312">
        <v>475</v>
      </c>
      <c r="K9" s="312">
        <v>505</v>
      </c>
      <c r="L9" s="312">
        <v>219</v>
      </c>
      <c r="M9" s="313">
        <v>98</v>
      </c>
      <c r="N9" s="471">
        <f t="shared" si="2"/>
        <v>3044</v>
      </c>
      <c r="O9" s="147"/>
      <c r="P9" s="450" t="s">
        <v>137</v>
      </c>
      <c r="Q9" s="394">
        <v>16</v>
      </c>
      <c r="R9" s="394">
        <v>1</v>
      </c>
      <c r="S9" s="394">
        <v>19</v>
      </c>
      <c r="T9" s="392">
        <v>3</v>
      </c>
      <c r="U9" s="392">
        <v>13</v>
      </c>
      <c r="V9" s="392">
        <v>1</v>
      </c>
      <c r="W9" s="392">
        <v>2</v>
      </c>
      <c r="X9" s="392">
        <v>2</v>
      </c>
      <c r="Y9" s="392">
        <v>0</v>
      </c>
      <c r="Z9" s="392">
        <v>24</v>
      </c>
      <c r="AA9" s="392">
        <v>4</v>
      </c>
      <c r="AB9" s="392">
        <v>1</v>
      </c>
      <c r="AC9" s="470">
        <f t="shared" si="3"/>
        <v>86</v>
      </c>
    </row>
    <row r="10" spans="1:29" ht="18" customHeight="1" thickBot="1">
      <c r="A10" s="451" t="s">
        <v>30</v>
      </c>
      <c r="B10" s="395">
        <v>84</v>
      </c>
      <c r="C10" s="395">
        <v>100</v>
      </c>
      <c r="D10" s="396">
        <v>77</v>
      </c>
      <c r="E10" s="396">
        <v>80</v>
      </c>
      <c r="F10" s="193">
        <v>236</v>
      </c>
      <c r="G10" s="193">
        <v>438</v>
      </c>
      <c r="H10" s="194">
        <v>631</v>
      </c>
      <c r="I10" s="193">
        <v>752</v>
      </c>
      <c r="J10" s="192">
        <v>523</v>
      </c>
      <c r="K10" s="193">
        <v>427</v>
      </c>
      <c r="L10" s="192">
        <v>253</v>
      </c>
      <c r="M10" s="397">
        <v>136</v>
      </c>
      <c r="N10" s="454">
        <f t="shared" si="2"/>
        <v>3737</v>
      </c>
      <c r="O10" s="147"/>
      <c r="P10" s="452" t="s">
        <v>22</v>
      </c>
      <c r="Q10" s="398">
        <v>7</v>
      </c>
      <c r="R10" s="398">
        <v>7</v>
      </c>
      <c r="S10" s="399">
        <v>13</v>
      </c>
      <c r="T10" s="399">
        <v>3</v>
      </c>
      <c r="U10" s="399">
        <v>8</v>
      </c>
      <c r="V10" s="399">
        <v>11</v>
      </c>
      <c r="W10" s="398">
        <v>5</v>
      </c>
      <c r="X10" s="399">
        <v>11</v>
      </c>
      <c r="Y10" s="399">
        <v>9</v>
      </c>
      <c r="Z10" s="399">
        <v>9</v>
      </c>
      <c r="AA10" s="400">
        <v>20</v>
      </c>
      <c r="AB10" s="400">
        <v>35</v>
      </c>
      <c r="AC10" s="468">
        <f t="shared" si="3"/>
        <v>138</v>
      </c>
    </row>
    <row r="11" spans="1:29" ht="18" customHeight="1" thickBot="1">
      <c r="A11" s="451" t="s">
        <v>31</v>
      </c>
      <c r="B11" s="399">
        <v>41</v>
      </c>
      <c r="C11" s="399">
        <v>44</v>
      </c>
      <c r="D11" s="399">
        <v>67</v>
      </c>
      <c r="E11" s="399">
        <v>103</v>
      </c>
      <c r="F11" s="401">
        <v>311</v>
      </c>
      <c r="G11" s="399">
        <v>415</v>
      </c>
      <c r="H11" s="399">
        <v>539</v>
      </c>
      <c r="I11" s="401">
        <v>1165</v>
      </c>
      <c r="J11" s="399">
        <v>534</v>
      </c>
      <c r="K11" s="399">
        <v>297</v>
      </c>
      <c r="L11" s="398">
        <v>205</v>
      </c>
      <c r="M11" s="402">
        <v>92</v>
      </c>
      <c r="N11" s="455">
        <f t="shared" si="2"/>
        <v>3813</v>
      </c>
      <c r="O11" s="147"/>
      <c r="P11" s="451" t="s">
        <v>31</v>
      </c>
      <c r="Q11" s="399">
        <v>9</v>
      </c>
      <c r="R11" s="399">
        <v>22</v>
      </c>
      <c r="S11" s="398">
        <v>18</v>
      </c>
      <c r="T11" s="399">
        <v>9</v>
      </c>
      <c r="U11" s="403">
        <v>21</v>
      </c>
      <c r="V11" s="399">
        <v>14</v>
      </c>
      <c r="W11" s="399">
        <v>6</v>
      </c>
      <c r="X11" s="399">
        <v>13</v>
      </c>
      <c r="Y11" s="399">
        <v>7</v>
      </c>
      <c r="Z11" s="404">
        <v>81</v>
      </c>
      <c r="AA11" s="403">
        <v>31</v>
      </c>
      <c r="AB11" s="404">
        <v>37</v>
      </c>
      <c r="AC11" s="469">
        <f t="shared" si="3"/>
        <v>268</v>
      </c>
    </row>
    <row r="12" spans="1:29" ht="18" customHeight="1" thickBot="1">
      <c r="A12" s="451" t="s">
        <v>32</v>
      </c>
      <c r="B12" s="399">
        <v>57</v>
      </c>
      <c r="C12" s="398">
        <v>35</v>
      </c>
      <c r="D12" s="399">
        <v>95</v>
      </c>
      <c r="E12" s="398">
        <v>112</v>
      </c>
      <c r="F12" s="399">
        <v>131</v>
      </c>
      <c r="G12" s="18">
        <v>340</v>
      </c>
      <c r="H12" s="18">
        <v>483</v>
      </c>
      <c r="I12" s="19">
        <v>1339</v>
      </c>
      <c r="J12" s="18">
        <v>614</v>
      </c>
      <c r="K12" s="18">
        <v>349</v>
      </c>
      <c r="L12" s="18">
        <v>236</v>
      </c>
      <c r="M12" s="405">
        <v>68</v>
      </c>
      <c r="N12" s="454">
        <f t="shared" si="2"/>
        <v>3859</v>
      </c>
      <c r="O12" s="147"/>
      <c r="P12" s="451" t="s">
        <v>32</v>
      </c>
      <c r="Q12" s="399">
        <v>19</v>
      </c>
      <c r="R12" s="399">
        <v>12</v>
      </c>
      <c r="S12" s="399">
        <v>8</v>
      </c>
      <c r="T12" s="398">
        <v>12</v>
      </c>
      <c r="U12" s="399">
        <v>7</v>
      </c>
      <c r="V12" s="399">
        <v>15</v>
      </c>
      <c r="W12" s="18">
        <v>16</v>
      </c>
      <c r="X12" s="405">
        <v>12</v>
      </c>
      <c r="Y12" s="398">
        <v>16</v>
      </c>
      <c r="Z12" s="399">
        <v>6</v>
      </c>
      <c r="AA12" s="398">
        <v>12</v>
      </c>
      <c r="AB12" s="398">
        <v>6</v>
      </c>
      <c r="AC12" s="468">
        <f t="shared" si="3"/>
        <v>141</v>
      </c>
    </row>
    <row r="13" spans="1:29" ht="18" customHeight="1" thickBot="1">
      <c r="A13" s="451" t="s">
        <v>33</v>
      </c>
      <c r="B13" s="406">
        <v>68</v>
      </c>
      <c r="C13" s="399">
        <v>42</v>
      </c>
      <c r="D13" s="399">
        <v>44</v>
      </c>
      <c r="E13" s="398">
        <v>75</v>
      </c>
      <c r="F13" s="398">
        <v>135</v>
      </c>
      <c r="G13" s="398">
        <v>448</v>
      </c>
      <c r="H13" s="399">
        <v>507</v>
      </c>
      <c r="I13" s="399">
        <v>808</v>
      </c>
      <c r="J13" s="403">
        <v>795</v>
      </c>
      <c r="K13" s="398">
        <v>313</v>
      </c>
      <c r="L13" s="398">
        <v>246</v>
      </c>
      <c r="M13" s="398">
        <v>143</v>
      </c>
      <c r="N13" s="454">
        <f t="shared" si="2"/>
        <v>3624</v>
      </c>
      <c r="O13" s="147"/>
      <c r="P13" s="451" t="s">
        <v>33</v>
      </c>
      <c r="Q13" s="408">
        <v>9</v>
      </c>
      <c r="R13" s="399">
        <v>16</v>
      </c>
      <c r="S13" s="399">
        <v>12</v>
      </c>
      <c r="T13" s="398">
        <v>6</v>
      </c>
      <c r="U13" s="409">
        <v>7</v>
      </c>
      <c r="V13" s="409">
        <v>14</v>
      </c>
      <c r="W13" s="399">
        <v>9</v>
      </c>
      <c r="X13" s="399">
        <v>14</v>
      </c>
      <c r="Y13" s="399">
        <v>9</v>
      </c>
      <c r="Z13" s="399">
        <v>9</v>
      </c>
      <c r="AA13" s="409">
        <v>8</v>
      </c>
      <c r="AB13" s="409">
        <v>7</v>
      </c>
      <c r="AC13" s="468">
        <f t="shared" si="3"/>
        <v>120</v>
      </c>
    </row>
    <row r="14" spans="1:29" ht="18" customHeight="1" thickBot="1">
      <c r="A14" s="17" t="s">
        <v>34</v>
      </c>
      <c r="B14" s="410">
        <v>71</v>
      </c>
      <c r="C14" s="410">
        <v>97</v>
      </c>
      <c r="D14" s="410">
        <v>61</v>
      </c>
      <c r="E14" s="411">
        <v>105</v>
      </c>
      <c r="F14" s="411">
        <v>198</v>
      </c>
      <c r="G14" s="411">
        <v>442</v>
      </c>
      <c r="H14" s="412">
        <v>790</v>
      </c>
      <c r="I14" s="20">
        <v>674</v>
      </c>
      <c r="J14" s="20">
        <v>594</v>
      </c>
      <c r="K14" s="411">
        <v>275</v>
      </c>
      <c r="L14" s="411">
        <v>133</v>
      </c>
      <c r="M14" s="411">
        <v>108</v>
      </c>
      <c r="N14" s="454">
        <f t="shared" si="2"/>
        <v>3548</v>
      </c>
      <c r="O14" s="14"/>
      <c r="P14" s="453" t="s">
        <v>34</v>
      </c>
      <c r="Q14" s="410">
        <v>7</v>
      </c>
      <c r="R14" s="410">
        <v>13</v>
      </c>
      <c r="S14" s="410">
        <v>11</v>
      </c>
      <c r="T14" s="411">
        <v>11</v>
      </c>
      <c r="U14" s="411">
        <v>12</v>
      </c>
      <c r="V14" s="411">
        <v>15</v>
      </c>
      <c r="W14" s="411">
        <v>20</v>
      </c>
      <c r="X14" s="411">
        <v>15</v>
      </c>
      <c r="Y14" s="411">
        <v>15</v>
      </c>
      <c r="Z14" s="411">
        <v>20</v>
      </c>
      <c r="AA14" s="411">
        <v>9</v>
      </c>
      <c r="AB14" s="411">
        <v>7</v>
      </c>
      <c r="AC14" s="467">
        <f t="shared" si="3"/>
        <v>155</v>
      </c>
    </row>
    <row r="15" spans="1:29" ht="13.8" hidden="1" thickBot="1">
      <c r="A15" s="22" t="s">
        <v>35</v>
      </c>
      <c r="B15" s="408">
        <v>38</v>
      </c>
      <c r="C15" s="411">
        <v>19</v>
      </c>
      <c r="D15" s="411">
        <v>38</v>
      </c>
      <c r="E15" s="411">
        <v>203</v>
      </c>
      <c r="F15" s="411">
        <v>146</v>
      </c>
      <c r="G15" s="411">
        <v>439</v>
      </c>
      <c r="H15" s="412">
        <v>964</v>
      </c>
      <c r="I15" s="412">
        <v>1154</v>
      </c>
      <c r="J15" s="411">
        <v>423</v>
      </c>
      <c r="K15" s="411">
        <v>388</v>
      </c>
      <c r="L15" s="411">
        <v>176</v>
      </c>
      <c r="M15" s="411">
        <v>143</v>
      </c>
      <c r="N15" s="413">
        <f t="shared" si="2"/>
        <v>4131</v>
      </c>
      <c r="O15" s="14"/>
      <c r="P15" s="21" t="s">
        <v>35</v>
      </c>
      <c r="Q15" s="411">
        <v>7</v>
      </c>
      <c r="R15" s="411">
        <v>7</v>
      </c>
      <c r="S15" s="411">
        <v>8</v>
      </c>
      <c r="T15" s="411">
        <v>12</v>
      </c>
      <c r="U15" s="411">
        <v>9</v>
      </c>
      <c r="V15" s="411">
        <v>6</v>
      </c>
      <c r="W15" s="411">
        <v>11</v>
      </c>
      <c r="X15" s="411">
        <v>8</v>
      </c>
      <c r="Y15" s="411">
        <v>16</v>
      </c>
      <c r="Z15" s="411">
        <v>40</v>
      </c>
      <c r="AA15" s="411">
        <v>17</v>
      </c>
      <c r="AB15" s="411">
        <v>16</v>
      </c>
      <c r="AC15" s="411">
        <f t="shared" si="3"/>
        <v>157</v>
      </c>
    </row>
    <row r="16" spans="1:29" ht="13.8" hidden="1" thickBot="1">
      <c r="A16" s="414" t="s">
        <v>36</v>
      </c>
      <c r="B16" s="20">
        <v>49</v>
      </c>
      <c r="C16" s="20">
        <v>63</v>
      </c>
      <c r="D16" s="20">
        <v>50</v>
      </c>
      <c r="E16" s="20">
        <v>71</v>
      </c>
      <c r="F16" s="20">
        <v>144</v>
      </c>
      <c r="G16" s="20">
        <v>374</v>
      </c>
      <c r="H16" s="144">
        <v>729</v>
      </c>
      <c r="I16" s="144">
        <v>1097</v>
      </c>
      <c r="J16" s="144">
        <v>650</v>
      </c>
      <c r="K16" s="20">
        <v>397</v>
      </c>
      <c r="L16" s="20">
        <v>192</v>
      </c>
      <c r="M16" s="20">
        <v>217</v>
      </c>
      <c r="N16" s="413">
        <f t="shared" si="2"/>
        <v>4033</v>
      </c>
      <c r="O16" s="14"/>
      <c r="P16" s="23" t="s">
        <v>36</v>
      </c>
      <c r="Q16" s="20">
        <v>10</v>
      </c>
      <c r="R16" s="20">
        <v>6</v>
      </c>
      <c r="S16" s="20">
        <v>14</v>
      </c>
      <c r="T16" s="20">
        <v>10</v>
      </c>
      <c r="U16" s="20">
        <v>10</v>
      </c>
      <c r="V16" s="20">
        <v>19</v>
      </c>
      <c r="W16" s="20">
        <v>11</v>
      </c>
      <c r="X16" s="20">
        <v>20</v>
      </c>
      <c r="Y16" s="20">
        <v>15</v>
      </c>
      <c r="Z16" s="20">
        <v>8</v>
      </c>
      <c r="AA16" s="20">
        <v>11</v>
      </c>
      <c r="AB16" s="20">
        <v>8</v>
      </c>
      <c r="AC16" s="411">
        <f t="shared" si="3"/>
        <v>142</v>
      </c>
    </row>
    <row r="17" spans="1:30" ht="13.8" hidden="1" thickBot="1">
      <c r="A17" s="22" t="s">
        <v>37</v>
      </c>
      <c r="B17" s="20">
        <v>53</v>
      </c>
      <c r="C17" s="20">
        <v>39</v>
      </c>
      <c r="D17" s="20">
        <v>74</v>
      </c>
      <c r="E17" s="20">
        <v>64</v>
      </c>
      <c r="F17" s="20">
        <v>208</v>
      </c>
      <c r="G17" s="20">
        <v>491</v>
      </c>
      <c r="H17" s="20">
        <v>454</v>
      </c>
      <c r="I17" s="144">
        <v>1068</v>
      </c>
      <c r="J17" s="20">
        <v>568</v>
      </c>
      <c r="K17" s="20">
        <v>407</v>
      </c>
      <c r="L17" s="20">
        <v>228</v>
      </c>
      <c r="M17" s="20">
        <v>81</v>
      </c>
      <c r="N17" s="407">
        <f t="shared" si="2"/>
        <v>3735</v>
      </c>
      <c r="O17" s="14"/>
      <c r="P17" s="21" t="s">
        <v>37</v>
      </c>
      <c r="Q17" s="20">
        <v>12</v>
      </c>
      <c r="R17" s="20">
        <v>13</v>
      </c>
      <c r="S17" s="20">
        <v>46</v>
      </c>
      <c r="T17" s="20">
        <v>9</v>
      </c>
      <c r="U17" s="20">
        <v>20</v>
      </c>
      <c r="V17" s="20">
        <v>4</v>
      </c>
      <c r="W17" s="20">
        <v>8</v>
      </c>
      <c r="X17" s="20">
        <v>30</v>
      </c>
      <c r="Y17" s="20">
        <v>22</v>
      </c>
      <c r="Z17" s="20">
        <v>20</v>
      </c>
      <c r="AA17" s="20">
        <v>16</v>
      </c>
      <c r="AB17" s="20">
        <v>12</v>
      </c>
      <c r="AC17" s="415">
        <f t="shared" si="3"/>
        <v>212</v>
      </c>
    </row>
    <row r="18" spans="1:30" ht="13.8" hidden="1" thickBot="1">
      <c r="A18" s="22" t="s">
        <v>23</v>
      </c>
      <c r="B18" s="145">
        <v>67</v>
      </c>
      <c r="C18" s="145">
        <v>62</v>
      </c>
      <c r="D18" s="145">
        <v>57</v>
      </c>
      <c r="E18" s="145">
        <v>77</v>
      </c>
      <c r="F18" s="145">
        <v>473</v>
      </c>
      <c r="G18" s="145">
        <v>468</v>
      </c>
      <c r="H18" s="146">
        <v>659</v>
      </c>
      <c r="I18" s="145">
        <v>851</v>
      </c>
      <c r="J18" s="145">
        <v>542</v>
      </c>
      <c r="K18" s="145">
        <v>270</v>
      </c>
      <c r="L18" s="145">
        <v>208</v>
      </c>
      <c r="M18" s="145">
        <v>174</v>
      </c>
      <c r="N18" s="416">
        <f t="shared" si="2"/>
        <v>3908</v>
      </c>
      <c r="O18" s="14" t="s">
        <v>29</v>
      </c>
      <c r="P18" s="23" t="s">
        <v>23</v>
      </c>
      <c r="Q18" s="20">
        <v>6</v>
      </c>
      <c r="R18" s="20">
        <v>25</v>
      </c>
      <c r="S18" s="20">
        <v>29</v>
      </c>
      <c r="T18" s="20">
        <v>4</v>
      </c>
      <c r="U18" s="20">
        <v>17</v>
      </c>
      <c r="V18" s="20">
        <v>19</v>
      </c>
      <c r="W18" s="20">
        <v>14</v>
      </c>
      <c r="X18" s="20">
        <v>37</v>
      </c>
      <c r="Y18" s="24">
        <v>76</v>
      </c>
      <c r="Z18" s="20">
        <v>34</v>
      </c>
      <c r="AA18" s="20">
        <v>17</v>
      </c>
      <c r="AB18" s="20">
        <v>18</v>
      </c>
      <c r="AC18" s="415">
        <f t="shared" si="3"/>
        <v>296</v>
      </c>
    </row>
    <row r="19" spans="1:30">
      <c r="A19" s="25"/>
      <c r="B19" s="417"/>
      <c r="C19" s="417"/>
      <c r="D19" s="417"/>
      <c r="E19" s="417"/>
      <c r="F19" s="417"/>
      <c r="G19" s="417"/>
      <c r="H19" s="417"/>
      <c r="I19" s="417"/>
      <c r="J19" s="417"/>
      <c r="K19" s="417"/>
      <c r="L19" s="417"/>
      <c r="M19" s="417"/>
      <c r="N19" s="26"/>
      <c r="O19" s="14"/>
      <c r="P19" s="27"/>
      <c r="Q19" s="418"/>
      <c r="R19" s="418"/>
      <c r="S19" s="418"/>
      <c r="T19" s="418"/>
      <c r="U19" s="418"/>
      <c r="V19" s="418"/>
      <c r="W19" s="418"/>
      <c r="X19" s="418"/>
      <c r="Y19" s="418"/>
      <c r="Z19" s="418"/>
      <c r="AA19" s="418"/>
      <c r="AB19" s="418"/>
      <c r="AC19" s="417"/>
    </row>
    <row r="20" spans="1:30" ht="13.5" customHeight="1">
      <c r="A20" s="881" t="s">
        <v>321</v>
      </c>
      <c r="B20" s="882"/>
      <c r="C20" s="882"/>
      <c r="D20" s="882"/>
      <c r="E20" s="882"/>
      <c r="F20" s="882"/>
      <c r="G20" s="882"/>
      <c r="H20" s="882"/>
      <c r="I20" s="882"/>
      <c r="J20" s="882"/>
      <c r="K20" s="882"/>
      <c r="L20" s="882"/>
      <c r="M20" s="882"/>
      <c r="N20" s="883"/>
      <c r="O20" s="14"/>
      <c r="P20" s="881" t="str">
        <f>+A20</f>
        <v>※2022年 第20週（5/16～5/22） 現在</v>
      </c>
      <c r="Q20" s="882"/>
      <c r="R20" s="882"/>
      <c r="S20" s="882"/>
      <c r="T20" s="882"/>
      <c r="U20" s="882"/>
      <c r="V20" s="882"/>
      <c r="W20" s="882"/>
      <c r="X20" s="882"/>
      <c r="Y20" s="882"/>
      <c r="Z20" s="882"/>
      <c r="AA20" s="882"/>
      <c r="AB20" s="882"/>
      <c r="AC20" s="883"/>
    </row>
    <row r="21" spans="1:30" ht="13.8" thickBot="1">
      <c r="A21" s="28"/>
      <c r="B21" s="14"/>
      <c r="C21" s="14"/>
      <c r="D21" s="14"/>
      <c r="E21" s="14"/>
      <c r="F21" s="14"/>
      <c r="G21" s="14" t="s">
        <v>21</v>
      </c>
      <c r="H21" s="14"/>
      <c r="I21" s="14"/>
      <c r="J21" s="14"/>
      <c r="K21" s="14"/>
      <c r="L21" s="14"/>
      <c r="M21" s="14"/>
      <c r="N21" s="29"/>
      <c r="O21" s="14"/>
      <c r="P21" s="250"/>
      <c r="Q21" s="14"/>
      <c r="R21" s="14"/>
      <c r="S21" s="14"/>
      <c r="T21" s="14"/>
      <c r="U21" s="14"/>
      <c r="V21" s="14"/>
      <c r="W21" s="14"/>
      <c r="X21" s="14"/>
      <c r="Y21" s="14"/>
      <c r="Z21" s="14"/>
      <c r="AA21" s="14"/>
      <c r="AB21" s="14"/>
      <c r="AC21" s="31"/>
    </row>
    <row r="22" spans="1:30" ht="17.25" customHeight="1" thickBot="1">
      <c r="A22" s="28"/>
      <c r="B22" s="419" t="s">
        <v>229</v>
      </c>
      <c r="C22" s="14"/>
      <c r="D22" s="32" t="s">
        <v>285</v>
      </c>
      <c r="E22" s="33"/>
      <c r="F22" s="14"/>
      <c r="G22" s="14" t="s">
        <v>21</v>
      </c>
      <c r="H22" s="14"/>
      <c r="I22" s="14"/>
      <c r="J22" s="14"/>
      <c r="K22" s="14"/>
      <c r="L22" s="14"/>
      <c r="M22" s="14"/>
      <c r="N22" s="29"/>
      <c r="O22" s="147" t="s">
        <v>21</v>
      </c>
      <c r="P22" s="251"/>
      <c r="Q22" s="420" t="s">
        <v>230</v>
      </c>
      <c r="R22" s="868" t="s">
        <v>286</v>
      </c>
      <c r="S22" s="869"/>
      <c r="T22" s="14" t="s">
        <v>21</v>
      </c>
      <c r="U22" s="14"/>
      <c r="V22" s="14"/>
      <c r="W22" s="14"/>
      <c r="X22" s="14"/>
      <c r="Y22" s="14"/>
      <c r="Z22" s="14"/>
      <c r="AA22" s="14"/>
      <c r="AB22" s="14"/>
      <c r="AC22" s="31"/>
    </row>
    <row r="23" spans="1:30" ht="15" customHeight="1">
      <c r="A23" s="28"/>
      <c r="B23" s="14"/>
      <c r="C23" s="14"/>
      <c r="D23" s="14" t="s">
        <v>29</v>
      </c>
      <c r="E23" s="14"/>
      <c r="F23" s="14"/>
      <c r="G23" s="14"/>
      <c r="H23" s="14"/>
      <c r="I23" s="14"/>
      <c r="J23" s="14"/>
      <c r="K23" s="14"/>
      <c r="L23" s="14"/>
      <c r="M23" s="14"/>
      <c r="N23" s="29"/>
      <c r="O23" s="147" t="s">
        <v>21</v>
      </c>
      <c r="P23" s="250"/>
      <c r="Q23" s="14"/>
      <c r="R23" s="14"/>
      <c r="S23" s="14"/>
      <c r="T23" s="14"/>
      <c r="U23" s="14"/>
      <c r="V23" s="14"/>
      <c r="W23" s="14"/>
      <c r="X23" s="14"/>
      <c r="Y23" s="14"/>
      <c r="Z23" s="14"/>
      <c r="AA23" s="14"/>
      <c r="AB23" s="14"/>
      <c r="AC23" s="31"/>
    </row>
    <row r="24" spans="1:30" ht="9" customHeight="1">
      <c r="A24" s="28"/>
      <c r="B24" s="14"/>
      <c r="C24" s="14"/>
      <c r="D24" s="14"/>
      <c r="E24" s="14"/>
      <c r="F24" s="14"/>
      <c r="G24" s="14"/>
      <c r="H24" s="14"/>
      <c r="I24" s="14"/>
      <c r="J24" s="14"/>
      <c r="K24" s="14"/>
      <c r="L24" s="14"/>
      <c r="M24" s="14"/>
      <c r="N24" s="29"/>
      <c r="O24" s="147" t="s">
        <v>21</v>
      </c>
      <c r="P24" s="30"/>
      <c r="Q24" s="14"/>
      <c r="R24" s="14"/>
      <c r="S24" s="14"/>
      <c r="T24" s="14"/>
      <c r="U24" s="14"/>
      <c r="V24" s="14"/>
      <c r="W24" s="14"/>
      <c r="X24" s="14"/>
      <c r="Y24" s="14"/>
      <c r="Z24" s="14"/>
      <c r="AA24" s="14"/>
      <c r="AB24" s="14"/>
      <c r="AC24" s="31"/>
    </row>
    <row r="25" spans="1:30">
      <c r="A25" s="28"/>
      <c r="B25" s="14"/>
      <c r="C25" s="14"/>
      <c r="D25" s="14"/>
      <c r="E25" s="14"/>
      <c r="F25" s="14"/>
      <c r="G25" s="14"/>
      <c r="H25" s="14"/>
      <c r="I25" s="14"/>
      <c r="J25" s="14"/>
      <c r="K25" s="14"/>
      <c r="L25" s="14"/>
      <c r="M25" s="14"/>
      <c r="N25" s="29"/>
      <c r="O25" s="14" t="s">
        <v>21</v>
      </c>
      <c r="P25" s="16"/>
      <c r="AC25" s="34"/>
    </row>
    <row r="26" spans="1:30">
      <c r="A26" s="28"/>
      <c r="B26" s="14"/>
      <c r="C26" s="14"/>
      <c r="D26" s="14"/>
      <c r="E26" s="14"/>
      <c r="F26" s="14"/>
      <c r="G26" s="14"/>
      <c r="H26" s="14"/>
      <c r="I26" s="14"/>
      <c r="J26" s="14"/>
      <c r="K26" s="14"/>
      <c r="L26" s="14"/>
      <c r="M26" s="14"/>
      <c r="N26" s="29"/>
      <c r="O26" s="14" t="s">
        <v>21</v>
      </c>
      <c r="P26" s="16"/>
      <c r="AC26" s="34"/>
    </row>
    <row r="27" spans="1:30">
      <c r="A27" s="28"/>
      <c r="B27" s="14"/>
      <c r="C27" s="14"/>
      <c r="D27" s="14"/>
      <c r="E27" s="14"/>
      <c r="F27" s="14"/>
      <c r="G27" s="14"/>
      <c r="H27" s="14"/>
      <c r="I27" s="14"/>
      <c r="J27" s="14"/>
      <c r="K27" s="14"/>
      <c r="L27" s="14"/>
      <c r="M27" s="14"/>
      <c r="N27" s="29"/>
      <c r="O27" s="14" t="s">
        <v>21</v>
      </c>
      <c r="P27" s="16"/>
      <c r="AC27" s="34"/>
      <c r="AD27" s="314"/>
    </row>
    <row r="28" spans="1:30">
      <c r="A28" s="28"/>
      <c r="B28" s="14"/>
      <c r="C28" s="14"/>
      <c r="D28" s="14"/>
      <c r="E28" s="14"/>
      <c r="F28" s="14"/>
      <c r="G28" s="14"/>
      <c r="H28" s="14"/>
      <c r="I28" s="14"/>
      <c r="J28" s="14"/>
      <c r="K28" s="14"/>
      <c r="L28" s="14"/>
      <c r="M28" s="14"/>
      <c r="N28" s="29"/>
      <c r="O28" s="14"/>
      <c r="P28" s="16"/>
      <c r="AC28" s="34"/>
    </row>
    <row r="29" spans="1:30">
      <c r="A29" s="28"/>
      <c r="B29" s="14"/>
      <c r="C29" s="14"/>
      <c r="D29" s="14"/>
      <c r="E29" s="14"/>
      <c r="F29" s="14"/>
      <c r="G29" s="14"/>
      <c r="H29" s="14"/>
      <c r="I29" s="14"/>
      <c r="J29" s="14"/>
      <c r="K29" s="14"/>
      <c r="L29" s="14"/>
      <c r="M29" s="14"/>
      <c r="N29" s="29"/>
      <c r="O29" s="14"/>
      <c r="P29" s="16"/>
      <c r="AC29" s="34"/>
    </row>
    <row r="30" spans="1:30" ht="13.8" thickBot="1">
      <c r="A30" s="35"/>
      <c r="B30" s="36"/>
      <c r="C30" s="36"/>
      <c r="D30" s="36"/>
      <c r="E30" s="36"/>
      <c r="F30" s="36"/>
      <c r="G30" s="36"/>
      <c r="H30" s="36"/>
      <c r="I30" s="36"/>
      <c r="J30" s="36"/>
      <c r="K30" s="36"/>
      <c r="L30" s="36"/>
      <c r="M30" s="36"/>
      <c r="N30" s="37"/>
      <c r="O30" s="14"/>
      <c r="P30" s="38"/>
      <c r="Q30" s="39"/>
      <c r="R30" s="39"/>
      <c r="S30" s="39"/>
      <c r="T30" s="39"/>
      <c r="U30" s="39"/>
      <c r="V30" s="39"/>
      <c r="W30" s="39"/>
      <c r="X30" s="39"/>
      <c r="Y30" s="39"/>
      <c r="Z30" s="39"/>
      <c r="AA30" s="39"/>
      <c r="AB30" s="39"/>
      <c r="AC30" s="40"/>
    </row>
    <row r="31" spans="1:30">
      <c r="A31" s="41"/>
      <c r="C31" s="14"/>
      <c r="D31" s="14"/>
      <c r="E31" s="14"/>
      <c r="F31" s="14"/>
      <c r="G31" s="14"/>
      <c r="H31" s="14"/>
      <c r="I31" s="14"/>
      <c r="J31" s="14"/>
      <c r="K31" s="14"/>
      <c r="L31" s="14"/>
      <c r="M31" s="14"/>
      <c r="N31" s="14"/>
      <c r="O31" s="14"/>
    </row>
    <row r="32" spans="1:30">
      <c r="O32" s="14"/>
    </row>
    <row r="33" spans="1:29">
      <c r="K33" s="421" t="s">
        <v>29</v>
      </c>
      <c r="O33" s="14"/>
    </row>
    <row r="34" spans="1:29">
      <c r="O34" s="14"/>
    </row>
    <row r="35" spans="1:29">
      <c r="O35" s="14"/>
    </row>
    <row r="36" spans="1:29">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row>
    <row r="37" spans="1:29">
      <c r="Q37" s="181" t="s">
        <v>231</v>
      </c>
      <c r="R37" s="181"/>
      <c r="S37" s="181"/>
      <c r="T37" s="181"/>
      <c r="U37" s="181"/>
      <c r="V37" s="181"/>
      <c r="W37" s="181"/>
      <c r="X37" s="181"/>
    </row>
    <row r="38" spans="1:29">
      <c r="Q38" s="181" t="s">
        <v>232</v>
      </c>
      <c r="R38" s="181"/>
      <c r="S38" s="181"/>
      <c r="T38" s="181"/>
      <c r="U38" s="181"/>
      <c r="V38" s="181"/>
      <c r="W38" s="181"/>
      <c r="X38" s="181"/>
    </row>
  </sheetData>
  <mergeCells count="7">
    <mergeCell ref="R22:S22"/>
    <mergeCell ref="A1:N1"/>
    <mergeCell ref="P1:AC1"/>
    <mergeCell ref="A2:N2"/>
    <mergeCell ref="P2:AC2"/>
    <mergeCell ref="A20:N20"/>
    <mergeCell ref="P20:AC20"/>
  </mergeCells>
  <phoneticPr fontId="106"/>
  <pageMargins left="0.75" right="0.75" top="1" bottom="1" header="0.51200000000000001" footer="0.51200000000000001"/>
  <pageSetup paperSize="9" scale="44"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スポンサー広告</vt:lpstr>
      <vt:lpstr>20　ノロウイルス関連情報 </vt:lpstr>
      <vt:lpstr>20　 衛生訓話</vt:lpstr>
      <vt:lpstr>20　新型コロナウイルス情報</vt:lpstr>
      <vt:lpstr>20　食中毒記事等 </vt:lpstr>
      <vt:lpstr>20　海外情報</vt:lpstr>
      <vt:lpstr>19　感染症情報</vt:lpstr>
      <vt:lpstr>20　感染症統計</vt:lpstr>
      <vt:lpstr>20 食品回収</vt:lpstr>
      <vt:lpstr>20　食品表示</vt:lpstr>
      <vt:lpstr>20　 残留農薬　等 </vt:lpstr>
      <vt:lpstr>'19　感染症情報'!Print_Area</vt:lpstr>
      <vt:lpstr>'20　 衛生訓話'!Print_Area</vt:lpstr>
      <vt:lpstr>'20　 残留農薬　等 '!Print_Area</vt:lpstr>
      <vt:lpstr>'20　ノロウイルス関連情報 '!Print_Area</vt:lpstr>
      <vt:lpstr>'20　海外情報'!Print_Area</vt:lpstr>
      <vt:lpstr>'20　感染症統計'!Print_Area</vt:lpstr>
      <vt:lpstr>'20　食中毒記事等 '!Print_Area</vt:lpstr>
      <vt:lpstr>'20 食品回収'!Print_Area</vt:lpstr>
      <vt:lpstr>'20　食品表示'!Print_Area</vt:lpstr>
      <vt:lpstr>スポンサー広告!Print_Area</vt:lpstr>
      <vt:lpstr>'20　 残留農薬　等 '!Print_Titles</vt:lpstr>
      <vt:lpstr>'20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2022-05-29T13:35:00Z</dcterms:modified>
</cp:coreProperties>
</file>