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codeName="ThisWorkbook"/>
  <xr:revisionPtr revIDLastSave="0" documentId="13_ncr:1_{A20002EF-C48A-4BC0-8E9E-C0603BC34E11}" xr6:coauthVersionLast="47" xr6:coauthVersionMax="47" xr10:uidLastSave="{00000000-0000-0000-0000-000000000000}"/>
  <bookViews>
    <workbookView xWindow="-108" yWindow="-108" windowWidth="23256" windowHeight="12576" firstSheet="2" activeTab="2" xr2:uid="{00000000-000D-0000-FFFF-FFFF00000000}"/>
  </bookViews>
  <sheets>
    <sheet name="ヘッドライン" sheetId="78" state="hidden" r:id="rId1"/>
    <sheet name="スポンサー広告" sheetId="95" state="hidden" r:id="rId2"/>
    <sheet name="19　ノロウイルス関連情報 " sheetId="101" r:id="rId3"/>
    <sheet name="19  衛生訓話" sheetId="107" r:id="rId4"/>
    <sheet name="19　新型コロナウイルス情報" sheetId="82" r:id="rId5"/>
    <sheet name="19　食中毒記事等 " sheetId="29" r:id="rId6"/>
    <sheet name="19　海外情報" sheetId="31" r:id="rId7"/>
    <sheet name="18(17)　感染症情報" sheetId="103" r:id="rId8"/>
    <sheet name="19　感染症統計" sheetId="106" r:id="rId9"/>
    <sheet name="19 食品回収" sheetId="60" r:id="rId10"/>
    <sheet name="19　食品表示" sheetId="34" r:id="rId11"/>
    <sheet name="19　 残留農薬　等 " sheetId="35" r:id="rId12"/>
  </sheets>
  <definedNames>
    <definedName name="_xlnm._FilterDatabase" localSheetId="11" hidden="1">'19　 残留農薬　等 '!$A$1:$C$1</definedName>
    <definedName name="_xlnm._FilterDatabase" localSheetId="2" hidden="1">'19　ノロウイルス関連情報 '!$A$22:$G$75</definedName>
    <definedName name="_xlnm._FilterDatabase" localSheetId="5" hidden="1">'19　食中毒記事等 '!$A$1:$D$1</definedName>
    <definedName name="_xlnm.Print_Area" localSheetId="7">'18(17)　感染症情報'!$A$1:$E$21</definedName>
    <definedName name="_xlnm.Print_Area" localSheetId="3">'19  衛生訓話'!$A$1:$M$25</definedName>
    <definedName name="_xlnm.Print_Area" localSheetId="11">'19　 残留農薬　等 '!$A$1:$A$16</definedName>
    <definedName name="_xlnm.Print_Area" localSheetId="2">'19　ノロウイルス関連情報 '!$A$1:$N$84</definedName>
    <definedName name="_xlnm.Print_Area" localSheetId="6">'19　海外情報'!$A$1:$C$44</definedName>
    <definedName name="_xlnm.Print_Area" localSheetId="8">'19　感染症統計'!$A$1:$AC$36</definedName>
    <definedName name="_xlnm.Print_Area" localSheetId="5">'19　食中毒記事等 '!$A$1:$D$48</definedName>
    <definedName name="_xlnm.Print_Area" localSheetId="9">'19 食品回収'!$A$1:$E$46</definedName>
    <definedName name="_xlnm.Print_Area" localSheetId="10">'19　食品表示'!$A$1:$N$21</definedName>
    <definedName name="_xlnm.Print_Area" localSheetId="1">スポンサー広告!$C$2:$Y$19</definedName>
    <definedName name="_xlnm.Print_Titles" localSheetId="11">'19　 残留農薬　等 '!$1:$1</definedName>
    <definedName name="_xlnm.Print_Titles" localSheetId="5">'19　食中毒記事等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B25" i="101" l="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69" i="101"/>
  <c r="B9" i="78" l="1"/>
  <c r="C14" i="78" l="1"/>
  <c r="B14" i="78"/>
  <c r="C13" i="78"/>
  <c r="B13" i="78"/>
  <c r="B11" i="78"/>
  <c r="L30" i="82" l="1"/>
  <c r="K28" i="82"/>
  <c r="K29" i="82"/>
  <c r="K30" i="82"/>
  <c r="I30" i="82"/>
  <c r="L27" i="82"/>
  <c r="B12" i="78"/>
  <c r="B15" i="78" l="1"/>
  <c r="B4" i="106"/>
  <c r="C4" i="106"/>
  <c r="D4" i="106"/>
  <c r="E4" i="106"/>
  <c r="F4" i="106"/>
  <c r="G4" i="106"/>
  <c r="H4" i="106"/>
  <c r="I4" i="106"/>
  <c r="J4" i="106"/>
  <c r="K4" i="106"/>
  <c r="L4" i="106"/>
  <c r="M4" i="106"/>
  <c r="P4" i="106"/>
  <c r="Q4" i="106"/>
  <c r="AC4" i="106" s="1"/>
  <c r="R4" i="106"/>
  <c r="S4" i="106"/>
  <c r="T4" i="106"/>
  <c r="U4" i="106"/>
  <c r="V4" i="106"/>
  <c r="W4" i="106"/>
  <c r="X4" i="106"/>
  <c r="Y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I18" i="82"/>
  <c r="N14" i="82" l="1"/>
  <c r="I22" i="82"/>
  <c r="B16" i="78"/>
  <c r="B10" i="78" l="1"/>
  <c r="G75" i="101" l="1"/>
  <c r="F75" i="101" s="1"/>
  <c r="G74" i="101"/>
  <c r="G73" i="101"/>
  <c r="D10" i="78" s="1"/>
  <c r="N71" i="101"/>
  <c r="M71" i="101"/>
  <c r="G70" i="101"/>
  <c r="B70" i="101" s="1"/>
  <c r="G69" i="101"/>
  <c r="G68" i="101"/>
  <c r="G67" i="101"/>
  <c r="G66" i="101"/>
  <c r="G65" i="101"/>
  <c r="G64" i="101"/>
  <c r="G63" i="101"/>
  <c r="G62" i="101"/>
  <c r="G61" i="101"/>
  <c r="G60" i="101"/>
  <c r="G59" i="101"/>
  <c r="G58" i="101"/>
  <c r="G57" i="101"/>
  <c r="G56"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G26" i="101"/>
  <c r="G25" i="101"/>
  <c r="G24" i="101"/>
  <c r="B24" i="101" s="1"/>
  <c r="G23" i="101"/>
  <c r="B23" i="101" s="1"/>
  <c r="I74" i="101" l="1"/>
  <c r="I73" i="101"/>
  <c r="F10" i="78" s="1"/>
  <c r="M75" i="101"/>
  <c r="K75" i="101"/>
  <c r="K23" i="82" l="1"/>
  <c r="I21" i="82"/>
  <c r="K13" i="82" l="1"/>
  <c r="L24" i="82" l="1"/>
  <c r="B18" i="78" l="1"/>
  <c r="K14" i="82" l="1"/>
  <c r="I13" i="82" l="1"/>
  <c r="L26" i="82" l="1"/>
  <c r="K27" i="82" l="1"/>
  <c r="K26" i="82"/>
  <c r="K18" i="82"/>
  <c r="K19" i="82"/>
  <c r="K20" i="82"/>
  <c r="K21" i="82"/>
  <c r="K22" i="82"/>
  <c r="K24" i="82"/>
  <c r="K25" i="82"/>
  <c r="K17" i="82"/>
  <c r="K16" i="82"/>
  <c r="K15" i="82"/>
  <c r="L15" i="82"/>
  <c r="I14" i="82" l="1"/>
  <c r="L13" i="82" l="1"/>
  <c r="L14" i="82"/>
  <c r="I15" i="82"/>
  <c r="I16" i="82"/>
  <c r="I17" i="82"/>
  <c r="I19" i="82"/>
  <c r="I20" i="82"/>
  <c r="I23"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<sst xmlns="http://schemas.openxmlformats.org/spreadsheetml/2006/main" count="698" uniqueCount="471">
  <si>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</si>
  <si>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</si>
  <si>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</si>
  <si>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</si>
  <si>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</si>
  <si>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</si>
  <si>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</si>
  <si>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</si>
  <si>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</si>
  <si>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</si>
  <si>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</si>
  <si>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</si>
  <si>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</si>
  <si>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</si>
  <si>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</si>
  <si>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</si>
  <si>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</si>
  <si>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</si>
  <si>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</si>
  <si>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</si>
  <si>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</si>
  <si>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</si>
  <si>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</si>
  <si>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</si>
  <si>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</si>
  <si>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</si>
  <si>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</si>
  <si>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</si>
  <si>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</si>
  <si>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</si>
  <si>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</si>
  <si>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</si>
  <si>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</si>
  <si>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</si>
  <si>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</si>
  <si>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</si>
  <si>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</si>
  <si>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</si>
  <si>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</si>
  <si>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</si>
  <si>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</si>
  <si>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</si>
  <si>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</si>
  <si>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</si>
  <si>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</si>
  <si>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</si>
  <si>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</si>
  <si>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</si>
  <si>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</si>
  <si>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</si>
  <si>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</si>
  <si>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</si>
  <si>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</si>
  <si>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</si>
  <si>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</si>
  <si>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</si>
  <si>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</si>
  <si>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</si>
  <si>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</si>
  <si>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</si>
  <si>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</si>
  <si>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</si>
  <si>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</si>
  <si>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</si>
  <si>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</si>
  <si>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</si>
  <si>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</si>
  <si>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</si>
  <si>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</si>
  <si>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</si>
  <si>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</si>
  <si>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</si>
  <si>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</si>
  <si>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</si>
  <si>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</si>
  <si>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</si>
  <si>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</si>
  <si>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</si>
  <si>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</si>
  <si>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</si>
  <si>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</si>
  <si>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</si>
  <si>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</si>
  <si>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</si>
  <si>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</si>
  <si>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</si>
  <si>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</si>
  <si>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</si>
  <si>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</si>
  <si>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</si>
  <si>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</si>
  <si>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</si>
  <si>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</si>
  <si>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</si>
  <si>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</si>
  <si>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</si>
  <si>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</si>
  <si>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</si>
  <si>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</si>
  <si>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</si>
  <si>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</si>
  <si>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</si>
  <si>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</si>
  <si>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</si>
  <si>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</si>
  <si>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</si>
  <si>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</si>
  <si>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</si>
  <si>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</si>
  <si>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</si>
  <si>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</si>
  <si>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</si>
  <si>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</si>
  <si>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</si>
  <si>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</si>
  <si>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</si>
  <si>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</si>
  <si>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</si>
  <si>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</si>
  <si>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</si>
  <si>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</si>
  <si>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その他は割愛</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</si>
  <si>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</si>
  <si>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</si>
  <si>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</si>
  <si>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</si>
  <si>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</si>
  <si>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</si>
  <si>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</si>
  <si>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</si>
  <si>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</si>
  <si>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</si>
  <si>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</si>
  <si>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</si>
  <si>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</si>
  <si>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</si>
  <si>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</si>
  <si>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</si>
  <si>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</si>
  <si>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</si>
  <si>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</si>
  <si>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</si>
  <si>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</si>
  <si>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</si>
  <si>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</si>
  <si>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</si>
  <si>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</si>
  <si>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</si>
  <si>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</si>
  <si>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</si>
  <si>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</si>
  <si>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</si>
  <si>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</si>
  <si>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</si>
  <si>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</si>
  <si>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</si>
  <si>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</si>
  <si>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</si>
  <si>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</si>
  <si>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</si>
  <si>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</si>
  <si>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</si>
  <si>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</si>
  <si>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</si>
  <si>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</si>
  <si>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</si>
  <si>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</si>
  <si>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</si>
  <si>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</si>
  <si>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</si>
  <si>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</si>
  <si>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</si>
  <si>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</si>
  <si>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</si>
  <si>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</si>
  <si>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</si>
  <si>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</si>
  <si>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</si>
  <si>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</si>
  <si>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</si>
  <si>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</si>
  <si>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</si>
  <si>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</si>
  <si>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</si>
  <si>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</si>
  <si>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</si>
  <si>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</si>
  <si>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</si>
  <si>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</si>
  <si>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</si>
  <si>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</si>
  <si>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</si>
  <si>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</si>
  <si>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</si>
  <si>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</si>
  <si>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</si>
  <si>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</si>
  <si>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</si>
  <si>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</si>
  <si>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</si>
  <si>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</si>
  <si>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</si>
  <si>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</si>
  <si>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</si>
  <si>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</si>
  <si>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</si>
  <si>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</si>
  <si>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</si>
  <si>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</si>
  <si>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</si>
  <si>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</si>
  <si>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</si>
  <si>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</si>
  <si>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</si>
  <si>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</si>
  <si>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</si>
  <si>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</si>
  <si>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</si>
  <si>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</si>
  <si>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</si>
  <si>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</si>
  <si>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</si>
  <si>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</si>
  <si>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</si>
  <si>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</si>
  <si>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</si>
  <si>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</si>
  <si>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</si>
  <si>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コロナ・ワクチン接種予定と内容　(菅前首相の最大の功績)</t>
    <rPh sb="8" eb="10">
      <t>セッシュ</t>
    </rPh>
    <rPh sb="10" eb="12">
      <t>ヨテイ</t>
    </rPh>
    <rPh sb="13" eb="15">
      <t>ナイヨウ</t>
    </rPh>
    <rPh sb="17" eb="18">
      <t>スガ</t>
    </rPh>
    <rPh sb="18" eb="21">
      <t>ゼンシュショウ</t>
    </rPh>
    <rPh sb="22" eb="24">
      <t>サイダイ</t>
    </rPh>
    <rPh sb="25" eb="27">
      <t>コウセキ</t>
    </rPh>
    <phoneticPr fontId="106"/>
  </si>
  <si>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</si>
  <si>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</si>
  <si>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</si>
  <si>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</si>
  <si>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</si>
  <si>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</si>
  <si>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</si>
  <si>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xml:space="preserve">腸チフス
</t>
    <rPh sb="0" eb="1">
      <t>チョウレイカンセンチイキ</t>
    </rPh>
    <phoneticPr fontId="5"/>
  </si>
  <si>
    <t>　    レベル2</t>
    <phoneticPr fontId="5"/>
  </si>
  <si>
    <t>8．衛生訓話</t>
    <rPh sb="2" eb="4">
      <t>エイセイ</t>
    </rPh>
    <rPh sb="4" eb="6">
      <t>クンワ</t>
    </rPh>
    <phoneticPr fontId="5"/>
  </si>
  <si>
    <t>12-21年月平均</t>
  </si>
  <si>
    <t>南アフリカの     ο株は1ヶ月で終息している</t>
    <rPh sb="0" eb="1">
      <t>ミナミ</t>
    </rPh>
    <rPh sb="12" eb="13">
      <t>カブ</t>
    </rPh>
    <rPh sb="16" eb="17">
      <t>ゲツ</t>
    </rPh>
    <rPh sb="18" eb="20">
      <t>シュウソク</t>
    </rPh>
    <phoneticPr fontId="106"/>
  </si>
  <si>
    <t xml:space="preserve">           </t>
    <phoneticPr fontId="106"/>
  </si>
  <si>
    <t xml:space="preserve">             南アフリカ</t>
    <rPh sb="13" eb="14">
      <t>ミナミ</t>
    </rPh>
    <phoneticPr fontId="106"/>
  </si>
  <si>
    <t>　　　　　　　</t>
    <phoneticPr fontId="106"/>
  </si>
  <si>
    <t>　　日本でのο株の感染は80,000～120,000人/日で約一ヵ月　</t>
    <phoneticPr fontId="106"/>
  </si>
  <si>
    <t>　　　　1月下旬から2月下旬</t>
    <rPh sb="5" eb="6">
      <t>ガツ</t>
    </rPh>
    <rPh sb="6" eb="8">
      <t>ゲジュン</t>
    </rPh>
    <rPh sb="11" eb="12">
      <t>ガツ</t>
    </rPh>
    <rPh sb="12" eb="14">
      <t>ゲシュン</t>
    </rPh>
    <phoneticPr fontId="106"/>
  </si>
  <si>
    <t>お見積り、ご注文はこちらから</t>
    <rPh sb="1" eb="3">
      <t>ミツモ</t>
    </rPh>
    <rPh sb="6" eb="8">
      <t>チュウモン</t>
    </rPh>
    <phoneticPr fontId="106"/>
  </si>
  <si>
    <t>株式会社Food・Safety</t>
    <rPh sb="0" eb="4">
      <t>カブシキガイシャ</t>
    </rPh>
    <phoneticPr fontId="106"/>
  </si>
  <si>
    <t>株式会社Food・Safety</t>
    <phoneticPr fontId="106"/>
  </si>
  <si>
    <t>2022年</t>
    <phoneticPr fontId="5"/>
  </si>
  <si>
    <t>1月</t>
    <phoneticPr fontId="106"/>
  </si>
  <si>
    <t>ノロウイルスが流行しています</t>
    <rPh sb="7" eb="9">
      <t>リュウコウ</t>
    </rPh>
    <phoneticPr fontId="5"/>
  </si>
  <si>
    <t>必要な人だけ病院措置であとは自宅療養が必要な対策</t>
    <rPh sb="0" eb="2">
      <t>ヒツヨウ</t>
    </rPh>
    <rPh sb="3" eb="4">
      <t>ヒト</t>
    </rPh>
    <rPh sb="6" eb="8">
      <t>ビョウイン</t>
    </rPh>
    <rPh sb="8" eb="10">
      <t>ソチ</t>
    </rPh>
    <rPh sb="14" eb="18">
      <t>ジタクリョウヨウ</t>
    </rPh>
    <rPh sb="19" eb="21">
      <t>ヒツヨウ</t>
    </rPh>
    <rPh sb="22" eb="24">
      <t>タイサク</t>
    </rPh>
    <phoneticPr fontId="106"/>
  </si>
  <si>
    <t>9-10月、4月以降　
施設の所在市町村で流行・食中毒が報告される　
定点観測値が5.00前後</t>
    <phoneticPr fontId="5"/>
  </si>
  <si>
    <t>【情報共有】　週間・情報収集/情報は毎週確認する
【常設】　嘔吐物処理セットの配備
【体調管理】従業員の健康状況を徹底し、不良者は調理・加工ラインより外す</t>
    <rPh sb="26" eb="28">
      <t>ジョウセツ</t>
    </rPh>
    <rPh sb="30" eb="32">
      <t>オウト</t>
    </rPh>
    <rPh sb="32" eb="33">
      <t>ブツ</t>
    </rPh>
    <rPh sb="33" eb="35">
      <t>ショリ</t>
    </rPh>
    <rPh sb="39" eb="41">
      <t>ハイビ</t>
    </rPh>
    <phoneticPr fontId="5"/>
  </si>
  <si>
    <t xml:space="preserve">  
</t>
    <phoneticPr fontId="16"/>
  </si>
  <si>
    <t>管理レベル「2」　</t>
    <phoneticPr fontId="5"/>
  </si>
  <si>
    <t>中国</t>
    <rPh sb="0" eb="2">
      <t>チュウゴク</t>
    </rPh>
    <phoneticPr fontId="106"/>
  </si>
  <si>
    <t>　　　現在感染が拡大している地域はオミクロン株の感染だが、死亡ウ率は以前の半分以下</t>
    <rPh sb="3" eb="5">
      <t>ゲンザイ</t>
    </rPh>
    <rPh sb="5" eb="7">
      <t>カンセン</t>
    </rPh>
    <rPh sb="8" eb="10">
      <t>カクダイ</t>
    </rPh>
    <rPh sb="14" eb="16">
      <t>チイキ</t>
    </rPh>
    <rPh sb="22" eb="23">
      <t>カブ</t>
    </rPh>
    <rPh sb="24" eb="26">
      <t>カンセン</t>
    </rPh>
    <rPh sb="29" eb="31">
      <t>シボウ</t>
    </rPh>
    <rPh sb="32" eb="33">
      <t>リツ</t>
    </rPh>
    <rPh sb="34" eb="36">
      <t>イゼン</t>
    </rPh>
    <rPh sb="37" eb="41">
      <t>ハンブンイカ</t>
    </rPh>
    <phoneticPr fontId="106"/>
  </si>
  <si>
    <t xml:space="preserve">
第四波ο南アフリカ変異株は現在拡大中1,710万人/週　日150万人
既にピークアウト　高止まりから
増加傾向に
世界はBA-2株に置き換わりか
置き換わり過渡期の国は拡大感染、中国で感染拡大、今週からデータ掲載。</t>
    <rPh sb="1" eb="3">
      <t>ダイヨン</t>
    </rPh>
    <rPh sb="3" eb="4">
      <t>ハ</t>
    </rPh>
    <rPh sb="5" eb="6">
      <t>ミナミ</t>
    </rPh>
    <rPh sb="10" eb="13">
      <t>ヘンイカブ</t>
    </rPh>
    <rPh sb="14" eb="16">
      <t>ゲンザイ</t>
    </rPh>
    <rPh sb="16" eb="19">
      <t>カクダイチュウ</t>
    </rPh>
    <rPh sb="24" eb="26">
      <t>マンニン</t>
    </rPh>
    <rPh sb="27" eb="28">
      <t>シュウ</t>
    </rPh>
    <rPh sb="29" eb="30">
      <t>ヒ</t>
    </rPh>
    <rPh sb="33" eb="35">
      <t>マンニン</t>
    </rPh>
    <rPh sb="36" eb="37">
      <t>スデ</t>
    </rPh>
    <rPh sb="45" eb="47">
      <t>タカド</t>
    </rPh>
    <rPh sb="52" eb="56">
      <t>ゾウカケイコウ</t>
    </rPh>
    <rPh sb="58" eb="60">
      <t>セカイ</t>
    </rPh>
    <rPh sb="65" eb="66">
      <t>カブ</t>
    </rPh>
    <rPh sb="67" eb="68">
      <t>オ</t>
    </rPh>
    <rPh sb="69" eb="70">
      <t>カ</t>
    </rPh>
    <rPh sb="74" eb="75">
      <t>オ</t>
    </rPh>
    <rPh sb="76" eb="77">
      <t>カ</t>
    </rPh>
    <rPh sb="79" eb="82">
      <t>カトキ</t>
    </rPh>
    <rPh sb="83" eb="84">
      <t>クニ</t>
    </rPh>
    <rPh sb="85" eb="89">
      <t>カクダイカンセン</t>
    </rPh>
    <rPh sb="90" eb="92">
      <t>チュウゴク</t>
    </rPh>
    <rPh sb="93" eb="97">
      <t>カンセンカクダイ</t>
    </rPh>
    <rPh sb="98" eb="100">
      <t>コンシュウ</t>
    </rPh>
    <rPh sb="105" eb="107">
      <t>ケイサイ</t>
    </rPh>
    <phoneticPr fontId="106"/>
  </si>
  <si>
    <r>
      <t xml:space="preserve">タイトル </t>
    </r>
    <r>
      <rPr>
        <sz val="14"/>
        <color theme="0"/>
        <rFont val="ＭＳ Ｐゴシック"/>
        <family val="3"/>
        <charset val="128"/>
      </rPr>
      <t>(ラベル表示の記載ミスや抜けが目立ちました!!)</t>
    </r>
    <rPh sb="9" eb="11">
      <t>ヒョウジ</t>
    </rPh>
    <rPh sb="12" eb="14">
      <t>キサイ</t>
    </rPh>
    <rPh sb="17" eb="18">
      <t>ヌ</t>
    </rPh>
    <rPh sb="20" eb="22">
      <t>メダ</t>
    </rPh>
    <phoneticPr fontId="5"/>
  </si>
  <si>
    <t>「XE」…「BA.1」＋「BA.2」</t>
    <phoneticPr fontId="106"/>
  </si>
  <si>
    <t>当初1-2か月で終息かと考えていたオミクロン株は変異しながら高止まり　
最新変異はXE株　
新タイプ「XE」 日本でも初確認</t>
    <phoneticPr fontId="106"/>
  </si>
  <si>
    <t>ノロウイルス指数平年より低いものの散発事故あり</t>
    <rPh sb="6" eb="8">
      <t>シスウ</t>
    </rPh>
    <rPh sb="8" eb="10">
      <t>ヘイネン</t>
    </rPh>
    <rPh sb="12" eb="13">
      <t>ヒク</t>
    </rPh>
    <rPh sb="17" eb="19">
      <t>サンパツ</t>
    </rPh>
    <rPh sb="19" eb="21">
      <t>ジコ</t>
    </rPh>
    <phoneticPr fontId="5"/>
  </si>
  <si>
    <t>ご興味のある方　ご連絡ください(5月から販売　卸先勧誘中)</t>
    <rPh sb="1" eb="3">
      <t>キョウミ</t>
    </rPh>
    <rPh sb="6" eb="7">
      <t>カタ</t>
    </rPh>
    <rPh sb="9" eb="11">
      <t>レンラク</t>
    </rPh>
    <rPh sb="17" eb="18">
      <t>ガツ</t>
    </rPh>
    <rPh sb="20" eb="22">
      <t>ハンバイ</t>
    </rPh>
    <rPh sb="23" eb="25">
      <t>オロシサキ</t>
    </rPh>
    <rPh sb="25" eb="28">
      <t>カンユウチュウ</t>
    </rPh>
    <phoneticPr fontId="106"/>
  </si>
  <si>
    <t>南アフリカではピークアウト　まもなく日本でもピークアウト</t>
    <rPh sb="0" eb="1">
      <t>ミナミ</t>
    </rPh>
    <rPh sb="18" eb="20">
      <t>ニホン</t>
    </rPh>
    <phoneticPr fontId="106"/>
  </si>
  <si>
    <t>カナダ</t>
    <phoneticPr fontId="5"/>
  </si>
  <si>
    <t>フランス</t>
    <phoneticPr fontId="106"/>
  </si>
  <si>
    <t xml:space="preserve">　　　 商品名                           会社名　　　　　　　　　　　        食品名称                      機能性関与成分含有量           　　　 届出効果(略)         　　　　　　　　　　　　　　　　　　　　届出日
【G1376】薬膳菜果ミニトマト	株式会社JAPAN　BGA　本社	生鮮ミニトマト        	GABA（γ-アミノ酪酸）14.4mg	                            仕事や勉強による一時的な精神的ストレスや
                                                                                                                                                                          疲労感を緩和する。血圧を下げる。                        	2022/03/14
</t>
    <phoneticPr fontId="16"/>
  </si>
  <si>
    <t>2022/17週</t>
    <phoneticPr fontId="5"/>
  </si>
  <si>
    <t>2022/18週</t>
    <phoneticPr fontId="5"/>
  </si>
  <si>
    <t xml:space="preserve">
世界の新規感染者数: 401万人で感染拡大 　世界は第4波が確実にピークアウト
北半球は春から夏に向かう。</t>
    <rPh sb="1" eb="3">
      <t>セカイ</t>
    </rPh>
    <rPh sb="4" eb="6">
      <t>シンキ</t>
    </rPh>
    <rPh sb="6" eb="10">
      <t>カンセンシャスウ</t>
    </rPh>
    <rPh sb="15" eb="17">
      <t>マンニン</t>
    </rPh>
    <rPh sb="18" eb="22">
      <t>カンセンカクダイ</t>
    </rPh>
    <rPh sb="24" eb="26">
      <t>セカイ</t>
    </rPh>
    <rPh sb="27" eb="28">
      <t>ダイ</t>
    </rPh>
    <rPh sb="29" eb="30">
      <t>ハ</t>
    </rPh>
    <rPh sb="31" eb="33">
      <t>カクジツ</t>
    </rPh>
    <rPh sb="41" eb="44">
      <t>キタハンキュウ</t>
    </rPh>
    <rPh sb="45" eb="46">
      <t>ハル</t>
    </rPh>
    <rPh sb="48" eb="49">
      <t>ナツ</t>
    </rPh>
    <rPh sb="50" eb="51">
      <t>ム</t>
    </rPh>
    <phoneticPr fontId="5"/>
  </si>
  <si>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</si>
  <si>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</si>
  <si>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</si>
  <si>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チリ</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</si>
  <si>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</si>
  <si>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</si>
  <si>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</si>
  <si>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</si>
  <si>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</si>
  <si>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</si>
  <si>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</si>
  <si>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保健所が調べたところ、０歳から５歳までの園児３７人に症状があったことが確認され、このうち３人からノロウイルスとよく似た症状が出る「サポウイルス」が検出されたということです。また先月２８日には、滝沢市内の保育所からも「園児におう吐や下痢などの症状が出ている」と連絡があり、保健所が調べたところ、１歳から３歳までの園児３２人に症状が確認され、６人から「サポウイルス」が検出されました。</t>
    <phoneticPr fontId="106"/>
  </si>
  <si>
    <t>NHK</t>
    <phoneticPr fontId="106"/>
  </si>
  <si>
    <t>回収＆交換</t>
  </si>
  <si>
    <t>回収＆返金</t>
  </si>
  <si>
    <t>回収</t>
  </si>
  <si>
    <t>イオン九州</t>
  </si>
  <si>
    <t>回収＆返金/交換</t>
  </si>
  <si>
    <t>お詫び</t>
  </si>
  <si>
    <t>イオンリテール</t>
  </si>
  <si>
    <t>ベルジョイス</t>
  </si>
  <si>
    <t>募集中</t>
    <rPh sb="0" eb="3">
      <t>ボシュウチュウ</t>
    </rPh>
    <phoneticPr fontId="33"/>
  </si>
  <si>
    <t>皆様  週刊情報2022-18を配信いたします</t>
    <phoneticPr fontId="5"/>
  </si>
  <si>
    <t>今週のニュース（Noroｖｉｒｕｓ）　(5/17-5/22)</t>
    <rPh sb="0" eb="2">
      <t>コンシュウ</t>
    </rPh>
    <phoneticPr fontId="5"/>
  </si>
  <si>
    <t xml:space="preserve"> GⅡ　18週　0例</t>
    <rPh sb="6" eb="7">
      <t>シュウ</t>
    </rPh>
    <phoneticPr fontId="5"/>
  </si>
  <si>
    <t xml:space="preserve"> GⅡ　19週　0例</t>
    <rPh sb="9" eb="10">
      <t>レイ</t>
    </rPh>
    <phoneticPr fontId="5"/>
  </si>
  <si>
    <t>食中毒情報　(5/17-5/22)</t>
    <rPh sb="0" eb="3">
      <t>ショクチュウドク</t>
    </rPh>
    <rPh sb="3" eb="5">
      <t>ジョウホウ</t>
    </rPh>
    <phoneticPr fontId="5"/>
  </si>
  <si>
    <t>海外情報　(5/17-5/22)</t>
    <rPh sb="0" eb="2">
      <t>カイガイ</t>
    </rPh>
    <rPh sb="2" eb="4">
      <t>ジョウホウ</t>
    </rPh>
    <phoneticPr fontId="5"/>
  </si>
  <si>
    <t>食品表示　(5/17-5/22)</t>
    <rPh sb="0" eb="2">
      <t>ショクヒン</t>
    </rPh>
    <rPh sb="2" eb="4">
      <t>ヒョウジ</t>
    </rPh>
    <phoneticPr fontId="5"/>
  </si>
  <si>
    <t>残留農薬(5/17-5/22)</t>
    <phoneticPr fontId="16"/>
  </si>
  <si>
    <t>※2022年 第19週（5/9～5/15） 現在</t>
    <phoneticPr fontId="5"/>
  </si>
  <si>
    <t>平年並み</t>
    <rPh sb="0" eb="3">
      <t>ヘイネンナ</t>
    </rPh>
    <phoneticPr fontId="106"/>
  </si>
  <si>
    <t>非常に少ない</t>
    <rPh sb="0" eb="2">
      <t>ヒジョウ</t>
    </rPh>
    <rPh sb="3" eb="4">
      <t>スク</t>
    </rPh>
    <phoneticPr fontId="5"/>
  </si>
  <si>
    <t>マルト製菓</t>
  </si>
  <si>
    <t>イオンビッグ</t>
  </si>
  <si>
    <t>富士貿易</t>
  </si>
  <si>
    <t>フジッコ</t>
  </si>
  <si>
    <t>ヤマザワ</t>
  </si>
  <si>
    <t>イオンマーケット...</t>
  </si>
  <si>
    <t>社会福祉法人青葉...</t>
  </si>
  <si>
    <t>九州コーケン</t>
  </si>
  <si>
    <t>ミートショップま...</t>
  </si>
  <si>
    <t>岩田屋</t>
  </si>
  <si>
    <t>酢屋亀本店</t>
  </si>
  <si>
    <t>森永乳業</t>
  </si>
  <si>
    <t>高知県農業協同組...</t>
  </si>
  <si>
    <t>富士シティオ</t>
  </si>
  <si>
    <t>山吹</t>
  </si>
  <si>
    <t>マルハニチロ</t>
  </si>
  <si>
    <t>サミット</t>
  </si>
  <si>
    <t>神戸物産</t>
  </si>
  <si>
    <t>いなげや</t>
  </si>
  <si>
    <t>米山食品</t>
  </si>
  <si>
    <t>ローストチキン入りビーフカレー 特定原材料(乳,卵)表示欠落</t>
  </si>
  <si>
    <t>磯の香</t>
  </si>
  <si>
    <t>めかぶ(100g) 一部賞味期限誤表示</t>
  </si>
  <si>
    <t>下地島エアポート...</t>
  </si>
  <si>
    <t>島のびんづめ カツオとマグロの佃煮 一部特定原材料表示欠落</t>
  </si>
  <si>
    <t>おやつカンパニー...</t>
  </si>
  <si>
    <t>ベビースター ラーメンおつまみ 一部麺よりピーナッツ多量</t>
  </si>
  <si>
    <t>サンエー</t>
  </si>
  <si>
    <t>ポキポキウインナー 3品目 一部保存温度基準満たさず販売</t>
  </si>
  <si>
    <t>オーシャンシステ...</t>
  </si>
  <si>
    <t>ゴロゴロいかのメンチカツ 一部アレルゲン(乳成分)表示欠落</t>
  </si>
  <si>
    <t>辛子明太子 KE 一部ラベル誤貼付でアレルゲン(小麦)表示欠落</t>
  </si>
  <si>
    <t>とりせん</t>
  </si>
  <si>
    <t>太田八幡町店 大盛ぶっかけ(讃岐うどん,信州そば) 一部表示誤貼付</t>
  </si>
  <si>
    <t>日本珈琲貿易</t>
  </si>
  <si>
    <t>アルバレナ(ストロベリーパイ,チョコパイ) 一部カビ発生</t>
  </si>
  <si>
    <t>八乙女店 ボイル刻みめかぶ 消費期限誤表示</t>
  </si>
  <si>
    <t>六花亭製菓</t>
  </si>
  <si>
    <t>マルセイバターサンド 一部外箱表示と異なる賞味期限</t>
  </si>
  <si>
    <t>食品リコール・回収情報　(5/16-5/22)</t>
    <rPh sb="0" eb="2">
      <t>ショクヒン</t>
    </rPh>
    <rPh sb="7" eb="9">
      <t>カイシュウ</t>
    </rPh>
    <rPh sb="9" eb="11">
      <t>ジョウホウ</t>
    </rPh>
    <phoneticPr fontId="5"/>
  </si>
  <si>
    <t>長崎かすていら 2品目 一部包装不良でカビ発生の恐れ</t>
  </si>
  <si>
    <t>各務原鵜沼店 納豆巻き 特定原材料(卵)表示欠落</t>
  </si>
  <si>
    <t>ウェデル ホワイトチョコレート 特定原材料(乳成分)表示欠落</t>
  </si>
  <si>
    <t>ヨープレイト ストロベリー＆フランボワーズ カビ発生の恐れ</t>
  </si>
  <si>
    <t>松見町店 水曜限定生寿司 アレルゲン(卵,小麦)表示欠落</t>
  </si>
  <si>
    <t>本郷台店 フレンチドーナツ(シュガー,シナモン) アレルゲン(卵)表示欠落</t>
  </si>
  <si>
    <t>AOHANI 干し芋 一部カビの発生の恐れ</t>
  </si>
  <si>
    <t>ユズシトラス2製品 製造許可範囲外の生産品</t>
  </si>
  <si>
    <t>ハッカミント2製品 製造許可範囲外での生産品</t>
  </si>
  <si>
    <t>CBDオイル3製品 製造許可範囲外の生産品</t>
  </si>
  <si>
    <t>もち豚チャーシュー一部 アレルゲン(小麦)表示欠落</t>
  </si>
  <si>
    <t>豚タンスライス一部 消費期限誤表記</t>
  </si>
  <si>
    <t>すや亀 味噌3商品 賞味期限誤表記</t>
  </si>
  <si>
    <t>森永 トリプルヨーグルト砂糖不使用カップ 大腸菌群陽性の恐れ</t>
  </si>
  <si>
    <t>にら小袋 一部注意事項表示欠落</t>
  </si>
  <si>
    <t>三崎店 筍たっぷりパリッと春巻 一部ラベル誤貼付で表示欠落</t>
  </si>
  <si>
    <t>大野城店 お手軽チキン南蛮丼 一部特定原材料(卵)表示欠落</t>
  </si>
  <si>
    <t>箕輪店 ロースかつ重＆讃岐うどんセット 一部アレルゲン表示欠落</t>
  </si>
  <si>
    <t>岡山店 沖縄パインブロックカット、スティックカット 一部表示欠落</t>
  </si>
  <si>
    <t>ちーず竹輪 一部異物(金属片)の混入の恐れ</t>
  </si>
  <si>
    <t>子持ちからふとししゃも 一部消費期限欠落</t>
  </si>
  <si>
    <t>小平上水本町店 タイ風若鶏ももから揚 一部表記欠落</t>
  </si>
  <si>
    <t>石神井台店 にぎり寿司＆そばセット 一部ラベル誤貼付で表示欠落</t>
  </si>
  <si>
    <t>チェダーチーズバー 一部カビ発生の恐れ</t>
  </si>
  <si>
    <t>小平鈴木町店 そうめんチャンプルー ラベル誤貼付で(えび)表示欠落</t>
  </si>
  <si>
    <t>帯広店 ところてん 一部賞味期限誤表記</t>
  </si>
  <si>
    <t>機能性表示食5/22現在　5,442品目です　(A18,A89,A178,A217を除く)</t>
    <phoneticPr fontId="16"/>
  </si>
  <si>
    <t>2022年第17週（4月25日〜 5月1日）、2022年第18週（5月2日〜 5月8日）</t>
    <phoneticPr fontId="106"/>
  </si>
  <si>
    <t>結核例204</t>
    <phoneticPr fontId="5"/>
  </si>
  <si>
    <t>血清群・毒素型：‌O26 VT1（7例）、O157 VT2（5例）、O111VT1・VT2（1例）、O103 VT1（1例）、
O55VT1（1例）、その他・不明（4例）
累積報告数：272例（有症者131例、うちHUS 3例．死亡なし）</t>
    <phoneticPr fontId="106"/>
  </si>
  <si>
    <t xml:space="preserve">年齢群：1歳（2例）、4歳（1例）、6歳（1例）、9歳（1例）、10代（1例）、
20代（1例）、30代（4例）、40代（2例）、50代（2例）、60代（2例）、70代（2例）
</t>
    <phoneticPr fontId="106"/>
  </si>
  <si>
    <t xml:space="preserve">腸管出血性大腸菌感染症19例（有症者12例、うちHUS なし）
感染地域：国内16例、国内・国外不明3例
国内の感染地域：‌兵庫県4例、福岡県3例、東京都2例、北海道1例、宮城県1例、千葉県1例、熊本県1例、国内（都道府県不明）3例
</t>
    <phoneticPr fontId="106"/>
  </si>
  <si>
    <t>腸チフス2例 感染地域：インドネシア2例</t>
    <phoneticPr fontId="106"/>
  </si>
  <si>
    <t>E型肝炎6例 感染地域（感染源）：‌埼玉県1例（不明）、東京都1例（不明）、石川
県1例（不明）、兵庫県1例（不明）、長崎県1例（不明）、
国内（都道府県不明）1例（不明）
A型肝炎1例 感染地域：国内（都道府県不明）</t>
    <phoneticPr fontId="106"/>
  </si>
  <si>
    <t>レジオネラ症17例（肺炎型17例）
感染地域：‌群馬県2例、山形県1例、神奈川県1例、富山県1例、石川県1例、福井県1例、岐阜県1例、静岡県1例、三重県1例、岡山県1例、広島県1例、熊本県1例、大阪府/インド1例、国内・国外不明3例
年齢群：‌40代（1例）、50代（1例）、60代（1例）、70代（10例）、80代（4例）
累積報告数：332例</t>
    <phoneticPr fontId="106"/>
  </si>
  <si>
    <t>アメーバ赤痢4例（腸管アメーバ症4例）
感染地域：東京都1例、愛知県1例、国内（都道府県不明）2例感染経路：‌性的接触2例（異性間1例、同性間1例）、経口感染1例、不明1例</t>
    <phoneticPr fontId="106"/>
  </si>
  <si>
    <t>次のとおり食中毒（疑い）が発生したので発表します</t>
    <phoneticPr fontId="16"/>
  </si>
  <si>
    <t>事件の探知
　令和４年５月１７日（火）、直方市内の医療機関から、刺身等を食べて食中毒様症状を呈した患者を診察し、胃アニサキス症と診断した旨、嘉穂・鞍手保健福祉環境事務所に届出があった。
概要
　嘉穂・鞍手保健福祉環境事務所が調査したところ、直方市内のスーパーで５月１２日（木）に購入したすし及び刺身を午後８時頃から自宅で喫食した４名中１名が、５月１３日（金）午前３時頃から食中毒症状を呈していることが判明した。現在、同事務所において、食中毒疑いとして調査を進めている。
腹痛で調査中ただし、入院はしていない。</t>
    <rPh sb="235" eb="237">
      <t>フクツウ</t>
    </rPh>
    <rPh sb="238" eb="241">
      <t>チョウサチュウ</t>
    </rPh>
    <rPh sb="245" eb="247">
      <t>ニュウイン</t>
    </rPh>
    <phoneticPr fontId="16"/>
  </si>
  <si>
    <t>福岡県</t>
    <rPh sb="0" eb="3">
      <t>フクオカケン</t>
    </rPh>
    <phoneticPr fontId="16"/>
  </si>
  <si>
    <t>https://www.pref.fukuoka.lg.jp/press-release/syokuchudoku20220518.html</t>
    <phoneticPr fontId="16"/>
  </si>
  <si>
    <t>福岡県
生活衛生課　食品衛生係</t>
    <rPh sb="0" eb="3">
      <t>フクオカケン</t>
    </rPh>
    <phoneticPr fontId="16"/>
  </si>
  <si>
    <t>保育園で「消毒液を１０回なめた」５歳女児、急性アルコール中毒で一時意識不明</t>
    <phoneticPr fontId="16"/>
  </si>
  <si>
    <t>島根県雲南市の市立保育園で、女児（５）が新型コロナウイルス対策で園内に置かれていたアルコール消毒液をなめて意識を失い、急性アルコール中毒と診断される事案があった。女児は回復したが、市は消毒液を子どもの手が届かない場所で保管し、職員の監視下で使うよう注意喚起した。市などによると、女児は３月２８日午後３時半頃、保育園で体調不良を訴えた。間もなく呼びかけに応じなくなり、同県出雲市の県立中央病院に救急搬送された。女児は同日夜に目を覚まし、「消毒液を１０回くらいなめた」と話したといい、血液検査で１デシ・リットルあたり１２０ミリ・グラムと高いアルコール濃度を検出。急性アルコール中毒と診断された。　診察した県立中央病院の平出智裕医師（４２）は「子どもは好奇心で口にしやすく、面白がって繰り返すと中毒症状につながる可能性がある」と指摘している。</t>
    <phoneticPr fontId="16"/>
  </si>
  <si>
    <t>https://article.auone.jp/detail/1/2/2/162_2_r_20220519_1652930101620002</t>
    <phoneticPr fontId="16"/>
  </si>
  <si>
    <t>島根県</t>
    <rPh sb="0" eb="3">
      <t>シマネケン</t>
    </rPh>
    <phoneticPr fontId="16"/>
  </si>
  <si>
    <t>読売新聞</t>
    <rPh sb="0" eb="4">
      <t>ヨミウリシンブン</t>
    </rPh>
    <phoneticPr fontId="16"/>
  </si>
  <si>
    <t>広島県内でフグ食中毒が増加　コロナ禍での釣り人気影響？</t>
    <phoneticPr fontId="16"/>
  </si>
  <si>
    <t>広島県内でフグを食べて食中毒となった件数が2021年は5件に上り、この10年間で2番目に多かったことが県のまとめで分かった。全て釣ってきたフグの毒にあたった。新型コロナウイスル禍で屋外レジャーとして釣りの人気は根強い中、県の担当者は「素人のフグ調理はとても危険」と訴えている。　21年は福山市で1件、呉市で3件、広島市で1件起きた。いずれもフグの種類は不明で釣れたフグを家庭で調理して食べた。また調理者は全員フグを処理する資格を持っていなかった。広島市の21年12月のケースでは、男性が自ら釣ったフグを家庭で調理し、刺し身とゆでた内臓の一部を食べた後、歩けなくなり入院した。　県食品生活衛生課の担当者は「コロナ禍で釣りを楽しむ人が増えたことが影響しているかもしれない」と推測する。ネット上にはフグのさばき方を解説する動画もある。呉市生活衛生課は「フグは海岸からでもよく釣れる。被害が増えないか心配」と気をもむ。
　今年も4月に広島市で1件発生。フグの処理資格を持っていない飲食店の経営者がフグを調理し、ゆでた肝を1人で食べ、歩行が困難となった。
　フグ毒のテトロドトキシンは青酸カリの千倍以上とされる猛毒。呼吸困難や運動まひを引き起こし、致死率も高い。19年には自分で釣ったフグを調理して食べた呉市内の男性が死亡している。県などは「フグの毒は命に関わる。甘く見ず、素人の調理は絶対にやめてほしい」と呼びかけている。</t>
    <phoneticPr fontId="16"/>
  </si>
  <si>
    <t>https://www.chugoku-np.co.jp/articles/-/166247</t>
    <phoneticPr fontId="16"/>
  </si>
  <si>
    <t>広島県</t>
    <rPh sb="0" eb="3">
      <t>ヒロシマケン</t>
    </rPh>
    <phoneticPr fontId="16"/>
  </si>
  <si>
    <t>中国新聞</t>
    <rPh sb="0" eb="4">
      <t>チュウゴクシンブン</t>
    </rPh>
    <phoneticPr fontId="16"/>
  </si>
  <si>
    <t>刺し身に「アニサキス」で食中毒　経験者「胃を刺されたよう」</t>
    <phoneticPr fontId="16"/>
  </si>
  <si>
    <t>先週、鳥取県では寄生虫アニサキスによる食中毒が２件報告されました。ＴＳＫは過去にこの食中毒を体験した人から痛みや症状の証言を得ました。また相次いだアニサキスの危険を回避する方法とは。長さ２から３センチ、幅０．５から１ｍｍくらいの白い糸状の生物。これが先週、米子市と倉吉市で報告された食中毒の原因寄生虫「アニサキス」です。米子保健所・梁川直宏課長：
「いずれも生の魚を食べたことが原因です。アニサキスの幼虫はサバ、サンマなど青魚に寄生。内臓に寄生している虫が食べられる身に移る」
生きた魚の内臓に寄生するアニサキスは、魚が死んで内臓が傷むと身に移動する特性があります。その身を刺身などとして生で食べることで人間が取り込んでしまうのです。先週報告された倉吉のケースでは、イワシの刺身を食べアニサキスの食中毒が起きています。鳥取県内では発表された２件以外に家庭でおきたものも含め、今年すでに９件確認されています。なぜなのか。
米子保健所・梁川直宏課長：
「色々な要因があるがイワシの豊漁が影響しているかも」アニサキスによる食中毒の症状は激しい腹痛、吐き気など。ＴＳＫは取材の中で２年前、サバ寿司を食べて食中毒になった島根県に住む３０代の男性の証言を得ました。男性は今まで経験したことの無い苦しみだったと言います。
アニサキスの食中毒経験者：「サバ寿司を食べた約７時間後、胃を千枚通しで刺されるような痛みで目が覚める。断続的な強い痛み」この男性は痛みに耐えられず、病院に駆け込んだところ体内から４匹のアニサキスが見つかりました。人間の胃に潜り込もうとするアニサキス、しかし痛みをともなうのはアニサキスが胃を刺激しおこるアレルギー反応のためです。このため多くのケースは、胃カメラなどで直接摘出することで症状が回復します。日頃の食生活でアニサキスから身を守るには。食品の保存について研究する鳥取県の施設では調理の方法が重要だと注意を促します。
鳥取県産業技術センター・加藤愛センター長：「新鮮な魚を選ぶことが大前提。速やかに内臓を取り除くこと。万全を期す為にはマイナス２０度で２４時間以上冷凍、または６０℃なら１分、７０℃以上なら瞬時で死滅する」アニサキスがいないか見て確認することに加え最も有効な処理方法は冷凍または加熱。酢でしめても醤油に付けてもアニサキスは死なないのです。鮮度のいい青魚を加熱せず刺身で味わいたい。境港市内の飲食店が行うのはマイナス６０度、２４時間以上の冷凍です。県の指導による手法で、アニサキスを確実に殺したあと短時間で上手に解凍し、さらに目視で確認。こうして提供される刺身は。宍道記者：「冷凍とは思えない新鮮な触感、そして味覚です」味処美佐・濱野政和さん：「ご家庭でも薬局で売っている塩化カルシウムを水溶液にして冷凍することができる。試してみて下さい」</t>
    <phoneticPr fontId="16"/>
  </si>
  <si>
    <t xml:space="preserve">
TSKさんいん中央テレビ</t>
    <phoneticPr fontId="16"/>
  </si>
  <si>
    <t>鳥取県</t>
    <rPh sb="0" eb="3">
      <t>トットリケン</t>
    </rPh>
    <phoneticPr fontId="16"/>
  </si>
  <si>
    <t>https://www.fnn.jp/articles/-/361036?utm_source=headlines.yahoo.co.jp&amp;utm_medium=referral&amp;utm_campaign=relatedLink</t>
    <phoneticPr fontId="16"/>
  </si>
  <si>
    <t>ホテル・旅館の食中毒予防と対策～設備・調理の管理方法、従業員教育の徹底</t>
    <phoneticPr fontId="16"/>
  </si>
  <si>
    <t>ホテルや旅館などの宿泊業で取り扱われる食材に傷みや消費期限切れ、調理方法や手順などで問題があると、集団食中毒になりかねない。事業者は施設の衛生管理や食品の取り扱いに十分注意する必要があるのは言うまでもない。しかし食中毒対策や衛生管理などは実施しだすときりがない。そこで、ホテルや旅館業が実施できる食中毒対策について、厚生労働省の資料をもとに解説していく。宿泊施設で実施する衛生管理などの参考にしてほしい。
［参考］
厚生労働省「旅館・ホテルにおけるHACCPの考え方を取り入れた衛生管理手引書」（PDF）
政府広報オンライン「食中毒予防の原則と6つのポイント」
従業員の健康管理
従業員の出勤時には、体温確認や手洗いチェックなどを行い、体調管理を実施しよう。そして発熱や吐き気などの症状があるスタッフには食品の取り扱いを行わせず、速やかに責任者へ相談、早退させるなどの対応を実施するのが望ましい。
従業員の衛生面において注意しなければならない点は以下の通りだ。
・清潔な作業着や帽子、履物の着用（こまめな洗濯の実施）
・食品に触れる際には、必ずマスクや手袋を着用
・定期的な検査（検便など）の実施
・外部の業者が施設を出入りする場合にも、従業員と同様の対応を実施
従業員の健康状態もしっかり管理しよう。発熱や吐き気などの症状があるスタッフには食品の取り扱いを行わせず、速やかに責任者へ相談、早退させるなどの対応を実施するのが望ましい。</t>
    <phoneticPr fontId="16"/>
  </si>
  <si>
    <t>https://www.foods-ch.com/anzen/1652679857773/</t>
    <phoneticPr fontId="16"/>
  </si>
  <si>
    <t>フーズチャネル</t>
    <phoneticPr fontId="16"/>
  </si>
  <si>
    <t>全国</t>
    <rPh sb="0" eb="2">
      <t>ゼンコク</t>
    </rPh>
    <phoneticPr fontId="16"/>
  </si>
  <si>
    <t>累計感染者数の増加ペース 109</t>
    <rPh sb="0" eb="2">
      <t>ルイケイ</t>
    </rPh>
    <rPh sb="2" eb="5">
      <t>カンセンシャ</t>
    </rPh>
    <rPh sb="5" eb="6">
      <t>スウ</t>
    </rPh>
    <rPh sb="7" eb="9">
      <t>ゾウカ</t>
    </rPh>
    <phoneticPr fontId="5"/>
  </si>
  <si>
    <t>今週の新型コロナ 新規感染者数　世界で613万人(対前週の増加に対して更に212万人)増加</t>
    <rPh sb="0" eb="2">
      <t>コンシュウ</t>
    </rPh>
    <rPh sb="9" eb="15">
      <t>シンキカンセンシャスウ</t>
    </rPh>
    <rPh sb="23" eb="24">
      <t>ニン</t>
    </rPh>
    <rPh sb="24" eb="25">
      <t>タイ</t>
    </rPh>
    <rPh sb="25" eb="27">
      <t>ゼンシュウ</t>
    </rPh>
    <rPh sb="28" eb="30">
      <t>ゾウカ</t>
    </rPh>
    <rPh sb="31" eb="32">
      <t>タイ</t>
    </rPh>
    <rPh sb="34" eb="35">
      <t>サラ</t>
    </rPh>
    <rPh sb="40" eb="41">
      <t>ニン</t>
    </rPh>
    <rPh sb="43" eb="45">
      <t>ゾウカ</t>
    </rPh>
    <phoneticPr fontId="5"/>
  </si>
  <si>
    <t>Reported 5/22　 6:20 (前週より613万人) 　　世界は感染　第四波は終息中、アジアでは一部拡大傾向</t>
    <rPh sb="21" eb="23">
      <t>ゼンシュウ</t>
    </rPh>
    <rPh sb="22" eb="23">
      <t>シュウ</t>
    </rPh>
    <rPh sb="23" eb="24">
      <t>ゼンシュウ</t>
    </rPh>
    <rPh sb="28" eb="30">
      <t>マンニン</t>
    </rPh>
    <rPh sb="34" eb="36">
      <t>セカイ</t>
    </rPh>
    <rPh sb="37" eb="39">
      <t>カンセン</t>
    </rPh>
    <rPh sb="40" eb="42">
      <t>ダイヨン</t>
    </rPh>
    <rPh sb="42" eb="43">
      <t>ナミ</t>
    </rPh>
    <rPh sb="44" eb="46">
      <t>シュウソク</t>
    </rPh>
    <rPh sb="46" eb="47">
      <t>チュウ</t>
    </rPh>
    <rPh sb="53" eb="55">
      <t>イチブ</t>
    </rPh>
    <rPh sb="55" eb="59">
      <t>カクダイケイコウ</t>
    </rPh>
    <phoneticPr fontId="5"/>
  </si>
  <si>
    <t>https://weekly-economist.mainichi.jp/articles/20220524/se1/00m/020/004000c</t>
    <phoneticPr fontId="16"/>
  </si>
  <si>
    <t>https://www.nna.jp/news/show/2337412</t>
    <phoneticPr fontId="16"/>
  </si>
  <si>
    <t>https://news.yahoo.co.jp/articles/4f0b0b66a2606908cab68e94687024eb466d827d</t>
    <phoneticPr fontId="16"/>
  </si>
  <si>
    <t>https://foodfun.jp/archives/18960</t>
    <phoneticPr fontId="16"/>
  </si>
  <si>
    <t>https://www.jetro.go.jp/biz/areareports/2022/a8d0750881d0c9e8.html</t>
    <phoneticPr fontId="16"/>
  </si>
  <si>
    <t>https://www.nna.jp/news/show/2336776</t>
    <phoneticPr fontId="16"/>
  </si>
  <si>
    <t>https://jp.reuters.com/article/marketsNews/idJPL3N2X83Y7</t>
    <phoneticPr fontId="16"/>
  </si>
  <si>
    <t>https://news.nissyoku.co.jp/flash/848988</t>
    <phoneticPr fontId="16"/>
  </si>
  <si>
    <t>https://www.nikkei.com/article/DGXZQOGN16AIN0W2A510C2000000/</t>
    <phoneticPr fontId="16"/>
  </si>
  <si>
    <t>https://nordot.app/897736987394621440?c=113896078018594299</t>
    <phoneticPr fontId="16"/>
  </si>
  <si>
    <t>ベトナムの首都ハノイ市公安局（警察）と市場管理局は16日、同市ホアイドゥク郡アンカイン村の商品包装作業所への捜索を合同で行い、日本製を偽装した中国製キャンディーを大量に発見した。押収量は数トンに上った。17日付の商工省公式サイトによると、業者は中国製キャンディーを大量に仕入れ、いったん包みから取り出して、８種類のフルーツキャンディーの袋（300グラム入り）に詰め替えていた。袋には「Made in Japan」の文字のほか、「OSASHI-FUKUDAYA」の輸入企業名が印刷されていた。輸入企業の所在地は南部ビンズオン省タンウエン町の「ベトナム・シンガポール第２―Ａ工業団地」とされていた。作業所を経営していた男は「人を雇って、仕入れてきたキャンディーを別の袋に詰め替えさせていた」と供述している。</t>
    <phoneticPr fontId="16"/>
  </si>
  <si>
    <t>アメリカでは乳児用の粉ミルク不足が深刻化していて、品不足解消のため、ヨーロッパから空輸されることが明らかになりました。　スイスの食品大手「ネスレ」は17日、オランダとスイスからアメリカに向けて在庫の粉ミルクを空輸する方針を示しました。　アメリカでは、2月に大手メーカーの粉ミルクを飲んで細菌感染を起こした赤ちゃん2人が死亡した報告があり、工場が閉鎖されたことをきっかけに粉ミルク不足が深刻化しています。　今月12日はバイデン大統領が、ネスレや小売りのウォルマート幹部と面会し、供給不足の解消を要請する騒ぎになっていました。</t>
    <phoneticPr fontId="16"/>
  </si>
  <si>
    <t>近年のクラフトビール人気の高まりを受け、クラフトビールの醸造所や、クラフトビールを取り扱う飲食店の数が急増している。　クラフトビールを楽しむシーンが増える中で、ワイン同様、香りや味わいを最大限に引き出すためのグラスにも徐々に注目が集まりつつある。　クラフトビール事業を展開するファイブ・グッド（東京・東陽町、中村淳之介社長）はこのほど、ドイツの老舗グラスメーカーであるラスタル社（英語表記：RASTAL）のクラフトビールグラスの輸入販売を開始する。
　まずは5種をメインに、商品の入荷は22年夏以降を予定する。ラスタル社のビールグラスは、グラスの直径や口の中に流れ込んでくる角度により、香りや見た目、味わいがどのように変化するかなど、材質や形状によってビールの味わいが変わることを理解した開発者が科学的にデザインしている。　〈TEKUグラス〉（参考卸価格800円程度・変動する可能性あり）は、イタリアの醸造家・Teo Musso氏と、官能評価のスペシャリストで世界的ビール専門家・Lorenzo “Kuaska” Dabove氏のデザインによリ生まれ、彼らの頭文字である「Te」と「Ku」をとって名付けられた。　ワイングラスのように脚がついており、広い液面から飲み口に向かって鋭く狭まっていく独特の形状で、どんなスタイルのビールもその香りを最大限に引き出す。　飲み口はフラットになっているため、ビールがスムーズに口の中へ流れ込み、舌の上へ広がってしっかりとした味わいが楽しめる。また、ロゴを入れたオリジナルグラスを作製することも可能で、醸造所やビアバー、イベント用のグッズなど、幅広いニーズに対応できるという。　最小ロット数は500脚からで、発注から納品まで２～３カ月ほど。価格は個別対応となる。</t>
    <phoneticPr fontId="16"/>
  </si>
  <si>
    <t>https://news.yahoo.co.jp/articles/a23d813b5ebe7f8fa6649ebf6f9b1ed007141c04</t>
    <phoneticPr fontId="16"/>
  </si>
  <si>
    <t>「北朝鮮は中国にすでに支援を要請したのはもちろん、国際社会にもＳＯＳ信号を送っているのです。ただし、金正恩（キム・ジョンウン）国務委員長の自尊心からも、韓米の支援は絶対に受けないでしょう」北朝鮮外務省に２０年ほど勤務し、２０１９年に韓国に亡命した元駐クウェート北朝鮮大使代理だったリュ・ヒョヌ氏は１７日、電話取材に対して「尹錫悦（ユン・ソクヨル）政府とジョー・バイデン米政府の対北政策に反発している金正恩としては、自尊心のせいから助けを求めるのは容易でないだろう」と話した。実際、北朝鮮は韓国統一部が提案した防疫支援関連の実務接触に対して２日間沈黙している。リュ氏は金日成（キム・イルソン）・金正日（キム・ジョンイル）父子の統治資金を管理して北朝鮮最高指導者の「金庫番」と言われた全日春（チョン・イルチュン）元労働党３９号室室長の婿だ。
－－北朝鮮の新型コロナウイルス感染症（新型肺炎）の状況は。
「北朝鮮にいた時期には結核が多かったが、住民の食糧状況があまりにも悪く環境が劣悪だったため菌が幾何級数的に瞬時に広がった。新型コロナも同じだ。対策としてヤナギの葉を煎じて飲めと言うのが話になるか。平壌（ピョンヤン）医学大学病院でもビール瓶で点滴を製造して重症患者を治療する。注射器も十分ではない。２年間続いた国境封鎖で住民大部分もすでに非常にストレスを受けていて、鋭敏な状態にあるはずだ」
－－北朝鮮は外部の支援を受けるだろうか。
「中国・ロシア・国際機構の救援しか受けないだろう。尹錫悦・バイデン政府の対北基調が気に入らない北朝鮮としては、韓米支援は自尊心から死んでも受けずに断る可能性が高い」
－－北朝鮮に必要な医療支援は。
「錠剤形態の治療薬を望み、ワクチンは要求しないだろう。北朝鮮は平壌でさえ一日に２～３時間しか電気が供給されない。（冷凍・冷蔵設備を備えるとしても）電気に設備を回せないのにワクチンを与えたところで無用の長物で、真水と同じだ」</t>
    <phoneticPr fontId="16"/>
  </si>
  <si>
    <t>新型コロナウイルス感染拡大による外出規制などにより、外食の機会が減り、自宅で自炊する機会が増えた。食材に向き合う時間が増えたことで、食材の地産地消や、動物福祉、気候変動への対応など、食品の環境負荷に関心を持つ消費者が増えている。この点は、ドイツ連邦食料・農業省が実施した有機食品に関する消費者アンケート（2022年2月発表、注1）でも確認できる。このアンケートによると、有機食品の購入頻度の設問で、5％が「有機食品だけを購入する」、33％は「有機食品をよく購入する」と回答。2016年発表の結果（それぞれ3％、21％）に比べて増加した。また、有機食品を購入する動機では、「環境・気候保護およびそれぞれの家畜の種類や特性に適した飼育方法」が最大だった。
持続可能な食品への関心の高まりなどから、一部の企業や業界では、環境負荷など条件をクリアした食品にラベルを付ける独自の取り組みを進めている。競合商品との差別化につなげるのも狙いだ。他方で、そのようなラベルは複数ある。その結果、それぞれのラベルに関する情報を消費者がきちんと理解できていない面もあるようだ。「インパクト・フランス」が実施したアンケート（注2）では、食品ラベル（有機食品、フェアトレードなど）を複数認識している回答者のうち、ラベルの運営者・機関までは知らないとした回答者が45％あった。ラベル貼付により（食品メーカーなど）企業がコミットしている内容を知らないという回答者は38％。理解できていない回答者が、それぞれ半数近くに上ったことになる（注3）。
また、インパクト・フランスの調査上、フランス企業の社会・環境への責任レベルを示す指標として、スコア表示を公的機関が制度的に導入することについては、87％が賛成している（注4）。同じ傾向は、欧州全体でもみられる。欧州消費者機構（BEUC）が実施したアンケート（注5）では、持続可能性に関する情報を食品ラベルに含めるべきかとの問いに対し、57％が「賛成」と回答した。</t>
    <phoneticPr fontId="16"/>
  </si>
  <si>
    <t>ベトナム農業・地方開発省によれば、新型コロナウイルスの感染者の減少に伴う外食需要の回復を受け、家畜のブタの価格が上昇している。ベトナム・ニュース（ＶＮＳ）が17日報じた。 全国の平均価格はブタ１キログラム当たり５万3,000ドン（2.3米ドル、約296円）～５万8,000ドンで…</t>
    <phoneticPr fontId="16"/>
  </si>
  <si>
    <t>米医薬品大手アボット・ラボラトリーズは１６日、乳児用粉ミルクの生産再開に関して米食品医薬品局（ＦＤＡ）の同意を得たと発表した。今後は裁判所の認可が下りれば、生産再開に着手できる。米国内向け粉ミルク供給最大手のアボットは２月、ミシガン州スタージス工場で製造している「シミラック」などの粉ミルクについて、乳児が細菌感染症を起こしたとの申し立てを受けて製品回収し、全米で在庫不足が広がった。その後ＦＤＡが工場への立ち入り調査を実施。アボット側は４月８日に対応計画を提出していた。アボットのフォード最高経営責任者（ＣＥＯ）は「このＦＤＡの同意は、スタージス工場を再稼働させて全米の粉ミルク不足を緩和できるようにするための重要な一歩だ。われわれはこれからもＦＤＡと協力し、迅速かつ安全な工場再開に取り組んでいきたい」とコメントした。</t>
    <phoneticPr fontId="16"/>
  </si>
  <si>
    <t>雪印メグミルクは13日、シンガポールに現地法人「雪印メグミルクシンガポール（MEGMILK SNOW BRAND SINGAPORE）」を設立すると発表した。東南アジア、東アジア、オセアニアの経済成長を見据え、戦略拠点として活用する。設立予定は8月で同社が100％出資し、資本金は780万シンガポールドル（約7億円）。拠点設置で情報に対する鮮度・スピードを向上させ、戦略エリアと位置付ける同地域での事業拡大を図っていく。</t>
    <phoneticPr fontId="16"/>
  </si>
  <si>
    <t>米マクドナルドは16日、ロシアによるウクライナ侵攻を受け、ロシア事業を売却すると発表した。同社は3月上旬からロシアでの事業を一時停止していた。現地で売却先を探している。撤退に伴う損失として最大で14億ドル（約1800億円）計上する。同社は声明で「ウクライナでの戦争による人道的危機と予測不可能な経営環境から、ロシアでの事業を継続して保有することはもはや不可能で、マクドナルドの価値観とも一致しないと結論づけた」と述べた。マクドナルドはロシアに850店を展開し、同国内で6万2000人の従業員を抱える。売却後の店舗はマクドナルドの名称やロゴ、ブランドやメニューは使用しない予定だ。ロシアにおける商標は保持し続ける。
取引完了までは同国で働く従業員への給与支払いを続けた上で、売却先でも将来の雇用が維持されるよう求める方針だ。
撤退に伴い12億～14億ドルの損失を計上し、2022年12月期通期の営業利益率が40%台になるとの見通しを示した。減損などを除いた調整後の営業利益率は40%台半ばを見込む。ロシアからの撤退に伴い通期の設備投資額は従来より1億ドル程度減らし、21億～23億ドルを予定する。22年1～3月期決算では、ロシアでの事業停止に伴う関連費用として2700万ドルを計上していた。
マクドナルドはソ連崩壊の直前の1990年1月、西側のファストフードチェーンとして初めて同国に進出し、東西冷戦の終結の象徴とされた。クリス・ケンプチンスキー最高経営責任者（CEO）は従業員やオーナーにあてたメモで「ウクライナでの戦争による人道的危機は看過できない。32年前のロシア市場進出時のような希望と約束を示すゴールデンアーチ（同社のロゴ）を思い描くことは不可能だ」と述べた。米エール大経営大学院によると、ロシアのウクライナ侵攻以降、ロシア事業からの撤退や事業の一時停止・縮小、新規投資や開発の延期を表明した企業は5月16日時点で1000社超に上る。米の飲食店企業ではスターバックスもロシアで展開する全130店を一時閉鎖している。ケンプチンスキー氏は企業によるロシア事業の再考について「前例のない複雑な問題で、重大な結果をもたらすものだ」と指摘する。</t>
    <phoneticPr fontId="16"/>
  </si>
  <si>
    <t>中国が東京電力福島第1原発事故後に導入した日本産食品の輸入規制措置を巡り、日中両政府が設けた協議体が1年以上開かれていないことが13日、分かった。複数の日中関係筋が明らかにした。日本は開催を求めているが中国は応じず、早期の規制撤廃は難しい状況だ。中国が申請したTPP加盟の議論にも影響を及ぼしそうだ。
　21年4月に日本政府が福島第1原発の処理水を海洋放出する方針を決定したことを受け、中国側は態度を硬化。同11月の日中経済パートナーシップ協議で日本側は早期再開を求めたが中国側は応じず、「日中農水産物貿易協力メカニズム」の協議は約1年3カ月開かれていない。</t>
    <phoneticPr fontId="16"/>
  </si>
  <si>
    <t>ヤム・チャイナ（中国名：百勝中国）は、中国最大のレストラン・チェーンの運営企業だ。中国の1600以上の都市で合計1万1788店舗（2021年12月末現在）のレストランを運営し、21年（12月末）連結売上高が98・5億米ドル（約1兆2608億円）に達した。元々は米国の大手レストラン・チェーンであるヤム・ブランドの中国事業部門としてスタートした。1987年に米国のファストフードのケンタッキー・フライド・チキンを初めて中国に出店した後、中国事業部門がスピンオフで独立法人化された。16年11月にニューヨーク証券取引所、20年9月に香港証券取引所にそれぞれ上場した。ヤムは英語で「おいしい」の意味だ。
　主力のレストラン・チェーンはケンタッキーとピザハット。ケンタッキーは87年に北京で初出店し、21年末時点で中国国内で8100店舗超を運営している。中国各地の嗜好(しこう)に合わせて、チキン以外にビーフバーガーやポーク、海鮮、米飯、かゆ、新鮮野菜、菓子なども提供するのが特徴。中国でのライバルはマクドナルドやバーガーキングなどがあるものの、店舗数では約2倍の規模を持つ。ピザハットも90年に北京に初出店し、現在は2500店舗超を運営している。その他のブランド展開としては21年末時点で、中華料理のほか、イタリア系のコーヒー・ブランド、メキシコ料理のタコベルなどもある。
　21年の新規出店の都市別構成比では、中国で「1線」と呼ばれる超大都市（北京、上海、深圳、広州）と「2線」といわれる中枢都市クラスの合計が全体の50％で、それ以下の地方中小都市が50％と半々となっている。22年の新規純増店舗数は1000～1200店舗を計画し、設備投資を8億～10億米ドル（約1024億～1280億円）としている。</t>
    <phoneticPr fontId="16"/>
  </si>
  <si>
    <t xml:space="preserve">日本製偽装の中国製キャンディーを大量押収 - </t>
  </si>
  <si>
    <t>粉ミルク不足のアメリカ　欧州から緊急空輸へ（テレビ朝日系（ANN）） - Yahoo!ニュース</t>
  </si>
  <si>
    <t xml:space="preserve">ドイツ老舗グラスメーカーのクラフトビールグラスを輸入販売開始へ【ファイブ・グッド】 </t>
  </si>
  <si>
    <t>「北朝鮮、封鎖のせいで食品価格が最大２０倍に…点滴もビール瓶で製造」</t>
  </si>
  <si>
    <t>気候変動などスコア表示も　jetro</t>
  </si>
  <si>
    <t>食肉用ブタ価格が上昇、外食需要の回復で - NNA ASIA・ベトナム・食品・飲料</t>
  </si>
  <si>
    <t>アボット、粉ミルク生産再開巡りＦＤＡから同意獲得 ｜ ロイター</t>
  </si>
  <si>
    <t>雪印メグミルク、シンガポールに戦略拠点　経済成長見据え - 日本食糧新聞電子版</t>
  </si>
  <si>
    <t>米マクドナルド、ロシア事業売却　損失最大で1800億円： 日本経済新聞</t>
  </si>
  <si>
    <t>日本産食品の輸入規制協議開けず　中国が1年以上拒否 ｜ 共同通信</t>
  </si>
  <si>
    <t>中国の外食大手ヤム・チャイナ 本国で宅配急拡大、米国で上場廃止懸念＝富岡浩司</t>
  </si>
  <si>
    <t>ベトナム</t>
    <phoneticPr fontId="16"/>
  </si>
  <si>
    <t>アメリカ</t>
    <phoneticPr fontId="16"/>
  </si>
  <si>
    <t>ドイツ</t>
    <phoneticPr fontId="16"/>
  </si>
  <si>
    <t>北朝鮮</t>
    <rPh sb="0" eb="3">
      <t>キタチョウセン</t>
    </rPh>
    <phoneticPr fontId="16"/>
  </si>
  <si>
    <t>米国</t>
    <rPh sb="0" eb="2">
      <t>ベイコク</t>
    </rPh>
    <phoneticPr fontId="16"/>
  </si>
  <si>
    <t>シンガポール</t>
    <phoneticPr fontId="16"/>
  </si>
  <si>
    <t>中国</t>
    <rPh sb="0" eb="2">
      <t>チュウゴク</t>
    </rPh>
    <phoneticPr fontId="16"/>
  </si>
  <si>
    <t>　</t>
    <phoneticPr fontId="16"/>
  </si>
  <si>
    <t>クックパッドマートがANA Cargoと連携、地方食材を収穫翌日に配送</t>
    <phoneticPr fontId="16"/>
  </si>
  <si>
    <t>クックパッド（株）は19日、（株）ANA Cargoと連携し、生鮮食品EC「クックパッドマート」で、地方の食材を収穫後、最短翌日に首都圏の1都3県のクックパッドマートユーザーへ届けることが可能になったと発表した。</t>
    <phoneticPr fontId="16"/>
  </si>
  <si>
    <t xml:space="preserve">健康革命を実現へ、えがおCEOに元ベネッセ社長の原田永幸氏が就任 | 通販通信ECMO </t>
    <phoneticPr fontId="16"/>
  </si>
  <si>
    <t>総合健康関連事業を手がける（株）えがおはこのほど、同社の最高経営責任者（CEO）に原田永幸（はらだ・えいこう）氏（73）が就いたと発表した。同社が掲げる「健康革命」の実現に向け、組織体制のさらなる強化を図りたいとしている。就任は16日付。</t>
    <phoneticPr fontId="16"/>
  </si>
  <si>
    <t>小田急百貨店、新宿店本館を10月2日閉館　新宿西口ハルクで営業継続</t>
    <phoneticPr fontId="16"/>
  </si>
  <si>
    <t>小田急百貨店は5月18日、新宿店本館（東京都新宿区）を10月2日に閉館すると発表した。隣接する商業施設「新宿西口ハルク」（同）に食品や化粧品など一部の売場を移し、営業を継続する。　1967年に全面開業した新宿店本館は地上14階・地下2階で、営業面積は約4万7560㎡。50年以上にわたって営業を続けてきたが、新宿駅西口地区の再開発に伴い解体される。跡地には地上48階建て、高さ約260mの高層ビルが建築され、オフィスや商業機能を備えた複合ビルとして2029年度に完成する予定。
　新宿西口ハルクは地下3階から地上8階で飲食店や食品物販店、スポーツ・旅行専門店、レストランなどが営業しており、地上2〜6階には「ビックカメラ」が入居している。改装によって1階や7階の売場を広げ、新宿店本館から食品、化粧品、インターナショナルブティックなどが移る。中元・歳暮、バレンタインなどの催事スペースやお得意様サロンなどの施設も開設する。　5月25日からは、本館からハルクへの引っ越し前の売り尽くしセールを実施する。　都内の百貨店では、東急百貨店本店（渋谷区）も再開発に伴って23年1月末で営業を終了することが決まっており、5月19日から営業終了に向けた催事の第1弾として「夏の特別ご招待会」を始めた。</t>
    <phoneticPr fontId="16"/>
  </si>
  <si>
    <t>栃木県、イチゴ・ナシ台湾輸出支援</t>
    <phoneticPr fontId="16"/>
  </si>
  <si>
    <t>栃木県は20日、6月補正予算案で台湾向けの輸出促進事業に1561万円を計上したと発表した。台湾では輸入農作物の残留農薬に対する規制が厳しい。日本向けに栽培している作物は規制をクリアしにくいとみて、農作物栽培を指導している機関と連携し、イチゴとナシを対象に新たな栽培技術の確立を目指す。
栽培技術を県内農家に供与し、今秋から今冬にかけてのシーズンに台湾への輸出を始めることを目指す。補正予算ではこのほか台湾のバイヤーや消費者向けに栃木県産品をPRする事業も盛り込んだ。</t>
    <phoneticPr fontId="16"/>
  </si>
  <si>
    <t>https://www.nikkei.com/article/DGKKZO60980590Q2A520C2L60000/?unlock=1</t>
    <phoneticPr fontId="16"/>
  </si>
  <si>
    <t xml:space="preserve">残留農薬基準超過農産物の発生のお知らせとお詫びならびに当該農産物の自主回収について | JA横浜 </t>
    <phoneticPr fontId="16"/>
  </si>
  <si>
    <t>　平素より格別なるご愛顧を賜り厚く御礼申し上げます。このたび、「ハマッ子」直売所にて販売した農産物から食品衛生法で規定する残留農薬基準を超える農薬成分が検出されました。
現在、ホームページにてお知らせするとともに直売所にて店舗掲示を行う等、対象農産物の回収に努めております。
今回の検出結果については、一日摂取許容（ＡＤＩ）、急性参照用量（ＡＲｆＤ）数値から健康への影響はないものと判断されるものです。
　日々、安全・安心な農産物の提供を心がけ取り組んでまいりましたが、このような形で組合員・利用者の皆様に多大なご迷惑をおかけしましたことを深くお詫び申し上げます。早急に原因究明に務め、再発防止策を講じて参ります。
検査結果概要について
（１）農産物名　　　小松菜
（２）販売店舗　　　「ハマッ子」直売所　みなみ店
（３）検知回収日　　令和４年５月１０日
（４）検査結果
検出農薬成分　　　	検出値　　　　	基準値（小松菜）
シメコナゾール　　　	0.04ppm　　　　	0.01ppm</t>
    <phoneticPr fontId="16"/>
  </si>
  <si>
    <t>https://ja-yokohama.or.jp/oshirase/20220517</t>
    <phoneticPr fontId="16"/>
  </si>
  <si>
    <t>緑茶の輸出好調　1～3月、15％増　産地は有機対応を加速</t>
    <phoneticPr fontId="16"/>
  </si>
  <si>
    <t>緑茶の輸出が好調だ。農水省の農林水産物輸出入統計によると1～3月の緑茶の輸出額は前年同期比15％増の51億円だった。欧米で人気の高い抹茶を含む粉末状茶では同25％増。前年の主要国によるロックダウン（都市封鎖）の反動と、健康志向による需要の高まりが背景にある。産地では、海外でニーズが高まる有機茶の生産拡大の動きが活発化している。
　年間の輸出額が過去最高（204億円）だった2021年を上回るペースで輸出が進む。国別では、特に需要の高い米国向けの経由地・カナダへの輸出金額（1～3月）が前年比3・4倍に増加。欧州連合（EU）向けの集積地であるドイツへの1月の輸出金額は同1・5倍だった。日本茶輸出促進協議会は「各国は仕入れを強めており、22年産の引き合いも強まる」とみる。主産地は、世界的な需要増加を見据え、残留農薬基準の厳格なEUに対応した防除体系の導入を進める。中でもEU向け輸出の8割強を占める有機茶の生産拡大に向け、有機JAS認証取得の栽培面積を拡大している。鹿児島県の21年の有機JAS認証取得の栽培面積は17年比4割増の578ヘクタール。20年の輸出金額は同2・8倍の7億6300万円に上った。静岡県の同認証取得の栽培面積は、17年の209ヘクタールから19年には2割減らしたが、20年は186ヘクタールと再び増加。「手間とコストをかけて有機茶を作っても販路がない」（産地関係者）課題を抱えていたが、生産者と茶商の連携強化などで好転した。　22年産の一番茶取引でも「有機茶の引き合いが例年以上に高い」（静岡茶市場の内野泰秀社長）情勢だ。農水省も「米国向けに占める有機の割合は2割程度だが、ニーズは年々高まっている」（農産局果樹・茶グループ）とみる。
　緑茶の輸出は茶問屋の商流を活用するケースが多い。同省は「輸出ロット拡大に向け、需要情報を持つ茶商と生産者、JAの連携強化が重要だ」（同）と指摘する。</t>
    <phoneticPr fontId="16"/>
  </si>
  <si>
    <t>https://news.yahoo.co.jp/articles/a23b038f46ea8fd0514d7acce0f455a620285cee</t>
    <phoneticPr fontId="16"/>
  </si>
  <si>
    <t>毎週　　ひとつ　　覚えていきましょう</t>
    <phoneticPr fontId="5"/>
  </si>
  <si>
    <t>今週のお題(食品を直接、床などに置かないこと)</t>
    <rPh sb="6" eb="8">
      <t>ショクヒン</t>
    </rPh>
    <rPh sb="9" eb="11">
      <t>チョクセツ</t>
    </rPh>
    <rPh sb="12" eb="13">
      <t>ユカ</t>
    </rPh>
    <rPh sb="16" eb="17">
      <t>オ</t>
    </rPh>
    <phoneticPr fontId="5"/>
  </si>
  <si>
    <t>　なぜ　食材や器を床に置いたり保管してはいけないのでしょうか?</t>
    <rPh sb="4" eb="6">
      <t>ショクザイ</t>
    </rPh>
    <rPh sb="7" eb="8">
      <t>ウツワ</t>
    </rPh>
    <rPh sb="9" eb="10">
      <t>ユカ</t>
    </rPh>
    <rPh sb="11" eb="12">
      <t>オ</t>
    </rPh>
    <rPh sb="15" eb="17">
      <t>ホカン</t>
    </rPh>
    <phoneticPr fontId="5"/>
  </si>
  <si>
    <t>↓　職場の先輩は以下のことを理解して　わかり易く　指導しましょう　↓</t>
    <phoneticPr fontId="5"/>
  </si>
  <si>
    <t xml:space="preserve">★微生物汚染は、水分が多いほど発生しやすい。そのため
に調理加工場をドライに出来れば微生物汚染のリスクは減
る。
★ただしドライキッチンでも清潔区専用シューズは絶対に必
要である。
★一般生活区域や職場での汚染区域で使用する履物で、調
理加工場に入るということは、厨房にトラクターで入ってきて
畑の土を振りまくようなものだ。
★特にトイレの床には、病原菌やノロウイルスが存在することがあり、これが原因となる食中毒は後を立たない。厨房には清潔に保った専用の履物を用意し、必ず履き替えなくてはならない。
</t>
    <phoneticPr fontId="5"/>
  </si>
  <si>
    <t>ドライキッチンは、滑りにくく掃除もし易いので、作業効率がよく経済的である
床は本当に汚れている。非衛生区域やトイレの床面には食中毒原因菌さえ存在することがある。
床は汚れているという認識が作業者には必要である。
食材の直置き、折詰容器や納品食材を置き場所がないなどの理由で、短時間なら床に直置きしても良いなどと言う者は、
もともと食品を扱う資格は無い。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</si>
</sst>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30">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b/>
      <sz val="20"/>
      <color rgb="FF000000"/>
      <name val="ＭＳ Ｐゴシック"/>
      <family val="3"/>
      <charset val="128"/>
    </font>
    <font>
      <sz val="11"/>
      <name val="ＭＳ Ｐゴシック"/>
      <family val="3"/>
      <charset val="128"/>
      <scheme val="minor"/>
    </font>
    <font>
      <b/>
      <sz val="10"/>
      <name val="ＭＳ Ｐゴシック"/>
      <family val="3"/>
      <charset val="128"/>
    </font>
    <font>
      <b/>
      <u/>
      <sz val="12"/>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11"/>
      <color rgb="FF000000"/>
      <name val="ＭＳ Ｐゴシック"/>
      <family val="3"/>
      <charset val="128"/>
    </font>
    <font>
      <b/>
      <sz val="13"/>
      <color theme="0"/>
      <name val="Arial"/>
      <family val="2"/>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8"/>
      <color theme="1"/>
      <name val="ＭＳ Ｐゴシック"/>
      <family val="3"/>
      <charset val="128"/>
      <scheme val="minor"/>
    </font>
    <font>
      <b/>
      <sz val="14"/>
      <color theme="1"/>
      <name val="BIZ UDPゴシック"/>
      <family val="3"/>
      <charset val="128"/>
    </font>
    <font>
      <b/>
      <sz val="24"/>
      <color theme="1"/>
      <name val="BIZ UDPゴシック"/>
      <family val="3"/>
      <charset val="128"/>
    </font>
    <font>
      <b/>
      <sz val="20"/>
      <color rgb="FFFF0000"/>
      <name val="BIZ UDPゴシック"/>
      <family val="3"/>
      <charset val="128"/>
    </font>
    <font>
      <b/>
      <sz val="14"/>
      <color rgb="FF2B2B2B"/>
      <name val="Arial"/>
      <family val="3"/>
      <charset val="128"/>
    </font>
    <font>
      <b/>
      <sz val="14"/>
      <color rgb="FF2B2B2B"/>
      <name val="Arial"/>
      <family val="2"/>
    </font>
    <font>
      <u/>
      <sz val="10"/>
      <color rgb="FF24890D"/>
      <name val="Inherit"/>
      <family val="2"/>
    </font>
    <font>
      <b/>
      <sz val="11"/>
      <name val="游ゴシック"/>
      <family val="3"/>
      <charset val="128"/>
    </font>
    <font>
      <b/>
      <sz val="11"/>
      <color theme="1"/>
      <name val="游ゴシック"/>
      <family val="3"/>
      <charset val="128"/>
    </font>
    <font>
      <sz val="19"/>
      <name val="ＭＳ Ｐゴシック"/>
      <family val="3"/>
      <charset val="128"/>
    </font>
    <font>
      <sz val="16"/>
      <name val="Microsoft YaHei"/>
      <family val="3"/>
      <charset val="128"/>
    </font>
    <font>
      <b/>
      <sz val="9"/>
      <color rgb="FFFF0000"/>
      <name val="ＭＳ Ｐゴシック"/>
      <family val="3"/>
      <charset val="128"/>
    </font>
    <font>
      <b/>
      <sz val="20"/>
      <color theme="1"/>
      <name val="BIZ UDPゴシック"/>
      <family val="3"/>
      <charset val="128"/>
    </font>
    <font>
      <b/>
      <sz val="22"/>
      <color theme="1"/>
      <name val="BIZ UDPゴシック"/>
      <family val="3"/>
      <charset val="128"/>
    </font>
    <font>
      <b/>
      <sz val="13"/>
      <color theme="0"/>
      <name val="Inherit"/>
      <family val="2"/>
    </font>
    <font>
      <b/>
      <sz val="16"/>
      <color theme="1"/>
      <name val="ＭＳ Ｐゴシック"/>
      <family val="3"/>
      <charset val="128"/>
    </font>
    <font>
      <b/>
      <sz val="14"/>
      <color theme="1"/>
      <name val="ＭＳ Ｐゴシック"/>
      <family val="3"/>
      <charset val="128"/>
      <scheme val="minor"/>
    </font>
    <font>
      <sz val="18"/>
      <color theme="1"/>
      <name val="ＭＳ Ｐゴシック"/>
      <family val="3"/>
      <charset val="128"/>
      <scheme val="minor"/>
    </font>
    <font>
      <b/>
      <sz val="24"/>
      <color theme="0"/>
      <name val="BIZ UDPゴシック"/>
      <family val="3"/>
      <charset val="128"/>
    </font>
    <font>
      <u/>
      <sz val="18"/>
      <color indexed="12"/>
      <name val="ＭＳ Ｐゴシック"/>
      <family val="3"/>
      <charset val="128"/>
    </font>
    <font>
      <b/>
      <sz val="18"/>
      <color theme="1"/>
      <name val="BIZ UDPゴシック"/>
      <family val="3"/>
      <charset val="128"/>
    </font>
    <font>
      <b/>
      <sz val="18"/>
      <color rgb="FFFF0000"/>
      <name val="BIZ UDPゴシック"/>
      <family val="3"/>
      <charset val="128"/>
    </font>
    <font>
      <b/>
      <sz val="13"/>
      <color theme="0"/>
      <name val="ＭＳ Ｐゴシック"/>
      <family val="3"/>
      <charset val="128"/>
      <scheme val="minor"/>
    </font>
    <font>
      <b/>
      <sz val="13"/>
      <color theme="0"/>
      <name val="9,776"/>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14"/>
      <name val="游ゴシック"/>
      <family val="3"/>
      <charset val="128"/>
    </font>
    <font>
      <sz val="20"/>
      <color indexed="8"/>
      <name val="ＭＳ Ｐゴシック"/>
      <family val="3"/>
      <charset val="128"/>
    </font>
    <font>
      <b/>
      <sz val="20"/>
      <color rgb="FF222222"/>
      <name val="ＭＳ ゴシック"/>
      <family val="3"/>
      <charset val="128"/>
    </font>
    <font>
      <b/>
      <sz val="16"/>
      <name val="Arial"/>
      <family val="2"/>
    </font>
    <font>
      <b/>
      <sz val="14"/>
      <name val="ＭＳ Ｐゴシック"/>
      <family val="3"/>
      <charset val="128"/>
      <scheme val="minor"/>
    </font>
    <font>
      <sz val="16"/>
      <color theme="1"/>
      <name val="ＭＳ Ｐゴシック"/>
      <family val="3"/>
      <charset val="128"/>
    </font>
    <font>
      <b/>
      <sz val="16"/>
      <color indexed="48"/>
      <name val="ＭＳ Ｐ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2.55"/>
      <color theme="0"/>
      <name val="Inherit"/>
      <family val="2"/>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b/>
      <sz val="10"/>
      <color theme="1"/>
      <name val="ＭＳ Ｐゴシック"/>
      <family val="3"/>
      <charset val="128"/>
    </font>
    <font>
      <sz val="12.55"/>
      <name val="ＭＳ Ｐゴシック"/>
      <family val="3"/>
      <charset val="128"/>
    </font>
    <font>
      <sz val="12.55"/>
      <name val="Inherit"/>
      <family val="2"/>
    </font>
    <font>
      <b/>
      <sz val="20"/>
      <name val="ＭＳ Ｐゴシック"/>
      <family val="3"/>
      <charset val="128"/>
      <scheme val="minor"/>
    </font>
    <font>
      <sz val="20"/>
      <name val="ＭＳ Ｐゴシック"/>
      <family val="3"/>
      <charset val="128"/>
      <scheme val="minor"/>
    </font>
    <font>
      <sz val="13"/>
      <color theme="0"/>
      <name val="ＭＳ Ｐゴシック"/>
      <family val="3"/>
      <charset val="128"/>
      <scheme val="minor"/>
    </font>
    <font>
      <sz val="20"/>
      <color indexed="9"/>
      <name val="ＭＳ Ｐゴシック"/>
      <family val="3"/>
      <charset val="128"/>
    </font>
    <font>
      <sz val="8.8000000000000007"/>
      <color indexed="23"/>
      <name val="ＭＳ Ｐゴシック"/>
      <family val="3"/>
      <charset val="128"/>
    </font>
    <font>
      <sz val="14"/>
      <color indexed="63"/>
      <name val="Arial"/>
      <family val="2"/>
    </font>
    <font>
      <sz val="10"/>
      <name val="Arial"/>
      <family val="2"/>
    </font>
    <font>
      <b/>
      <sz val="14"/>
      <color indexed="53"/>
      <name val="ＭＳ Ｐゴシック"/>
      <family val="3"/>
      <charset val="128"/>
    </font>
    <font>
      <b/>
      <sz val="10"/>
      <color indexed="62"/>
      <name val="ＭＳ Ｐゴシック"/>
      <family val="3"/>
      <charset val="128"/>
    </font>
    <font>
      <sz val="10"/>
      <color indexed="62"/>
      <name val="ＭＳ Ｐゴシック"/>
      <family val="3"/>
      <charset val="128"/>
    </font>
    <font>
      <sz val="14"/>
      <color indexed="9"/>
      <name val="ＭＳ Ｐゴシック"/>
      <family val="3"/>
      <charset val="128"/>
    </font>
    <font>
      <b/>
      <sz val="14"/>
      <color indexed="12"/>
      <name val="ＭＳ Ｐゴシック"/>
      <family val="3"/>
      <charset val="128"/>
    </font>
    <font>
      <sz val="14"/>
      <color indexed="63"/>
      <name val="ＭＳ Ｐゴシック"/>
      <family val="3"/>
      <charset val="128"/>
    </font>
  </fonts>
  <fills count="54">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bgColor indexed="64"/>
      </patternFill>
    </fill>
    <fill>
      <patternFill patternType="solid">
        <fgColor rgb="FFFFCC99"/>
        <bgColor indexed="64"/>
      </patternFill>
    </fill>
    <fill>
      <patternFill patternType="solid">
        <fgColor rgb="FF6EF729"/>
        <bgColor indexed="64"/>
      </patternFill>
    </fill>
    <fill>
      <patternFill patternType="solid">
        <fgColor theme="4"/>
        <bgColor indexed="64"/>
      </patternFill>
    </fill>
    <fill>
      <patternFill patternType="solid">
        <fgColor theme="3"/>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rgb="FFDFEAFF"/>
        <bgColor indexed="64"/>
      </patternFill>
    </fill>
    <fill>
      <patternFill patternType="solid">
        <fgColor rgb="FF92D050"/>
        <bgColor indexed="64"/>
      </patternFill>
    </fill>
    <fill>
      <patternFill patternType="solid">
        <fgColor rgb="FF66CCFF"/>
        <bgColor indexed="64"/>
      </patternFill>
    </fill>
    <fill>
      <patternFill patternType="solid">
        <fgColor theme="7" tint="0.59999389629810485"/>
        <bgColor indexed="64"/>
      </patternFill>
    </fill>
    <fill>
      <patternFill patternType="solid">
        <fgColor indexed="12"/>
        <bgColor indexed="64"/>
      </patternFill>
    </fill>
    <fill>
      <patternFill patternType="solid">
        <fgColor theme="5" tint="-0.249977111117893"/>
        <bgColor indexed="64"/>
      </patternFill>
    </fill>
  </fills>
  <borders count="246">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right style="medium">
        <color indexed="12"/>
      </right>
      <top/>
      <bottom style="thin">
        <color indexed="12"/>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rgb="FF888888"/>
      </right>
      <top/>
      <bottom style="medium">
        <color rgb="FF888888"/>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style="medium">
        <color theme="0" tint="-0.24994659260841701"/>
      </top>
      <bottom style="medium">
        <color indexed="23"/>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top/>
      <bottom style="medium">
        <color indexed="12"/>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12"/>
      </top>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style="medium">
        <color auto="1"/>
      </left>
      <right style="medium">
        <color indexed="12"/>
      </right>
      <top style="medium">
        <color indexed="12"/>
      </top>
      <bottom style="thin">
        <color indexed="12"/>
      </bottom>
      <diagonal/>
    </border>
    <border>
      <left style="medium">
        <color indexed="12"/>
      </left>
      <right style="medium">
        <color indexed="12"/>
      </right>
      <top/>
      <bottom style="medium">
        <color auto="1"/>
      </bottom>
      <diagonal/>
    </border>
    <border>
      <left style="medium">
        <color indexed="12"/>
      </left>
      <right style="medium">
        <color auto="1"/>
      </right>
      <top style="medium">
        <color indexed="12"/>
      </top>
      <bottom style="medium">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auto="1"/>
      </left>
      <right style="medium">
        <color indexed="12"/>
      </right>
      <top style="thin">
        <color rgb="FF0070C0"/>
      </top>
      <bottom style="medium">
        <color auto="1"/>
      </bottom>
      <diagonal/>
    </border>
    <border>
      <left style="medium">
        <color rgb="FF888888"/>
      </left>
      <right/>
      <top/>
      <bottom style="medium">
        <color rgb="FF888888"/>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auto="1"/>
      </right>
      <top style="thick">
        <color indexed="12"/>
      </top>
      <bottom/>
      <diagonal/>
    </border>
    <border>
      <left/>
      <right style="medium">
        <color auto="1"/>
      </right>
      <top/>
      <bottom/>
      <diagonal/>
    </border>
    <border>
      <left/>
      <right style="medium">
        <color auto="1"/>
      </right>
      <top/>
      <bottom style="medium">
        <color indexed="12"/>
      </bottom>
      <diagonal/>
    </border>
    <border>
      <left/>
      <right/>
      <top style="thin">
        <color indexed="12"/>
      </top>
      <bottom style="thick">
        <color indexed="12"/>
      </bottom>
      <diagonal/>
    </border>
    <border>
      <left style="thick">
        <color indexed="12"/>
      </left>
      <right style="thick">
        <color indexed="12"/>
      </right>
      <top style="thick">
        <color indexed="12"/>
      </top>
      <bottom/>
      <diagonal/>
    </border>
    <border>
      <left style="thick">
        <color indexed="12"/>
      </left>
      <right style="thick">
        <color indexed="12"/>
      </right>
      <top/>
      <bottom/>
      <diagonal/>
    </border>
    <border>
      <left style="thick">
        <color indexed="12"/>
      </left>
      <right style="thick">
        <color indexed="12"/>
      </right>
      <top/>
      <bottom style="medium">
        <color indexed="12"/>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12"/>
      </top>
      <bottom/>
      <diagonal/>
    </border>
    <border>
      <left style="medium">
        <color indexed="12"/>
      </left>
      <right/>
      <top style="thin">
        <color indexed="12"/>
      </top>
      <bottom style="medium">
        <color indexed="12"/>
      </bottom>
      <diagonal/>
    </border>
    <border>
      <left/>
      <right style="thick">
        <color indexed="12"/>
      </right>
      <top style="thin">
        <color indexed="12"/>
      </top>
      <bottom style="medium">
        <color indexed="12"/>
      </bottom>
      <diagonal/>
    </border>
    <border>
      <left/>
      <right style="medium">
        <color indexed="12"/>
      </right>
      <top style="medium">
        <color indexed="12"/>
      </top>
      <bottom style="thin">
        <color indexed="12"/>
      </bottom>
      <diagonal/>
    </border>
    <border>
      <left/>
      <right/>
      <top style="thin">
        <color indexed="12"/>
      </top>
      <bottom style="thin">
        <color indexed="12"/>
      </bottom>
      <diagonal/>
    </border>
    <border>
      <left style="medium">
        <color indexed="12"/>
      </left>
      <right style="medium">
        <color indexed="12"/>
      </right>
      <top/>
      <bottom style="thin">
        <color indexed="12"/>
      </bottom>
      <diagonal/>
    </border>
    <border>
      <left style="medium">
        <color indexed="12"/>
      </left>
      <right style="medium">
        <color indexed="12"/>
      </right>
      <top/>
      <bottom style="medium">
        <color rgb="FF002060"/>
      </bottom>
      <diagonal/>
    </border>
    <border>
      <left style="medium">
        <color indexed="12"/>
      </left>
      <right/>
      <top style="thin">
        <color indexed="12"/>
      </top>
      <bottom style="thick">
        <color indexed="12"/>
      </bottom>
      <diagonal/>
    </border>
    <border>
      <left style="medium">
        <color indexed="12"/>
      </left>
      <right/>
      <top/>
      <bottom style="thin">
        <color indexed="12"/>
      </bottom>
      <diagonal/>
    </border>
    <border>
      <left style="medium">
        <color indexed="12"/>
      </left>
      <right/>
      <top/>
      <bottom style="thick">
        <color indexed="12"/>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95" fillId="0" borderId="0"/>
    <xf numFmtId="0" fontId="196" fillId="0" borderId="0" applyNumberFormat="0" applyFill="0" applyBorder="0" applyAlignment="0" applyProtection="0"/>
    <xf numFmtId="0" fontId="195" fillId="0" borderId="0"/>
    <xf numFmtId="0" fontId="1" fillId="0" borderId="0">
      <alignment vertical="center"/>
    </xf>
  </cellStyleXfs>
  <cellXfs count="937">
    <xf numFmtId="0" fontId="0" fillId="0" borderId="0" xfId="0">
      <alignment vertical="center"/>
    </xf>
    <xf numFmtId="0" fontId="6" fillId="0" borderId="0" xfId="2">
      <alignment vertical="center"/>
    </xf>
    <xf numFmtId="0" fontId="6" fillId="2" borderId="0" xfId="2" applyFill="1" applyBorder="1" applyAlignment="1">
      <alignment horizontal="center" vertical="center"/>
    </xf>
    <xf numFmtId="14" fontId="19" fillId="3" borderId="1" xfId="2" applyNumberFormat="1" applyFont="1" applyFill="1" applyBorder="1" applyAlignment="1">
      <alignment horizontal="center" vertical="center" shrinkToFit="1"/>
    </xf>
    <xf numFmtId="0" fontId="10" fillId="0" borderId="0" xfId="2" applyFont="1" applyFill="1" applyBorder="1" applyAlignment="1">
      <alignment horizontal="center" vertical="center"/>
    </xf>
    <xf numFmtId="14" fontId="10" fillId="0" borderId="0" xfId="2" applyNumberFormat="1" applyFont="1" applyFill="1" applyBorder="1" applyAlignment="1">
      <alignment horizontal="center" vertical="center"/>
    </xf>
    <xf numFmtId="0" fontId="10" fillId="0" borderId="0" xfId="2" applyFont="1" applyFill="1" applyBorder="1" applyAlignment="1">
      <alignment vertical="top" wrapText="1"/>
    </xf>
    <xf numFmtId="0" fontId="6" fillId="0" borderId="0" xfId="2" applyFill="1" applyBorder="1">
      <alignment vertical="center"/>
    </xf>
    <xf numFmtId="0" fontId="6" fillId="0" borderId="0" xfId="2" applyFont="1" applyFill="1" applyBorder="1" applyAlignment="1">
      <alignment vertical="center"/>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pplyFill="1" applyBorder="1" applyAlignment="1">
      <alignment vertical="center"/>
    </xf>
    <xf numFmtId="0" fontId="21" fillId="0" borderId="0" xfId="2" applyFont="1" applyFill="1" applyBorder="1" applyAlignment="1">
      <alignment vertical="top" wrapText="1"/>
    </xf>
    <xf numFmtId="0" fontId="6" fillId="0" borderId="0" xfId="2" applyFont="1">
      <alignment vertical="center"/>
    </xf>
    <xf numFmtId="0" fontId="9" fillId="6" borderId="0" xfId="2" applyFont="1" applyFill="1" applyBorder="1" applyAlignment="1">
      <alignment horizontal="center" vertical="center" wrapText="1"/>
    </xf>
    <xf numFmtId="14" fontId="9" fillId="6" borderId="0" xfId="2" applyNumberFormat="1" applyFont="1" applyFill="1" applyBorder="1" applyAlignment="1">
      <alignment horizontal="center" vertical="center"/>
    </xf>
    <xf numFmtId="14" fontId="26" fillId="6" borderId="0" xfId="2" applyNumberFormat="1" applyFont="1" applyFill="1" applyBorder="1" applyAlignment="1">
      <alignment horizontal="center" vertical="center"/>
    </xf>
    <xf numFmtId="0" fontId="6" fillId="0" borderId="0" xfId="2" applyFont="1" applyAlignment="1">
      <alignment vertical="center"/>
    </xf>
    <xf numFmtId="0" fontId="6" fillId="0" borderId="0" xfId="2" applyFont="1"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6" fillId="0" borderId="0" xfId="2" applyFill="1">
      <alignment vertical="center"/>
    </xf>
    <xf numFmtId="0" fontId="6" fillId="6" borderId="0" xfId="2" applyFont="1" applyFill="1" applyAlignment="1">
      <alignment vertical="center"/>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0" borderId="0" xfId="2"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Fill="1" applyBorder="1" applyAlignment="1">
      <alignment horizontal="center" vertical="center"/>
    </xf>
    <xf numFmtId="0" fontId="26" fillId="0" borderId="0" xfId="19" applyFont="1" applyFill="1" applyBorder="1" applyAlignment="1">
      <alignment horizontal="center" vertical="center" wrapText="1"/>
    </xf>
    <xf numFmtId="0" fontId="8" fillId="0" borderId="32" xfId="1" applyFill="1" applyBorder="1" applyAlignment="1" applyProtection="1">
      <alignment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7" xfId="17" applyFont="1" applyFill="1" applyBorder="1" applyAlignment="1">
      <alignment horizontal="left" vertical="center"/>
    </xf>
    <xf numFmtId="0" fontId="34" fillId="10" borderId="48" xfId="17" applyFont="1" applyFill="1" applyBorder="1" applyAlignment="1">
      <alignment horizontal="center" vertical="center"/>
    </xf>
    <xf numFmtId="0" fontId="34" fillId="10" borderId="48" xfId="2" applyFont="1" applyFill="1" applyBorder="1" applyAlignment="1">
      <alignment horizontal="center" vertical="center"/>
    </xf>
    <xf numFmtId="0" fontId="35" fillId="10" borderId="48" xfId="2" applyFont="1" applyFill="1" applyBorder="1" applyAlignment="1">
      <alignment horizontal="center" vertical="center"/>
    </xf>
    <xf numFmtId="0" fontId="35" fillId="10" borderId="49"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50" xfId="2" applyFont="1" applyFill="1" applyBorder="1" applyAlignment="1">
      <alignment horizontal="center" vertical="center"/>
    </xf>
    <xf numFmtId="0" fontId="35" fillId="10" borderId="51"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1"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50" xfId="1" applyFill="1" applyBorder="1" applyAlignment="1" applyProtection="1">
      <alignment vertical="center"/>
    </xf>
    <xf numFmtId="0" fontId="1" fillId="11" borderId="51"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1"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7" xfId="17" applyFont="1" applyFill="1" applyBorder="1" applyAlignment="1">
      <alignment horizontal="center" vertical="center"/>
    </xf>
    <xf numFmtId="180" fontId="50" fillId="13" borderId="58" xfId="17" applyNumberFormat="1" applyFont="1" applyFill="1" applyBorder="1" applyAlignment="1">
      <alignment horizontal="center" vertical="center"/>
    </xf>
    <xf numFmtId="0" fontId="57"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14" fillId="3" borderId="60" xfId="17" applyFont="1" applyFill="1" applyBorder="1" applyAlignment="1">
      <alignment horizontal="center" vertical="center" wrapText="1"/>
    </xf>
    <xf numFmtId="0" fontId="59" fillId="3" borderId="60" xfId="17" applyFont="1" applyFill="1" applyBorder="1" applyAlignment="1">
      <alignment horizontal="center" vertical="center" wrapText="1"/>
    </xf>
    <xf numFmtId="0" fontId="7" fillId="3" borderId="61"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3" xfId="17" applyNumberFormat="1" applyFont="1" applyFill="1" applyBorder="1" applyAlignment="1">
      <alignment horizontal="center" vertical="center" wrapText="1"/>
    </xf>
    <xf numFmtId="0" fontId="60" fillId="3" borderId="43"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2" xfId="17" applyNumberFormat="1" applyFont="1" applyFill="1" applyBorder="1" applyAlignment="1">
      <alignment horizontal="center" vertical="center" wrapText="1"/>
    </xf>
    <xf numFmtId="0" fontId="60" fillId="14" borderId="62" xfId="17" applyFont="1" applyFill="1" applyBorder="1" applyAlignment="1">
      <alignment horizontal="left" vertical="center" wrapText="1"/>
    </xf>
    <xf numFmtId="0" fontId="64" fillId="15" borderId="63" xfId="17" applyFont="1" applyFill="1" applyBorder="1" applyAlignment="1">
      <alignment horizontal="center" vertical="center" wrapText="1"/>
    </xf>
    <xf numFmtId="176" fontId="62" fillId="15" borderId="63" xfId="17" applyNumberFormat="1" applyFont="1" applyFill="1" applyBorder="1" applyAlignment="1">
      <alignment horizontal="center" vertical="center" wrapText="1"/>
    </xf>
    <xf numFmtId="181" fontId="64" fillId="11" borderId="63" xfId="0" applyNumberFormat="1" applyFont="1" applyFill="1" applyBorder="1" applyAlignment="1">
      <alignment horizontal="center" vertical="center"/>
    </xf>
    <xf numFmtId="0" fontId="64" fillId="15" borderId="64" xfId="17" applyFont="1" applyFill="1" applyBorder="1" applyAlignment="1">
      <alignment horizontal="center" vertical="center" wrapText="1"/>
    </xf>
    <xf numFmtId="182" fontId="66" fillId="15" borderId="65"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7" xfId="2" applyFill="1" applyBorder="1" applyAlignment="1">
      <alignment vertical="top" wrapText="1"/>
    </xf>
    <xf numFmtId="0" fontId="6" fillId="2" borderId="68" xfId="2" applyFill="1" applyBorder="1" applyAlignment="1">
      <alignment vertical="top" wrapText="1"/>
    </xf>
    <xf numFmtId="0" fontId="1" fillId="2" borderId="69" xfId="2" applyFont="1" applyFill="1" applyBorder="1" applyAlignment="1">
      <alignment vertical="top" wrapText="1"/>
    </xf>
    <xf numFmtId="0" fontId="1" fillId="2" borderId="67" xfId="2" applyFont="1" applyFill="1" applyBorder="1" applyAlignment="1">
      <alignment vertical="top" wrapText="1"/>
    </xf>
    <xf numFmtId="0" fontId="1" fillId="2" borderId="66" xfId="2" applyFont="1" applyFill="1" applyBorder="1" applyAlignment="1">
      <alignment vertical="top" wrapText="1"/>
    </xf>
    <xf numFmtId="0" fontId="6" fillId="3" borderId="14" xfId="2" applyFill="1" applyBorder="1">
      <alignment vertical="center"/>
    </xf>
    <xf numFmtId="0" fontId="1" fillId="3" borderId="70" xfId="2" applyFont="1" applyFill="1" applyBorder="1" applyAlignment="1">
      <alignment vertical="top" wrapText="1"/>
    </xf>
    <xf numFmtId="0" fontId="6" fillId="17" borderId="14" xfId="2" applyFill="1" applyBorder="1">
      <alignment vertical="center"/>
    </xf>
    <xf numFmtId="0" fontId="0" fillId="0" borderId="72" xfId="0" applyBorder="1">
      <alignment vertical="center"/>
    </xf>
    <xf numFmtId="0" fontId="15" fillId="0" borderId="72" xfId="0" applyFont="1" applyBorder="1">
      <alignment vertical="center"/>
    </xf>
    <xf numFmtId="0" fontId="0" fillId="0" borderId="73" xfId="0" applyBorder="1">
      <alignment vertical="center"/>
    </xf>
    <xf numFmtId="0" fontId="0" fillId="0" borderId="53" xfId="0" applyBorder="1">
      <alignment vertical="center"/>
    </xf>
    <xf numFmtId="177" fontId="12" fillId="22" borderId="8" xfId="2" applyNumberFormat="1" applyFont="1" applyFill="1" applyBorder="1" applyAlignment="1">
      <alignment horizontal="center" vertical="center" shrinkToFit="1"/>
    </xf>
    <xf numFmtId="0" fontId="6" fillId="22" borderId="0" xfId="2" applyFill="1" applyBorder="1" applyAlignment="1">
      <alignment horizontal="center" vertical="center"/>
    </xf>
    <xf numFmtId="0" fontId="8" fillId="22" borderId="0" xfId="1" applyFill="1" applyBorder="1" applyAlignment="1" applyProtection="1">
      <alignment vertical="center" wrapText="1"/>
    </xf>
    <xf numFmtId="0" fontId="25" fillId="22" borderId="0" xfId="2" applyFont="1" applyFill="1" applyBorder="1" applyAlignment="1">
      <alignment vertical="center"/>
    </xf>
    <xf numFmtId="0" fontId="25" fillId="22" borderId="0" xfId="1" applyFont="1" applyFill="1" applyBorder="1" applyAlignment="1" applyProtection="1">
      <alignment vertical="top" wrapText="1"/>
    </xf>
    <xf numFmtId="0" fontId="25" fillId="22" borderId="0" xfId="2" applyFont="1" applyFill="1" applyBorder="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8" xfId="2" applyBorder="1" applyAlignment="1">
      <alignment horizontal="center" vertical="center" wrapText="1"/>
    </xf>
    <xf numFmtId="0" fontId="6" fillId="7" borderId="108" xfId="2" applyFill="1" applyBorder="1" applyAlignment="1">
      <alignment horizontal="center" vertical="center" wrapText="1"/>
    </xf>
    <xf numFmtId="0" fontId="1" fillId="6" borderId="0" xfId="2" applyFont="1" applyFill="1">
      <alignment vertical="center"/>
    </xf>
    <xf numFmtId="0" fontId="21" fillId="0" borderId="45" xfId="1" applyFont="1" applyFill="1" applyBorder="1" applyAlignment="1" applyProtection="1">
      <alignment vertical="top" wrapText="1"/>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2"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9" xfId="2" applyFont="1" applyFill="1" applyBorder="1" applyAlignment="1">
      <alignment vertical="top" wrapText="1"/>
    </xf>
    <xf numFmtId="0" fontId="79" fillId="0" borderId="0" xfId="0" applyFont="1" applyAlignment="1">
      <alignment horizontal="justify" vertical="center"/>
    </xf>
    <xf numFmtId="0" fontId="82" fillId="0" borderId="61"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4"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60" xfId="17" applyFont="1" applyFill="1" applyBorder="1" applyAlignment="1">
      <alignment horizontal="center" vertical="center" wrapText="1"/>
    </xf>
    <xf numFmtId="0" fontId="8" fillId="22" borderId="0" xfId="1" applyFill="1" applyBorder="1" applyAlignment="1" applyProtection="1">
      <alignment horizontal="left" vertical="center"/>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4"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4"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7" xfId="1" applyFill="1" applyBorder="1" applyAlignment="1" applyProtection="1">
      <alignment vertical="center" wrapText="1"/>
    </xf>
    <xf numFmtId="0" fontId="97" fillId="0" borderId="61"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41"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0" fontId="6" fillId="22" borderId="0" xfId="2" applyFont="1" applyFill="1">
      <alignment vertical="center"/>
    </xf>
    <xf numFmtId="14" fontId="6" fillId="0" borderId="0" xfId="2" applyNumberFormat="1" applyFont="1" applyAlignment="1">
      <alignment vertical="center"/>
    </xf>
    <xf numFmtId="0" fontId="26" fillId="0" borderId="0" xfId="19" applyFont="1">
      <alignment vertical="center"/>
    </xf>
    <xf numFmtId="0" fontId="6" fillId="0" borderId="0" xfId="2">
      <alignment vertical="center"/>
    </xf>
    <xf numFmtId="0" fontId="0" fillId="0" borderId="0" xfId="0">
      <alignment vertical="center"/>
    </xf>
    <xf numFmtId="0" fontId="6" fillId="0" borderId="0" xfId="2" applyFill="1" applyBorder="1" applyAlignment="1">
      <alignment horizontal="center" vertical="center"/>
    </xf>
    <xf numFmtId="0" fontId="18" fillId="2" borderId="46"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21" fillId="0" borderId="143" xfId="1" applyFont="1" applyFill="1" applyBorder="1" applyAlignment="1" applyProtection="1">
      <alignment vertical="top"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0" fillId="22" borderId="0" xfId="0" applyFill="1" applyAlignment="1">
      <alignment horizontal="left" vertical="top" wrapText="1" indent="1"/>
    </xf>
    <xf numFmtId="0" fontId="28" fillId="28" borderId="0" xfId="0" applyFont="1" applyFill="1" applyAlignment="1">
      <alignment vertical="center"/>
    </xf>
    <xf numFmtId="0" fontId="28" fillId="24" borderId="41" xfId="0" applyFont="1" applyFill="1" applyBorder="1" applyAlignment="1">
      <alignment horizontal="center" vertical="center" wrapText="1"/>
    </xf>
    <xf numFmtId="0" fontId="110" fillId="24" borderId="33" xfId="2" applyFont="1" applyFill="1" applyBorder="1" applyAlignment="1">
      <alignment horizontal="center" vertical="center" wrapText="1"/>
    </xf>
    <xf numFmtId="0" fontId="115" fillId="3" borderId="44" xfId="2" applyFont="1" applyFill="1" applyBorder="1" applyAlignment="1">
      <alignment horizontal="center" vertical="center"/>
    </xf>
    <xf numFmtId="14" fontId="115" fillId="3" borderId="43" xfId="2" applyNumberFormat="1" applyFont="1" applyFill="1" applyBorder="1" applyAlignment="1">
      <alignment horizontal="center" vertical="center"/>
    </xf>
    <xf numFmtId="14" fontId="115" fillId="3" borderId="1" xfId="2" applyNumberFormat="1" applyFont="1" applyFill="1" applyBorder="1" applyAlignment="1">
      <alignment horizontal="center" vertical="center"/>
    </xf>
    <xf numFmtId="0" fontId="115" fillId="3" borderId="42" xfId="2" applyFont="1" applyFill="1" applyBorder="1" applyAlignment="1">
      <alignment horizontal="center" vertical="center"/>
    </xf>
    <xf numFmtId="14" fontId="115" fillId="3" borderId="2" xfId="2" applyNumberFormat="1" applyFont="1" applyFill="1" applyBorder="1" applyAlignment="1">
      <alignment horizontal="center" vertical="center"/>
    </xf>
    <xf numFmtId="0" fontId="115" fillId="3" borderId="9" xfId="2" applyFont="1" applyFill="1" applyBorder="1" applyAlignment="1">
      <alignment horizontal="center" vertical="center"/>
    </xf>
    <xf numFmtId="0" fontId="115" fillId="22" borderId="0" xfId="2" applyFont="1" applyFill="1" applyBorder="1" applyAlignment="1">
      <alignment horizontal="center" vertical="center"/>
    </xf>
    <xf numFmtId="14" fontId="115" fillId="22" borderId="0" xfId="2" applyNumberFormat="1" applyFont="1" applyFill="1" applyBorder="1" applyAlignment="1">
      <alignment horizontal="center" vertical="center"/>
    </xf>
    <xf numFmtId="0" fontId="23" fillId="22" borderId="0" xfId="2" applyFont="1" applyFill="1" applyBorder="1" applyAlignment="1">
      <alignment horizontal="center" vertical="center"/>
    </xf>
    <xf numFmtId="0" fontId="116" fillId="0" borderId="0" xfId="2" applyFont="1" applyFill="1" applyBorder="1" applyAlignment="1">
      <alignment horizontal="center" vertical="center"/>
    </xf>
    <xf numFmtId="14" fontId="115" fillId="0" borderId="0" xfId="2" applyNumberFormat="1" applyFont="1" applyFill="1" applyBorder="1" applyAlignment="1">
      <alignment horizontal="center"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120" fillId="26" borderId="116"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7"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180" fontId="50" fillId="13" borderId="147" xfId="17" applyNumberFormat="1" applyFont="1" applyFill="1" applyBorder="1" applyAlignment="1">
      <alignment horizontal="center" vertical="center"/>
    </xf>
    <xf numFmtId="0" fontId="8" fillId="0" borderId="0" xfId="1" applyAlignment="1" applyProtection="1">
      <alignment vertical="center" wrapText="1"/>
    </xf>
    <xf numFmtId="0" fontId="8" fillId="0" borderId="142" xfId="1" applyFill="1" applyBorder="1" applyAlignment="1" applyProtection="1">
      <alignment vertical="center" wrapText="1"/>
    </xf>
    <xf numFmtId="0" fontId="0" fillId="37" borderId="0" xfId="0" applyFill="1">
      <alignment vertical="center"/>
    </xf>
    <xf numFmtId="0" fontId="133" fillId="37" borderId="0" xfId="0" applyFont="1" applyFill="1">
      <alignment vertical="center"/>
    </xf>
    <xf numFmtId="0" fontId="134" fillId="37" borderId="0" xfId="0" applyFont="1" applyFill="1">
      <alignment vertical="center"/>
    </xf>
    <xf numFmtId="0" fontId="135" fillId="37" borderId="0" xfId="0" applyFont="1" applyFill="1">
      <alignment vertical="center"/>
    </xf>
    <xf numFmtId="0" fontId="136" fillId="37" borderId="0" xfId="0" applyFont="1" applyFill="1">
      <alignment vertical="center"/>
    </xf>
    <xf numFmtId="0" fontId="77" fillId="37" borderId="0" xfId="0" applyFont="1" applyFill="1">
      <alignment vertical="center"/>
    </xf>
    <xf numFmtId="0" fontId="23" fillId="35" borderId="5" xfId="2" applyFont="1" applyFill="1" applyBorder="1" applyAlignment="1">
      <alignment horizontal="center" vertical="center" wrapText="1"/>
    </xf>
    <xf numFmtId="0" fontId="23" fillId="35" borderId="3" xfId="2" applyFont="1" applyFill="1" applyBorder="1" applyAlignment="1">
      <alignment horizontal="center" vertical="center" wrapText="1"/>
    </xf>
    <xf numFmtId="184" fontId="139" fillId="27" borderId="0" xfId="0" applyNumberFormat="1" applyFont="1" applyFill="1" applyAlignment="1">
      <alignment vertical="center" wrapText="1"/>
    </xf>
    <xf numFmtId="0" fontId="129" fillId="26" borderId="0" xfId="0" applyFont="1" applyFill="1">
      <alignment vertical="center"/>
    </xf>
    <xf numFmtId="180" fontId="50" fillId="13" borderId="153" xfId="17" applyNumberFormat="1" applyFont="1" applyFill="1" applyBorder="1" applyAlignment="1">
      <alignment horizontal="center" vertical="center"/>
    </xf>
    <xf numFmtId="177" fontId="139" fillId="27" borderId="0" xfId="0" applyNumberFormat="1" applyFont="1" applyFill="1" applyBorder="1" applyAlignment="1">
      <alignment horizontal="right" vertical="center" wrapText="1"/>
    </xf>
    <xf numFmtId="0" fontId="140" fillId="27" borderId="0" xfId="0" applyFont="1" applyFill="1" applyAlignment="1">
      <alignment vertical="center" wrapText="1"/>
    </xf>
    <xf numFmtId="0" fontId="6" fillId="0" borderId="71" xfId="0" applyFont="1" applyBorder="1">
      <alignment vertical="center"/>
    </xf>
    <xf numFmtId="0" fontId="6" fillId="0" borderId="48" xfId="0" applyFont="1" applyBorder="1">
      <alignment vertical="center"/>
    </xf>
    <xf numFmtId="0" fontId="6" fillId="0" borderId="72" xfId="0" applyFont="1" applyBorder="1">
      <alignment vertical="center"/>
    </xf>
    <xf numFmtId="0" fontId="6" fillId="0" borderId="0" xfId="0" applyFont="1">
      <alignment vertical="center"/>
    </xf>
    <xf numFmtId="0" fontId="112" fillId="0" borderId="72" xfId="0" applyFont="1" applyBorder="1">
      <alignment vertical="center"/>
    </xf>
    <xf numFmtId="0" fontId="112" fillId="0" borderId="0" xfId="0" applyFont="1">
      <alignment vertical="center"/>
    </xf>
    <xf numFmtId="0" fontId="112" fillId="6" borderId="72" xfId="0" applyFont="1" applyFill="1" applyBorder="1">
      <alignment vertical="center"/>
    </xf>
    <xf numFmtId="0" fontId="112" fillId="6" borderId="0" xfId="0" applyFont="1" applyFill="1">
      <alignment vertical="center"/>
    </xf>
    <xf numFmtId="180" fontId="50" fillId="13" borderId="158" xfId="17" applyNumberFormat="1" applyFont="1" applyFill="1" applyBorder="1" applyAlignment="1">
      <alignment horizontal="center" vertical="center"/>
    </xf>
    <xf numFmtId="0" fontId="6" fillId="6" borderId="162" xfId="2" applyFill="1" applyBorder="1">
      <alignment vertical="center"/>
    </xf>
    <xf numFmtId="0" fontId="6" fillId="0" borderId="162" xfId="2" applyBorder="1">
      <alignment vertical="center"/>
    </xf>
    <xf numFmtId="3" fontId="146" fillId="22" borderId="0" xfId="0" applyNumberFormat="1" applyFont="1" applyFill="1" applyAlignment="1">
      <alignment vertical="center" wrapText="1"/>
    </xf>
    <xf numFmtId="0" fontId="117" fillId="22" borderId="160" xfId="17" applyFont="1" applyFill="1" applyBorder="1" applyAlignment="1">
      <alignment horizontal="center" vertical="center" wrapText="1"/>
    </xf>
    <xf numFmtId="14" fontId="117" fillId="22" borderId="161" xfId="17" applyNumberFormat="1" applyFont="1" applyFill="1" applyBorder="1" applyAlignment="1">
      <alignment horizontal="center" vertical="center"/>
    </xf>
    <xf numFmtId="185" fontId="146" fillId="22" borderId="0" xfId="0" applyNumberFormat="1" applyFont="1" applyFill="1" applyAlignment="1">
      <alignment horizontal="right" vertical="center" wrapText="1"/>
    </xf>
    <xf numFmtId="0" fontId="6" fillId="0" borderId="0" xfId="2" applyAlignment="1">
      <alignment horizontal="left" vertical="top"/>
    </xf>
    <xf numFmtId="0" fontId="6" fillId="38" borderId="174" xfId="2" applyFill="1" applyBorder="1" applyAlignment="1">
      <alignment horizontal="left" vertical="top"/>
    </xf>
    <xf numFmtId="0" fontId="8" fillId="38" borderId="173" xfId="1" applyFill="1" applyBorder="1" applyAlignment="1" applyProtection="1">
      <alignment horizontal="left" vertical="top"/>
    </xf>
    <xf numFmtId="14" fontId="19" fillId="3" borderId="106" xfId="2" applyNumberFormat="1" applyFont="1" applyFill="1" applyBorder="1" applyAlignment="1">
      <alignment horizontal="center" vertical="center" shrinkToFit="1"/>
    </xf>
    <xf numFmtId="14" fontId="27" fillId="3" borderId="106" xfId="1" applyNumberFormat="1" applyFont="1" applyFill="1" applyBorder="1" applyAlignment="1" applyProtection="1">
      <alignment horizontal="center" vertical="center" wrapText="1" shrinkToFit="1"/>
    </xf>
    <xf numFmtId="0" fontId="8" fillId="0" borderId="114"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0" fontId="6" fillId="0" borderId="0" xfId="2" applyFont="1" applyFill="1" applyBorder="1" applyAlignment="1">
      <alignment horizontal="center" vertical="center"/>
    </xf>
    <xf numFmtId="185" fontId="148" fillId="22" borderId="0" xfId="0" applyNumberFormat="1" applyFont="1" applyFill="1" applyAlignment="1">
      <alignment horizontal="right" vertical="center"/>
    </xf>
    <xf numFmtId="185" fontId="148" fillId="0" borderId="0" xfId="0" applyNumberFormat="1" applyFont="1" applyAlignment="1">
      <alignment horizontal="right" vertical="center"/>
    </xf>
    <xf numFmtId="184" fontId="140" fillId="27" borderId="0" xfId="0" applyNumberFormat="1" applyFont="1" applyFill="1" applyBorder="1" applyAlignment="1">
      <alignment horizontal="center" vertical="center" wrapText="1"/>
    </xf>
    <xf numFmtId="184" fontId="140" fillId="27" borderId="0" xfId="0" applyNumberFormat="1" applyFont="1" applyFill="1" applyAlignment="1">
      <alignment vertical="center" wrapText="1"/>
    </xf>
    <xf numFmtId="177" fontId="139" fillId="27" borderId="0" xfId="0" applyNumberFormat="1" applyFont="1" applyFill="1" applyAlignment="1">
      <alignment horizontal="right" vertical="center" wrapText="1"/>
    </xf>
    <xf numFmtId="0" fontId="153" fillId="22" borderId="0" xfId="0" applyFont="1" applyFill="1" applyBorder="1">
      <alignment vertical="center"/>
    </xf>
    <xf numFmtId="0" fontId="154" fillId="2" borderId="67" xfId="2" applyFont="1" applyFill="1" applyBorder="1" applyAlignment="1">
      <alignment vertical="top" wrapText="1"/>
    </xf>
    <xf numFmtId="0" fontId="115" fillId="24" borderId="44" xfId="2" applyFont="1" applyFill="1" applyBorder="1" applyAlignment="1">
      <alignment horizontal="center" vertical="center"/>
    </xf>
    <xf numFmtId="0" fontId="115" fillId="24" borderId="9" xfId="2" applyFont="1" applyFill="1" applyBorder="1" applyAlignment="1">
      <alignment horizontal="center" vertical="center" wrapText="1"/>
    </xf>
    <xf numFmtId="0" fontId="115" fillId="24" borderId="42" xfId="2" applyFont="1" applyFill="1" applyBorder="1" applyAlignment="1">
      <alignment horizontal="center" vertical="center"/>
    </xf>
    <xf numFmtId="3" fontId="155" fillId="27" borderId="0" xfId="0" applyNumberFormat="1" applyFont="1" applyFill="1">
      <alignment vertical="center"/>
    </xf>
    <xf numFmtId="0" fontId="6" fillId="0" borderId="0" xfId="2">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8" fillId="0" borderId="0" xfId="1" applyFill="1" applyBorder="1" applyAlignment="1" applyProtection="1">
      <alignment vertical="center" wrapText="1"/>
    </xf>
    <xf numFmtId="14" fontId="13" fillId="22" borderId="139" xfId="2" applyNumberFormat="1" applyFont="1" applyFill="1" applyBorder="1" applyAlignment="1">
      <alignment horizontal="center" vertical="center"/>
    </xf>
    <xf numFmtId="14" fontId="13" fillId="22" borderId="140" xfId="2" applyNumberFormat="1" applyFont="1" applyFill="1" applyBorder="1" applyAlignment="1">
      <alignment horizontal="center" vertical="center"/>
    </xf>
    <xf numFmtId="0" fontId="13" fillId="22" borderId="0" xfId="2" applyFont="1" applyFill="1" applyBorder="1" applyAlignment="1">
      <alignment horizontal="center" vertical="center" wrapText="1"/>
    </xf>
    <xf numFmtId="14" fontId="13" fillId="22" borderId="0" xfId="2" applyNumberFormat="1" applyFont="1" applyFill="1" applyBorder="1" applyAlignment="1">
      <alignment horizontal="center" vertical="center"/>
    </xf>
    <xf numFmtId="14" fontId="13" fillId="22" borderId="0" xfId="2" applyNumberFormat="1" applyFont="1" applyFill="1" applyBorder="1" applyAlignment="1">
      <alignment horizontal="left" vertical="center"/>
    </xf>
    <xf numFmtId="0" fontId="113" fillId="22" borderId="138" xfId="2" applyFont="1" applyFill="1" applyBorder="1" applyAlignment="1">
      <alignment horizontal="center" vertical="center" wrapText="1"/>
    </xf>
    <xf numFmtId="0" fontId="114" fillId="22" borderId="139" xfId="2" applyFont="1" applyFill="1" applyBorder="1" applyAlignment="1">
      <alignment horizontal="left" vertical="center"/>
    </xf>
    <xf numFmtId="0" fontId="18" fillId="24" borderId="184" xfId="2" applyFont="1" applyFill="1" applyBorder="1" applyAlignment="1">
      <alignment horizontal="center" vertical="center" wrapText="1"/>
    </xf>
    <xf numFmtId="0" fontId="8" fillId="0" borderId="187" xfId="1" applyFill="1" applyBorder="1" applyAlignment="1" applyProtection="1">
      <alignment vertical="center" wrapText="1"/>
    </xf>
    <xf numFmtId="0" fontId="18" fillId="24" borderId="188" xfId="2" applyFont="1" applyFill="1" applyBorder="1" applyAlignment="1">
      <alignment horizontal="center" vertical="center" wrapText="1"/>
    </xf>
    <xf numFmtId="0" fontId="18" fillId="24" borderId="188" xfId="1" applyFont="1" applyFill="1" applyBorder="1" applyAlignment="1" applyProtection="1">
      <alignment horizontal="center" vertical="center" wrapText="1"/>
    </xf>
    <xf numFmtId="0" fontId="8" fillId="0" borderId="189" xfId="1" applyBorder="1" applyAlignment="1" applyProtection="1">
      <alignment vertical="center" wrapText="1"/>
    </xf>
    <xf numFmtId="0" fontId="111" fillId="24" borderId="191" xfId="0" applyFont="1" applyFill="1" applyBorder="1" applyAlignment="1">
      <alignment horizontal="center" vertical="center" wrapText="1"/>
    </xf>
    <xf numFmtId="0" fontId="108" fillId="0" borderId="179" xfId="0" applyFont="1" applyBorder="1" applyAlignment="1">
      <alignment horizontal="left" vertical="top" wrapText="1"/>
    </xf>
    <xf numFmtId="0" fontId="28" fillId="24" borderId="192" xfId="0" applyFont="1" applyFill="1" applyBorder="1" applyAlignment="1">
      <alignment horizontal="center" vertical="center" wrapText="1"/>
    </xf>
    <xf numFmtId="0" fontId="149" fillId="22" borderId="0" xfId="0" applyFont="1" applyFill="1" applyAlignment="1">
      <alignment vertical="center" wrapText="1"/>
    </xf>
    <xf numFmtId="0" fontId="146" fillId="22" borderId="0" xfId="0" applyFont="1" applyFill="1" applyAlignment="1">
      <alignment vertical="center" wrapText="1"/>
    </xf>
    <xf numFmtId="0" fontId="109" fillId="0" borderId="29" xfId="2" applyFont="1" applyBorder="1" applyAlignment="1">
      <alignment vertical="center" shrinkToFit="1"/>
    </xf>
    <xf numFmtId="0" fontId="109" fillId="0" borderId="103" xfId="2" applyFont="1" applyBorder="1" applyAlignment="1">
      <alignment vertical="center" shrinkToFit="1"/>
    </xf>
    <xf numFmtId="0" fontId="158" fillId="26" borderId="102" xfId="2" applyFont="1" applyFill="1" applyBorder="1" applyAlignment="1">
      <alignment horizontal="center" vertical="center" wrapText="1" shrinkToFit="1"/>
    </xf>
    <xf numFmtId="0" fontId="159" fillId="0" borderId="0" xfId="0" applyFont="1" applyAlignment="1">
      <alignment vertical="center" wrapText="1"/>
    </xf>
    <xf numFmtId="0" fontId="160" fillId="0" borderId="0" xfId="0" applyFont="1" applyAlignment="1">
      <alignment vertical="center" wrapText="1"/>
    </xf>
    <xf numFmtId="3" fontId="144" fillId="27" borderId="0" xfId="0" applyNumberFormat="1" applyFont="1" applyFill="1">
      <alignment vertical="center"/>
    </xf>
    <xf numFmtId="3" fontId="139" fillId="27" borderId="0" xfId="0" applyNumberFormat="1" applyFont="1" applyFill="1" applyBorder="1" applyAlignment="1">
      <alignment horizontal="right" vertical="center" wrapText="1"/>
    </xf>
    <xf numFmtId="177" fontId="140" fillId="27" borderId="0" xfId="0" applyNumberFormat="1" applyFont="1" applyFill="1" applyBorder="1" applyAlignment="1">
      <alignment horizontal="right" vertical="center" wrapText="1"/>
    </xf>
    <xf numFmtId="0" fontId="27" fillId="0" borderId="99" xfId="1" applyFont="1" applyBorder="1" applyAlignment="1" applyProtection="1">
      <alignment vertical="top" wrapText="1"/>
    </xf>
    <xf numFmtId="0" fontId="27" fillId="0" borderId="100" xfId="2" applyFont="1" applyBorder="1" applyAlignment="1">
      <alignment vertical="top" wrapText="1"/>
    </xf>
    <xf numFmtId="0" fontId="27" fillId="0" borderId="101" xfId="2" applyFont="1" applyBorder="1" applyAlignment="1">
      <alignment vertical="top" wrapText="1"/>
    </xf>
    <xf numFmtId="0" fontId="18" fillId="26" borderId="180" xfId="2" applyFont="1" applyFill="1" applyBorder="1" applyAlignment="1">
      <alignment horizontal="center" vertical="center" wrapText="1"/>
    </xf>
    <xf numFmtId="0" fontId="108" fillId="26" borderId="181" xfId="2" applyFont="1" applyFill="1" applyBorder="1" applyAlignment="1">
      <alignment horizontal="center" vertical="center"/>
    </xf>
    <xf numFmtId="0" fontId="108" fillId="26" borderId="182" xfId="2" applyFont="1" applyFill="1" applyBorder="1" applyAlignment="1">
      <alignment horizontal="center" vertical="center"/>
    </xf>
    <xf numFmtId="0" fontId="164" fillId="22" borderId="8" xfId="0" applyFont="1" applyFill="1" applyBorder="1" applyAlignment="1">
      <alignment horizontal="center" vertical="center" wrapText="1"/>
    </xf>
    <xf numFmtId="177" fontId="165" fillId="22" borderId="8" xfId="2" applyNumberFormat="1" applyFont="1" applyFill="1" applyBorder="1" applyAlignment="1">
      <alignment horizontal="center" vertical="center" shrinkToFit="1"/>
    </xf>
    <xf numFmtId="0" fontId="6" fillId="0" borderId="0" xfId="2" applyAlignment="1">
      <alignment horizontal="left" vertical="center"/>
    </xf>
    <xf numFmtId="0" fontId="6" fillId="0" borderId="0" xfId="2">
      <alignment vertical="center"/>
    </xf>
    <xf numFmtId="3" fontId="166"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9" fillId="39" borderId="0" xfId="0" applyFont="1" applyFill="1" applyAlignment="1">
      <alignment vertical="top" wrapText="1"/>
    </xf>
    <xf numFmtId="0" fontId="0" fillId="39" borderId="0" xfId="0" applyFill="1">
      <alignment vertical="center"/>
    </xf>
    <xf numFmtId="0" fontId="171" fillId="39" borderId="0" xfId="0" applyFont="1" applyFill="1" applyAlignment="1">
      <alignment vertical="center" wrapText="1"/>
    </xf>
    <xf numFmtId="0" fontId="0" fillId="39" borderId="0" xfId="0" applyFill="1" applyAlignment="1">
      <alignment vertical="top" wrapText="1"/>
    </xf>
    <xf numFmtId="0" fontId="76" fillId="39" borderId="0" xfId="0" applyFont="1" applyFill="1" applyAlignment="1">
      <alignment vertical="top" wrapText="1"/>
    </xf>
    <xf numFmtId="0" fontId="172" fillId="39" borderId="0" xfId="0" applyFont="1" applyFill="1" applyAlignment="1">
      <alignment vertical="center" wrapText="1"/>
    </xf>
    <xf numFmtId="0" fontId="173" fillId="39" borderId="0" xfId="0" applyFont="1" applyFill="1" applyAlignment="1">
      <alignment vertical="center" wrapText="1"/>
    </xf>
    <xf numFmtId="0" fontId="174" fillId="39" borderId="0" xfId="0" applyFont="1" applyFill="1" applyAlignment="1">
      <alignment vertical="center" wrapText="1"/>
    </xf>
    <xf numFmtId="0" fontId="76" fillId="0" borderId="0" xfId="0" applyFont="1" applyAlignment="1">
      <alignment vertical="top" wrapText="1"/>
    </xf>
    <xf numFmtId="0" fontId="175" fillId="6" borderId="72" xfId="0" applyFont="1" applyFill="1" applyBorder="1">
      <alignment vertical="center"/>
    </xf>
    <xf numFmtId="0" fontId="175" fillId="6" borderId="0" xfId="0" applyFont="1" applyFill="1" applyAlignment="1">
      <alignment horizontal="left" vertical="center"/>
    </xf>
    <xf numFmtId="0" fontId="175" fillId="6" borderId="0" xfId="0" applyFont="1" applyFill="1">
      <alignment vertical="center"/>
    </xf>
    <xf numFmtId="176" fontId="175" fillId="6" borderId="0" xfId="0" applyNumberFormat="1" applyFont="1" applyFill="1" applyAlignment="1">
      <alignment horizontal="left" vertical="center"/>
    </xf>
    <xf numFmtId="183" fontId="175" fillId="6" borderId="0" xfId="0" applyNumberFormat="1" applyFont="1" applyFill="1" applyAlignment="1">
      <alignment horizontal="center" vertical="center"/>
    </xf>
    <xf numFmtId="0" fontId="175" fillId="6" borderId="72" xfId="0" applyFont="1" applyFill="1" applyBorder="1" applyAlignment="1">
      <alignment vertical="top"/>
    </xf>
    <xf numFmtId="0" fontId="175" fillId="6" borderId="0" xfId="0" applyFont="1" applyFill="1" applyAlignment="1">
      <alignment vertical="top"/>
    </xf>
    <xf numFmtId="14" fontId="175" fillId="6" borderId="0" xfId="0" applyNumberFormat="1" applyFont="1" applyFill="1" applyAlignment="1">
      <alignment horizontal="left" vertical="center"/>
    </xf>
    <xf numFmtId="14" fontId="175" fillId="0" borderId="0" xfId="0" applyNumberFormat="1" applyFont="1">
      <alignment vertical="center"/>
    </xf>
    <xf numFmtId="0" fontId="176" fillId="0" borderId="0" xfId="0" applyFont="1">
      <alignment vertical="center"/>
    </xf>
    <xf numFmtId="180" fontId="50" fillId="13" borderId="202" xfId="17" applyNumberFormat="1" applyFont="1" applyFill="1" applyBorder="1" applyAlignment="1">
      <alignment horizontal="center" vertical="center"/>
    </xf>
    <xf numFmtId="0" fontId="8" fillId="0" borderId="206" xfId="1" applyBorder="1" applyAlignment="1" applyProtection="1">
      <alignment vertical="center"/>
    </xf>
    <xf numFmtId="0" fontId="8" fillId="0" borderId="143" xfId="1" applyFill="1" applyBorder="1" applyAlignment="1" applyProtection="1">
      <alignment vertical="top" wrapText="1"/>
    </xf>
    <xf numFmtId="0" fontId="6" fillId="0" borderId="66" xfId="2" applyBorder="1" applyAlignment="1">
      <alignment vertical="top" wrapText="1"/>
    </xf>
    <xf numFmtId="0" fontId="6" fillId="0" borderId="0" xfId="2">
      <alignment vertical="center"/>
    </xf>
    <xf numFmtId="0" fontId="8" fillId="38" borderId="147" xfId="1" applyFill="1" applyBorder="1" applyAlignment="1" applyProtection="1">
      <alignment horizontal="left" vertical="top"/>
    </xf>
    <xf numFmtId="0" fontId="6" fillId="38" borderId="172"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50"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50"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6" fillId="0" borderId="0" xfId="2" applyAlignment="1">
      <alignment horizontal="center"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3" xfId="17" applyFont="1" applyBorder="1">
      <alignment vertical="center"/>
    </xf>
    <xf numFmtId="0" fontId="50" fillId="0" borderId="53" xfId="17" applyFont="1" applyBorder="1" applyAlignment="1">
      <alignment horizontal="right" vertical="center"/>
    </xf>
    <xf numFmtId="0" fontId="38" fillId="0" borderId="55" xfId="17" applyFont="1" applyBorder="1" applyAlignment="1">
      <alignment horizontal="center" vertical="center"/>
    </xf>
    <xf numFmtId="0" fontId="38" fillId="0" borderId="207"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208" xfId="17" applyFont="1" applyBorder="1" applyAlignment="1">
      <alignment horizontal="center" vertical="center" shrinkToFit="1"/>
    </xf>
    <xf numFmtId="0" fontId="50" fillId="0" borderId="56" xfId="17" applyFont="1" applyBorder="1" applyAlignment="1">
      <alignment vertical="center" shrinkToFit="1"/>
    </xf>
    <xf numFmtId="0" fontId="50" fillId="0" borderId="56" xfId="17" applyFont="1" applyBorder="1" applyAlignment="1">
      <alignment horizontal="center" vertical="center"/>
    </xf>
    <xf numFmtId="0" fontId="1" fillId="0" borderId="151" xfId="17" applyBorder="1" applyAlignment="1">
      <alignment horizontal="center" vertical="center" wrapText="1"/>
    </xf>
    <xf numFmtId="0" fontId="1" fillId="0" borderId="152" xfId="17" applyBorder="1" applyAlignment="1">
      <alignment horizontal="center" vertical="center"/>
    </xf>
    <xf numFmtId="0" fontId="13" fillId="0" borderId="154" xfId="2" applyFont="1" applyBorder="1" applyAlignment="1">
      <alignment horizontal="center" vertical="center" wrapText="1"/>
    </xf>
    <xf numFmtId="0" fontId="13" fillId="0" borderId="155"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9"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7"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7"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9"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175" fillId="6" borderId="0" xfId="0" applyFont="1" applyFill="1" applyAlignment="1">
      <alignment horizontal="left" vertical="center"/>
    </xf>
    <xf numFmtId="184" fontId="140" fillId="40" borderId="0" xfId="0" applyNumberFormat="1" applyFont="1" applyFill="1" applyBorder="1" applyAlignment="1">
      <alignment horizontal="center" vertical="center" wrapText="1"/>
    </xf>
    <xf numFmtId="184" fontId="167" fillId="40" borderId="0" xfId="0" applyNumberFormat="1" applyFont="1" applyFill="1" applyAlignment="1">
      <alignment vertical="center" wrapText="1"/>
    </xf>
    <xf numFmtId="0" fontId="178" fillId="0" borderId="0" xfId="1" applyFont="1" applyAlignment="1" applyProtection="1">
      <alignment horizontal="left" vertical="top" wrapText="1"/>
    </xf>
    <xf numFmtId="0" fontId="50" fillId="22" borderId="208" xfId="16" applyFont="1" applyFill="1" applyBorder="1">
      <alignment vertical="center"/>
    </xf>
    <xf numFmtId="0" fontId="50" fillId="22" borderId="209" xfId="16" applyFont="1" applyFill="1" applyBorder="1">
      <alignment vertical="center"/>
    </xf>
    <xf numFmtId="0" fontId="10" fillId="22" borderId="209" xfId="16" applyFont="1" applyFill="1" applyBorder="1">
      <alignment vertical="center"/>
    </xf>
    <xf numFmtId="0" fontId="37" fillId="0" borderId="0" xfId="17" applyFont="1" applyAlignment="1">
      <alignment horizontal="left" vertical="center" indent="2"/>
    </xf>
    <xf numFmtId="0" fontId="145" fillId="28" borderId="0" xfId="0" applyFont="1" applyFill="1" applyAlignment="1">
      <alignment vertical="center"/>
    </xf>
    <xf numFmtId="0" fontId="179" fillId="0" borderId="0" xfId="17" applyFont="1" applyAlignment="1">
      <alignment vertical="center"/>
    </xf>
    <xf numFmtId="184" fontId="182" fillId="40" borderId="0" xfId="0" applyNumberFormat="1" applyFont="1" applyFill="1" applyAlignment="1">
      <alignment vertical="center" wrapText="1"/>
    </xf>
    <xf numFmtId="3" fontId="144" fillId="27" borderId="0" xfId="0" applyNumberFormat="1" applyFont="1" applyFill="1" applyBorder="1" applyAlignment="1">
      <alignment horizontal="right" vertical="center"/>
    </xf>
    <xf numFmtId="0" fontId="183" fillId="0" borderId="0" xfId="1" applyFont="1" applyAlignment="1" applyProtection="1">
      <alignment horizontal="left" vertical="top" wrapText="1"/>
    </xf>
    <xf numFmtId="0" fontId="24" fillId="5" borderId="7" xfId="2" applyFont="1" applyFill="1" applyBorder="1" applyAlignment="1">
      <alignment horizontal="center" vertical="top" wrapText="1"/>
    </xf>
    <xf numFmtId="0" fontId="151" fillId="22" borderId="0" xfId="0" applyFont="1" applyFill="1" applyAlignment="1">
      <alignment horizontal="left" vertical="top" wrapText="1"/>
    </xf>
    <xf numFmtId="10" fontId="140" fillId="27" borderId="0" xfId="0" applyNumberFormat="1" applyFont="1" applyFill="1" applyAlignment="1">
      <alignment horizontal="center" vertical="center" wrapText="1"/>
    </xf>
    <xf numFmtId="3" fontId="139" fillId="27" borderId="0" xfId="0" applyNumberFormat="1" applyFont="1" applyFill="1" applyBorder="1" applyAlignment="1">
      <alignment vertical="center" wrapText="1"/>
    </xf>
    <xf numFmtId="184" fontId="167" fillId="43" borderId="0" xfId="0" applyNumberFormat="1" applyFont="1" applyFill="1" applyBorder="1" applyAlignment="1">
      <alignment horizontal="center" vertical="center" wrapText="1"/>
    </xf>
    <xf numFmtId="184" fontId="132" fillId="43" borderId="0" xfId="0" applyNumberFormat="1" applyFont="1" applyFill="1" applyBorder="1" applyAlignment="1">
      <alignment horizontal="center" vertical="center" wrapText="1"/>
    </xf>
    <xf numFmtId="0" fontId="185" fillId="22" borderId="0" xfId="0" applyFont="1" applyFill="1" applyAlignment="1">
      <alignment horizontal="left" vertical="top" wrapText="1" indent="1"/>
    </xf>
    <xf numFmtId="0" fontId="170" fillId="39" borderId="0" xfId="0" applyFont="1" applyFill="1" applyAlignment="1">
      <alignment vertical="center"/>
    </xf>
    <xf numFmtId="0" fontId="188" fillId="39" borderId="0" xfId="0" applyFont="1" applyFill="1" applyAlignment="1">
      <alignment vertical="top" wrapText="1"/>
    </xf>
    <xf numFmtId="0" fontId="185" fillId="39" borderId="0" xfId="0" applyFont="1" applyFill="1">
      <alignment vertical="center"/>
    </xf>
    <xf numFmtId="0" fontId="189" fillId="39" borderId="0" xfId="0" applyFont="1" applyFill="1" applyAlignment="1">
      <alignment vertical="center" wrapText="1"/>
    </xf>
    <xf numFmtId="0" fontId="168" fillId="39" borderId="0" xfId="0" applyFont="1" applyFill="1" applyAlignment="1">
      <alignment vertical="top"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210"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5" borderId="107" xfId="2" applyNumberFormat="1" applyFont="1" applyFill="1" applyBorder="1" applyAlignment="1">
      <alignment horizontal="center" vertical="center" wrapText="1"/>
    </xf>
    <xf numFmtId="177" fontId="13" fillId="45" borderId="8" xfId="2" applyNumberFormat="1" applyFont="1" applyFill="1" applyBorder="1" applyAlignment="1">
      <alignment horizontal="center" vertical="center" shrinkToFit="1"/>
    </xf>
    <xf numFmtId="184" fontId="140" fillId="27" borderId="0" xfId="0" applyNumberFormat="1" applyFont="1" applyFill="1" applyAlignment="1">
      <alignment horizontal="center" vertical="center" wrapText="1"/>
    </xf>
    <xf numFmtId="0" fontId="190" fillId="40" borderId="0" xfId="0" applyFont="1" applyFill="1" applyBorder="1" applyAlignment="1">
      <alignment horizontal="left" vertical="center"/>
    </xf>
    <xf numFmtId="3" fontId="155" fillId="40" borderId="0" xfId="0" applyNumberFormat="1" applyFont="1" applyFill="1" applyAlignment="1">
      <alignment vertical="center" wrapText="1"/>
    </xf>
    <xf numFmtId="177" fontId="191" fillId="40" borderId="0" xfId="0" applyNumberFormat="1" applyFont="1" applyFill="1" applyBorder="1">
      <alignment vertical="center"/>
    </xf>
    <xf numFmtId="14" fontId="26" fillId="22" borderId="0" xfId="2" applyNumberFormat="1" applyFont="1" applyFill="1" applyAlignment="1">
      <alignment horizontal="left" vertical="center"/>
    </xf>
    <xf numFmtId="14" fontId="26" fillId="22" borderId="0" xfId="2" applyNumberFormat="1" applyFont="1" applyFill="1" applyBorder="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9" fillId="27" borderId="0" xfId="0" applyNumberFormat="1" applyFont="1" applyFill="1">
      <alignment vertical="center"/>
    </xf>
    <xf numFmtId="0" fontId="6" fillId="0" borderId="0" xfId="2">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6" xfId="2" applyNumberFormat="1" applyFont="1" applyFill="1" applyBorder="1" applyAlignment="1">
      <alignment horizontal="center" vertical="center" wrapText="1"/>
    </xf>
    <xf numFmtId="177" fontId="13" fillId="22" borderId="107" xfId="2" applyNumberFormat="1" applyFont="1" applyFill="1" applyBorder="1" applyAlignment="1">
      <alignment horizontal="center" vertical="center" wrapText="1"/>
    </xf>
    <xf numFmtId="0" fontId="13" fillId="0" borderId="211" xfId="2" applyFont="1" applyBorder="1" applyAlignment="1">
      <alignment horizontal="center" vertical="center" wrapText="1"/>
    </xf>
    <xf numFmtId="0" fontId="13" fillId="0" borderId="212" xfId="2" applyFont="1" applyBorder="1" applyAlignment="1">
      <alignment horizontal="center" vertical="center" wrapText="1"/>
    </xf>
    <xf numFmtId="0" fontId="13" fillId="0" borderId="213" xfId="2" applyFont="1" applyBorder="1" applyAlignment="1">
      <alignment horizontal="center" vertical="center" wrapText="1"/>
    </xf>
    <xf numFmtId="0" fontId="13" fillId="0" borderId="211" xfId="2" applyFont="1" applyBorder="1" applyAlignment="1">
      <alignment horizontal="center" vertical="center"/>
    </xf>
    <xf numFmtId="0" fontId="13" fillId="6" borderId="211" xfId="2" applyFont="1" applyFill="1" applyBorder="1" applyAlignment="1">
      <alignment horizontal="center" vertical="center" wrapText="1"/>
    </xf>
    <xf numFmtId="0" fontId="164" fillId="22" borderId="163" xfId="0" applyFont="1" applyFill="1" applyBorder="1" applyAlignment="1">
      <alignment horizontal="center" vertical="center" wrapText="1"/>
    </xf>
    <xf numFmtId="0" fontId="164" fillId="22" borderId="197" xfId="0" applyFont="1" applyFill="1" applyBorder="1" applyAlignment="1">
      <alignment horizontal="center" vertical="center" wrapText="1"/>
    </xf>
    <xf numFmtId="0" fontId="197" fillId="22" borderId="210" xfId="2" applyFont="1" applyFill="1" applyBorder="1" applyAlignment="1">
      <alignment horizontal="center" vertical="center"/>
    </xf>
    <xf numFmtId="177" fontId="197" fillId="22" borderId="8" xfId="2" applyNumberFormat="1" applyFont="1" applyFill="1" applyBorder="1" applyAlignment="1">
      <alignment horizontal="center" vertical="center" shrinkToFit="1"/>
    </xf>
    <xf numFmtId="177" fontId="198" fillId="22" borderId="10" xfId="2" applyNumberFormat="1" applyFont="1" applyFill="1" applyBorder="1" applyAlignment="1">
      <alignment horizontal="center" vertical="center" shrinkToFit="1"/>
    </xf>
    <xf numFmtId="177" fontId="199" fillId="22" borderId="106" xfId="2" applyNumberFormat="1" applyFont="1" applyFill="1" applyBorder="1" applyAlignment="1">
      <alignment horizontal="center" vertical="center" wrapText="1"/>
    </xf>
    <xf numFmtId="0" fontId="200" fillId="0" borderId="178" xfId="1" applyFont="1" applyBorder="1" applyAlignment="1" applyProtection="1">
      <alignment horizontal="left" vertical="top" wrapText="1"/>
    </xf>
    <xf numFmtId="0" fontId="35" fillId="0" borderId="31" xfId="1" applyFont="1" applyBorder="1" applyAlignment="1" applyProtection="1">
      <alignment horizontal="left" vertical="top" wrapText="1"/>
    </xf>
    <xf numFmtId="0" fontId="184" fillId="0" borderId="0" xfId="0" applyFont="1" applyAlignment="1">
      <alignment vertical="top" wrapText="1"/>
    </xf>
    <xf numFmtId="0" fontId="115" fillId="3" borderId="1" xfId="2" applyFont="1" applyFill="1" applyBorder="1" applyAlignment="1">
      <alignment horizontal="center" vertical="center"/>
    </xf>
    <xf numFmtId="0" fontId="130" fillId="34" borderId="214" xfId="2" applyFont="1" applyFill="1" applyBorder="1" applyAlignment="1">
      <alignment horizontal="center" vertical="center" wrapText="1"/>
    </xf>
    <xf numFmtId="0" fontId="131" fillId="34" borderId="215" xfId="2" applyFont="1" applyFill="1" applyBorder="1" applyAlignment="1">
      <alignment horizontal="center" vertical="center" wrapText="1"/>
    </xf>
    <xf numFmtId="0" fontId="192" fillId="34" borderId="215" xfId="2" applyFont="1" applyFill="1" applyBorder="1" applyAlignment="1">
      <alignment horizontal="left" vertical="center"/>
    </xf>
    <xf numFmtId="0" fontId="124" fillId="34" borderId="215" xfId="2" applyFont="1" applyFill="1" applyBorder="1" applyAlignment="1">
      <alignment horizontal="center" vertical="center"/>
    </xf>
    <xf numFmtId="0" fontId="124" fillId="34" borderId="216" xfId="2" applyFont="1" applyFill="1" applyBorder="1" applyAlignment="1">
      <alignment horizontal="center" vertical="center"/>
    </xf>
    <xf numFmtId="0" fontId="76" fillId="22" borderId="217" xfId="0" applyFont="1" applyFill="1" applyBorder="1" applyAlignment="1">
      <alignment horizontal="left" vertical="center"/>
    </xf>
    <xf numFmtId="14" fontId="76" fillId="22" borderId="217" xfId="0" applyNumberFormat="1" applyFont="1" applyFill="1" applyBorder="1" applyAlignment="1">
      <alignment horizontal="left" vertical="center"/>
    </xf>
    <xf numFmtId="0" fontId="103" fillId="41" borderId="141" xfId="0" applyFont="1" applyFill="1" applyBorder="1" applyAlignment="1">
      <alignment horizontal="center" vertical="center" wrapText="1"/>
    </xf>
    <xf numFmtId="0" fontId="103" fillId="0" borderId="141" xfId="0" applyFont="1" applyBorder="1" applyAlignment="1">
      <alignment horizontal="center" vertical="center" wrapText="1"/>
    </xf>
    <xf numFmtId="0" fontId="103" fillId="0" borderId="163" xfId="0" applyFont="1" applyBorder="1" applyAlignment="1">
      <alignment horizontal="center" vertical="center" wrapText="1"/>
    </xf>
    <xf numFmtId="184" fontId="167" fillId="46" borderId="0" xfId="0" applyNumberFormat="1" applyFont="1" applyFill="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6" fillId="0" borderId="0" xfId="2">
      <alignment vertical="center"/>
    </xf>
    <xf numFmtId="14" fontId="108" fillId="24" borderId="222" xfId="2" applyNumberFormat="1" applyFont="1" applyFill="1" applyBorder="1" applyAlignment="1">
      <alignment vertical="center" wrapText="1" shrinkToFit="1"/>
    </xf>
    <xf numFmtId="0" fontId="157" fillId="47" borderId="0" xfId="0" applyFont="1" applyFill="1" applyAlignment="1">
      <alignment horizontal="center" vertical="center" wrapText="1"/>
    </xf>
    <xf numFmtId="0" fontId="156" fillId="47" borderId="113" xfId="0" applyFont="1" applyFill="1" applyBorder="1" applyAlignment="1">
      <alignment horizontal="center" vertical="center" wrapText="1"/>
    </xf>
    <xf numFmtId="0" fontId="8" fillId="0" borderId="0" xfId="1" applyAlignment="1" applyProtection="1">
      <alignment horizontal="left" vertical="top" wrapText="1"/>
    </xf>
    <xf numFmtId="0" fontId="178" fillId="0" borderId="228" xfId="1" applyFont="1" applyBorder="1" applyAlignment="1" applyProtection="1">
      <alignment horizontal="left" vertical="top" wrapText="1"/>
    </xf>
    <xf numFmtId="0" fontId="115" fillId="24" borderId="27" xfId="2" applyFont="1" applyFill="1" applyBorder="1" applyAlignment="1">
      <alignment horizontal="center" vertical="center"/>
    </xf>
    <xf numFmtId="14" fontId="115" fillId="24" borderId="28" xfId="2" applyNumberFormat="1" applyFont="1" applyFill="1" applyBorder="1" applyAlignment="1">
      <alignment horizontal="center" vertical="center"/>
    </xf>
    <xf numFmtId="14" fontId="115" fillId="24" borderId="43" xfId="2" applyNumberFormat="1" applyFont="1" applyFill="1" applyBorder="1" applyAlignment="1">
      <alignment horizontal="center" vertical="center"/>
    </xf>
    <xf numFmtId="0" fontId="21" fillId="24" borderId="9" xfId="1" applyFont="1" applyFill="1" applyBorder="1" applyAlignment="1" applyProtection="1">
      <alignment horizontal="center" vertical="center" wrapText="1"/>
    </xf>
    <xf numFmtId="14" fontId="115" fillId="24" borderId="1" xfId="2" applyNumberFormat="1" applyFont="1" applyFill="1" applyBorder="1" applyAlignment="1">
      <alignment horizontal="center" vertical="center" wrapText="1"/>
    </xf>
    <xf numFmtId="14" fontId="115" fillId="24" borderId="2" xfId="2" applyNumberFormat="1" applyFont="1" applyFill="1" applyBorder="1" applyAlignment="1">
      <alignment horizontal="center" vertical="center"/>
    </xf>
    <xf numFmtId="14" fontId="115" fillId="24" borderId="1" xfId="2" applyNumberFormat="1" applyFont="1" applyFill="1" applyBorder="1" applyAlignment="1">
      <alignment horizontal="center" vertical="center"/>
    </xf>
    <xf numFmtId="0" fontId="115" fillId="24" borderId="2" xfId="2" applyFont="1" applyFill="1" applyBorder="1" applyAlignment="1">
      <alignment horizontal="center" vertical="center" shrinkToFit="1"/>
    </xf>
    <xf numFmtId="0" fontId="18" fillId="26" borderId="46" xfId="2" applyFont="1" applyFill="1" applyBorder="1" applyAlignment="1">
      <alignment horizontal="center" vertical="center" wrapText="1"/>
    </xf>
    <xf numFmtId="0" fontId="109" fillId="26" borderId="46" xfId="1" applyFont="1" applyFill="1" applyBorder="1" applyAlignment="1" applyProtection="1">
      <alignment horizontal="center" vertical="center" wrapText="1"/>
    </xf>
    <xf numFmtId="0" fontId="202" fillId="47" borderId="0" xfId="0" applyFont="1" applyFill="1" applyAlignment="1">
      <alignment horizontal="center" vertical="center" wrapText="1"/>
    </xf>
    <xf numFmtId="0" fontId="203" fillId="0" borderId="0" xfId="0" applyFont="1" applyAlignment="1">
      <alignment vertical="center" wrapText="1"/>
    </xf>
    <xf numFmtId="0" fontId="6" fillId="22" borderId="0" xfId="2" applyFill="1" applyAlignment="1">
      <alignment vertical="center" wrapText="1"/>
    </xf>
    <xf numFmtId="185" fontId="204" fillId="0" borderId="0" xfId="0" applyNumberFormat="1" applyFont="1" applyAlignment="1">
      <alignment horizontal="left" vertical="center"/>
    </xf>
    <xf numFmtId="177" fontId="139" fillId="40" borderId="0" xfId="0" applyNumberFormat="1" applyFont="1" applyFill="1" applyAlignment="1">
      <alignment vertical="top" wrapText="1"/>
    </xf>
    <xf numFmtId="3" fontId="139" fillId="40" borderId="0" xfId="0" applyNumberFormat="1" applyFont="1" applyFill="1" applyAlignment="1">
      <alignment vertical="top" wrapText="1"/>
    </xf>
    <xf numFmtId="0" fontId="0" fillId="27" borderId="0" xfId="0" applyFill="1" applyAlignment="1">
      <alignment horizontal="left" vertical="top"/>
    </xf>
    <xf numFmtId="14" fontId="117" fillId="0" borderId="161" xfId="17" applyNumberFormat="1" applyFont="1" applyFill="1" applyBorder="1" applyAlignment="1">
      <alignment horizontal="center" vertical="center"/>
    </xf>
    <xf numFmtId="0" fontId="1" fillId="0" borderId="160" xfId="17" applyFill="1" applyBorder="1" applyAlignment="1">
      <alignment horizontal="center" vertical="center" wrapText="1"/>
    </xf>
    <xf numFmtId="0" fontId="152" fillId="0" borderId="0" xfId="0" applyFont="1">
      <alignment vertical="center"/>
    </xf>
    <xf numFmtId="0" fontId="151" fillId="22" borderId="0" xfId="0" applyFont="1" applyFill="1" applyAlignment="1">
      <alignment vertical="top" wrapText="1"/>
    </xf>
    <xf numFmtId="0" fontId="108" fillId="0" borderId="186" xfId="1" applyFont="1" applyFill="1" applyBorder="1" applyAlignment="1" applyProtection="1">
      <alignment vertical="top" wrapText="1"/>
    </xf>
    <xf numFmtId="0" fontId="108" fillId="0" borderId="186" xfId="2" applyFont="1" applyFill="1" applyBorder="1" applyAlignment="1">
      <alignment vertical="top" wrapText="1"/>
    </xf>
    <xf numFmtId="0" fontId="108" fillId="0" borderId="179" xfId="1" applyFont="1" applyBorder="1" applyAlignment="1" applyProtection="1">
      <alignment horizontal="left" vertical="top" wrapText="1"/>
    </xf>
    <xf numFmtId="14" fontId="108" fillId="24" borderId="223" xfId="1" applyNumberFormat="1" applyFont="1" applyFill="1" applyBorder="1" applyAlignment="1" applyProtection="1">
      <alignment horizontal="center" vertical="center" wrapText="1" shrinkToFit="1"/>
    </xf>
    <xf numFmtId="14" fontId="108" fillId="24" borderId="224" xfId="1" applyNumberFormat="1" applyFont="1" applyFill="1" applyBorder="1" applyAlignment="1" applyProtection="1">
      <alignment vertical="center" wrapText="1" shrinkToFit="1"/>
    </xf>
    <xf numFmtId="0" fontId="205" fillId="0" borderId="45" xfId="1" applyFont="1" applyFill="1" applyBorder="1" applyAlignment="1" applyProtection="1">
      <alignment vertical="top" wrapText="1"/>
    </xf>
    <xf numFmtId="0" fontId="8" fillId="0" borderId="229" xfId="1" applyFill="1" applyBorder="1" applyAlignment="1" applyProtection="1">
      <alignment vertical="top" wrapText="1"/>
    </xf>
    <xf numFmtId="56" fontId="21" fillId="24" borderId="0" xfId="1" applyNumberFormat="1" applyFont="1" applyFill="1" applyAlignment="1" applyProtection="1">
      <alignment horizontal="left" vertical="top" wrapText="1"/>
    </xf>
    <xf numFmtId="0" fontId="169" fillId="39" borderId="0" xfId="0" applyFont="1" applyFill="1" applyBorder="1" applyAlignment="1">
      <alignment vertical="top" wrapText="1"/>
    </xf>
    <xf numFmtId="0" fontId="150" fillId="22" borderId="160" xfId="17" applyFont="1" applyFill="1" applyBorder="1" applyAlignment="1">
      <alignment horizontal="center" vertical="center" wrapText="1"/>
    </xf>
    <xf numFmtId="0" fontId="148" fillId="22" borderId="0" xfId="0" applyFont="1" applyFill="1" applyAlignment="1">
      <alignment horizontal="center" vertical="center" wrapText="1"/>
    </xf>
    <xf numFmtId="14" fontId="37" fillId="22" borderId="161" xfId="17" applyNumberFormat="1" applyFont="1" applyFill="1" applyBorder="1" applyAlignment="1">
      <alignment horizontal="center" vertical="center" wrapText="1"/>
    </xf>
    <xf numFmtId="0" fontId="13" fillId="22" borderId="160" xfId="17" applyFont="1" applyFill="1" applyBorder="1" applyAlignment="1">
      <alignment horizontal="center" vertical="center" wrapText="1"/>
    </xf>
    <xf numFmtId="14" fontId="13" fillId="22" borderId="161" xfId="17" applyNumberFormat="1" applyFont="1" applyFill="1" applyBorder="1" applyAlignment="1">
      <alignment horizontal="center" vertical="center"/>
    </xf>
    <xf numFmtId="0" fontId="37" fillId="22" borderId="160" xfId="17" applyFont="1" applyFill="1" applyBorder="1" applyAlignment="1">
      <alignment horizontal="center" vertical="center" wrapText="1"/>
    </xf>
    <xf numFmtId="14" fontId="37" fillId="22" borderId="161" xfId="17" applyNumberFormat="1" applyFont="1" applyFill="1" applyBorder="1" applyAlignment="1">
      <alignment horizontal="center" vertical="center"/>
    </xf>
    <xf numFmtId="0" fontId="1" fillId="22" borderId="160" xfId="17" applyFill="1" applyBorder="1" applyAlignment="1">
      <alignment horizontal="center" vertical="center" wrapText="1"/>
    </xf>
    <xf numFmtId="14" fontId="1" fillId="22" borderId="161"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83" xfId="2" applyNumberFormat="1" applyFont="1" applyFill="1" applyBorder="1" applyAlignment="1">
      <alignment horizontal="center" vertical="center"/>
    </xf>
    <xf numFmtId="0" fontId="151" fillId="24" borderId="0" xfId="0" applyFont="1" applyFill="1" applyAlignment="1">
      <alignment horizontal="center" vertical="center"/>
    </xf>
    <xf numFmtId="0" fontId="108" fillId="0" borderId="0" xfId="0" applyFont="1" applyBorder="1" applyAlignment="1">
      <alignment horizontal="left" vertical="top" wrapText="1"/>
    </xf>
    <xf numFmtId="0" fontId="13" fillId="0" borderId="0" xfId="2" applyFont="1" applyFill="1" applyBorder="1" applyAlignment="1">
      <alignment horizontal="center" vertical="center"/>
    </xf>
    <xf numFmtId="14" fontId="108" fillId="0" borderId="0" xfId="2" applyNumberFormat="1" applyFont="1" applyFill="1" applyBorder="1" applyAlignment="1">
      <alignment horizontal="center" vertical="center"/>
    </xf>
    <xf numFmtId="0" fontId="13" fillId="0" borderId="0" xfId="2" applyFont="1" applyFill="1" applyBorder="1" applyAlignment="1">
      <alignment vertical="top" wrapText="1"/>
    </xf>
    <xf numFmtId="14" fontId="150" fillId="22" borderId="161" xfId="17" applyNumberFormat="1" applyFont="1" applyFill="1" applyBorder="1" applyAlignment="1">
      <alignment horizontal="center" vertical="center" wrapText="1"/>
    </xf>
    <xf numFmtId="14" fontId="117" fillId="22" borderId="161" xfId="17" applyNumberFormat="1" applyFont="1" applyFill="1" applyBorder="1" applyAlignment="1">
      <alignment horizontal="center" vertical="center" wrapText="1"/>
    </xf>
    <xf numFmtId="0" fontId="121" fillId="22" borderId="0" xfId="0" applyFont="1" applyFill="1" applyAlignment="1">
      <alignment horizontal="center" vertical="center"/>
    </xf>
    <xf numFmtId="0" fontId="76" fillId="22" borderId="0" xfId="0" applyFont="1" applyFill="1" applyAlignment="1">
      <alignment horizontal="center" vertical="center" wrapText="1"/>
    </xf>
    <xf numFmtId="0" fontId="184" fillId="0" borderId="0" xfId="0" applyFont="1">
      <alignment vertical="center"/>
    </xf>
    <xf numFmtId="14" fontId="29" fillId="24" borderId="43" xfId="2" applyNumberFormat="1" applyFont="1" applyFill="1" applyBorder="1" applyAlignment="1">
      <alignment horizontal="center" vertical="center" shrinkToFit="1"/>
    </xf>
    <xf numFmtId="14" fontId="29" fillId="24" borderId="1" xfId="2" applyNumberFormat="1" applyFont="1" applyFill="1" applyBorder="1" applyAlignment="1">
      <alignment horizontal="center" vertical="center" shrinkToFit="1"/>
    </xf>
    <xf numFmtId="0" fontId="207" fillId="0" borderId="0" xfId="0" applyFont="1" applyAlignment="1">
      <alignment vertical="center" wrapText="1"/>
    </xf>
    <xf numFmtId="3" fontId="144" fillId="27" borderId="0" xfId="0" applyNumberFormat="1" applyFont="1" applyFill="1" applyBorder="1" applyAlignment="1">
      <alignment vertical="center"/>
    </xf>
    <xf numFmtId="184" fontId="208" fillId="27" borderId="0" xfId="0" applyNumberFormat="1" applyFont="1" applyFill="1" applyAlignment="1">
      <alignment vertical="center" wrapText="1"/>
    </xf>
    <xf numFmtId="0" fontId="8" fillId="0" borderId="221" xfId="1" applyBorder="1" applyAlignment="1" applyProtection="1">
      <alignment vertical="center"/>
    </xf>
    <xf numFmtId="0" fontId="8" fillId="0" borderId="230" xfId="1" applyBorder="1" applyAlignment="1" applyProtection="1">
      <alignment vertical="center"/>
    </xf>
    <xf numFmtId="0" fontId="8" fillId="0" borderId="201" xfId="1" applyBorder="1" applyAlignment="1" applyProtection="1">
      <alignment vertical="center"/>
    </xf>
    <xf numFmtId="0" fontId="8" fillId="0" borderId="143" xfId="1" applyFill="1" applyBorder="1" applyAlignment="1" applyProtection="1">
      <alignment vertical="center"/>
    </xf>
    <xf numFmtId="0" fontId="28" fillId="24" borderId="231" xfId="0" applyFont="1" applyFill="1" applyBorder="1" applyAlignment="1">
      <alignment horizontal="center" vertical="center" wrapText="1"/>
    </xf>
    <xf numFmtId="0" fontId="108" fillId="0" borderId="232" xfId="0" applyFont="1" applyBorder="1" applyAlignment="1">
      <alignment horizontal="left" vertical="top" wrapText="1"/>
    </xf>
    <xf numFmtId="0" fontId="8" fillId="0" borderId="229" xfId="1" applyFill="1" applyBorder="1" applyAlignment="1" applyProtection="1">
      <alignment vertical="center"/>
    </xf>
    <xf numFmtId="14" fontId="206" fillId="24" borderId="106" xfId="2" applyNumberFormat="1" applyFont="1" applyFill="1" applyBorder="1" applyAlignment="1">
      <alignment horizontal="center" vertical="center" shrinkToFit="1"/>
    </xf>
    <xf numFmtId="0" fontId="108" fillId="24" borderId="1" xfId="2" applyFont="1" applyFill="1" applyBorder="1" applyAlignment="1">
      <alignment vertical="center"/>
    </xf>
    <xf numFmtId="14" fontId="206" fillId="24" borderId="28" xfId="2" applyNumberFormat="1" applyFont="1" applyFill="1" applyBorder="1" applyAlignment="1">
      <alignment horizontal="center" vertical="center" shrinkToFit="1"/>
    </xf>
    <xf numFmtId="0" fontId="108" fillId="24" borderId="43" xfId="2" applyFont="1" applyFill="1" applyBorder="1" applyAlignment="1">
      <alignment vertical="center"/>
    </xf>
    <xf numFmtId="14" fontId="108" fillId="24" borderId="1" xfId="1" applyNumberFormat="1" applyFont="1" applyFill="1" applyBorder="1" applyAlignment="1" applyProtection="1">
      <alignment vertical="center" wrapText="1"/>
    </xf>
    <xf numFmtId="14" fontId="108" fillId="24" borderId="234" xfId="1" applyNumberFormat="1" applyFont="1" applyFill="1" applyBorder="1" applyAlignment="1" applyProtection="1">
      <alignment vertical="center" wrapText="1"/>
    </xf>
    <xf numFmtId="0" fontId="8" fillId="0" borderId="235" xfId="1" applyFill="1" applyBorder="1" applyAlignment="1" applyProtection="1">
      <alignment vertical="center"/>
    </xf>
    <xf numFmtId="14" fontId="108" fillId="24" borderId="164" xfId="1" applyNumberFormat="1" applyFont="1" applyFill="1" applyBorder="1" applyAlignment="1" applyProtection="1">
      <alignment vertical="center" wrapText="1"/>
    </xf>
    <xf numFmtId="0" fontId="41" fillId="0" borderId="0" xfId="17" applyFont="1" applyAlignment="1">
      <alignment horizontal="center" vertical="center"/>
    </xf>
    <xf numFmtId="0" fontId="175" fillId="6" borderId="0" xfId="0" applyFont="1" applyFill="1" applyAlignment="1">
      <alignment horizontal="left" vertical="top"/>
    </xf>
    <xf numFmtId="0" fontId="76" fillId="22" borderId="0" xfId="0" applyFont="1" applyFill="1" applyAlignment="1">
      <alignment horizontal="center" vertical="center"/>
    </xf>
    <xf numFmtId="0" fontId="122" fillId="22" borderId="0" xfId="0" applyFont="1" applyFill="1" applyAlignment="1">
      <alignment vertical="center" wrapText="1"/>
    </xf>
    <xf numFmtId="0" fontId="103" fillId="48" borderId="141" xfId="0" applyFont="1" applyFill="1" applyBorder="1" applyAlignment="1">
      <alignment horizontal="center" vertical="center" wrapText="1"/>
    </xf>
    <xf numFmtId="0" fontId="210" fillId="40" borderId="0" xfId="0" applyFont="1" applyFill="1" applyAlignment="1">
      <alignment vertical="top" wrapText="1"/>
    </xf>
    <xf numFmtId="0" fontId="182" fillId="27" borderId="0" xfId="0" applyFont="1" applyFill="1" applyBorder="1" applyAlignment="1">
      <alignment horizontal="left" vertical="center" wrapText="1"/>
    </xf>
    <xf numFmtId="0" fontId="211" fillId="27" borderId="0" xfId="0" applyFont="1" applyFill="1" applyBorder="1" applyAlignment="1">
      <alignment horizontal="left" vertical="center" wrapText="1"/>
    </xf>
    <xf numFmtId="0" fontId="182" fillId="46" borderId="0" xfId="0" applyFont="1" applyFill="1" applyBorder="1" applyAlignment="1">
      <alignment horizontal="left" vertical="center" wrapText="1"/>
    </xf>
    <xf numFmtId="0" fontId="182" fillId="46" borderId="0" xfId="0" applyFont="1" applyFill="1" applyAlignment="1">
      <alignment horizontal="left" vertical="center" wrapText="1"/>
    </xf>
    <xf numFmtId="0" fontId="182" fillId="46" borderId="0" xfId="0" applyFont="1" applyFill="1" applyAlignment="1">
      <alignment horizontal="left" vertical="center" shrinkToFit="1"/>
    </xf>
    <xf numFmtId="0" fontId="182" fillId="46" borderId="0" xfId="0" applyFont="1" applyFill="1" applyBorder="1" applyAlignment="1">
      <alignment horizontal="left" vertical="center" shrinkToFit="1"/>
    </xf>
    <xf numFmtId="0" fontId="212" fillId="27" borderId="0" xfId="0" applyFont="1" applyFill="1" applyBorder="1" applyAlignment="1">
      <alignment horizontal="left" vertical="center" shrinkToFit="1"/>
    </xf>
    <xf numFmtId="0" fontId="213" fillId="24" borderId="191" xfId="1" applyFont="1" applyFill="1" applyBorder="1" applyAlignment="1" applyProtection="1">
      <alignment horizontal="center" vertical="center" wrapText="1"/>
    </xf>
    <xf numFmtId="0" fontId="18" fillId="2" borderId="236" xfId="2" applyFont="1" applyFill="1" applyBorder="1" applyAlignment="1">
      <alignment horizontal="center" vertical="center" wrapText="1"/>
    </xf>
    <xf numFmtId="0" fontId="8" fillId="0" borderId="235" xfId="1" applyFill="1" applyBorder="1" applyAlignment="1" applyProtection="1">
      <alignment vertical="top" wrapText="1"/>
    </xf>
    <xf numFmtId="0" fontId="115" fillId="3" borderId="237" xfId="2" applyFont="1" applyFill="1" applyBorder="1" applyAlignment="1">
      <alignment horizontal="center" vertical="center"/>
    </xf>
    <xf numFmtId="14" fontId="115" fillId="3" borderId="164" xfId="2" applyNumberFormat="1" applyFont="1" applyFill="1" applyBorder="1" applyAlignment="1">
      <alignment horizontal="center" vertical="center"/>
    </xf>
    <xf numFmtId="0" fontId="21" fillId="24" borderId="0" xfId="1" applyFont="1" applyFill="1" applyAlignment="1" applyProtection="1">
      <alignment horizontal="left" vertical="top" wrapText="1"/>
    </xf>
    <xf numFmtId="0" fontId="76" fillId="24" borderId="217" xfId="0" applyFont="1" applyFill="1" applyBorder="1" applyAlignment="1">
      <alignment horizontal="left" vertical="center"/>
    </xf>
    <xf numFmtId="0" fontId="76" fillId="49" borderId="217" xfId="0" applyFont="1" applyFill="1" applyBorder="1" applyAlignment="1">
      <alignment horizontal="left" vertical="center"/>
    </xf>
    <xf numFmtId="0" fontId="76" fillId="38" borderId="217" xfId="0" applyFont="1" applyFill="1" applyBorder="1" applyAlignment="1">
      <alignment horizontal="left" vertical="center"/>
    </xf>
    <xf numFmtId="0" fontId="76" fillId="50" borderId="217" xfId="0" applyFont="1" applyFill="1" applyBorder="1" applyAlignment="1">
      <alignment horizontal="left" vertical="center"/>
    </xf>
    <xf numFmtId="0" fontId="76" fillId="51" borderId="217" xfId="0" applyFont="1" applyFill="1" applyBorder="1" applyAlignment="1">
      <alignment horizontal="left" vertical="center"/>
    </xf>
    <xf numFmtId="0" fontId="214" fillId="22" borderId="217" xfId="0" applyFont="1" applyFill="1" applyBorder="1" applyAlignment="1">
      <alignment horizontal="left" vertical="center"/>
    </xf>
    <xf numFmtId="0" fontId="209" fillId="22" borderId="0" xfId="17" applyFont="1" applyFill="1" applyAlignment="1">
      <alignment horizontal="left" vertical="center"/>
    </xf>
    <xf numFmtId="3" fontId="144" fillId="27" borderId="0" xfId="0" applyNumberFormat="1" applyFont="1" applyFill="1" applyAlignment="1">
      <alignment vertical="center" wrapText="1"/>
    </xf>
    <xf numFmtId="3" fontId="159" fillId="0" borderId="0" xfId="0" applyNumberFormat="1" applyFont="1" applyAlignment="1">
      <alignment vertical="center" wrapText="1"/>
    </xf>
    <xf numFmtId="0" fontId="112" fillId="22" borderId="0" xfId="0" applyFont="1" applyFill="1">
      <alignment vertical="center"/>
    </xf>
    <xf numFmtId="3" fontId="216" fillId="27" borderId="0" xfId="0" applyNumberFormat="1" applyFont="1" applyFill="1" applyAlignment="1">
      <alignment vertical="top" wrapText="1"/>
    </xf>
    <xf numFmtId="0" fontId="216" fillId="27" borderId="0" xfId="0" applyFont="1" applyFill="1" applyAlignment="1">
      <alignment vertical="top" wrapText="1"/>
    </xf>
    <xf numFmtId="0" fontId="215" fillId="27" borderId="0" xfId="0" applyFont="1" applyFill="1" applyAlignment="1">
      <alignment vertical="top" wrapText="1"/>
    </xf>
    <xf numFmtId="0" fontId="207" fillId="22" borderId="0" xfId="0" applyFont="1" applyFill="1">
      <alignment vertical="center"/>
    </xf>
    <xf numFmtId="0" fontId="217" fillId="22" borderId="0" xfId="0" applyFont="1" applyFill="1" applyAlignment="1">
      <alignment vertical="top" wrapText="1"/>
    </xf>
    <xf numFmtId="0" fontId="218" fillId="22" borderId="0" xfId="0" applyFont="1" applyFill="1" applyAlignment="1">
      <alignment vertical="top" wrapText="1"/>
    </xf>
    <xf numFmtId="0" fontId="217" fillId="22" borderId="0" xfId="0" applyFont="1" applyFill="1" applyAlignment="1">
      <alignment horizontal="left" vertical="top" wrapText="1"/>
    </xf>
    <xf numFmtId="177" fontId="162" fillId="27" borderId="0" xfId="0" applyNumberFormat="1" applyFont="1" applyFill="1" applyBorder="1" applyAlignment="1">
      <alignment vertical="center"/>
    </xf>
    <xf numFmtId="0" fontId="219" fillId="27" borderId="0" xfId="0" applyFont="1" applyFill="1" applyBorder="1" applyAlignment="1">
      <alignment horizontal="left" vertical="center"/>
    </xf>
    <xf numFmtId="0" fontId="208" fillId="27" borderId="0" xfId="0" applyFont="1" applyFill="1" applyBorder="1" applyAlignment="1">
      <alignment horizontal="left" vertical="center" shrinkToFit="1"/>
    </xf>
    <xf numFmtId="184" fontId="139" fillId="27" borderId="0" xfId="0" applyNumberFormat="1" applyFont="1" applyFill="1" applyBorder="1" applyAlignment="1">
      <alignment horizontal="center" vertical="center" wrapText="1"/>
    </xf>
    <xf numFmtId="184" fontId="132" fillId="46" borderId="0" xfId="0" applyNumberFormat="1" applyFont="1" applyFill="1" applyBorder="1" applyAlignment="1">
      <alignment horizontal="center" vertical="center" wrapText="1"/>
    </xf>
    <xf numFmtId="0" fontId="182" fillId="46" borderId="0" xfId="0" applyFont="1" applyFill="1" applyBorder="1" applyAlignment="1">
      <alignment horizontal="left" vertical="center"/>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Border="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Border="1" applyAlignment="1">
      <alignment horizontal="left" vertical="center" wrapText="1"/>
    </xf>
    <xf numFmtId="0" fontId="6" fillId="0" borderId="72" xfId="0" applyFont="1" applyBorder="1" applyAlignment="1">
      <alignment horizontal="left" vertical="center"/>
    </xf>
    <xf numFmtId="0" fontId="6" fillId="0" borderId="0" xfId="0" applyFont="1" applyBorder="1" applyAlignment="1">
      <alignment horizontal="left" vertical="center"/>
    </xf>
    <xf numFmtId="0" fontId="6" fillId="0" borderId="74" xfId="0" applyFont="1" applyBorder="1" applyAlignment="1">
      <alignment horizontal="left" vertical="center"/>
    </xf>
    <xf numFmtId="0" fontId="175" fillId="6" borderId="0" xfId="0" applyFont="1" applyFill="1" applyAlignment="1">
      <alignment horizontal="left" vertical="center" wrapText="1"/>
    </xf>
    <xf numFmtId="0" fontId="175" fillId="6" borderId="74" xfId="0" applyFont="1" applyFill="1" applyBorder="1" applyAlignment="1">
      <alignment horizontal="left" vertical="center" wrapText="1"/>
    </xf>
    <xf numFmtId="0" fontId="175" fillId="6" borderId="0" xfId="0" applyFont="1" applyFill="1" applyAlignment="1">
      <alignment horizontal="left" vertical="center"/>
    </xf>
    <xf numFmtId="0" fontId="175" fillId="6" borderId="0" xfId="0" applyFont="1" applyFill="1" applyAlignment="1">
      <alignment horizontal="left" vertical="top" wrapText="1"/>
    </xf>
    <xf numFmtId="0" fontId="8" fillId="0" borderId="0" xfId="1" applyAlignment="1" applyProtection="1">
      <alignment horizontal="center" vertical="center" wrapText="1"/>
    </xf>
    <xf numFmtId="0" fontId="189" fillId="39" borderId="0" xfId="0" applyFont="1" applyFill="1" applyAlignment="1">
      <alignment horizontal="left" vertical="center" wrapText="1"/>
    </xf>
    <xf numFmtId="0" fontId="187" fillId="39" borderId="0" xfId="1" applyFont="1" applyFill="1" applyAlignment="1" applyProtection="1">
      <alignment horizontal="center" vertical="center" wrapText="1"/>
    </xf>
    <xf numFmtId="0" fontId="186" fillId="44" borderId="0" xfId="0" applyFont="1" applyFill="1" applyAlignment="1">
      <alignment horizontal="center" vertical="center" wrapText="1"/>
    </xf>
    <xf numFmtId="0" fontId="180" fillId="39" borderId="0" xfId="0" applyFont="1" applyFill="1" applyAlignment="1">
      <alignment horizontal="center" vertical="center"/>
    </xf>
    <xf numFmtId="0" fontId="180" fillId="39" borderId="0" xfId="0" applyFont="1" applyFill="1" applyAlignment="1">
      <alignment horizontal="center" vertical="center" wrapText="1"/>
    </xf>
    <xf numFmtId="0" fontId="181" fillId="39" borderId="0" xfId="0" applyFont="1" applyFill="1" applyBorder="1" applyAlignment="1">
      <alignment horizontal="center" vertical="center" wrapText="1"/>
    </xf>
    <xf numFmtId="0" fontId="169" fillId="39" borderId="0" xfId="0" applyFont="1" applyFill="1" applyAlignment="1">
      <alignment horizontal="center" vertical="center" wrapText="1"/>
    </xf>
    <xf numFmtId="0" fontId="10" fillId="7" borderId="156" xfId="17" applyFont="1" applyFill="1" applyBorder="1" applyAlignment="1">
      <alignment horizontal="left" vertical="center" wrapText="1"/>
    </xf>
    <xf numFmtId="0" fontId="10" fillId="7" borderId="153" xfId="17" applyFont="1" applyFill="1" applyBorder="1" applyAlignment="1">
      <alignment horizontal="left" vertical="center" wrapText="1"/>
    </xf>
    <xf numFmtId="0" fontId="10" fillId="7" borderId="157" xfId="17" applyFont="1" applyFill="1" applyBorder="1" applyAlignment="1">
      <alignment horizontal="left" vertical="center" wrapText="1"/>
    </xf>
    <xf numFmtId="0" fontId="37" fillId="22" borderId="203" xfId="17" applyFont="1" applyFill="1" applyBorder="1" applyAlignment="1">
      <alignment horizontal="left" vertical="top" wrapText="1"/>
    </xf>
    <xf numFmtId="0" fontId="37" fillId="22" borderId="204" xfId="17" applyFont="1" applyFill="1" applyBorder="1" applyAlignment="1">
      <alignment horizontal="left" vertical="top" wrapText="1"/>
    </xf>
    <xf numFmtId="0" fontId="37" fillId="22" borderId="205" xfId="17" applyFont="1" applyFill="1" applyBorder="1" applyAlignment="1">
      <alignment horizontal="left" vertical="top" wrapText="1"/>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50" fillId="0" borderId="54" xfId="17" applyFont="1"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1" fillId="0" borderId="82" xfId="17" applyBorder="1" applyAlignment="1">
      <alignment horizontal="center" vertical="center"/>
    </xf>
    <xf numFmtId="0" fontId="38" fillId="0" borderId="83" xfId="17" applyFont="1" applyBorder="1" applyAlignment="1">
      <alignment horizontal="center" vertical="center" wrapText="1"/>
    </xf>
    <xf numFmtId="0" fontId="38" fillId="0" borderId="48" xfId="17" applyFont="1" applyBorder="1" applyAlignment="1">
      <alignment horizontal="center" vertical="center" wrapText="1"/>
    </xf>
    <xf numFmtId="0" fontId="34" fillId="19" borderId="0" xfId="17" applyFont="1" applyFill="1" applyAlignment="1">
      <alignment horizontal="center" vertical="center"/>
    </xf>
    <xf numFmtId="179" fontId="11" fillId="0" borderId="84" xfId="17" applyNumberFormat="1" applyFont="1" applyBorder="1" applyAlignment="1">
      <alignment horizontal="center" vertical="center" shrinkToFit="1"/>
    </xf>
    <xf numFmtId="179" fontId="11" fillId="0" borderId="85" xfId="17" applyNumberFormat="1" applyFont="1" applyBorder="1" applyAlignment="1">
      <alignment horizontal="center" vertical="center" shrinkToFit="1"/>
    </xf>
    <xf numFmtId="0" fontId="48" fillId="0" borderId="86" xfId="17" applyFont="1" applyBorder="1" applyAlignment="1">
      <alignment horizontal="center" vertical="center"/>
    </xf>
    <xf numFmtId="0" fontId="48" fillId="0" borderId="87" xfId="17" applyFont="1" applyBorder="1" applyAlignment="1">
      <alignment horizontal="center" vertical="center"/>
    </xf>
    <xf numFmtId="0" fontId="37" fillId="12" borderId="88" xfId="18" applyFont="1" applyFill="1" applyBorder="1" applyAlignment="1">
      <alignment horizontal="center" vertical="center"/>
    </xf>
    <xf numFmtId="0" fontId="37" fillId="12" borderId="89" xfId="18" applyFont="1" applyFill="1" applyBorder="1" applyAlignment="1">
      <alignment horizontal="center" vertical="center"/>
    </xf>
    <xf numFmtId="0" fontId="12" fillId="0" borderId="144" xfId="17" applyFont="1" applyBorder="1" applyAlignment="1">
      <alignment horizontal="center" vertical="center" wrapText="1"/>
    </xf>
    <xf numFmtId="0" fontId="12" fillId="0" borderId="145" xfId="17" applyFont="1" applyBorder="1" applyAlignment="1">
      <alignment horizontal="center" vertical="center" wrapText="1"/>
    </xf>
    <xf numFmtId="0" fontId="12" fillId="0" borderId="146" xfId="17" applyFont="1" applyBorder="1" applyAlignment="1">
      <alignment horizontal="center" vertical="center" wrapText="1"/>
    </xf>
    <xf numFmtId="0" fontId="55" fillId="0" borderId="148" xfId="17" applyFont="1" applyBorder="1" applyAlignment="1">
      <alignment horizontal="center" vertical="center"/>
    </xf>
    <xf numFmtId="0" fontId="55" fillId="0" borderId="149" xfId="17" applyFont="1" applyBorder="1" applyAlignment="1">
      <alignment horizontal="center" vertical="center"/>
    </xf>
    <xf numFmtId="0" fontId="55" fillId="0" borderId="150" xfId="17" applyFont="1" applyBorder="1" applyAlignment="1">
      <alignment horizontal="center" vertical="center"/>
    </xf>
    <xf numFmtId="0" fontId="194" fillId="22" borderId="203" xfId="17" applyFont="1" applyFill="1" applyBorder="1" applyAlignment="1">
      <alignment horizontal="left" vertical="top" wrapText="1"/>
    </xf>
    <xf numFmtId="0" fontId="13" fillId="22" borderId="203" xfId="17" applyFont="1" applyFill="1" applyBorder="1" applyAlignment="1">
      <alignment horizontal="left" vertical="top" wrapText="1"/>
    </xf>
    <xf numFmtId="0" fontId="13" fillId="22" borderId="204" xfId="17" applyFont="1" applyFill="1" applyBorder="1" applyAlignment="1">
      <alignment horizontal="left" vertical="top" wrapText="1"/>
    </xf>
    <xf numFmtId="0" fontId="13" fillId="22" borderId="205" xfId="17" applyFont="1" applyFill="1" applyBorder="1" applyAlignment="1">
      <alignment horizontal="left" vertical="top" wrapText="1"/>
    </xf>
    <xf numFmtId="0" fontId="13" fillId="22" borderId="203" xfId="2" applyFont="1" applyFill="1" applyBorder="1" applyAlignment="1">
      <alignment horizontal="left" vertical="top" wrapText="1"/>
    </xf>
    <xf numFmtId="0" fontId="13" fillId="22" borderId="204" xfId="2" applyFont="1" applyFill="1" applyBorder="1" applyAlignment="1">
      <alignment horizontal="left" vertical="top" wrapText="1"/>
    </xf>
    <xf numFmtId="0" fontId="13" fillId="22" borderId="205" xfId="2" applyFont="1" applyFill="1" applyBorder="1" applyAlignment="1">
      <alignment horizontal="left" vertical="top" wrapText="1"/>
    </xf>
    <xf numFmtId="0" fontId="60" fillId="14" borderId="62" xfId="17" applyFont="1" applyFill="1" applyBorder="1" applyAlignment="1">
      <alignment horizontal="right" vertical="center" wrapText="1"/>
    </xf>
    <xf numFmtId="0" fontId="61" fillId="14" borderId="62" xfId="0" applyFont="1" applyFill="1" applyBorder="1" applyAlignment="1">
      <alignment horizontal="right" vertical="center"/>
    </xf>
    <xf numFmtId="0" fontId="0" fillId="14" borderId="62" xfId="0" applyFill="1" applyBorder="1" applyAlignment="1">
      <alignment horizontal="right" vertical="center"/>
    </xf>
    <xf numFmtId="180" fontId="60" fillId="14" borderId="62" xfId="17" applyNumberFormat="1" applyFont="1" applyFill="1" applyBorder="1" applyAlignment="1">
      <alignment horizontal="center" vertical="center" wrapText="1"/>
    </xf>
    <xf numFmtId="180" fontId="0" fillId="14" borderId="62" xfId="0" applyNumberFormat="1" applyFill="1" applyBorder="1" applyAlignment="1">
      <alignment horizontal="center" vertical="center" wrapText="1"/>
    </xf>
    <xf numFmtId="0" fontId="62" fillId="15" borderId="63" xfId="17" applyFont="1" applyFill="1" applyBorder="1" applyAlignment="1">
      <alignment horizontal="center" vertical="center" wrapText="1"/>
    </xf>
    <xf numFmtId="0" fontId="63" fillId="15" borderId="63" xfId="0" applyFont="1" applyFill="1" applyBorder="1" applyAlignment="1">
      <alignment horizontal="center" vertical="center"/>
    </xf>
    <xf numFmtId="0" fontId="62" fillId="11" borderId="63" xfId="0" applyFont="1" applyFill="1" applyBorder="1" applyAlignment="1">
      <alignment horizontal="center" vertical="center"/>
    </xf>
    <xf numFmtId="0" fontId="65" fillId="11" borderId="63" xfId="0" applyFont="1" applyFill="1" applyBorder="1" applyAlignment="1">
      <alignment horizontal="center" vertical="center"/>
    </xf>
    <xf numFmtId="0" fontId="67" fillId="21" borderId="125" xfId="16" applyFont="1" applyFill="1" applyBorder="1" applyAlignment="1">
      <alignment horizontal="center" vertical="center"/>
    </xf>
    <xf numFmtId="0" fontId="67" fillId="21" borderId="130" xfId="16" applyFont="1" applyFill="1" applyBorder="1" applyAlignment="1">
      <alignment horizontal="center" vertical="center"/>
    </xf>
    <xf numFmtId="0" fontId="67" fillId="21" borderId="132" xfId="16" applyFont="1" applyFill="1" applyBorder="1" applyAlignment="1">
      <alignment horizontal="center" vertical="center"/>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28" xfId="16" applyFont="1" applyFill="1" applyBorder="1" applyAlignment="1">
      <alignment vertical="center" wrapText="1"/>
    </xf>
    <xf numFmtId="0" fontId="68" fillId="2" borderId="104" xfId="16" applyFont="1" applyFill="1" applyBorder="1" applyAlignment="1">
      <alignment vertical="center" wrapText="1"/>
    </xf>
    <xf numFmtId="0" fontId="68" fillId="2" borderId="0" xfId="16" applyFont="1" applyFill="1" applyAlignment="1">
      <alignment vertical="center" wrapText="1"/>
    </xf>
    <xf numFmtId="0" fontId="68" fillId="2" borderId="105"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35" xfId="16" applyFont="1" applyFill="1" applyBorder="1" applyAlignment="1">
      <alignment vertical="center" wrapText="1"/>
    </xf>
    <xf numFmtId="0" fontId="68" fillId="2" borderId="126" xfId="16" applyFont="1" applyFill="1" applyBorder="1" applyAlignment="1">
      <alignment horizontal="left" vertical="center" wrapText="1"/>
    </xf>
    <xf numFmtId="0" fontId="68" fillId="2" borderId="127" xfId="16" applyFont="1" applyFill="1" applyBorder="1" applyAlignment="1">
      <alignment horizontal="left" vertical="center" wrapText="1"/>
    </xf>
    <xf numFmtId="0" fontId="68" fillId="2" borderId="129" xfId="16" applyFont="1" applyFill="1" applyBorder="1" applyAlignment="1">
      <alignment horizontal="left" vertical="center" wrapText="1"/>
    </xf>
    <xf numFmtId="0" fontId="68" fillId="2" borderId="104"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4" xfId="16" applyFont="1" applyFill="1" applyBorder="1" applyAlignment="1">
      <alignment horizontal="left" vertical="center" wrapText="1"/>
    </xf>
    <xf numFmtId="0" fontId="68" fillId="2" borderId="136"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6" xfId="17" applyFont="1" applyFill="1" applyBorder="1" applyAlignment="1">
      <alignment horizontal="center" vertical="center" wrapText="1"/>
    </xf>
    <xf numFmtId="0" fontId="58" fillId="18" borderId="76" xfId="17" applyFont="1" applyFill="1" applyBorder="1" applyAlignment="1">
      <alignment horizontal="center" vertical="center" wrapText="1"/>
    </xf>
    <xf numFmtId="0" fontId="0" fillId="18" borderId="76" xfId="0"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0" fontId="68" fillId="3" borderId="79" xfId="17" applyFont="1" applyFill="1" applyBorder="1" applyAlignment="1">
      <alignment horizontal="center" vertical="center" wrapText="1"/>
    </xf>
    <xf numFmtId="180" fontId="60" fillId="3" borderId="77" xfId="17" applyNumberFormat="1" applyFont="1" applyFill="1" applyBorder="1" applyAlignment="1">
      <alignment horizontal="center" vertical="center" wrapText="1"/>
    </xf>
    <xf numFmtId="180" fontId="60" fillId="3" borderId="79" xfId="17" applyNumberFormat="1" applyFont="1" applyFill="1" applyBorder="1" applyAlignment="1">
      <alignment horizontal="center" vertical="center" wrapText="1"/>
    </xf>
    <xf numFmtId="0" fontId="37" fillId="0" borderId="203" xfId="17" applyFont="1" applyFill="1" applyBorder="1" applyAlignment="1">
      <alignment horizontal="left" vertical="top" wrapText="1"/>
    </xf>
    <xf numFmtId="0" fontId="37" fillId="0" borderId="204" xfId="17" applyFont="1" applyFill="1" applyBorder="1" applyAlignment="1">
      <alignment horizontal="left" vertical="top" wrapText="1"/>
    </xf>
    <xf numFmtId="0" fontId="37" fillId="0" borderId="205" xfId="17" applyFont="1" applyFill="1" applyBorder="1" applyAlignment="1">
      <alignment horizontal="left" vertical="top" wrapText="1"/>
    </xf>
    <xf numFmtId="0" fontId="123" fillId="22" borderId="203" xfId="2" applyFont="1" applyFill="1" applyBorder="1" applyAlignment="1">
      <alignment horizontal="left" vertical="top" wrapText="1"/>
    </xf>
    <xf numFmtId="0" fontId="123" fillId="22" borderId="204" xfId="2" applyFont="1" applyFill="1" applyBorder="1" applyAlignment="1">
      <alignment horizontal="left" vertical="top" wrapText="1"/>
    </xf>
    <xf numFmtId="0" fontId="123" fillId="22" borderId="205" xfId="2" applyFont="1" applyFill="1" applyBorder="1" applyAlignment="1">
      <alignment horizontal="left" vertical="top" wrapText="1"/>
    </xf>
    <xf numFmtId="0" fontId="13" fillId="22" borderId="203" xfId="2" applyFont="1" applyFill="1" applyBorder="1" applyAlignment="1">
      <alignment horizontal="center" vertical="center" wrapText="1"/>
    </xf>
    <xf numFmtId="0" fontId="13" fillId="22" borderId="204" xfId="2" applyFont="1" applyFill="1" applyBorder="1" applyAlignment="1">
      <alignment horizontal="center" vertical="center" wrapText="1"/>
    </xf>
    <xf numFmtId="0" fontId="13" fillId="22" borderId="205" xfId="2" applyFont="1" applyFill="1" applyBorder="1" applyAlignment="1">
      <alignment horizontal="center" vertical="center" wrapText="1"/>
    </xf>
    <xf numFmtId="0" fontId="104" fillId="22" borderId="0" xfId="0" applyFont="1" applyFill="1" applyAlignment="1">
      <alignment horizontal="left" vertical="center"/>
    </xf>
    <xf numFmtId="0" fontId="79" fillId="0" borderId="115" xfId="0" applyFont="1" applyBorder="1" applyAlignment="1">
      <alignment horizontal="left" vertical="center"/>
    </xf>
    <xf numFmtId="0" fontId="129" fillId="22" borderId="0" xfId="0" applyFont="1" applyFill="1" applyAlignment="1">
      <alignment horizontal="center" vertical="top" wrapText="1"/>
    </xf>
    <xf numFmtId="0" fontId="79" fillId="22" borderId="115" xfId="0" applyFont="1" applyFill="1" applyBorder="1" applyAlignment="1">
      <alignment horizontal="left" vertical="center"/>
    </xf>
    <xf numFmtId="0" fontId="105" fillId="33" borderId="0" xfId="0" applyFont="1" applyFill="1" applyAlignment="1">
      <alignment horizontal="left" vertical="center" wrapText="1"/>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7" fillId="26"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4"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23" xfId="0" applyFont="1" applyFill="1" applyBorder="1" applyAlignment="1">
      <alignment horizontal="left" vertical="center"/>
    </xf>
    <xf numFmtId="0" fontId="81" fillId="0" borderId="113" xfId="0" applyFont="1" applyBorder="1" applyAlignment="1">
      <alignment horizontal="justify" vertical="center" wrapText="1"/>
    </xf>
    <xf numFmtId="0" fontId="81" fillId="0" borderId="114"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justify" vertical="center" wrapText="1"/>
    </xf>
    <xf numFmtId="0" fontId="145" fillId="28" borderId="0" xfId="0" applyFont="1" applyFill="1" applyAlignment="1">
      <alignment horizontal="left" vertical="center" wrapText="1"/>
    </xf>
    <xf numFmtId="0" fontId="141" fillId="26" borderId="0" xfId="0" applyFont="1" applyFill="1" applyAlignment="1">
      <alignment horizontal="left" vertical="center"/>
    </xf>
    <xf numFmtId="0" fontId="142"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215" fillId="27" borderId="0" xfId="0" applyFont="1" applyFill="1" applyAlignment="1">
      <alignment horizontal="right" vertical="top" wrapText="1"/>
    </xf>
    <xf numFmtId="0" fontId="118" fillId="32" borderId="0" xfId="0" applyFont="1" applyFill="1" applyAlignment="1">
      <alignment horizontal="center" vertical="top" wrapText="1"/>
    </xf>
    <xf numFmtId="0" fontId="105" fillId="32" borderId="0" xfId="0" applyFont="1" applyFill="1" applyAlignment="1">
      <alignment horizontal="center" vertical="top" wrapText="1"/>
    </xf>
    <xf numFmtId="0" fontId="138" fillId="36" borderId="0" xfId="0" applyFont="1" applyFill="1" applyAlignment="1">
      <alignment horizontal="left" vertical="top" wrapText="1"/>
    </xf>
    <xf numFmtId="0" fontId="137" fillId="36" borderId="0" xfId="0" applyFont="1" applyFill="1" applyAlignment="1">
      <alignment horizontal="left" vertical="top" wrapText="1"/>
    </xf>
    <xf numFmtId="0" fontId="18" fillId="36" borderId="0" xfId="0" applyFont="1" applyFill="1" applyAlignment="1">
      <alignment horizontal="center" vertical="center"/>
    </xf>
    <xf numFmtId="0" fontId="118" fillId="36" borderId="0" xfId="0" applyFont="1" applyFill="1" applyAlignment="1">
      <alignment horizontal="center" vertical="center"/>
    </xf>
    <xf numFmtId="0" fontId="161" fillId="27" borderId="0" xfId="0" applyFont="1" applyFill="1" applyAlignment="1">
      <alignment horizontal="center" vertical="top" wrapText="1"/>
    </xf>
    <xf numFmtId="0" fontId="215" fillId="27" borderId="0" xfId="0" applyFont="1" applyFill="1" applyAlignment="1">
      <alignment horizontal="left" vertical="top" wrapText="1"/>
    </xf>
    <xf numFmtId="0" fontId="215" fillId="27" borderId="0" xfId="0" applyFont="1" applyFill="1" applyAlignment="1">
      <alignment horizontal="left" vertical="top" wrapText="1" indent="4"/>
    </xf>
    <xf numFmtId="0" fontId="129" fillId="26" borderId="0" xfId="0" applyFont="1" applyFill="1" applyAlignment="1">
      <alignment horizontal="center" vertical="center" wrapText="1"/>
    </xf>
    <xf numFmtId="0" fontId="184" fillId="22" borderId="0" xfId="0" applyFont="1" applyFill="1" applyAlignment="1">
      <alignment horizontal="center" vertical="top" wrapText="1"/>
    </xf>
    <xf numFmtId="0" fontId="0" fillId="22" borderId="0" xfId="0" applyFill="1" applyAlignment="1">
      <alignment horizontal="center" vertical="center" wrapText="1"/>
    </xf>
    <xf numFmtId="0" fontId="168" fillId="22" borderId="0" xfId="0" applyFont="1" applyFill="1" applyAlignment="1">
      <alignment horizontal="center" vertical="center" wrapText="1"/>
    </xf>
    <xf numFmtId="0" fontId="151" fillId="22" borderId="0" xfId="0" applyFont="1" applyFill="1" applyAlignment="1">
      <alignment horizontal="left" vertical="top" wrapText="1"/>
    </xf>
    <xf numFmtId="0" fontId="217" fillId="22" borderId="0" xfId="0" applyFont="1" applyFill="1" applyAlignment="1">
      <alignment horizontal="left" vertical="top" wrapText="1"/>
    </xf>
    <xf numFmtId="14" fontId="115" fillId="24" borderId="1" xfId="2" applyNumberFormat="1" applyFont="1" applyFill="1" applyBorder="1" applyAlignment="1">
      <alignment horizontal="center" vertical="center" shrinkToFit="1"/>
    </xf>
    <xf numFmtId="14" fontId="115" fillId="24" borderId="164" xfId="2" applyNumberFormat="1" applyFont="1" applyFill="1" applyBorder="1" applyAlignment="1">
      <alignment horizontal="center" vertical="center" shrinkToFit="1"/>
    </xf>
    <xf numFmtId="14" fontId="108" fillId="24" borderId="4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64" xfId="2" applyNumberFormat="1" applyFont="1" applyFill="1" applyBorder="1" applyAlignment="1">
      <alignment horizontal="center" vertical="center" shrinkToFit="1"/>
    </xf>
    <xf numFmtId="14" fontId="115" fillId="24" borderId="234" xfId="2" applyNumberFormat="1" applyFont="1" applyFill="1" applyBorder="1" applyAlignment="1">
      <alignment horizontal="center" vertical="center" shrinkToFit="1"/>
    </xf>
    <xf numFmtId="14" fontId="108" fillId="24" borderId="234" xfId="2" applyNumberFormat="1" applyFont="1" applyFill="1" applyBorder="1" applyAlignment="1">
      <alignment horizontal="center" vertical="center" shrinkToFit="1"/>
    </xf>
    <xf numFmtId="14" fontId="115" fillId="24" borderId="233" xfId="2" applyNumberFormat="1" applyFont="1" applyFill="1" applyBorder="1" applyAlignment="1">
      <alignment horizontal="center" vertical="center" shrinkToFit="1"/>
    </xf>
    <xf numFmtId="14" fontId="115" fillId="24" borderId="142" xfId="2" applyNumberFormat="1" applyFont="1" applyFill="1" applyBorder="1" applyAlignment="1">
      <alignment horizontal="center" vertical="center" shrinkToFit="1"/>
    </xf>
    <xf numFmtId="56" fontId="108" fillId="24" borderId="233" xfId="2" applyNumberFormat="1" applyFont="1" applyFill="1" applyBorder="1" applyAlignment="1">
      <alignment horizontal="center" vertical="center" wrapText="1"/>
    </xf>
    <xf numFmtId="56" fontId="108" fillId="24" borderId="142" xfId="2" applyNumberFormat="1" applyFont="1" applyFill="1" applyBorder="1" applyAlignment="1">
      <alignment horizontal="center" vertical="center" wrapText="1"/>
    </xf>
    <xf numFmtId="14" fontId="108" fillId="24" borderId="233" xfId="1" applyNumberFormat="1" applyFont="1" applyFill="1" applyBorder="1" applyAlignment="1" applyProtection="1">
      <alignment horizontal="center" vertical="center" wrapText="1"/>
    </xf>
    <xf numFmtId="14" fontId="108" fillId="24" borderId="142" xfId="1" applyNumberFormat="1" applyFont="1" applyFill="1" applyBorder="1" applyAlignment="1" applyProtection="1">
      <alignment horizontal="center" vertical="center" wrapText="1"/>
    </xf>
    <xf numFmtId="14" fontId="108" fillId="24" borderId="1" xfId="1" applyNumberFormat="1" applyFont="1" applyFill="1" applyBorder="1" applyAlignment="1" applyProtection="1">
      <alignment horizontal="center" vertical="center" wrapText="1"/>
    </xf>
    <xf numFmtId="14" fontId="108" fillId="24" borderId="2" xfId="1" applyNumberFormat="1" applyFont="1" applyFill="1" applyBorder="1" applyAlignment="1" applyProtection="1">
      <alignment horizontal="center" vertical="center" wrapText="1"/>
    </xf>
    <xf numFmtId="14" fontId="115" fillId="24" borderId="2" xfId="2" applyNumberFormat="1" applyFont="1" applyFill="1" applyBorder="1" applyAlignment="1">
      <alignment horizontal="center" vertical="center" shrinkToFit="1"/>
    </xf>
    <xf numFmtId="56" fontId="108" fillId="24" borderId="1" xfId="2" applyNumberFormat="1" applyFont="1" applyFill="1" applyBorder="1" applyAlignment="1">
      <alignment horizontal="center" vertical="center" wrapText="1"/>
    </xf>
    <xf numFmtId="56" fontId="108" fillId="24" borderId="2" xfId="2" applyNumberFormat="1" applyFont="1" applyFill="1" applyBorder="1" applyAlignment="1">
      <alignment horizontal="center" vertical="center" wrapText="1"/>
    </xf>
    <xf numFmtId="14" fontId="108" fillId="24" borderId="185" xfId="1" applyNumberFormat="1" applyFont="1" applyFill="1" applyBorder="1" applyAlignment="1" applyProtection="1">
      <alignment horizontal="center" vertical="center" wrapText="1"/>
    </xf>
    <xf numFmtId="0" fontId="108" fillId="24" borderId="185" xfId="2" applyFont="1" applyFill="1" applyBorder="1" applyAlignment="1">
      <alignment horizontal="center" vertical="center"/>
    </xf>
    <xf numFmtId="0" fontId="108" fillId="24" borderId="190" xfId="2" applyFont="1" applyFill="1" applyBorder="1" applyAlignment="1">
      <alignment horizontal="center" vertical="center"/>
    </xf>
    <xf numFmtId="0" fontId="108" fillId="24" borderId="194" xfId="2" applyFont="1" applyFill="1" applyBorder="1" applyAlignment="1">
      <alignment horizontal="center" vertical="center"/>
    </xf>
    <xf numFmtId="14" fontId="108" fillId="24" borderId="43" xfId="2" applyNumberFormat="1" applyFont="1" applyFill="1" applyBorder="1" applyAlignment="1">
      <alignment horizontal="center" vertical="center" wrapText="1" shrinkToFit="1"/>
    </xf>
    <xf numFmtId="14" fontId="108" fillId="24" borderId="193" xfId="2" applyNumberFormat="1" applyFont="1" applyFill="1" applyBorder="1" applyAlignment="1">
      <alignment horizontal="center" vertical="center" shrinkToFit="1"/>
    </xf>
    <xf numFmtId="14" fontId="108" fillId="24" borderId="169" xfId="1" applyNumberFormat="1" applyFont="1" applyFill="1" applyBorder="1" applyAlignment="1" applyProtection="1">
      <alignment horizontal="center" vertical="center" wrapText="1" shrinkToFit="1"/>
    </xf>
    <xf numFmtId="14" fontId="108" fillId="24" borderId="171" xfId="1" applyNumberFormat="1" applyFont="1" applyFill="1" applyBorder="1" applyAlignment="1" applyProtection="1">
      <alignment horizontal="center" vertical="center" wrapText="1" shrinkToFit="1"/>
    </xf>
    <xf numFmtId="14" fontId="108" fillId="24" borderId="170" xfId="1" applyNumberFormat="1" applyFont="1" applyFill="1" applyBorder="1" applyAlignment="1" applyProtection="1">
      <alignment horizontal="center" vertical="center" wrapText="1" shrinkToFit="1"/>
    </xf>
    <xf numFmtId="56" fontId="108" fillId="24" borderId="43" xfId="2" applyNumberFormat="1" applyFont="1" applyFill="1" applyBorder="1" applyAlignment="1">
      <alignment horizontal="center" vertical="center" wrapText="1"/>
    </xf>
    <xf numFmtId="56" fontId="108" fillId="24" borderId="222" xfId="2" applyNumberFormat="1" applyFont="1" applyFill="1" applyBorder="1" applyAlignment="1">
      <alignment horizontal="center" vertical="center" wrapText="1"/>
    </xf>
    <xf numFmtId="56" fontId="108" fillId="24" borderId="223" xfId="2" applyNumberFormat="1" applyFont="1" applyFill="1" applyBorder="1" applyAlignment="1">
      <alignment horizontal="center" vertical="center" wrapText="1"/>
    </xf>
    <xf numFmtId="56" fontId="108" fillId="24" borderId="224" xfId="2" applyNumberFormat="1" applyFont="1" applyFill="1" applyBorder="1" applyAlignment="1">
      <alignment horizontal="center" vertical="center" wrapText="1"/>
    </xf>
    <xf numFmtId="14" fontId="108" fillId="24" borderId="167" xfId="1" applyNumberFormat="1" applyFont="1" applyFill="1" applyBorder="1" applyAlignment="1" applyProtection="1">
      <alignment horizontal="center" vertical="center" wrapText="1" shrinkToFit="1"/>
    </xf>
    <xf numFmtId="14" fontId="108" fillId="24" borderId="165" xfId="1" applyNumberFormat="1" applyFont="1" applyFill="1" applyBorder="1" applyAlignment="1" applyProtection="1">
      <alignment horizontal="center" vertical="center" wrapText="1" shrinkToFit="1"/>
    </xf>
    <xf numFmtId="14" fontId="108" fillId="24" borderId="168" xfId="1" applyNumberFormat="1" applyFont="1" applyFill="1" applyBorder="1" applyAlignment="1" applyProtection="1">
      <alignment horizontal="center" vertical="center" wrapText="1" shrinkToFit="1"/>
    </xf>
    <xf numFmtId="56" fontId="108" fillId="24" borderId="43"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67" xfId="2" applyNumberFormat="1" applyFont="1" applyFill="1" applyBorder="1" applyAlignment="1">
      <alignment horizontal="center" vertical="center" wrapText="1" shrinkToFit="1"/>
    </xf>
    <xf numFmtId="14" fontId="108" fillId="24" borderId="165" xfId="2" applyNumberFormat="1" applyFont="1" applyFill="1" applyBorder="1" applyAlignment="1">
      <alignment horizontal="center" vertical="center" wrapText="1" shrinkToFit="1"/>
    </xf>
    <xf numFmtId="14" fontId="108" fillId="24" borderId="166" xfId="2" applyNumberFormat="1" applyFont="1" applyFill="1" applyBorder="1" applyAlignment="1">
      <alignment horizontal="center" vertical="center" wrapText="1" shrinkToFit="1"/>
    </xf>
    <xf numFmtId="14" fontId="29" fillId="24" borderId="43" xfId="2" applyNumberFormat="1" applyFont="1" applyFill="1" applyBorder="1" applyAlignment="1">
      <alignment horizontal="center" vertical="center" shrinkToFit="1"/>
    </xf>
    <xf numFmtId="14" fontId="29" fillId="24" borderId="1" xfId="2" applyNumberFormat="1" applyFont="1" applyFill="1" applyBorder="1" applyAlignment="1">
      <alignment horizontal="center" vertical="center" shrinkToFit="1"/>
    </xf>
    <xf numFmtId="14" fontId="29" fillId="24" borderId="193" xfId="2" applyNumberFormat="1" applyFont="1" applyFill="1" applyBorder="1" applyAlignment="1">
      <alignment horizontal="center" vertical="center" shrinkToFit="1"/>
    </xf>
    <xf numFmtId="56" fontId="108" fillId="24" borderId="164" xfId="2" applyNumberFormat="1" applyFont="1" applyFill="1" applyBorder="1" applyAlignment="1">
      <alignment horizontal="center" vertical="center" wrapText="1"/>
    </xf>
    <xf numFmtId="56" fontId="108" fillId="24" borderId="218" xfId="2" applyNumberFormat="1" applyFont="1" applyFill="1" applyBorder="1" applyAlignment="1">
      <alignment horizontal="center" vertical="center"/>
    </xf>
    <xf numFmtId="0" fontId="108" fillId="24" borderId="219" xfId="2" applyFont="1" applyFill="1" applyBorder="1" applyAlignment="1">
      <alignment horizontal="center" vertical="center"/>
    </xf>
    <xf numFmtId="0" fontId="108" fillId="24" borderId="220" xfId="2" applyFont="1" applyFill="1" applyBorder="1" applyAlignment="1">
      <alignment horizontal="center" vertical="center"/>
    </xf>
    <xf numFmtId="14" fontId="115" fillId="24" borderId="43" xfId="2" applyNumberFormat="1" applyFont="1" applyFill="1" applyBorder="1" applyAlignment="1">
      <alignment horizontal="center" vertical="center"/>
    </xf>
    <xf numFmtId="14" fontId="115" fillId="24" borderId="1" xfId="2" applyNumberFormat="1" applyFont="1" applyFill="1" applyBorder="1" applyAlignment="1">
      <alignment horizontal="center" vertical="center"/>
    </xf>
    <xf numFmtId="14" fontId="115" fillId="24" borderId="2" xfId="2" applyNumberFormat="1" applyFont="1" applyFill="1" applyBorder="1" applyAlignment="1">
      <alignment horizontal="center" vertical="center"/>
    </xf>
    <xf numFmtId="0" fontId="10" fillId="0" borderId="60" xfId="2" applyFont="1" applyFill="1" applyBorder="1" applyAlignment="1">
      <alignment vertical="center"/>
    </xf>
    <xf numFmtId="0" fontId="10" fillId="0" borderId="60" xfId="2" applyFont="1" applyBorder="1" applyAlignment="1">
      <alignment vertical="center"/>
    </xf>
    <xf numFmtId="0" fontId="10" fillId="0" borderId="0" xfId="2" applyFont="1" applyFill="1" applyAlignment="1">
      <alignment vertical="center" wrapText="1"/>
    </xf>
    <xf numFmtId="0" fontId="10" fillId="0" borderId="0" xfId="2" applyFont="1" applyAlignment="1">
      <alignment vertical="center"/>
    </xf>
    <xf numFmtId="0" fontId="115" fillId="24" borderId="43" xfId="2" applyFont="1" applyFill="1" applyBorder="1" applyAlignment="1">
      <alignment horizontal="center" vertical="center"/>
    </xf>
    <xf numFmtId="0" fontId="115" fillId="24" borderId="2" xfId="2" applyFont="1" applyFill="1" applyBorder="1" applyAlignment="1">
      <alignment horizontal="center" vertical="center"/>
    </xf>
    <xf numFmtId="0" fontId="1" fillId="17" borderId="70" xfId="2" applyFont="1" applyFill="1" applyBorder="1" applyAlignment="1">
      <alignment vertical="top" wrapText="1"/>
    </xf>
    <xf numFmtId="0" fontId="6" fillId="0" borderId="66"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8" xfId="2" applyFill="1" applyBorder="1" applyAlignment="1">
      <alignment horizontal="left" vertical="top" wrapText="1"/>
    </xf>
    <xf numFmtId="0" fontId="6" fillId="29" borderId="147" xfId="2" applyFill="1" applyBorder="1" applyAlignment="1">
      <alignment horizontal="left" vertical="top" wrapText="1"/>
    </xf>
    <xf numFmtId="0" fontId="6" fillId="29" borderId="173" xfId="2" applyFill="1" applyBorder="1" applyAlignment="1">
      <alignment horizontal="left" vertical="top" wrapText="1"/>
    </xf>
    <xf numFmtId="0" fontId="1" fillId="38" borderId="58" xfId="2" applyFont="1" applyFill="1" applyBorder="1" applyAlignment="1">
      <alignment horizontal="left" vertical="top" wrapText="1"/>
    </xf>
    <xf numFmtId="0" fontId="1" fillId="38" borderId="69" xfId="2" applyFont="1" applyFill="1" applyBorder="1" applyAlignment="1">
      <alignment horizontal="left" vertical="top" wrapText="1"/>
    </xf>
    <xf numFmtId="0" fontId="8" fillId="38" borderId="147" xfId="1" applyFill="1" applyBorder="1" applyAlignment="1" applyProtection="1">
      <alignment horizontal="left" vertical="top"/>
    </xf>
    <xf numFmtId="0" fontId="6" fillId="38" borderId="172" xfId="2" applyFill="1" applyBorder="1" applyAlignment="1">
      <alignment horizontal="left" vertical="top"/>
    </xf>
    <xf numFmtId="0" fontId="6" fillId="2" borderId="75" xfId="2" applyFill="1" applyBorder="1" applyAlignment="1">
      <alignment vertical="top" wrapText="1"/>
    </xf>
    <xf numFmtId="0" fontId="15" fillId="2" borderId="66" xfId="0" applyFont="1" applyFill="1" applyBorder="1" applyAlignment="1">
      <alignment vertical="top" wrapText="1"/>
    </xf>
    <xf numFmtId="0" fontId="1" fillId="2" borderId="75" xfId="2" applyFont="1" applyFill="1" applyBorder="1" applyAlignment="1">
      <alignment horizontal="left" vertical="top" wrapText="1"/>
    </xf>
    <xf numFmtId="0" fontId="1" fillId="2" borderId="66"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90" xfId="2" applyFill="1" applyBorder="1">
      <alignment vertical="center"/>
    </xf>
    <xf numFmtId="0" fontId="6" fillId="6" borderId="25"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6" fillId="6" borderId="94" xfId="2" applyFill="1" applyBorder="1">
      <alignment vertical="center"/>
    </xf>
    <xf numFmtId="0" fontId="22" fillId="6" borderId="95" xfId="2" applyFont="1" applyFill="1" applyBorder="1" applyAlignment="1">
      <alignment horizontal="center" vertical="top" wrapText="1"/>
    </xf>
    <xf numFmtId="0" fontId="22" fillId="6" borderId="87"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22" fillId="6" borderId="98"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177" fillId="0" borderId="102" xfId="2" applyFont="1" applyBorder="1" applyAlignment="1">
      <alignment horizontal="center" vertical="center" wrapText="1" shrinkToFit="1"/>
    </xf>
    <xf numFmtId="0" fontId="109" fillId="0" borderId="29" xfId="2" applyFont="1" applyBorder="1" applyAlignment="1">
      <alignment horizontal="center" vertical="center" wrapText="1" shrinkToFit="1"/>
    </xf>
    <xf numFmtId="0" fontId="109" fillId="0" borderId="103" xfId="2" applyFont="1" applyBorder="1" applyAlignment="1">
      <alignment horizontal="center" vertical="center" wrapText="1" shrinkToFit="1"/>
    </xf>
    <xf numFmtId="0" fontId="28" fillId="24" borderId="102"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3" xfId="2" applyFont="1" applyFill="1" applyBorder="1" applyAlignment="1">
      <alignment horizontal="center" vertical="center" shrinkToFit="1"/>
    </xf>
    <xf numFmtId="0" fontId="147" fillId="42" borderId="102" xfId="2" applyFont="1" applyFill="1" applyBorder="1" applyAlignment="1">
      <alignment horizontal="center" vertical="center" wrapText="1" shrinkToFit="1"/>
    </xf>
    <xf numFmtId="0" fontId="32" fillId="42" borderId="29" xfId="2" applyFont="1" applyFill="1" applyBorder="1" applyAlignment="1">
      <alignment horizontal="center" vertical="center" shrinkToFit="1"/>
    </xf>
    <xf numFmtId="0" fontId="32" fillId="42" borderId="103" xfId="2" applyFont="1" applyFill="1" applyBorder="1" applyAlignment="1">
      <alignment horizontal="center" vertical="center" shrinkToFit="1"/>
    </xf>
    <xf numFmtId="0" fontId="21" fillId="42" borderId="99" xfId="1" applyFont="1" applyFill="1" applyBorder="1" applyAlignment="1" applyProtection="1">
      <alignment vertical="top" wrapText="1"/>
    </xf>
    <xf numFmtId="0" fontId="21" fillId="42" borderId="100" xfId="2" applyFont="1" applyFill="1" applyBorder="1" applyAlignment="1">
      <alignment vertical="top" wrapText="1"/>
    </xf>
    <xf numFmtId="0" fontId="21" fillId="42" borderId="101" xfId="2" applyFont="1" applyFill="1" applyBorder="1" applyAlignment="1">
      <alignment vertical="top" wrapText="1"/>
    </xf>
    <xf numFmtId="0" fontId="21" fillId="0" borderId="198" xfId="1" applyFont="1" applyBorder="1" applyAlignment="1" applyProtection="1">
      <alignment horizontal="left" vertical="top" wrapText="1"/>
    </xf>
    <xf numFmtId="0" fontId="21" fillId="0" borderId="199" xfId="1" applyFont="1" applyBorder="1" applyAlignment="1" applyProtection="1">
      <alignment horizontal="left" vertical="top" wrapText="1"/>
    </xf>
    <xf numFmtId="0" fontId="21" fillId="0" borderId="200" xfId="1" applyFont="1" applyBorder="1" applyAlignment="1" applyProtection="1">
      <alignment horizontal="left" vertical="top" wrapText="1"/>
    </xf>
    <xf numFmtId="0" fontId="28" fillId="42" borderId="175" xfId="2" applyFont="1" applyFill="1" applyBorder="1" applyAlignment="1">
      <alignment horizontal="center" vertical="center" wrapText="1" shrinkToFit="1"/>
    </xf>
    <xf numFmtId="0" fontId="28" fillId="42" borderId="176" xfId="2" applyFont="1" applyFill="1" applyBorder="1" applyAlignment="1">
      <alignment horizontal="center" vertical="center" wrapText="1" shrinkToFit="1"/>
    </xf>
    <xf numFmtId="0" fontId="28" fillId="42" borderId="177" xfId="2" applyFont="1" applyFill="1" applyBorder="1" applyAlignment="1">
      <alignment horizontal="center" vertical="center" wrapText="1" shrinkToFit="1"/>
    </xf>
    <xf numFmtId="0" fontId="20" fillId="42" borderId="59" xfId="2" applyFont="1" applyFill="1" applyBorder="1" applyAlignment="1">
      <alignment horizontal="left" vertical="top" wrapText="1" shrinkToFit="1"/>
    </xf>
    <xf numFmtId="0" fontId="20" fillId="42" borderId="60" xfId="2" applyFont="1" applyFill="1" applyBorder="1" applyAlignment="1">
      <alignment horizontal="left" vertical="top" wrapText="1" shrinkToFit="1"/>
    </xf>
    <xf numFmtId="0" fontId="20" fillId="42" borderId="61" xfId="2" applyFont="1" applyFill="1" applyBorder="1" applyAlignment="1">
      <alignment horizontal="left" vertical="top" wrapText="1" shrinkToFit="1"/>
    </xf>
    <xf numFmtId="0" fontId="201" fillId="22" borderId="225" xfId="2" applyFont="1" applyFill="1" applyBorder="1" applyAlignment="1">
      <alignment horizontal="center" vertical="center" wrapText="1" shrinkToFit="1"/>
    </xf>
    <xf numFmtId="0" fontId="201" fillId="22" borderId="226" xfId="2" applyFont="1" applyFill="1" applyBorder="1" applyAlignment="1">
      <alignment horizontal="center" vertical="center" wrapText="1" shrinkToFit="1"/>
    </xf>
    <xf numFmtId="0" fontId="201" fillId="22" borderId="227" xfId="2" applyFont="1" applyFill="1" applyBorder="1" applyAlignment="1">
      <alignment horizontal="center" vertical="center" wrapText="1" shrinkToFit="1"/>
    </xf>
    <xf numFmtId="0" fontId="21" fillId="0" borderId="99" xfId="1" applyFont="1" applyBorder="1" applyAlignment="1" applyProtection="1">
      <alignment vertical="top" wrapText="1"/>
    </xf>
    <xf numFmtId="0" fontId="21" fillId="0" borderId="195" xfId="1" applyFont="1" applyBorder="1" applyAlignment="1" applyProtection="1">
      <alignment vertical="top" wrapText="1"/>
    </xf>
    <xf numFmtId="0" fontId="21" fillId="0" borderId="196" xfId="1" applyFont="1" applyBorder="1" applyAlignment="1" applyProtection="1">
      <alignmen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5" fillId="22" borderId="112" xfId="2" applyFont="1" applyFill="1" applyBorder="1" applyAlignment="1">
      <alignment horizontal="left" vertical="top" wrapText="1"/>
    </xf>
    <xf numFmtId="0" fontId="111" fillId="42" borderId="102" xfId="2" applyFont="1" applyFill="1" applyBorder="1" applyAlignment="1">
      <alignment horizontal="center" vertical="center" wrapText="1" shrinkToFit="1"/>
    </xf>
    <xf numFmtId="0" fontId="28" fillId="20" borderId="60" xfId="2" applyFont="1" applyFill="1" applyBorder="1" applyAlignment="1">
      <alignment horizontal="center" vertical="center" shrinkToFit="1"/>
    </xf>
    <xf numFmtId="0" fontId="28" fillId="20" borderId="61" xfId="2" applyFont="1" applyFill="1" applyBorder="1" applyAlignment="1">
      <alignment horizontal="center" vertical="center" shrinkToFit="1"/>
    </xf>
    <xf numFmtId="0" fontId="7" fillId="8" borderId="175" xfId="2" applyFont="1" applyFill="1" applyBorder="1" applyAlignment="1">
      <alignment horizontal="left" vertical="top" wrapText="1"/>
    </xf>
    <xf numFmtId="0" fontId="7" fillId="8" borderId="176" xfId="2" applyFont="1" applyFill="1" applyBorder="1" applyAlignment="1">
      <alignment horizontal="left" vertical="top" wrapText="1"/>
    </xf>
    <xf numFmtId="0" fontId="7" fillId="8" borderId="177" xfId="2" applyFont="1" applyFill="1" applyBorder="1" applyAlignment="1">
      <alignment horizontal="left" vertical="top" wrapText="1"/>
    </xf>
    <xf numFmtId="0" fontId="21" fillId="22" borderId="102" xfId="1" applyFont="1" applyFill="1" applyBorder="1" applyAlignment="1" applyProtection="1">
      <alignment horizontal="center" vertical="center" wrapText="1"/>
    </xf>
    <xf numFmtId="0" fontId="21" fillId="22" borderId="29" xfId="1" applyFont="1" applyFill="1" applyBorder="1" applyAlignment="1" applyProtection="1">
      <alignment horizontal="center" vertical="center" wrapText="1"/>
    </xf>
    <xf numFmtId="0" fontId="21" fillId="22" borderId="103" xfId="1" applyFont="1" applyFill="1" applyBorder="1" applyAlignment="1" applyProtection="1">
      <alignment horizontal="center" vertical="center" wrapText="1"/>
    </xf>
    <xf numFmtId="0" fontId="21" fillId="22" borderId="99" xfId="1" applyFont="1" applyFill="1" applyBorder="1" applyAlignment="1" applyProtection="1">
      <alignment horizontal="left" vertical="top" wrapText="1"/>
    </xf>
    <xf numFmtId="0" fontId="21" fillId="22" borderId="195" xfId="1" applyFont="1" applyFill="1" applyBorder="1" applyAlignment="1" applyProtection="1">
      <alignment horizontal="left" vertical="top" wrapText="1"/>
    </xf>
    <xf numFmtId="0" fontId="21" fillId="22" borderId="196"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220" fillId="52" borderId="0" xfId="20" applyFont="1" applyFill="1" applyAlignment="1">
      <alignment horizontal="center" vertical="center"/>
    </xf>
    <xf numFmtId="0" fontId="6" fillId="0" borderId="0" xfId="20">
      <alignment vertical="center"/>
    </xf>
    <xf numFmtId="0" fontId="6" fillId="0" borderId="0" xfId="4"/>
    <xf numFmtId="0" fontId="108" fillId="0" borderId="0" xfId="20" applyFont="1" applyAlignment="1">
      <alignment horizontal="center" vertical="center"/>
    </xf>
    <xf numFmtId="0" fontId="21" fillId="0" borderId="0" xfId="20" applyFont="1" applyAlignment="1">
      <alignment horizontal="center" vertical="center"/>
    </xf>
    <xf numFmtId="0" fontId="221" fillId="0" borderId="0" xfId="20" applyFont="1">
      <alignment vertical="center"/>
    </xf>
    <xf numFmtId="0" fontId="222" fillId="0" borderId="0" xfId="25" applyFont="1">
      <alignment vertical="center"/>
    </xf>
    <xf numFmtId="0" fontId="223" fillId="0" borderId="0" xfId="20" applyFont="1">
      <alignment vertical="center"/>
    </xf>
    <xf numFmtId="0" fontId="8" fillId="0" borderId="0" xfId="1" applyAlignment="1" applyProtection="1">
      <alignment vertical="center"/>
    </xf>
    <xf numFmtId="0" fontId="224" fillId="0" borderId="0" xfId="20" applyFont="1" applyAlignment="1">
      <alignment horizontal="center" vertical="center"/>
    </xf>
    <xf numFmtId="0" fontId="6" fillId="0" borderId="0" xfId="20" applyAlignment="1">
      <alignment horizontal="center" vertical="center"/>
    </xf>
    <xf numFmtId="0" fontId="7" fillId="3" borderId="0" xfId="4" applyFont="1" applyFill="1" applyAlignment="1">
      <alignment vertical="top"/>
    </xf>
    <xf numFmtId="0" fontId="7" fillId="3" borderId="0" xfId="20" applyFont="1" applyFill="1" applyAlignment="1">
      <alignment vertical="top"/>
    </xf>
    <xf numFmtId="0" fontId="225" fillId="2" borderId="0" xfId="20" applyFont="1" applyFill="1" applyAlignment="1">
      <alignment vertical="top" wrapText="1"/>
    </xf>
    <xf numFmtId="0" fontId="226" fillId="2" borderId="0" xfId="20" applyFont="1" applyFill="1" applyAlignment="1">
      <alignment vertical="top" wrapText="1"/>
    </xf>
    <xf numFmtId="0" fontId="222" fillId="0" borderId="0" xfId="20" applyFont="1">
      <alignment vertical="center"/>
    </xf>
    <xf numFmtId="0" fontId="226" fillId="0" borderId="0" xfId="20" applyFont="1" applyAlignment="1">
      <alignment vertical="top" wrapText="1"/>
    </xf>
    <xf numFmtId="0" fontId="228" fillId="3" borderId="0" xfId="20" applyFont="1" applyFill="1" applyAlignment="1">
      <alignment vertical="top"/>
    </xf>
    <xf numFmtId="0" fontId="34" fillId="3" borderId="0" xfId="20" applyFont="1" applyFill="1" applyAlignment="1">
      <alignment vertical="top"/>
    </xf>
    <xf numFmtId="0" fontId="6" fillId="0" borderId="0" xfId="20" applyAlignment="1">
      <alignment vertical="top" wrapText="1"/>
    </xf>
    <xf numFmtId="0" fontId="229" fillId="0" borderId="0" xfId="20" applyFont="1">
      <alignment vertical="center"/>
    </xf>
    <xf numFmtId="0" fontId="34" fillId="53" borderId="0" xfId="20" applyFont="1" applyFill="1" applyAlignment="1">
      <alignment horizontal="left" vertical="center" wrapText="1" indent="1"/>
    </xf>
    <xf numFmtId="0" fontId="227" fillId="53" borderId="0" xfId="20" applyFont="1" applyFill="1" applyAlignment="1">
      <alignment horizontal="left" vertical="center" wrapText="1" indent="1"/>
    </xf>
    <xf numFmtId="0" fontId="35" fillId="33" borderId="0" xfId="4" applyFont="1" applyFill="1"/>
    <xf numFmtId="0" fontId="6" fillId="33" borderId="0" xfId="4" applyFill="1"/>
    <xf numFmtId="0" fontId="124" fillId="33" borderId="238" xfId="4" applyFont="1" applyFill="1" applyBorder="1" applyAlignment="1">
      <alignment horizontal="left" vertical="center" wrapText="1" indent="1"/>
    </xf>
    <xf numFmtId="0" fontId="124" fillId="33" borderId="239" xfId="4" applyFont="1" applyFill="1" applyBorder="1" applyAlignment="1">
      <alignment horizontal="left" vertical="center" wrapText="1" indent="1"/>
    </xf>
    <xf numFmtId="0" fontId="124" fillId="33" borderId="240" xfId="4" applyFont="1" applyFill="1" applyBorder="1" applyAlignment="1">
      <alignment horizontal="left" vertical="center" wrapText="1" indent="1"/>
    </xf>
    <xf numFmtId="0" fontId="124" fillId="33" borderId="241" xfId="4" applyFont="1" applyFill="1" applyBorder="1" applyAlignment="1">
      <alignment horizontal="left" vertical="center" wrapText="1" indent="1"/>
    </xf>
    <xf numFmtId="0" fontId="124" fillId="33" borderId="0" xfId="4" applyFont="1" applyFill="1" applyAlignment="1">
      <alignment horizontal="left" vertical="center" wrapText="1" indent="1"/>
    </xf>
    <xf numFmtId="0" fontId="124" fillId="33" borderId="242" xfId="4" applyFont="1" applyFill="1" applyBorder="1" applyAlignment="1">
      <alignment horizontal="left" vertical="center" wrapText="1" indent="1"/>
    </xf>
    <xf numFmtId="0" fontId="124" fillId="33" borderId="243" xfId="4" applyFont="1" applyFill="1" applyBorder="1" applyAlignment="1">
      <alignment horizontal="left" vertical="center" wrapText="1" indent="1"/>
    </xf>
    <xf numFmtId="0" fontId="124" fillId="33" borderId="244" xfId="4" applyFont="1" applyFill="1" applyBorder="1" applyAlignment="1">
      <alignment horizontal="left" vertical="center" wrapText="1" indent="1"/>
    </xf>
    <xf numFmtId="0" fontId="124" fillId="33" borderId="245" xfId="4" applyFont="1" applyFill="1" applyBorder="1" applyAlignment="1">
      <alignment horizontal="left" vertical="center" wrapText="1" inden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76BDAE5D-3147-4B05-AF0D-F16C5A644AAD}"/>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3399FF"/>
      <color rgb="FF66CCFF"/>
      <color rgb="FFBB1F05"/>
      <color rgb="FFEBA915"/>
      <color rgb="FF6EF729"/>
      <color rgb="FF00CC00"/>
      <color rgb="FFFFE7FF"/>
      <color rgb="FFFF99FF"/>
      <color rgb="FFFF0066"/>
      <color rgb="FFF6B3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'19　感染症統計'!$A$7</c:f>
              <c:strCache>
                <c:ptCount val="1"/>
                <c:pt idx="0">
                  <c:v>2022年</c:v>
                </c:pt>
              </c:strCache>
            </c:strRef>
          </c:tx>
          <c:spPr>
            <a:ln w="63500" cap="rnd">
              <a:solidFill>
                <a:srgbClr val="FF0000"/>
              </a:solidFill>
              <a:round/>
            </a:ln>
            <a:effectLst/>
          </c:spPr>
          <c:marker>
            <c:symbol val="none"/>
          </c:marker>
          <c:val>
            <c:numRef>
              <c:f>'19　感染症統計'!$B$7:$M$7</c:f>
              <c:numCache>
                <c:formatCode>#,##0_ </c:formatCode>
                <c:ptCount val="12"/>
                <c:pt idx="0" formatCode="General">
                  <c:v>81</c:v>
                </c:pt>
                <c:pt idx="1">
                  <c:v>39</c:v>
                </c:pt>
                <c:pt idx="2">
                  <c:v>72</c:v>
                </c:pt>
                <c:pt idx="3">
                  <c:v>88</c:v>
                </c:pt>
                <c:pt idx="4">
                  <c:v>72</c:v>
                </c:pt>
              </c:numCache>
            </c:numRef>
          </c:val>
          <c:smooth val="0"/>
          <c:extLst>
            <c:ext xmlns:c16="http://schemas.microsoft.com/office/drawing/2014/chart" uri="{C3380CC4-5D6E-409C-BE32-E72D297353CC}">
              <c16:uniqueId val="{00000000-B26B-4AAB-ADDF-AF634710DDB6}"/>
            </c:ext>
          </c:extLst>
        </c:ser>
        <c:ser>
          <c:idx val="7"/>
          <c:order val="1"/>
          <c:tx>
            <c:strRef>
              <c:f>'19　感染症統計'!$A$8</c:f>
              <c:strCache>
                <c:ptCount val="1"/>
                <c:pt idx="0">
                  <c:v>2021年</c:v>
                </c:pt>
              </c:strCache>
            </c:strRef>
          </c:tx>
          <c:spPr>
            <a:ln w="25400" cap="rnd">
              <a:solidFill>
                <a:schemeClr val="accent6">
                  <a:lumMod val="75000"/>
                </a:schemeClr>
              </a:solidFill>
              <a:round/>
            </a:ln>
            <a:effectLst/>
          </c:spPr>
          <c:marker>
            <c:symbol val="none"/>
          </c:marker>
          <c:val>
            <c:numRef>
              <c:f>'19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'19　感染症統計'!$A$9</c:f>
              <c:strCache>
                <c:ptCount val="1"/>
                <c:pt idx="0">
                  <c:v>2020年</c:v>
                </c:pt>
              </c:strCache>
            </c:strRef>
          </c:tx>
          <c:spPr>
            <a:ln w="19050" cap="rnd">
              <a:solidFill>
                <a:schemeClr val="accent1"/>
              </a:solidFill>
              <a:round/>
            </a:ln>
            <a:effectLst/>
          </c:spPr>
          <c:marker>
            <c:symbol val="none"/>
          </c:marker>
          <c:val>
            <c:numRef>
              <c:f>'19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'19　感染症統計'!$A$10</c:f>
              <c:strCache>
                <c:ptCount val="1"/>
                <c:pt idx="0">
                  <c:v>2019年</c:v>
                </c:pt>
              </c:strCache>
            </c:strRef>
          </c:tx>
          <c:spPr>
            <a:ln w="12700" cap="rnd">
              <a:solidFill>
                <a:srgbClr val="FF0066"/>
              </a:solidFill>
              <a:round/>
            </a:ln>
            <a:effectLst/>
          </c:spPr>
          <c:marker>
            <c:symbol val="none"/>
          </c:marker>
          <c:val>
            <c:numRef>
              <c:f>'19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'19　感染症統計'!$A$11</c:f>
              <c:strCache>
                <c:ptCount val="1"/>
                <c:pt idx="0">
                  <c:v>2018年</c:v>
                </c:pt>
              </c:strCache>
            </c:strRef>
          </c:tx>
          <c:spPr>
            <a:ln w="12700" cap="rnd">
              <a:solidFill>
                <a:schemeClr val="accent3"/>
              </a:solidFill>
              <a:round/>
            </a:ln>
            <a:effectLst/>
          </c:spPr>
          <c:marker>
            <c:symbol val="none"/>
          </c:marker>
          <c:val>
            <c:numRef>
              <c:f>'19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'19　感染症統計'!$A$12</c:f>
              <c:strCache>
                <c:ptCount val="1"/>
                <c:pt idx="0">
                  <c:v>2017年</c:v>
                </c:pt>
              </c:strCache>
            </c:strRef>
          </c:tx>
          <c:spPr>
            <a:ln w="12700" cap="rnd">
              <a:solidFill>
                <a:schemeClr val="accent4"/>
              </a:solidFill>
              <a:round/>
            </a:ln>
            <a:effectLst/>
          </c:spPr>
          <c:marker>
            <c:symbol val="none"/>
          </c:marker>
          <c:val>
            <c:numRef>
              <c:f>'19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'19　感染症統計'!$A$13</c:f>
              <c:strCache>
                <c:ptCount val="1"/>
                <c:pt idx="0">
                  <c:v>2016年</c:v>
                </c:pt>
              </c:strCache>
            </c:strRef>
          </c:tx>
          <c:spPr>
            <a:ln w="12700" cap="rnd">
              <a:solidFill>
                <a:schemeClr val="accent5"/>
              </a:solidFill>
              <a:round/>
            </a:ln>
            <a:effectLst/>
          </c:spPr>
          <c:marker>
            <c:symbol val="none"/>
          </c:marker>
          <c:val>
            <c:numRef>
              <c:f>'19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'19　感染症統計'!$A$14</c:f>
              <c:strCache>
                <c:ptCount val="1"/>
                <c:pt idx="0">
                  <c:v>2015年</c:v>
                </c:pt>
              </c:strCache>
            </c:strRef>
          </c:tx>
          <c:spPr>
            <a:ln w="12700" cap="rnd">
              <a:solidFill>
                <a:schemeClr val="accent6"/>
              </a:solidFill>
              <a:round/>
            </a:ln>
            <a:effectLst/>
          </c:spPr>
          <c:marker>
            <c:symbol val="none"/>
          </c:marker>
          <c:val>
            <c:numRef>
              <c:f>'19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'19　感染症統計'!$P$8</c:f>
              <c:strCache>
                <c:ptCount val="1"/>
                <c:pt idx="0">
                  <c:v>2021年</c:v>
                </c:pt>
              </c:strCache>
            </c:strRef>
          </c:tx>
          <c:spPr>
            <a:ln w="63500" cap="rnd">
              <a:solidFill>
                <a:srgbClr val="FF0000"/>
              </a:solidFill>
              <a:round/>
            </a:ln>
            <a:effectLst/>
          </c:spPr>
          <c:marker>
            <c:symbol val="none"/>
          </c:marker>
          <c:cat>
            <c:numRef>
              <c:f>'19　感染症統計'!$Q$7:$AB$7</c:f>
              <c:numCache>
                <c:formatCode>#,##0_ </c:formatCode>
                <c:ptCount val="12"/>
                <c:pt idx="0" formatCode="General">
                  <c:v>0</c:v>
                </c:pt>
                <c:pt idx="1">
                  <c:v>5</c:v>
                </c:pt>
                <c:pt idx="2">
                  <c:v>4</c:v>
                </c:pt>
                <c:pt idx="3">
                  <c:v>1</c:v>
                </c:pt>
                <c:pt idx="4">
                  <c:v>1</c:v>
                </c:pt>
              </c:numCache>
            </c:numRef>
          </c:cat>
          <c:val>
            <c:numRef>
              <c:f>'19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'19　感染症統計'!$P$9</c:f>
              <c:strCache>
                <c:ptCount val="1"/>
                <c:pt idx="0">
                  <c:v>2020年</c:v>
                </c:pt>
              </c:strCache>
            </c:strRef>
          </c:tx>
          <c:spPr>
            <a:ln w="25400" cap="rnd">
              <a:solidFill>
                <a:schemeClr val="accent6">
                  <a:lumMod val="75000"/>
                </a:schemeClr>
              </a:solidFill>
              <a:round/>
            </a:ln>
            <a:effectLst/>
          </c:spPr>
          <c:marker>
            <c:symbol val="none"/>
          </c:marker>
          <c:cat>
            <c:numRef>
              <c:f>'19　感染症統計'!$Q$7:$AB$7</c:f>
              <c:numCache>
                <c:formatCode>#,##0_ </c:formatCode>
                <c:ptCount val="12"/>
                <c:pt idx="0" formatCode="General">
                  <c:v>0</c:v>
                </c:pt>
                <c:pt idx="1">
                  <c:v>5</c:v>
                </c:pt>
                <c:pt idx="2">
                  <c:v>4</c:v>
                </c:pt>
                <c:pt idx="3">
                  <c:v>1</c:v>
                </c:pt>
                <c:pt idx="4">
                  <c:v>1</c:v>
                </c:pt>
              </c:numCache>
            </c:numRef>
          </c:cat>
          <c:val>
            <c:numRef>
              <c:f>'19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'19　感染症統計'!$P$10</c:f>
              <c:strCache>
                <c:ptCount val="1"/>
                <c:pt idx="0">
                  <c:v>2019年</c:v>
                </c:pt>
              </c:strCache>
            </c:strRef>
          </c:tx>
          <c:spPr>
            <a:ln w="19050" cap="rnd">
              <a:solidFill>
                <a:schemeClr val="accent1"/>
              </a:solidFill>
              <a:round/>
            </a:ln>
            <a:effectLst/>
          </c:spPr>
          <c:marker>
            <c:symbol val="none"/>
          </c:marker>
          <c:cat>
            <c:numRef>
              <c:f>'19　感染症統計'!$Q$7:$AB$7</c:f>
              <c:numCache>
                <c:formatCode>#,##0_ </c:formatCode>
                <c:ptCount val="12"/>
                <c:pt idx="0" formatCode="General">
                  <c:v>0</c:v>
                </c:pt>
                <c:pt idx="1">
                  <c:v>5</c:v>
                </c:pt>
                <c:pt idx="2">
                  <c:v>4</c:v>
                </c:pt>
                <c:pt idx="3">
                  <c:v>1</c:v>
                </c:pt>
                <c:pt idx="4">
                  <c:v>1</c:v>
                </c:pt>
              </c:numCache>
            </c:numRef>
          </c:cat>
          <c:val>
            <c:numRef>
              <c:f>'19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'19　感染症統計'!$P$11</c:f>
              <c:strCache>
                <c:ptCount val="1"/>
                <c:pt idx="0">
                  <c:v>2018年</c:v>
                </c:pt>
              </c:strCache>
            </c:strRef>
          </c:tx>
          <c:spPr>
            <a:ln w="12700" cap="rnd">
              <a:solidFill>
                <a:schemeClr val="accent2"/>
              </a:solidFill>
              <a:round/>
            </a:ln>
            <a:effectLst/>
          </c:spPr>
          <c:marker>
            <c:symbol val="none"/>
          </c:marker>
          <c:cat>
            <c:numRef>
              <c:f>'19　感染症統計'!$Q$7:$AB$7</c:f>
              <c:numCache>
                <c:formatCode>#,##0_ </c:formatCode>
                <c:ptCount val="12"/>
                <c:pt idx="0" formatCode="General">
                  <c:v>0</c:v>
                </c:pt>
                <c:pt idx="1">
                  <c:v>5</c:v>
                </c:pt>
                <c:pt idx="2">
                  <c:v>4</c:v>
                </c:pt>
                <c:pt idx="3">
                  <c:v>1</c:v>
                </c:pt>
                <c:pt idx="4">
                  <c:v>1</c:v>
                </c:pt>
              </c:numCache>
            </c:numRef>
          </c:cat>
          <c:val>
            <c:numRef>
              <c:f>'19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'19　感染症統計'!$P$12</c:f>
              <c:strCache>
                <c:ptCount val="1"/>
                <c:pt idx="0">
                  <c:v>2017年</c:v>
                </c:pt>
              </c:strCache>
            </c:strRef>
          </c:tx>
          <c:spPr>
            <a:ln w="12700" cap="rnd">
              <a:solidFill>
                <a:schemeClr val="accent3"/>
              </a:solidFill>
              <a:round/>
            </a:ln>
            <a:effectLst/>
          </c:spPr>
          <c:marker>
            <c:symbol val="none"/>
          </c:marker>
          <c:cat>
            <c:numRef>
              <c:f>'19　感染症統計'!$Q$7:$AB$7</c:f>
              <c:numCache>
                <c:formatCode>#,##0_ </c:formatCode>
                <c:ptCount val="12"/>
                <c:pt idx="0" formatCode="General">
                  <c:v>0</c:v>
                </c:pt>
                <c:pt idx="1">
                  <c:v>5</c:v>
                </c:pt>
                <c:pt idx="2">
                  <c:v>4</c:v>
                </c:pt>
                <c:pt idx="3">
                  <c:v>1</c:v>
                </c:pt>
                <c:pt idx="4">
                  <c:v>1</c:v>
                </c:pt>
              </c:numCache>
            </c:numRef>
          </c:cat>
          <c:val>
            <c:numRef>
              <c:f>'19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'19　感染症統計'!$P$13</c:f>
              <c:strCache>
                <c:ptCount val="1"/>
                <c:pt idx="0">
                  <c:v>2016年</c:v>
                </c:pt>
              </c:strCache>
            </c:strRef>
          </c:tx>
          <c:spPr>
            <a:ln w="12700" cap="rnd">
              <a:solidFill>
                <a:schemeClr val="accent4"/>
              </a:solidFill>
              <a:round/>
            </a:ln>
            <a:effectLst/>
          </c:spPr>
          <c:marker>
            <c:symbol val="none"/>
          </c:marker>
          <c:cat>
            <c:numRef>
              <c:f>'19　感染症統計'!$Q$7:$AB$7</c:f>
              <c:numCache>
                <c:formatCode>#,##0_ </c:formatCode>
                <c:ptCount val="12"/>
                <c:pt idx="0" formatCode="General">
                  <c:v>0</c:v>
                </c:pt>
                <c:pt idx="1">
                  <c:v>5</c:v>
                </c:pt>
                <c:pt idx="2">
                  <c:v>4</c:v>
                </c:pt>
                <c:pt idx="3">
                  <c:v>1</c:v>
                </c:pt>
                <c:pt idx="4">
                  <c:v>1</c:v>
                </c:pt>
              </c:numCache>
            </c:numRef>
          </c:cat>
          <c:val>
            <c:numRef>
              <c:f>'19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'19　感染症統計'!$P$14</c:f>
              <c:strCache>
                <c:ptCount val="1"/>
                <c:pt idx="0">
                  <c:v>2015年</c:v>
                </c:pt>
              </c:strCache>
            </c:strRef>
          </c:tx>
          <c:spPr>
            <a:ln w="12700" cap="rnd">
              <a:solidFill>
                <a:schemeClr val="accent5"/>
              </a:solidFill>
              <a:round/>
            </a:ln>
            <a:effectLst/>
          </c:spPr>
          <c:marker>
            <c:symbol val="none"/>
          </c:marker>
          <c:cat>
            <c:numRef>
              <c:f>'19　感染症統計'!$Q$7:$AB$7</c:f>
              <c:numCache>
                <c:formatCode>#,##0_ </c:formatCode>
                <c:ptCount val="12"/>
                <c:pt idx="0" formatCode="General">
                  <c:v>0</c:v>
                </c:pt>
                <c:pt idx="1">
                  <c:v>5</c:v>
                </c:pt>
                <c:pt idx="2">
                  <c:v>4</c:v>
                </c:pt>
                <c:pt idx="3">
                  <c:v>1</c:v>
                </c:pt>
                <c:pt idx="4">
                  <c:v>1</c:v>
                </c:pt>
              </c:numCache>
            </c:numRef>
          </c:cat>
          <c:val>
            <c:numRef>
              <c:f>'19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http://www.google.com/imgres?imgurl=http://eee.tokyo-gas.co.jp/saitekichubo/example/senshin14/_img/pho_Inspectionroom.jpg&amp;imgrefurl=http://eee.tokyo-gas.co.jp/saitekichubo/example/senshin14/&amp;h=181&amp;w=200&amp;tbnid=-5ekyV1ecZpymM:&amp;zoom=1&amp;docid=qNl1kMywIrgyQM&amp;hl=ja&amp;ei=wDqBU4TcLsLq8AX3o4H4CQ&amp;tbm=isch&amp;ved=0CFQQMygBMAE&amp;iact=rc&amp;uact=3&amp;dur=778&amp;page=1&amp;start=0&amp;ndsp=12" TargetMode="External"/><Relationship Id="rId2"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616&amp;page=1&amp;start=0&amp;ndsp=15"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5.jpeg"/><Relationship Id="rId5" Type="http://schemas.openxmlformats.org/officeDocument/2006/relationships/image" Target="../media/image4.jpeg"/><Relationship Id="rId4" Type="http://schemas.openxmlformats.org/officeDocument/2006/relationships/hyperlink" Target="http://www.google.com/imgres?imgurl=http://eee.tokyo-gas.co.jp/saitekichubo/example/senshin14/_img/pho_Inspectionroom.jpg&amp;imgrefurl=http://eee.tokyo-gas.co.jp/saitekichubo/example/senshin14/&amp;h=181&amp;w=200&amp;tbnid=-5ekyV1ecZpymM:&amp;zoom=1&amp;docid=qNl1kMywIrgyQM&amp;hl=ja&amp;ei=wDqBU4TcLsLq8AX3o4H4CQ&amp;tbm=isch&amp;ved=0CFQQMygBMAE&amp;iact=rc&amp;uact=3&amp;dur=886&amp;page=1&amp;start=0&amp;ndsp=12"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media/image13.png"/><Relationship Id="rId3" Type="http://schemas.openxmlformats.org/officeDocument/2006/relationships/image" Target="../media/image8.svg"/><Relationship Id="rId7" Type="http://schemas.openxmlformats.org/officeDocument/2006/relationships/image" Target="../media/image12.png"/><Relationship Id="rId2" Type="http://schemas.openxmlformats.org/officeDocument/2006/relationships/image" Target="../media/image7.png"/><Relationship Id="rId1" Type="http://schemas.openxmlformats.org/officeDocument/2006/relationships/image" Target="../media/image6.png"/><Relationship Id="rId6" Type="http://schemas.openxmlformats.org/officeDocument/2006/relationships/image" Target="../media/image11.png"/><Relationship Id="rId5" Type="http://schemas.openxmlformats.org/officeDocument/2006/relationships/image" Target="../media/image10.svg"/><Relationship Id="rId10" Type="http://schemas.openxmlformats.org/officeDocument/2006/relationships/image" Target="../media/image15.png"/><Relationship Id="rId4" Type="http://schemas.openxmlformats.org/officeDocument/2006/relationships/image" Target="../media/image9.png"/><Relationship Id="rId9" Type="http://schemas.openxmlformats.org/officeDocument/2006/relationships/image" Target="../media/image1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152400</xdr:colOff>
      <xdr:row>18</xdr:row>
      <xdr:rowOff>15240</xdr:rowOff>
    </xdr:to>
    <xdr:pic>
      <xdr:nvPicPr>
        <xdr:cNvPr id="17" name="図 16" descr="感染性胃腸炎患者報告数　直近5シーズン">
          <a:extLst>
            <a:ext uri="{FF2B5EF4-FFF2-40B4-BE49-F238E27FC236}">
              <a16:creationId xmlns:a16="http://schemas.microsoft.com/office/drawing/2014/main" id="{81FE32CB-2F51-FE56-162E-AC1DE62484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0852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2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2)</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4.15</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14740"/>
            <a:gd name="adj6" fmla="val 15326"/>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10</xdr:col>
      <xdr:colOff>915124</xdr:colOff>
      <xdr:row>14</xdr:row>
      <xdr:rowOff>62087</xdr:rowOff>
    </xdr:from>
    <xdr:to>
      <xdr:col>11</xdr:col>
      <xdr:colOff>315922</xdr:colOff>
      <xdr:row>16</xdr:row>
      <xdr:rowOff>26206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274264" y="2782427"/>
          <a:ext cx="322818" cy="299399"/>
        </a:xfrm>
        <a:prstGeom prst="ellipse">
          <a:avLst/>
        </a:prstGeom>
        <a:noFill/>
        <a:ln w="25400" algn="ctr">
          <a:solidFill>
            <a:srgbClr val="000000"/>
          </a:solidFill>
          <a:round/>
          <a:headEnd/>
          <a:tailEnd/>
        </a:ln>
      </xdr:spPr>
    </xdr:sp>
    <xdr:clientData/>
  </xdr:twoCellAnchor>
  <xdr:twoCellAnchor editAs="oneCell">
    <xdr:from>
      <xdr:col>5</xdr:col>
      <xdr:colOff>60960</xdr:colOff>
      <xdr:row>2</xdr:row>
      <xdr:rowOff>1</xdr:rowOff>
    </xdr:from>
    <xdr:to>
      <xdr:col>6</xdr:col>
      <xdr:colOff>763497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18460" y="548641"/>
          <a:ext cx="1601697" cy="2514600"/>
        </a:xfrm>
        <a:prstGeom prst="rect">
          <a:avLst/>
        </a:prstGeom>
      </xdr:spPr>
    </xdr:pic>
    <xdr:clientData/>
  </xdr:twoCellAnchor>
  <xdr:twoCellAnchor editAs="oneCell">
    <xdr:from>
      <xdr:col>0</xdr:col>
      <xdr:colOff>1</xdr:colOff>
      <xdr:row>2</xdr:row>
      <xdr:rowOff>0</xdr:rowOff>
    </xdr:from>
    <xdr:to>
      <xdr:col>3</xdr:col>
      <xdr:colOff>96383</xdr:colOff>
      <xdr:row>15</xdr:row>
      <xdr:rowOff>144780</xdr:rowOff>
    </xdr:to>
    <xdr:pic>
      <xdr:nvPicPr>
        <xdr:cNvPr id="19" name="図 18">
          <a:extLst>
            <a:ext uri="{FF2B5EF4-FFF2-40B4-BE49-F238E27FC236}">
              <a16:creationId xmlns:a16="http://schemas.microsoft.com/office/drawing/2014/main" id="{F01920ED-2ACC-4F95-8D0E-9B4C12266AE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 y="548640"/>
          <a:ext cx="1582282" cy="24841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5301"/>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CB2C81E2-4860-4204-B4CE-CF5624622E3C}"/>
            </a:ext>
          </a:extLst>
        </xdr:cNvPr>
        <xdr:cNvSpPr>
          <a:spLocks noChangeAspect="1" noChangeArrowheads="1"/>
        </xdr:cNvSpPr>
      </xdr:nvSpPr>
      <xdr:spPr bwMode="auto">
        <a:xfrm>
          <a:off x="5516880" y="4488180"/>
          <a:ext cx="304800" cy="305301"/>
        </a:xfrm>
        <a:prstGeom prst="rect">
          <a:avLst/>
        </a:prstGeom>
        <a:noFill/>
        <a:ln w="9525">
          <a:noFill/>
          <a:miter lim="800000"/>
          <a:headEnd/>
          <a:tailEnd/>
        </a:ln>
      </xdr:spPr>
    </xdr:sp>
    <xdr:clientData/>
  </xdr:oneCellAnchor>
  <xdr:oneCellAnchor>
    <xdr:from>
      <xdr:col>15</xdr:col>
      <xdr:colOff>0</xdr:colOff>
      <xdr:row>12</xdr:row>
      <xdr:rowOff>0</xdr:rowOff>
    </xdr:from>
    <xdr:ext cx="304800" cy="297781"/>
    <xdr:sp macro="" textlink="">
      <xdr:nvSpPr>
        <xdr:cNvPr id="3" name="AutoShape 74"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AF676732-169F-4936-9FAB-61BA65659C31}"/>
            </a:ext>
          </a:extLst>
        </xdr:cNvPr>
        <xdr:cNvSpPr>
          <a:spLocks noChangeAspect="1" noChangeArrowheads="1"/>
        </xdr:cNvSpPr>
      </xdr:nvSpPr>
      <xdr:spPr bwMode="auto">
        <a:xfrm>
          <a:off x="10721340" y="2918460"/>
          <a:ext cx="304800" cy="297781"/>
        </a:xfrm>
        <a:prstGeom prst="rect">
          <a:avLst/>
        </a:prstGeom>
        <a:noFill/>
        <a:ln w="9525">
          <a:noFill/>
          <a:miter lim="800000"/>
          <a:headEnd/>
          <a:tailEnd/>
        </a:ln>
      </xdr:spPr>
    </xdr:sp>
    <xdr:clientData/>
  </xdr:oneCellAnchor>
  <xdr:oneCellAnchor>
    <xdr:from>
      <xdr:col>15</xdr:col>
      <xdr:colOff>0</xdr:colOff>
      <xdr:row>12</xdr:row>
      <xdr:rowOff>0</xdr:rowOff>
    </xdr:from>
    <xdr:ext cx="304800" cy="297781"/>
    <xdr:sp macro="" textlink="">
      <xdr:nvSpPr>
        <xdr:cNvPr id="4" name="AutoShape 76"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2"/>
          <a:extLst>
            <a:ext uri="{FF2B5EF4-FFF2-40B4-BE49-F238E27FC236}">
              <a16:creationId xmlns:a16="http://schemas.microsoft.com/office/drawing/2014/main" id="{566FE6BE-F133-4062-BDFE-DA7E70BA5E32}"/>
            </a:ext>
          </a:extLst>
        </xdr:cNvPr>
        <xdr:cNvSpPr>
          <a:spLocks noChangeAspect="1" noChangeArrowheads="1"/>
        </xdr:cNvSpPr>
      </xdr:nvSpPr>
      <xdr:spPr bwMode="auto">
        <a:xfrm>
          <a:off x="10721340" y="2918460"/>
          <a:ext cx="304800" cy="297781"/>
        </a:xfrm>
        <a:prstGeom prst="rect">
          <a:avLst/>
        </a:prstGeom>
        <a:noFill/>
        <a:ln w="9525">
          <a:noFill/>
          <a:miter lim="800000"/>
          <a:headEnd/>
          <a:tailEnd/>
        </a:ln>
      </xdr:spPr>
    </xdr:sp>
    <xdr:clientData/>
  </xdr:oneCellAnchor>
  <xdr:twoCellAnchor>
    <xdr:from>
      <xdr:col>5</xdr:col>
      <xdr:colOff>314325</xdr:colOff>
      <xdr:row>7</xdr:row>
      <xdr:rowOff>219075</xdr:rowOff>
    </xdr:from>
    <xdr:to>
      <xdr:col>6</xdr:col>
      <xdr:colOff>542925</xdr:colOff>
      <xdr:row>11</xdr:row>
      <xdr:rowOff>47625</xdr:rowOff>
    </xdr:to>
    <xdr:sp macro="" textlink="">
      <xdr:nvSpPr>
        <xdr:cNvPr id="5" name="右矢印 4">
          <a:extLst>
            <a:ext uri="{FF2B5EF4-FFF2-40B4-BE49-F238E27FC236}">
              <a16:creationId xmlns:a16="http://schemas.microsoft.com/office/drawing/2014/main" id="{3E20FBEE-755F-4068-A918-D3F6C1D29306}"/>
            </a:ext>
          </a:extLst>
        </xdr:cNvPr>
        <xdr:cNvSpPr>
          <a:spLocks noChangeArrowheads="1"/>
        </xdr:cNvSpPr>
      </xdr:nvSpPr>
      <xdr:spPr bwMode="auto">
        <a:xfrm>
          <a:off x="3118485" y="1918335"/>
          <a:ext cx="845820" cy="803910"/>
        </a:xfrm>
        <a:prstGeom prst="rightArrow">
          <a:avLst>
            <a:gd name="adj1" fmla="val 50000"/>
            <a:gd name="adj2" fmla="val 45349"/>
          </a:avLst>
        </a:prstGeom>
        <a:solidFill>
          <a:srgbClr val="C0C0C0"/>
        </a:solidFill>
        <a:ln w="25400" algn="ctr">
          <a:solidFill>
            <a:srgbClr val="FFFFFF"/>
          </a:solidFill>
          <a:miter lim="800000"/>
          <a:headEnd/>
          <a:tailEnd/>
        </a:ln>
        <a:effectLst>
          <a:outerShdw dist="107763" dir="2700000" algn="ctr" rotWithShape="0">
            <a:srgbClr val="FFFFFF">
              <a:alpha val="50000"/>
            </a:srgbClr>
          </a:outerShdw>
        </a:effectLst>
      </xdr:spPr>
      <xdr:txBody>
        <a:bodyPr/>
        <a:lstStyle/>
        <a:p>
          <a:endParaRPr lang="ja-JP" altLang="en-US"/>
        </a:p>
      </xdr:txBody>
    </xdr:sp>
    <xdr:clientData/>
  </xdr:twoCellAnchor>
  <xdr:oneCellAnchor>
    <xdr:from>
      <xdr:col>15</xdr:col>
      <xdr:colOff>0</xdr:colOff>
      <xdr:row>1</xdr:row>
      <xdr:rowOff>0</xdr:rowOff>
    </xdr:from>
    <xdr:ext cx="304800" cy="300789"/>
    <xdr:sp macro="" textlink="">
      <xdr:nvSpPr>
        <xdr:cNvPr id="6" name="AutoShape 152" descr="data:image/jpeg;base64,/9j/4AAQSkZJRgABAQAAAQABAAD/2wCEAAkGBhQSEBUUEhIVFRUWFBYWFRYVFxYZFRUVGBgbGBkVFBQYHCYfHBkkGRcXHy8gJCcpLCwsFR4xNTAqNSYrLCkBCQoKDgwOFw8PFCkcFBwsKSkpKS0pKSkqKSksKSkpKSksKSkpKSkpKSkpKSwpKSkvKTYyKSkpKSksKSksKSwsLP/AABEIAJAAoAMBIgACEQEDEQH/xAAcAAACAgMBAQAAAAAAAAAAAAAFBgMEAAIHAQj/xABJEAABAwIEAQcGCwUGBwEAAAABAgMRAAQFEiExQQYTIlFhcZEygaGxwdEHI0JSU2JykpOy8CRjc6LSMzRDgsLDFERUlKOz4RX/xAAYAQEBAQEBAAAAAAAAAAAAAAAAAQIDBP/EABwRAQEBAQEAAwEAAAAAAAAAAAABEQIxAxIhQf/aAAwDAQACEQMRAD8AdHWJ1G/XUK2ZqziDmRlxfzUKV4CfZQzBMebuAIICur3V0aVblSg6lISCkmFfOSSFEH0D71Y5bajvHro+rDm8ytQtZWkjWSkQdQJ06q0usPhJMbZfXS8hTftCDI3G1EsMdzD9aGjD2DE8KFO2SmVZoOX5Xd11iyxdX3LFKoKkpJ4EgGPGoVW0bCPNRllrMgEayKBXWBPycr6AJ0ltaiB1H4wTQZzVeFuqiuT9xxuk+Zge1ZqM8nHuN0fMw17ZoLhbqJwVVVyac43TnmaYH+g1orkurjcv+YMj1N0E5UPnDxFRKUCYBB7iDVc8mhxuLj76R6kCrdhgwakhbip+kWVR3DhVEa0xUOIXQZtklsRKjm61K127tfE1afFAsYwQPLaK1rhKoCQYTspRPfIAoAeIYhzqxJ100E+qm3H8HQ7Ys80/zLSlhb5iVuwPJA+UoKmEnTYnagbXJRIUSFLUSeIHgT1U03PJhTzhX/Y2yAIMgEJCRJbB0TOpLituAnUOYF1u3KwG2kZUIM5SdAT/AIj6/lOEcPMIGtQYldN2ognnHSNhGY9UxohA4e2r2JY2SnmcOR0BoXvk9vNBXlH66t+3elo4eG5KzKjqSdVE9ZPE1cHZsaT+zPfwl/lNIfJHkiq66TVw0hY3TKs+nEpjbup7xpX7M9/Cc/Ka49b3xSQZIPWND41Wa7E1auWRC7hCHExBeQBnQOpekx20z802+z0CClQ0UIrhYxtahBUSO010f4OnQhgqM9I666eYbCr+0PKWh1ConsPQoQUioV4olKSTsASfNVTAeVTN2VBskKST0VQFED5YE+TJjvrFliK1tbcwEpPkLHQPUeKD6x56IotGiNT6RWz9qHbcpndOhHBQ2I89KTWJqBKF+UkwffUU0qsWOJHjWhtbbrHiaBKfkTUOeaphiLNr1jxNROm0G8fzUAUqtImi4guG0lasuiZOXu4VXcbWtxKG4MkACNT/APKvOJAqTDrgMysCVbT1DqrUgXfhGwsWyLcJUcygsrIJgxl9Amlm0TDKgpRCnCkNyVE9EKUqDw6PGmn4QlyhpT6vjVuDIniERrI4AnKAPPS6zhi3UhzMlIazgg7krTl080+NRYqW2Frb+MLiyT5IzKiesiabHUc9glrzyj07pPOfWHSMKHESBp2UJQVEjXbajWH64PaA/wDWI/1Ck9AvmFKTkZRpr0iI41Tc5HLKumrq9M+6nptASNKpXdyAsajUbeNdPyqJ4iJZdB25tf5TXIn7VHCRG9davnIacPU2s+AJrjirwLlQHlEnowROhPd3ViMVdsrVOs66cNx3iuk8kdLMD63srmycSK0pC402MZVdxPGuj8lFg2xj5/srRBy4X0FfZPqpX+DNUXZECeYVr/nTTM6eie40D5C4YUPc4VfJWgpI2lQUkg9UA1J/VN3JzEcyFJkENEpWYI6UzA1109Ypb5U2pTcJWkGFK4DrEieqr2C3wZbuFZcwLwkbaKBBjwpgv3Gi0FqTpCTBEGNNxWMQuMNy0D2xXhtSRxHdRh3m2mwoJltSzInY8COw14MQaOyPSaKElipG7eiBvEcGh4mtGrxIUTknqHyU9qieFWAXcNZjOoTMSBJP2RxqG8xBtkZswSkaBRGbXqbT8tfoHmq9i17GQRnzkhIBygq08qNQjjlGp0mKF4tbpWpsOAEpDmwgBQbR5I4DfStqV+UeJc+lpeUpAeWIUZUYDZzrPzjUNlZIU4lwg5kyE6mBO/R2Jq3yrZSlDQQIHOKPiE+6oLA6Vnr0X22xNb2bkYSx2XjR/nIqJteo76hD0YUjsuWz/wCU0gY03Yy7/rz0sYtfFVwlI0g9Xdxntr1nHiXMuVIBSDxnaqOJr/aEkCe7uq2Ymny//sXf4Tn5TXEbM6J7z6hXb7hMoWBuUKA7yIHrrmbPwc4gmJtTvrDjJ4fbqRKgw87V0Dkgv4hXYseqlK25G3yd7Vz+U+pVNvJqydZZXzza2zmmFCNANxWiDy9UkUp8hnSLyM2hbdOWTvmGpHX201JXKaUuTDKmsRUlad0LKFTwOpSRUnq0fsAVIuUEkgPJygnyRvA85J89G74yyn7Cd+wDehGE6ruR+8T6hRF9XxAncJqTwWEp51pbJEZSlQPWVKVpH+U1K1hgA2qvbXAzvCYIShQOs6LWPb6aKtXzZ0zanTj7qYBdzgKFKzEKkRs4sDomR0QY38a8urbKmY4ijbo0oRygvEtsqJ4a/dBJ9FEgA4v45gH6RX5agxZ345I+s7/6x7qHLv8AnjbKHRzKnXcSmha8aWu/WlUBtLjgRprokjU/5aNNeUD2ZI+q6R/Kk1rZOaVHjjxKTIjpmNI0ybjwoRb3Z11qUMrTgka8arKeBw0ayOfb2/jRQ9i61HfWlqucLgb88mP+4NWepXrFwEuJMCcg1ialvMacDoAVG2wA9lVFWK1KQREZYMqAPhU7+CPLWkpbJAABMjfxrXVSOjKTIioFMoG5A71R7aiedIB1pJxW4zLJ7az9caOi7thO7iPvT6jVdWOW+wXM6aBR9lJeeoGnOmO+oOk4bfheaCYkwT1QIpftMaz4iohEc2HG4J8qEzOg0rfA7mEK7/YKB4U5+3u9rivSitIbcAxclbiso+MyKIk6SkVdu8SWQqAACUjxC504apFLuCOxH2G/y0YfWMh7TPdodvE+NYgntr5Srh+TsyiPvGfXV2zuPjE/bHroTYIl9eo6VuNzHyhvRO2tilQUVIgEHRU7eaumhrW5SvyvuE5CkkgkbcCnYmeyii8Wb+d6Fe6lTlXcJWsZVDpNlJ6xxnXXepp4X7CUoY1KwjpBSROeBvlGoHmoatCzduLKkpRJUmZSolWYbHqzGp7ZsoatkrEELSCJHboaGXV+6i6cTnJRzmUA6gJ6UAA7eT6ayq9iIIb1UDroQfqmgLD2tE75OZCgpIGs6CJ0NAWXNaAuy9tU+FO/sMfv0+i4mhTbu1E+TbnxBEZvjHNNJ8onYnWk9Rq9fqATCuFM1i4FNhSy9xHxcxr1gcaEKfZGixk+2hSR4kZas2+IED4l3T6pSR4AVpMMGIPwg0lXDkqNNOKrhFKTu9Oq02SusQqFTlCo4HQHzitU1IlOtYUewsw0e2T6KDYUv9tX9sfko1h6eh5qAWast452KB/kNaSj2HK2+wn1UUcf0A8e6DOlCMNVqNf8NJ8SaaMMYQUKJAKj0deCSPbNZgqYa82sjckSk6aL20nqCh40dB6hUFvaIT5KUjqgVPVGi+6gOPWZUpLgnoggp6wfbTCU1BcW+YRUUj4gqQ3/ABE0JxGyUm5DmiklSRzZ01gjQ8BufPV7F7Vds4AoFTKnMwI3QSePZJr2/wCkUEEGVJMjUHcaGoBzilHPnRl1EayIOal5k604YozCR2xSc1uaJVlJq1hV2W7V1YAJSpZAO3lcaqVJb/3N/vc/NVRfteVHzkKT9kyPDSrJvLd3fmyfrJCVfe0V6aWdIHbPrNRq9lXR03FT0aW1ppjxPagChStNEJqwhFRJFTorCjFh5I7qANoBu3CJ1gbaeQdJmjtqeiO6ss8HBs3FrEdFSwfPov3VuJQ595TSQMhCwlCQOJKgSEnsA18aJ4LakwnMSpRlZ11PX3Rp5qMWWGtrS24pCVLLaOkRJ8kDj+taIs26U+SkDuEU1MWG0QABsK3BqMGvc1RUk1qqtM9aldBVxCyS4khQkVzu/YXZuwoFTGmWN242Un0yONdJU5QzFMPS6gpUN6gVMQWFNBSVBSTEEdU0ost6mes1fxRl20zpTqgmQDsFDiP1rVJ3FEtGFoXMAxA1kd9Ercq1ipbX+6XHe566F3GPNfJQ5Pbl99X8Jez2dwdpDhjxojF2MhJMRJJjffhw41fa5PDykKLg4jiO8b1GD0E+etQ4QQQSCNiNKauHPETpQNdMV3h7pH9i7t9Gv3UIXhL30D34Tn9NWqqCpm63GFP/AED34Tn9NTN4W99A7+G5/TWGhzAMOzgKUOjwHzj7hRe8QlfR3Tx6ld46uqoMGYcFulPNuA9LNKFDjsAR56ti0X8xf3Ve6tajVvQADQDQDqqQLrBar+Yv7qvdUNy4G45whEzGchMxvGaJ3HjQWJrJqkMTa+lb/ER769//AE2vpm/xEe+tZRcn9foVor9fqKqjE2tfjm/xEe+sOJtfTN/iI99TKic1qoVlu4HJ5shcROQhUTtOWY2PhUhtl/Rr+6r3VFBMXwpLqSFCkvEeT6cxzgK2A32AgCK6Q5aufRr+6r3VRucHUvdpf3Fe6oOYu4Gjggemr/8AwSG7FeUAKKHc0fyz2wTTVccmV8GnPuK91CsTwB4NOBLDpltQ0bX1fZomAaU9AVCuiqMFfgD/AId/8Jz+mtjyeuD/AMs9+Gv3UR9BQe2sg9teTWTWGXsHtrIPbXk1k0HuU9RrMp6jXk1k0HuU9Rrl/wANY/us/v8A/arp81VxDDGn0ZHm0uJ6lCY7Qdwe6t8dfXqUfNkVkV1HlB8EAMqs3I/dObdyXOHcfGud4pgz1svI+0ps8JGh+yrYjur38/Jz15WMUorIq7heDPXK8jDSnDxgaD7StgO+uicn/ggAhV45P7pvbuU5x7h406+Tnn2mNPgUH96j9x/u11DKeo1Uw/DGmEZGW0tp6kiJ7Sdye+rU14O+vt1a29ynqNZlPUa8msmsD3Keo1kHtryayaD2D21kHtryayaD/9k=">
          <a:hlinkClick xmlns:r="http://schemas.openxmlformats.org/officeDocument/2006/relationships" r:id="rId3"/>
          <a:extLst>
            <a:ext uri="{FF2B5EF4-FFF2-40B4-BE49-F238E27FC236}">
              <a16:creationId xmlns:a16="http://schemas.microsoft.com/office/drawing/2014/main" id="{BD8AE21E-A6F0-4D8A-AE07-279D84C6F030}"/>
            </a:ext>
          </a:extLst>
        </xdr:cNvPr>
        <xdr:cNvSpPr>
          <a:spLocks noChangeAspect="1" noChangeArrowheads="1"/>
        </xdr:cNvSpPr>
      </xdr:nvSpPr>
      <xdr:spPr bwMode="auto">
        <a:xfrm>
          <a:off x="10721340" y="297180"/>
          <a:ext cx="304800" cy="300789"/>
        </a:xfrm>
        <a:prstGeom prst="rect">
          <a:avLst/>
        </a:prstGeom>
        <a:noFill/>
        <a:ln w="9525">
          <a:noFill/>
          <a:miter lim="800000"/>
          <a:headEnd/>
          <a:tailEnd/>
        </a:ln>
      </xdr:spPr>
    </xdr:sp>
    <xdr:clientData/>
  </xdr:oneCellAnchor>
  <xdr:oneCellAnchor>
    <xdr:from>
      <xdr:col>15</xdr:col>
      <xdr:colOff>0</xdr:colOff>
      <xdr:row>5</xdr:row>
      <xdr:rowOff>0</xdr:rowOff>
    </xdr:from>
    <xdr:ext cx="304800" cy="297781"/>
    <xdr:sp macro="" textlink="">
      <xdr:nvSpPr>
        <xdr:cNvPr id="7" name="AutoShape 153" descr="data:image/jpeg;base64,/9j/4AAQSkZJRgABAQAAAQABAAD/2wCEAAkGBhQSEBUUEhIVFRUWFBYWFRYVFxYZFRUVGBgbGBkVFBQYHCYfHBkkGRcXHy8gJCcpLCwsFR4xNTAqNSYrLCkBCQoKDgwOFw8PFCkcFBwsKSkpKS0pKSkqKSksKSkpKSksKSkpKSkpKSkpKSwpKSkvKTYyKSkpKSksKSksKSwsLP/AABEIAJAAoAMBIgACEQEDEQH/xAAcAAACAgMBAQAAAAAAAAAAAAAFBgMEAAIHAQj/xABJEAABAwIEAQcGCwUGBwEAAAABAgMRAAQFEiExQQYTIlFhcZEygaGxwdEHI0JSU2JykpOy8CRjc6LSMzRDgsLDFERUlKOz4RX/xAAYAQEBAQEBAAAAAAAAAAAAAAAAAQIDBP/EABwRAQEBAQEAAwEAAAAAAAAAAAABEQIxAxIhQf/aAAwDAQACEQMRAD8AdHWJ1G/XUK2ZqziDmRlxfzUKV4CfZQzBMebuAIICur3V0aVblSg6lISCkmFfOSSFEH0D71Y5bajvHro+rDm8ytQtZWkjWSkQdQJ06q0usPhJMbZfXS8hTftCDI3G1EsMdzD9aGjD2DE8KFO2SmVZoOX5Xd11iyxdX3LFKoKkpJ4EgGPGoVW0bCPNRllrMgEayKBXWBPycr6AJ0ltaiB1H4wTQZzVeFuqiuT9xxuk+Zge1ZqM8nHuN0fMw17ZoLhbqJwVVVyac43TnmaYH+g1orkurjcv+YMj1N0E5UPnDxFRKUCYBB7iDVc8mhxuLj76R6kCrdhgwakhbip+kWVR3DhVEa0xUOIXQZtklsRKjm61K127tfE1afFAsYwQPLaK1rhKoCQYTspRPfIAoAeIYhzqxJ100E+qm3H8HQ7Ys80/zLSlhb5iVuwPJA+UoKmEnTYnagbXJRIUSFLUSeIHgT1U03PJhTzhX/Y2yAIMgEJCRJbB0TOpLituAnUOYF1u3KwG2kZUIM5SdAT/AIj6/lOEcPMIGtQYldN2ognnHSNhGY9UxohA4e2r2JY2SnmcOR0BoXvk9vNBXlH66t+3elo4eG5KzKjqSdVE9ZPE1cHZsaT+zPfwl/lNIfJHkiq66TVw0hY3TKs+nEpjbup7xpX7M9/Cc/Ka49b3xSQZIPWND41Wa7E1auWRC7hCHExBeQBnQOpekx20z802+z0CClQ0UIrhYxtahBUSO010f4OnQhgqM9I666eYbCr+0PKWh1ConsPQoQUioV4olKSTsASfNVTAeVTN2VBskKST0VQFED5YE+TJjvrFliK1tbcwEpPkLHQPUeKD6x56IotGiNT6RWz9qHbcpndOhHBQ2I89KTWJqBKF+UkwffUU0qsWOJHjWhtbbrHiaBKfkTUOeaphiLNr1jxNROm0G8fzUAUqtImi4guG0lasuiZOXu4VXcbWtxKG4MkACNT/APKvOJAqTDrgMysCVbT1DqrUgXfhGwsWyLcJUcygsrIJgxl9Amlm0TDKgpRCnCkNyVE9EKUqDw6PGmn4QlyhpT6vjVuDIniERrI4AnKAPPS6zhi3UhzMlIazgg7krTl080+NRYqW2Frb+MLiyT5IzKiesiabHUc9glrzyj07pPOfWHSMKHESBp2UJQVEjXbajWH64PaA/wDWI/1Ck9AvmFKTkZRpr0iI41Tc5HLKumrq9M+6nptASNKpXdyAsajUbeNdPyqJ4iJZdB25tf5TXIn7VHCRG9davnIacPU2s+AJrjirwLlQHlEnowROhPd3ViMVdsrVOs66cNx3iuk8kdLMD63srmycSK0pC402MZVdxPGuj8lFg2xj5/srRBy4X0FfZPqpX+DNUXZECeYVr/nTTM6eie40D5C4YUPc4VfJWgpI2lQUkg9UA1J/VN3JzEcyFJkENEpWYI6UzA1109Ypb5U2pTcJWkGFK4DrEieqr2C3wZbuFZcwLwkbaKBBjwpgv3Gi0FqTpCTBEGNNxWMQuMNy0D2xXhtSRxHdRh3m2mwoJltSzInY8COw14MQaOyPSaKElipG7eiBvEcGh4mtGrxIUTknqHyU9qieFWAXcNZjOoTMSBJP2RxqG8xBtkZswSkaBRGbXqbT8tfoHmq9i17GQRnzkhIBygq08qNQjjlGp0mKF4tbpWpsOAEpDmwgBQbR5I4DfStqV+UeJc+lpeUpAeWIUZUYDZzrPzjUNlZIU4lwg5kyE6mBO/R2Jq3yrZSlDQQIHOKPiE+6oLA6Vnr0X22xNb2bkYSx2XjR/nIqJteo76hD0YUjsuWz/wCU0gY03Yy7/rz0sYtfFVwlI0g9Xdxntr1nHiXMuVIBSDxnaqOJr/aEkCe7uq2Ymny//sXf4Tn5TXEbM6J7z6hXb7hMoWBuUKA7yIHrrmbPwc4gmJtTvrDjJ4fbqRKgw87V0Dkgv4hXYseqlK25G3yd7Vz+U+pVNvJqydZZXzza2zmmFCNANxWiDy9UkUp8hnSLyM2hbdOWTvmGpHX201JXKaUuTDKmsRUlad0LKFTwOpSRUnq0fsAVIuUEkgPJygnyRvA85J89G74yyn7Cd+wDehGE6ruR+8T6hRF9XxAncJqTwWEp51pbJEZSlQPWVKVpH+U1K1hgA2qvbXAzvCYIShQOs6LWPb6aKtXzZ0zanTj7qYBdzgKFKzEKkRs4sDomR0QY38a8urbKmY4ijbo0oRygvEtsqJ4a/dBJ9FEgA4v45gH6RX5agxZ345I+s7/6x7qHLv8AnjbKHRzKnXcSmha8aWu/WlUBtLjgRprokjU/5aNNeUD2ZI+q6R/Kk1rZOaVHjjxKTIjpmNI0ybjwoRb3Z11qUMrTgka8arKeBw0ayOfb2/jRQ9i61HfWlqucLgb88mP+4NWepXrFwEuJMCcg1ialvMacDoAVG2wA9lVFWK1KQREZYMqAPhU7+CPLWkpbJAABMjfxrXVSOjKTIioFMoG5A71R7aiedIB1pJxW4zLJ7az9caOi7thO7iPvT6jVdWOW+wXM6aBR9lJeeoGnOmO+oOk4bfheaCYkwT1QIpftMaz4iohEc2HG4J8qEzOg0rfA7mEK7/YKB4U5+3u9rivSitIbcAxclbiso+MyKIk6SkVdu8SWQqAACUjxC504apFLuCOxH2G/y0YfWMh7TPdodvE+NYgntr5Srh+TsyiPvGfXV2zuPjE/bHroTYIl9eo6VuNzHyhvRO2tilQUVIgEHRU7eaumhrW5SvyvuE5CkkgkbcCnYmeyii8Wb+d6Fe6lTlXcJWsZVDpNlJ6xxnXXepp4X7CUoY1KwjpBSROeBvlGoHmoatCzduLKkpRJUmZSolWYbHqzGp7ZsoatkrEELSCJHboaGXV+6i6cTnJRzmUA6gJ6UAA7eT6ayq9iIIb1UDroQfqmgLD2tE75OZCgpIGs6CJ0NAWXNaAuy9tU+FO/sMfv0+i4mhTbu1E+TbnxBEZvjHNNJ8onYnWk9Rq9fqATCuFM1i4FNhSy9xHxcxr1gcaEKfZGixk+2hSR4kZas2+IED4l3T6pSR4AVpMMGIPwg0lXDkqNNOKrhFKTu9Oq02SusQqFTlCo4HQHzitU1IlOtYUewsw0e2T6KDYUv9tX9sfko1h6eh5qAWast452KB/kNaSj2HK2+wn1UUcf0A8e6DOlCMNVqNf8NJ8SaaMMYQUKJAKj0deCSPbNZgqYa82sjckSk6aL20nqCh40dB6hUFvaIT5KUjqgVPVGi+6gOPWZUpLgnoggp6wfbTCU1BcW+YRUUj4gqQ3/ABE0JxGyUm5DmiklSRzZ01gjQ8BufPV7F7Vds4AoFTKnMwI3QSePZJr2/wCkUEEGVJMjUHcaGoBzilHPnRl1EayIOal5k604YozCR2xSc1uaJVlJq1hV2W7V1YAJSpZAO3lcaqVJb/3N/vc/NVRfteVHzkKT9kyPDSrJvLd3fmyfrJCVfe0V6aWdIHbPrNRq9lXR03FT0aW1ppjxPagChStNEJqwhFRJFTorCjFh5I7qANoBu3CJ1gbaeQdJmjtqeiO6ss8HBs3FrEdFSwfPov3VuJQ595TSQMhCwlCQOJKgSEnsA18aJ4LakwnMSpRlZ11PX3Rp5qMWWGtrS24pCVLLaOkRJ8kDj+taIs26U+SkDuEU1MWG0QABsK3BqMGvc1RUk1qqtM9aldBVxCyS4khQkVzu/YXZuwoFTGmWN242Un0yONdJU5QzFMPS6gpUN6gVMQWFNBSVBSTEEdU0ost6mes1fxRl20zpTqgmQDsFDiP1rVJ3FEtGFoXMAxA1kd9Ercq1ipbX+6XHe566F3GPNfJQ5Pbl99X8Jez2dwdpDhjxojF2MhJMRJJjffhw41fa5PDykKLg4jiO8b1GD0E+etQ4QQQSCNiNKauHPETpQNdMV3h7pH9i7t9Gv3UIXhL30D34Tn9NWqqCpm63GFP/AED34Tn9NTN4W99A7+G5/TWGhzAMOzgKUOjwHzj7hRe8QlfR3Tx6ld46uqoMGYcFulPNuA9LNKFDjsAR56ti0X8xf3Ve6tajVvQADQDQDqqQLrBar+Yv7qvdUNy4G45whEzGchMxvGaJ3HjQWJrJqkMTa+lb/ER769//AE2vpm/xEe+tZRcn9foVor9fqKqjE2tfjm/xEe+sOJtfTN/iI99TKic1qoVlu4HJ5shcROQhUTtOWY2PhUhtl/Rr+6r3VFBMXwpLqSFCkvEeT6cxzgK2A32AgCK6Q5aufRr+6r3VRucHUvdpf3Fe6oOYu4Gjggemr/8AwSG7FeUAKKHc0fyz2wTTVccmV8GnPuK91CsTwB4NOBLDpltQ0bX1fZomAaU9AVCuiqMFfgD/AId/8Jz+mtjyeuD/AMs9+Gv3UR9BQe2sg9teTWTWGXsHtrIPbXk1k0HuU9RrMp6jXk1k0HuU9Rrl/wANY/us/v8A/arp81VxDDGn0ZHm0uJ6lCY7Qdwe6t8dfXqUfNkVkV1HlB8EAMqs3I/dObdyXOHcfGud4pgz1svI+0ps8JGh+yrYjur38/Jz15WMUorIq7heDPXK8jDSnDxgaD7StgO+uicn/ggAhV45P7pvbuU5x7h406+Tnn2mNPgUH96j9x/u11DKeo1Uw/DGmEZGW0tp6kiJ7Sdye+rU14O+vt1a29ynqNZlPUa8msmsD3Keo1kHtryayaD2D21kHtryayaD/9k=">
          <a:hlinkClick xmlns:r="http://schemas.openxmlformats.org/officeDocument/2006/relationships" r:id="rId4"/>
          <a:extLst>
            <a:ext uri="{FF2B5EF4-FFF2-40B4-BE49-F238E27FC236}">
              <a16:creationId xmlns:a16="http://schemas.microsoft.com/office/drawing/2014/main" id="{21EF135E-C882-4DE4-B285-F91DFFD15E9E}"/>
            </a:ext>
          </a:extLst>
        </xdr:cNvPr>
        <xdr:cNvSpPr>
          <a:spLocks noChangeAspect="1" noChangeArrowheads="1"/>
        </xdr:cNvSpPr>
      </xdr:nvSpPr>
      <xdr:spPr bwMode="auto">
        <a:xfrm>
          <a:off x="10721340" y="1211580"/>
          <a:ext cx="304800" cy="297781"/>
        </a:xfrm>
        <a:prstGeom prst="rect">
          <a:avLst/>
        </a:prstGeom>
        <a:noFill/>
        <a:ln w="9525">
          <a:noFill/>
          <a:miter lim="800000"/>
          <a:headEnd/>
          <a:tailEnd/>
        </a:ln>
      </xdr:spPr>
    </xdr:sp>
    <xdr:clientData/>
  </xdr:oneCellAnchor>
  <xdr:twoCellAnchor>
    <xdr:from>
      <xdr:col>1</xdr:col>
      <xdr:colOff>0</xdr:colOff>
      <xdr:row>4</xdr:row>
      <xdr:rowOff>180975</xdr:rowOff>
    </xdr:from>
    <xdr:to>
      <xdr:col>5</xdr:col>
      <xdr:colOff>152400</xdr:colOff>
      <xdr:row>14</xdr:row>
      <xdr:rowOff>57150</xdr:rowOff>
    </xdr:to>
    <xdr:grpSp>
      <xdr:nvGrpSpPr>
        <xdr:cNvPr id="8" name="Group 9">
          <a:extLst>
            <a:ext uri="{FF2B5EF4-FFF2-40B4-BE49-F238E27FC236}">
              <a16:creationId xmlns:a16="http://schemas.microsoft.com/office/drawing/2014/main" id="{F95CA2E2-1BAE-4A67-944B-597BA7B7CCB9}"/>
            </a:ext>
          </a:extLst>
        </xdr:cNvPr>
        <xdr:cNvGrpSpPr>
          <a:grpSpLocks/>
        </xdr:cNvGrpSpPr>
      </xdr:nvGrpSpPr>
      <xdr:grpSpPr bwMode="auto">
        <a:xfrm>
          <a:off x="336884" y="1183607"/>
          <a:ext cx="2622884" cy="2916154"/>
          <a:chOff x="39" y="124"/>
          <a:chExt cx="304" cy="244"/>
        </a:xfrm>
      </xdr:grpSpPr>
      <xdr:pic>
        <xdr:nvPicPr>
          <xdr:cNvPr id="9" name="図 1">
            <a:extLst>
              <a:ext uri="{FF2B5EF4-FFF2-40B4-BE49-F238E27FC236}">
                <a16:creationId xmlns:a16="http://schemas.microsoft.com/office/drawing/2014/main" id="{875A0117-5783-C079-7C06-B5A4977A91BE}"/>
              </a:ext>
            </a:extLst>
          </xdr:cNvPr>
          <xdr:cNvPicPr>
            <a:picLocks noChangeAspect="1"/>
          </xdr:cNvPicPr>
        </xdr:nvPicPr>
        <xdr:blipFill>
          <a:blip xmlns:r="http://schemas.openxmlformats.org/officeDocument/2006/relationships" r:embed="rId5" cstate="print"/>
          <a:srcRect/>
          <a:stretch>
            <a:fillRect/>
          </a:stretch>
        </xdr:blipFill>
        <xdr:spPr bwMode="auto">
          <a:xfrm>
            <a:off x="39" y="124"/>
            <a:ext cx="304" cy="244"/>
          </a:xfrm>
          <a:prstGeom prst="rect">
            <a:avLst/>
          </a:prstGeom>
          <a:noFill/>
          <a:ln w="9525">
            <a:noFill/>
            <a:miter lim="800000"/>
            <a:headEnd/>
            <a:tailEnd/>
          </a:ln>
        </xdr:spPr>
      </xdr:pic>
      <xdr:pic>
        <xdr:nvPicPr>
          <xdr:cNvPr id="10" name="Picture 8">
            <a:extLst>
              <a:ext uri="{FF2B5EF4-FFF2-40B4-BE49-F238E27FC236}">
                <a16:creationId xmlns:a16="http://schemas.microsoft.com/office/drawing/2014/main" id="{E1033897-EED9-A530-59D7-5E1256CE9CD6}"/>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61" y="215"/>
            <a:ext cx="166" cy="136"/>
          </a:xfrm>
          <a:prstGeom prst="rect">
            <a:avLst/>
          </a:prstGeom>
          <a:noFill/>
          <a:ln w="1">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802640</xdr:colOff>
      <xdr:row>30</xdr:row>
      <xdr:rowOff>193040</xdr:rowOff>
    </xdr:from>
    <xdr:to>
      <xdr:col>10</xdr:col>
      <xdr:colOff>10160</xdr:colOff>
      <xdr:row>41</xdr:row>
      <xdr:rowOff>182880</xdr:rowOff>
    </xdr:to>
    <xdr:pic>
      <xdr:nvPicPr>
        <xdr:cNvPr id="19" name="図 18">
          <a:extLst>
            <a:ext uri="{FF2B5EF4-FFF2-40B4-BE49-F238E27FC236}">
              <a16:creationId xmlns:a16="http://schemas.microsoft.com/office/drawing/2014/main" id="{558A118A-39E2-492B-BD9D-335155465313}"/>
            </a:ext>
          </a:extLst>
        </xdr:cNvPr>
        <xdr:cNvPicPr>
          <a:picLocks noChangeAspect="1"/>
        </xdr:cNvPicPr>
      </xdr:nvPicPr>
      <xdr:blipFill>
        <a:blip xmlns:r="http://schemas.openxmlformats.org/officeDocument/2006/relationships" r:embed="rId1"/>
        <a:stretch>
          <a:fillRect/>
        </a:stretch>
      </xdr:blipFill>
      <xdr:spPr>
        <a:xfrm>
          <a:off x="802640" y="13949680"/>
          <a:ext cx="10830560" cy="2956560"/>
        </a:xfrm>
        <a:prstGeom prst="rect">
          <a:avLst/>
        </a:prstGeom>
      </xdr:spPr>
    </xdr:pic>
    <xdr:clientData/>
  </xdr:twoCellAnchor>
  <xdr:twoCellAnchor>
    <xdr:from>
      <xdr:col>11</xdr:col>
      <xdr:colOff>750571</xdr:colOff>
      <xdr:row>7</xdr:row>
      <xdr:rowOff>38102</xdr:rowOff>
    </xdr:from>
    <xdr:to>
      <xdr:col>13</xdr:col>
      <xdr:colOff>1960880</xdr:colOff>
      <xdr:row>11</xdr:row>
      <xdr:rowOff>81280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25451" y="8531862"/>
          <a:ext cx="321182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2.3% :</a:t>
          </a:r>
          <a:r>
            <a:rPr kumimoji="1" lang="ja-JP" altLang="en-US" sz="1400" b="1">
              <a:solidFill>
                <a:srgbClr val="FFFF00"/>
              </a:solidFill>
            </a:rPr>
            <a:t>減少</a:t>
          </a:r>
          <a:r>
            <a:rPr kumimoji="1" lang="en-US" altLang="ja-JP" sz="1400" b="1">
              <a:solidFill>
                <a:srgbClr val="FFFF00"/>
              </a:solidFill>
            </a:rPr>
            <a:t> </a:t>
          </a:r>
          <a:endParaRPr kumimoji="1" lang="ja-JP" altLang="en-US" sz="1400" b="1">
            <a:solidFill>
              <a:srgbClr val="FFFF00"/>
            </a:solidFill>
          </a:endParaRPr>
        </a:p>
        <a:p>
          <a:pPr algn="l"/>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65</xdr:row>
      <xdr:rowOff>265814</xdr:rowOff>
    </xdr:from>
    <xdr:to>
      <xdr:col>5</xdr:col>
      <xdr:colOff>593651</xdr:colOff>
      <xdr:row>86</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オミクン株</a:t>
          </a: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第三回ブースター接種の予定を明確にすべき時期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4</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57</a:t>
          </a:r>
          <a:r>
            <a:rPr kumimoji="1" lang="ja-JP" altLang="en-US" sz="2000" b="1">
              <a:solidFill>
                <a:srgbClr val="FFFF00"/>
              </a:solidFill>
            </a:rPr>
            <a:t>万人が新規感染状態。　　　　　　　　　　　　　　　　　　　　　　　　　　　　　*</a:t>
          </a:r>
          <a:r>
            <a:rPr kumimoji="1" lang="ja-JP" altLang="en-US" sz="2000" b="1">
              <a:solidFill>
                <a:schemeClr val="bg1"/>
              </a:solidFill>
            </a:rPr>
            <a:t>国産ワクチン製造承認と経済再生プログラムの更なる後押しが急務</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711200</xdr:colOff>
      <xdr:row>1</xdr:row>
      <xdr:rowOff>50800</xdr:rowOff>
    </xdr:from>
    <xdr:to>
      <xdr:col>13</xdr:col>
      <xdr:colOff>1351280</xdr:colOff>
      <xdr:row>2</xdr:row>
      <xdr:rowOff>2133600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37680" y="447040"/>
          <a:ext cx="8890000" cy="2479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アジアの感染者はどのようなペースで増えているのか。横軸は累計感染者が</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人を超えてからの日数を、縦軸は累計感染者数を示す。縦軸は</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倍ずつ増える対数目盛りにした。傾きが増加のペースを表す。中国は武漢閉鎖前の</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月中旬に</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人を超えた。インドは</a:t>
          </a:r>
          <a:r>
            <a:rPr lang="en-US" altLang="ja-JP" sz="2000" b="0" i="0">
              <a:solidFill>
                <a:schemeClr val="dk1"/>
              </a:solidFill>
              <a:effectLst/>
              <a:latin typeface="+mn-lt"/>
              <a:ea typeface="+mn-ea"/>
              <a:cs typeface="+mn-cs"/>
            </a:rPr>
            <a:t>31</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66</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125</a:t>
          </a:r>
          <a:r>
            <a:rPr lang="ja-JP" altLang="en-US" sz="2000" b="0" i="0">
              <a:solidFill>
                <a:schemeClr val="dk1"/>
              </a:solidFill>
              <a:effectLst/>
              <a:latin typeface="+mn-lt"/>
              <a:ea typeface="+mn-ea"/>
              <a:cs typeface="+mn-cs"/>
            </a:rPr>
            <a:t>日目で</a:t>
          </a:r>
          <a:r>
            <a:rPr lang="en-US" altLang="ja-JP" sz="2000" b="0" i="0">
              <a:solidFill>
                <a:schemeClr val="dk1"/>
              </a:solidFill>
              <a:effectLst/>
              <a:latin typeface="+mn-lt"/>
              <a:ea typeface="+mn-ea"/>
              <a:cs typeface="+mn-cs"/>
            </a:rPr>
            <a:t>100</a:t>
          </a:r>
          <a:r>
            <a:rPr lang="ja-JP" altLang="en-US" sz="2000" b="0" i="0">
              <a:solidFill>
                <a:schemeClr val="dk1"/>
              </a:solidFill>
              <a:effectLst/>
              <a:latin typeface="+mn-lt"/>
              <a:ea typeface="+mn-ea"/>
              <a:cs typeface="+mn-cs"/>
            </a:rPr>
            <a:t>万人、</a:t>
          </a:r>
          <a:r>
            <a:rPr lang="en-US" altLang="ja-JP" sz="2000" b="0" i="0">
              <a:solidFill>
                <a:schemeClr val="dk1"/>
              </a:solidFill>
              <a:effectLst/>
              <a:latin typeface="+mn-lt"/>
              <a:ea typeface="+mn-ea"/>
              <a:cs typeface="+mn-cs"/>
            </a:rPr>
            <a:t>280</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1000</a:t>
          </a:r>
          <a:r>
            <a:rPr lang="ja-JP" altLang="en-US" sz="2000" b="0" i="0">
              <a:solidFill>
                <a:schemeClr val="dk1"/>
              </a:solidFill>
              <a:effectLst/>
              <a:latin typeface="+mn-lt"/>
              <a:ea typeface="+mn-ea"/>
              <a:cs typeface="+mn-cs"/>
            </a:rPr>
            <a:t>万人に到達した。日本は</a:t>
          </a:r>
          <a:r>
            <a:rPr lang="en-US" altLang="ja-JP" sz="2000" b="0" i="0">
              <a:solidFill>
                <a:schemeClr val="dk1"/>
              </a:solidFill>
              <a:effectLst/>
              <a:latin typeface="+mn-lt"/>
              <a:ea typeface="+mn-ea"/>
              <a:cs typeface="+mn-cs"/>
            </a:rPr>
            <a:t>253</a:t>
          </a:r>
          <a:r>
            <a:rPr lang="ja-JP" altLang="en-US" sz="2000" b="0" i="0">
              <a:solidFill>
                <a:schemeClr val="dk1"/>
              </a:solidFill>
              <a:effectLst/>
              <a:latin typeface="+mn-lt"/>
              <a:ea typeface="+mn-ea"/>
              <a:cs typeface="+mn-cs"/>
            </a:rPr>
            <a:t>日目に</a:t>
          </a:r>
          <a:r>
            <a:rPr lang="en-US" altLang="ja-JP" sz="2000" b="0" i="0">
              <a:solidFill>
                <a:schemeClr val="dk1"/>
              </a:solidFill>
              <a:effectLst/>
              <a:latin typeface="+mn-lt"/>
              <a:ea typeface="+mn-ea"/>
              <a:cs typeface="+mn-cs"/>
            </a:rPr>
            <a:t>10</a:t>
          </a:r>
          <a:r>
            <a:rPr lang="ja-JP" altLang="en-US" sz="2000" b="0" i="0">
              <a:solidFill>
                <a:schemeClr val="dk1"/>
              </a:solidFill>
              <a:effectLst/>
              <a:latin typeface="+mn-lt"/>
              <a:ea typeface="+mn-ea"/>
              <a:cs typeface="+mn-cs"/>
            </a:rPr>
            <a:t>万人を超えた。</a:t>
          </a:r>
          <a:endParaRPr lang="ja-JP" altLang="en-US" sz="2000" b="1" i="0">
            <a:solidFill>
              <a:schemeClr val="dk1"/>
            </a:solidFill>
            <a:effectLst/>
            <a:latin typeface="+mn-lt"/>
            <a:ea typeface="+mn-ea"/>
            <a:cs typeface="+mn-cs"/>
          </a:endParaRPr>
        </a:p>
      </xdr:txBody>
    </xdr:sp>
    <xdr:clientData/>
  </xdr:twoCellAnchor>
  <xdr:twoCellAnchor>
    <xdr:from>
      <xdr:col>3</xdr:col>
      <xdr:colOff>975360</xdr:colOff>
      <xdr:row>35</xdr:row>
      <xdr:rowOff>125447</xdr:rowOff>
    </xdr:from>
    <xdr:to>
      <xdr:col>10</xdr:col>
      <xdr:colOff>111759</xdr:colOff>
      <xdr:row>40</xdr:row>
      <xdr:rowOff>264148</xdr:rowOff>
    </xdr:to>
    <xdr:grpSp>
      <xdr:nvGrpSpPr>
        <xdr:cNvPr id="15" name="グループ化 14">
          <a:extLst>
            <a:ext uri="{FF2B5EF4-FFF2-40B4-BE49-F238E27FC236}">
              <a16:creationId xmlns:a16="http://schemas.microsoft.com/office/drawing/2014/main" id="{8F1D3020-CDBB-4672-A302-344DB8CE3EE1}"/>
            </a:ext>
          </a:extLst>
        </xdr:cNvPr>
        <xdr:cNvGrpSpPr/>
      </xdr:nvGrpSpPr>
      <xdr:grpSpPr>
        <a:xfrm>
          <a:off x="4196080" y="15202887"/>
          <a:ext cx="7538719" cy="1510301"/>
          <a:chOff x="5539364" y="22210188"/>
          <a:chExt cx="9393204" cy="1056212"/>
        </a:xfrm>
      </xdr:grpSpPr>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6521775" y="21239513"/>
            <a:ext cx="668317" cy="263314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10560783" y="21539345"/>
            <a:ext cx="701040" cy="206733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8676805" y="21777319"/>
            <a:ext cx="670560" cy="1536298"/>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6055358" y="22880320"/>
            <a:ext cx="8877210" cy="386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第四～五波</a:t>
            </a:r>
          </a:p>
        </xdr:txBody>
      </xdr:sp>
    </xdr:grpSp>
    <xdr:clientData/>
  </xdr:twoCellAnchor>
  <xdr:twoCellAnchor editAs="oneCell">
    <xdr:from>
      <xdr:col>4</xdr:col>
      <xdr:colOff>1016000</xdr:colOff>
      <xdr:row>27</xdr:row>
      <xdr:rowOff>264160</xdr:rowOff>
    </xdr:from>
    <xdr:to>
      <xdr:col>4</xdr:col>
      <xdr:colOff>1223282</xdr:colOff>
      <xdr:row>28</xdr:row>
      <xdr:rowOff>266217</xdr:rowOff>
    </xdr:to>
    <xdr:pic>
      <xdr:nvPicPr>
        <xdr:cNvPr id="9" name="図 8">
          <a:extLst>
            <a:ext uri="{FF2B5EF4-FFF2-40B4-BE49-F238E27FC236}">
              <a16:creationId xmlns:a16="http://schemas.microsoft.com/office/drawing/2014/main" id="{838DBEEE-DCC2-4ED9-865D-37D7635D5293}"/>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467840"/>
          <a:ext cx="207282" cy="286537"/>
        </a:xfrm>
        <a:prstGeom prst="rect">
          <a:avLst/>
        </a:prstGeom>
      </xdr:spPr>
    </xdr:pic>
    <xdr:clientData/>
  </xdr:twoCellAnchor>
  <xdr:twoCellAnchor>
    <xdr:from>
      <xdr:col>7</xdr:col>
      <xdr:colOff>1412240</xdr:colOff>
      <xdr:row>33</xdr:row>
      <xdr:rowOff>203200</xdr:rowOff>
    </xdr:from>
    <xdr:to>
      <xdr:col>9</xdr:col>
      <xdr:colOff>792480</xdr:colOff>
      <xdr:row>39</xdr:row>
      <xdr:rowOff>60960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9702800" y="14427200"/>
          <a:ext cx="1503680" cy="2113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0</xdr:col>
      <xdr:colOff>568960</xdr:colOff>
      <xdr:row>48</xdr:row>
      <xdr:rowOff>71120</xdr:rowOff>
    </xdr:from>
    <xdr:to>
      <xdr:col>4</xdr:col>
      <xdr:colOff>546131</xdr:colOff>
      <xdr:row>52</xdr:row>
      <xdr:rowOff>451816</xdr:rowOff>
    </xdr:to>
    <xdr:pic>
      <xdr:nvPicPr>
        <xdr:cNvPr id="7" name="図 6">
          <a:extLst>
            <a:ext uri="{FF2B5EF4-FFF2-40B4-BE49-F238E27FC236}">
              <a16:creationId xmlns:a16="http://schemas.microsoft.com/office/drawing/2014/main" id="{D6B68FC3-1EE7-454C-BDF9-C5FE1E4DD298}"/>
            </a:ext>
          </a:extLst>
        </xdr:cNvPr>
        <xdr:cNvPicPr>
          <a:picLocks noChangeAspect="1"/>
        </xdr:cNvPicPr>
      </xdr:nvPicPr>
      <xdr:blipFill>
        <a:blip xmlns:r="http://schemas.openxmlformats.org/officeDocument/2006/relationships" r:embed="rId7"/>
        <a:stretch>
          <a:fillRect/>
        </a:stretch>
      </xdr:blipFill>
      <xdr:spPr>
        <a:xfrm>
          <a:off x="568960" y="20015200"/>
          <a:ext cx="4772691" cy="2372056"/>
        </a:xfrm>
        <a:prstGeom prst="rect">
          <a:avLst/>
        </a:prstGeom>
      </xdr:spPr>
    </xdr:pic>
    <xdr:clientData/>
  </xdr:twoCellAnchor>
  <xdr:twoCellAnchor>
    <xdr:from>
      <xdr:col>4</xdr:col>
      <xdr:colOff>172720</xdr:colOff>
      <xdr:row>50</xdr:row>
      <xdr:rowOff>233680</xdr:rowOff>
    </xdr:from>
    <xdr:to>
      <xdr:col>4</xdr:col>
      <xdr:colOff>1259840</xdr:colOff>
      <xdr:row>51</xdr:row>
      <xdr:rowOff>132080</xdr:rowOff>
    </xdr:to>
    <xdr:cxnSp macro="">
      <xdr:nvCxnSpPr>
        <xdr:cNvPr id="25" name="直線矢印コネクタ 24">
          <a:extLst>
            <a:ext uri="{FF2B5EF4-FFF2-40B4-BE49-F238E27FC236}">
              <a16:creationId xmlns:a16="http://schemas.microsoft.com/office/drawing/2014/main" id="{758C7223-2C83-478E-9810-A6583C0599F8}"/>
            </a:ext>
          </a:extLst>
        </xdr:cNvPr>
        <xdr:cNvCxnSpPr/>
      </xdr:nvCxnSpPr>
      <xdr:spPr>
        <a:xfrm flipH="1">
          <a:off x="4968240" y="21173440"/>
          <a:ext cx="1087120" cy="39624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0</xdr:col>
      <xdr:colOff>558800</xdr:colOff>
      <xdr:row>53</xdr:row>
      <xdr:rowOff>60960</xdr:rowOff>
    </xdr:from>
    <xdr:to>
      <xdr:col>4</xdr:col>
      <xdr:colOff>414685</xdr:colOff>
      <xdr:row>59</xdr:row>
      <xdr:rowOff>259410</xdr:rowOff>
    </xdr:to>
    <xdr:pic>
      <xdr:nvPicPr>
        <xdr:cNvPr id="27" name="図 26">
          <a:extLst>
            <a:ext uri="{FF2B5EF4-FFF2-40B4-BE49-F238E27FC236}">
              <a16:creationId xmlns:a16="http://schemas.microsoft.com/office/drawing/2014/main" id="{0614841A-BE31-45B8-B982-4054AB0AFF92}"/>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58800" y="22494240"/>
          <a:ext cx="4651405" cy="2362530"/>
        </a:xfrm>
        <a:prstGeom prst="rect">
          <a:avLst/>
        </a:prstGeom>
      </xdr:spPr>
    </xdr:pic>
    <xdr:clientData/>
  </xdr:twoCellAnchor>
  <xdr:twoCellAnchor>
    <xdr:from>
      <xdr:col>4</xdr:col>
      <xdr:colOff>78763</xdr:colOff>
      <xdr:row>53</xdr:row>
      <xdr:rowOff>71121</xdr:rowOff>
    </xdr:from>
    <xdr:to>
      <xdr:col>4</xdr:col>
      <xdr:colOff>416560</xdr:colOff>
      <xdr:row>58</xdr:row>
      <xdr:rowOff>284481</xdr:rowOff>
    </xdr:to>
    <xdr:sp macro="" textlink="">
      <xdr:nvSpPr>
        <xdr:cNvPr id="34" name="フリーフォーム: 図形 33">
          <a:extLst>
            <a:ext uri="{FF2B5EF4-FFF2-40B4-BE49-F238E27FC236}">
              <a16:creationId xmlns:a16="http://schemas.microsoft.com/office/drawing/2014/main" id="{B4FF7152-A57D-4F53-8554-4CC99BA99567}"/>
            </a:ext>
          </a:extLst>
        </xdr:cNvPr>
        <xdr:cNvSpPr/>
      </xdr:nvSpPr>
      <xdr:spPr>
        <a:xfrm>
          <a:off x="4874283" y="22504401"/>
          <a:ext cx="337797" cy="2072640"/>
        </a:xfrm>
        <a:custGeom>
          <a:avLst/>
          <a:gdLst>
            <a:gd name="connsiteX0" fmla="*/ 43157 w 429153"/>
            <a:gd name="connsiteY0" fmla="*/ 1494015 h 1554975"/>
            <a:gd name="connsiteX1" fmla="*/ 93957 w 429153"/>
            <a:gd name="connsiteY1" fmla="*/ 1483855 h 1554975"/>
            <a:gd name="connsiteX2" fmla="*/ 419077 w 429153"/>
            <a:gd name="connsiteY2" fmla="*/ 1473695 h 1554975"/>
            <a:gd name="connsiteX3" fmla="*/ 408917 w 429153"/>
            <a:gd name="connsiteY3" fmla="*/ 1402575 h 1554975"/>
            <a:gd name="connsiteX4" fmla="*/ 337797 w 429153"/>
            <a:gd name="connsiteY4" fmla="*/ 1351775 h 1554975"/>
            <a:gd name="connsiteX5" fmla="*/ 236197 w 429153"/>
            <a:gd name="connsiteY5" fmla="*/ 1260335 h 1554975"/>
            <a:gd name="connsiteX6" fmla="*/ 215877 w 429153"/>
            <a:gd name="connsiteY6" fmla="*/ 894575 h 1554975"/>
            <a:gd name="connsiteX7" fmla="*/ 195557 w 429153"/>
            <a:gd name="connsiteY7" fmla="*/ 701535 h 1554975"/>
            <a:gd name="connsiteX8" fmla="*/ 185397 w 429153"/>
            <a:gd name="connsiteY8" fmla="*/ 589775 h 1554975"/>
            <a:gd name="connsiteX9" fmla="*/ 175237 w 429153"/>
            <a:gd name="connsiteY9" fmla="*/ 173215 h 1554975"/>
            <a:gd name="connsiteX10" fmla="*/ 165077 w 429153"/>
            <a:gd name="connsiteY10" fmla="*/ 495 h 1554975"/>
            <a:gd name="connsiteX11" fmla="*/ 104117 w 429153"/>
            <a:gd name="connsiteY11" fmla="*/ 81775 h 1554975"/>
            <a:gd name="connsiteX12" fmla="*/ 93957 w 429153"/>
            <a:gd name="connsiteY12" fmla="*/ 335775 h 1554975"/>
            <a:gd name="connsiteX13" fmla="*/ 83797 w 429153"/>
            <a:gd name="connsiteY13" fmla="*/ 376415 h 1554975"/>
            <a:gd name="connsiteX14" fmla="*/ 73637 w 429153"/>
            <a:gd name="connsiteY14" fmla="*/ 447535 h 1554975"/>
            <a:gd name="connsiteX15" fmla="*/ 53317 w 429153"/>
            <a:gd name="connsiteY15" fmla="*/ 569455 h 1554975"/>
            <a:gd name="connsiteX16" fmla="*/ 43157 w 429153"/>
            <a:gd name="connsiteY16" fmla="*/ 1504175 h 1554975"/>
            <a:gd name="connsiteX17" fmla="*/ 2517 w 429153"/>
            <a:gd name="connsiteY17" fmla="*/ 1534655 h 1554975"/>
            <a:gd name="connsiteX18" fmla="*/ 114277 w 429153"/>
            <a:gd name="connsiteY18" fmla="*/ 1544815 h 1554975"/>
            <a:gd name="connsiteX19" fmla="*/ 286997 w 429153"/>
            <a:gd name="connsiteY19" fmla="*/ 1554975 h 1554975"/>
            <a:gd name="connsiteX20" fmla="*/ 408917 w 429153"/>
            <a:gd name="connsiteY20" fmla="*/ 1534655 h 1554975"/>
            <a:gd name="connsiteX21" fmla="*/ 408917 w 429153"/>
            <a:gd name="connsiteY21" fmla="*/ 1443215 h 1554975"/>
            <a:gd name="connsiteX22" fmla="*/ 347957 w 429153"/>
            <a:gd name="connsiteY22" fmla="*/ 1382255 h 1554975"/>
            <a:gd name="connsiteX23" fmla="*/ 286997 w 429153"/>
            <a:gd name="connsiteY23" fmla="*/ 1300975 h 1554975"/>
            <a:gd name="connsiteX24" fmla="*/ 266677 w 429153"/>
            <a:gd name="connsiteY24" fmla="*/ 1270495 h 1554975"/>
            <a:gd name="connsiteX25" fmla="*/ 256517 w 429153"/>
            <a:gd name="connsiteY25" fmla="*/ 1229855 h 1554975"/>
            <a:gd name="connsiteX26" fmla="*/ 246357 w 429153"/>
            <a:gd name="connsiteY26" fmla="*/ 1189215 h 15549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429153" h="1554975">
              <a:moveTo>
                <a:pt x="43157" y="1494015"/>
              </a:moveTo>
              <a:cubicBezTo>
                <a:pt x="60090" y="1490628"/>
                <a:pt x="76713" y="1484787"/>
                <a:pt x="93957" y="1483855"/>
              </a:cubicBezTo>
              <a:cubicBezTo>
                <a:pt x="202225" y="1478003"/>
                <a:pt x="314090" y="1500788"/>
                <a:pt x="419077" y="1473695"/>
              </a:cubicBezTo>
              <a:cubicBezTo>
                <a:pt x="442265" y="1467711"/>
                <a:pt x="419627" y="1423994"/>
                <a:pt x="408917" y="1402575"/>
              </a:cubicBezTo>
              <a:cubicBezTo>
                <a:pt x="402680" y="1390102"/>
                <a:pt x="350513" y="1363220"/>
                <a:pt x="337797" y="1351775"/>
              </a:cubicBezTo>
              <a:cubicBezTo>
                <a:pt x="223862" y="1249234"/>
                <a:pt x="307022" y="1307551"/>
                <a:pt x="236197" y="1260335"/>
              </a:cubicBezTo>
              <a:cubicBezTo>
                <a:pt x="204422" y="1101462"/>
                <a:pt x="232764" y="1257646"/>
                <a:pt x="215877" y="894575"/>
              </a:cubicBezTo>
              <a:cubicBezTo>
                <a:pt x="208622" y="738584"/>
                <a:pt x="208611" y="819019"/>
                <a:pt x="195557" y="701535"/>
              </a:cubicBezTo>
              <a:cubicBezTo>
                <a:pt x="191426" y="664357"/>
                <a:pt x="188784" y="627028"/>
                <a:pt x="185397" y="589775"/>
              </a:cubicBezTo>
              <a:cubicBezTo>
                <a:pt x="182010" y="450922"/>
                <a:pt x="180024" y="312027"/>
                <a:pt x="175237" y="173215"/>
              </a:cubicBezTo>
              <a:cubicBezTo>
                <a:pt x="173249" y="115576"/>
                <a:pt x="187259" y="53731"/>
                <a:pt x="165077" y="495"/>
              </a:cubicBezTo>
              <a:cubicBezTo>
                <a:pt x="161983" y="-6931"/>
                <a:pt x="111029" y="71407"/>
                <a:pt x="104117" y="81775"/>
              </a:cubicBezTo>
              <a:cubicBezTo>
                <a:pt x="100730" y="166442"/>
                <a:pt x="99787" y="251241"/>
                <a:pt x="93957" y="335775"/>
              </a:cubicBezTo>
              <a:cubicBezTo>
                <a:pt x="92996" y="349705"/>
                <a:pt x="86295" y="362677"/>
                <a:pt x="83797" y="376415"/>
              </a:cubicBezTo>
              <a:cubicBezTo>
                <a:pt x="79513" y="399976"/>
                <a:pt x="77921" y="423974"/>
                <a:pt x="73637" y="447535"/>
              </a:cubicBezTo>
              <a:cubicBezTo>
                <a:pt x="46785" y="595219"/>
                <a:pt x="84898" y="316804"/>
                <a:pt x="53317" y="569455"/>
              </a:cubicBezTo>
              <a:cubicBezTo>
                <a:pt x="49930" y="881028"/>
                <a:pt x="59534" y="1193014"/>
                <a:pt x="43157" y="1504175"/>
              </a:cubicBezTo>
              <a:cubicBezTo>
                <a:pt x="42267" y="1521085"/>
                <a:pt x="-12185" y="1526254"/>
                <a:pt x="2517" y="1534655"/>
              </a:cubicBezTo>
              <a:cubicBezTo>
                <a:pt x="34995" y="1553214"/>
                <a:pt x="76965" y="1542150"/>
                <a:pt x="114277" y="1544815"/>
              </a:cubicBezTo>
              <a:cubicBezTo>
                <a:pt x="171803" y="1548924"/>
                <a:pt x="229424" y="1551588"/>
                <a:pt x="286997" y="1554975"/>
              </a:cubicBezTo>
              <a:cubicBezTo>
                <a:pt x="327637" y="1548202"/>
                <a:pt x="373828" y="1556248"/>
                <a:pt x="408917" y="1534655"/>
              </a:cubicBezTo>
              <a:cubicBezTo>
                <a:pt x="425679" y="1524340"/>
                <a:pt x="423074" y="1461417"/>
                <a:pt x="408917" y="1443215"/>
              </a:cubicBezTo>
              <a:cubicBezTo>
                <a:pt x="391274" y="1420532"/>
                <a:pt x="363897" y="1406165"/>
                <a:pt x="347957" y="1382255"/>
              </a:cubicBezTo>
              <a:cubicBezTo>
                <a:pt x="302019" y="1313347"/>
                <a:pt x="359399" y="1397511"/>
                <a:pt x="286997" y="1300975"/>
              </a:cubicBezTo>
              <a:cubicBezTo>
                <a:pt x="279671" y="1291206"/>
                <a:pt x="273450" y="1280655"/>
                <a:pt x="266677" y="1270495"/>
              </a:cubicBezTo>
              <a:cubicBezTo>
                <a:pt x="263290" y="1256948"/>
                <a:pt x="260353" y="1243281"/>
                <a:pt x="256517" y="1229855"/>
              </a:cubicBezTo>
              <a:cubicBezTo>
                <a:pt x="245286" y="1190547"/>
                <a:pt x="246357" y="1211860"/>
                <a:pt x="246357" y="1189215"/>
              </a:cubicBezTo>
            </a:path>
          </a:pathLst>
        </a:custGeom>
        <a:pattFill prst="smCheck">
          <a:fgClr>
            <a:srgbClr val="FF0000"/>
          </a:fgClr>
          <a:bgClr>
            <a:schemeClr val="bg1"/>
          </a:bgClr>
        </a:pattFill>
        <a:ln>
          <a:solidFill>
            <a:srgbClr val="C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4</xdr:col>
      <xdr:colOff>101600</xdr:colOff>
      <xdr:row>57</xdr:row>
      <xdr:rowOff>254000</xdr:rowOff>
    </xdr:from>
    <xdr:to>
      <xdr:col>4</xdr:col>
      <xdr:colOff>444954</xdr:colOff>
      <xdr:row>58</xdr:row>
      <xdr:rowOff>267540</xdr:rowOff>
    </xdr:to>
    <xdr:sp macro="" textlink="">
      <xdr:nvSpPr>
        <xdr:cNvPr id="35" name="フリーフォーム: 図形 34">
          <a:extLst>
            <a:ext uri="{FF2B5EF4-FFF2-40B4-BE49-F238E27FC236}">
              <a16:creationId xmlns:a16="http://schemas.microsoft.com/office/drawing/2014/main" id="{46347946-7A03-4A7F-9730-0A80F5E16248}"/>
            </a:ext>
          </a:extLst>
        </xdr:cNvPr>
        <xdr:cNvSpPr/>
      </xdr:nvSpPr>
      <xdr:spPr>
        <a:xfrm>
          <a:off x="4897120" y="24241760"/>
          <a:ext cx="343354" cy="318340"/>
        </a:xfrm>
        <a:custGeom>
          <a:avLst/>
          <a:gdLst>
            <a:gd name="connsiteX0" fmla="*/ 152400 w 343354"/>
            <a:gd name="connsiteY0" fmla="*/ 10160 h 318340"/>
            <a:gd name="connsiteX1" fmla="*/ 203200 w 343354"/>
            <a:gd name="connsiteY1" fmla="*/ 142240 h 318340"/>
            <a:gd name="connsiteX2" fmla="*/ 243840 w 343354"/>
            <a:gd name="connsiteY2" fmla="*/ 172720 h 318340"/>
            <a:gd name="connsiteX3" fmla="*/ 274320 w 343354"/>
            <a:gd name="connsiteY3" fmla="*/ 182880 h 318340"/>
            <a:gd name="connsiteX4" fmla="*/ 335280 w 343354"/>
            <a:gd name="connsiteY4" fmla="*/ 264160 h 318340"/>
            <a:gd name="connsiteX5" fmla="*/ 304800 w 343354"/>
            <a:gd name="connsiteY5" fmla="*/ 274320 h 318340"/>
            <a:gd name="connsiteX6" fmla="*/ 254000 w 343354"/>
            <a:gd name="connsiteY6" fmla="*/ 284480 h 318340"/>
            <a:gd name="connsiteX7" fmla="*/ 335280 w 343354"/>
            <a:gd name="connsiteY7" fmla="*/ 274320 h 318340"/>
            <a:gd name="connsiteX8" fmla="*/ 304800 w 343354"/>
            <a:gd name="connsiteY8" fmla="*/ 193040 h 318340"/>
            <a:gd name="connsiteX9" fmla="*/ 274320 w 343354"/>
            <a:gd name="connsiteY9" fmla="*/ 172720 h 318340"/>
            <a:gd name="connsiteX10" fmla="*/ 213360 w 343354"/>
            <a:gd name="connsiteY10" fmla="*/ 71120 h 318340"/>
            <a:gd name="connsiteX11" fmla="*/ 193040 w 343354"/>
            <a:gd name="connsiteY11" fmla="*/ 40640 h 318340"/>
            <a:gd name="connsiteX12" fmla="*/ 142240 w 343354"/>
            <a:gd name="connsiteY12" fmla="*/ 0 h 318340"/>
            <a:gd name="connsiteX13" fmla="*/ 91440 w 343354"/>
            <a:gd name="connsiteY13" fmla="*/ 101600 h 318340"/>
            <a:gd name="connsiteX14" fmla="*/ 60960 w 343354"/>
            <a:gd name="connsiteY14" fmla="*/ 142240 h 318340"/>
            <a:gd name="connsiteX15" fmla="*/ 10160 w 343354"/>
            <a:gd name="connsiteY15" fmla="*/ 213360 h 318340"/>
            <a:gd name="connsiteX16" fmla="*/ 0 w 343354"/>
            <a:gd name="connsiteY16" fmla="*/ 243840 h 318340"/>
            <a:gd name="connsiteX17" fmla="*/ 314960 w 343354"/>
            <a:gd name="connsiteY17" fmla="*/ 284480 h 3183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343354" h="318340">
              <a:moveTo>
                <a:pt x="152400" y="10160"/>
              </a:moveTo>
              <a:cubicBezTo>
                <a:pt x="170987" y="103096"/>
                <a:pt x="150192" y="96804"/>
                <a:pt x="203200" y="142240"/>
              </a:cubicBezTo>
              <a:cubicBezTo>
                <a:pt x="216057" y="153260"/>
                <a:pt x="229138" y="164319"/>
                <a:pt x="243840" y="172720"/>
              </a:cubicBezTo>
              <a:cubicBezTo>
                <a:pt x="253139" y="178033"/>
                <a:pt x="264160" y="179493"/>
                <a:pt x="274320" y="182880"/>
              </a:cubicBezTo>
              <a:cubicBezTo>
                <a:pt x="294640" y="209973"/>
                <a:pt x="367409" y="253450"/>
                <a:pt x="335280" y="264160"/>
              </a:cubicBezTo>
              <a:cubicBezTo>
                <a:pt x="325120" y="267547"/>
                <a:pt x="315190" y="271723"/>
                <a:pt x="304800" y="274320"/>
              </a:cubicBezTo>
              <a:cubicBezTo>
                <a:pt x="288047" y="278508"/>
                <a:pt x="236731" y="284480"/>
                <a:pt x="254000" y="284480"/>
              </a:cubicBezTo>
              <a:cubicBezTo>
                <a:pt x="281304" y="284480"/>
                <a:pt x="308187" y="277707"/>
                <a:pt x="335280" y="274320"/>
              </a:cubicBezTo>
              <a:cubicBezTo>
                <a:pt x="328011" y="237974"/>
                <a:pt x="330962" y="219202"/>
                <a:pt x="304800" y="193040"/>
              </a:cubicBezTo>
              <a:cubicBezTo>
                <a:pt x="296166" y="184406"/>
                <a:pt x="284480" y="179493"/>
                <a:pt x="274320" y="172720"/>
              </a:cubicBezTo>
              <a:cubicBezTo>
                <a:pt x="243078" y="110237"/>
                <a:pt x="262401" y="144682"/>
                <a:pt x="213360" y="71120"/>
              </a:cubicBezTo>
              <a:cubicBezTo>
                <a:pt x="206587" y="60960"/>
                <a:pt x="202575" y="48268"/>
                <a:pt x="193040" y="40640"/>
              </a:cubicBezTo>
              <a:lnTo>
                <a:pt x="142240" y="0"/>
              </a:lnTo>
              <a:cubicBezTo>
                <a:pt x="68462" y="98371"/>
                <a:pt x="155627" y="-26774"/>
                <a:pt x="91440" y="101600"/>
              </a:cubicBezTo>
              <a:cubicBezTo>
                <a:pt x="83867" y="116746"/>
                <a:pt x="70802" y="128461"/>
                <a:pt x="60960" y="142240"/>
              </a:cubicBezTo>
              <a:cubicBezTo>
                <a:pt x="-13322" y="246235"/>
                <a:pt x="109773" y="80543"/>
                <a:pt x="10160" y="213360"/>
              </a:cubicBezTo>
              <a:cubicBezTo>
                <a:pt x="6773" y="223520"/>
                <a:pt x="0" y="233130"/>
                <a:pt x="0" y="243840"/>
              </a:cubicBezTo>
              <a:cubicBezTo>
                <a:pt x="0" y="383046"/>
                <a:pt x="249415" y="284480"/>
                <a:pt x="314960" y="284480"/>
              </a:cubicBezTo>
            </a:path>
          </a:pathLst>
        </a:custGeom>
        <a:pattFill prst="smCheck">
          <a:fgClr>
            <a:srgbClr val="FF0000"/>
          </a:fgClr>
          <a:bgClr>
            <a:schemeClr val="bg1"/>
          </a:bgClr>
        </a:pattFill>
        <a:ln w="28575">
          <a:solidFill>
            <a:srgbClr val="FF0000"/>
          </a:solidFill>
          <a:prstDash val="sysDot"/>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xdr:from>
      <xdr:col>8</xdr:col>
      <xdr:colOff>121920</xdr:colOff>
      <xdr:row>33</xdr:row>
      <xdr:rowOff>273543</xdr:rowOff>
    </xdr:from>
    <xdr:to>
      <xdr:col>8</xdr:col>
      <xdr:colOff>1097280</xdr:colOff>
      <xdr:row>38</xdr:row>
      <xdr:rowOff>213360</xdr:rowOff>
    </xdr:to>
    <xdr:sp macro="" textlink="">
      <xdr:nvSpPr>
        <xdr:cNvPr id="22" name="フリーフォーム: 図形 21">
          <a:extLst>
            <a:ext uri="{FF2B5EF4-FFF2-40B4-BE49-F238E27FC236}">
              <a16:creationId xmlns:a16="http://schemas.microsoft.com/office/drawing/2014/main" id="{9EA197D1-C9CE-4D07-96DC-A279B6E82526}"/>
            </a:ext>
          </a:extLst>
        </xdr:cNvPr>
        <xdr:cNvSpPr/>
      </xdr:nvSpPr>
      <xdr:spPr>
        <a:xfrm>
          <a:off x="9540240" y="14802343"/>
          <a:ext cx="975360" cy="1311417"/>
        </a:xfrm>
        <a:custGeom>
          <a:avLst/>
          <a:gdLst>
            <a:gd name="connsiteX0" fmla="*/ 0 w 772160"/>
            <a:gd name="connsiteY0" fmla="*/ 651017 h 651017"/>
            <a:gd name="connsiteX1" fmla="*/ 325120 w 772160"/>
            <a:gd name="connsiteY1" fmla="*/ 478297 h 651017"/>
            <a:gd name="connsiteX2" fmla="*/ 416560 w 772160"/>
            <a:gd name="connsiteY2" fmla="*/ 143017 h 651017"/>
            <a:gd name="connsiteX3" fmla="*/ 579120 w 772160"/>
            <a:gd name="connsiteY3" fmla="*/ 777 h 651017"/>
            <a:gd name="connsiteX4" fmla="*/ 640080 w 772160"/>
            <a:gd name="connsiteY4" fmla="*/ 92217 h 651017"/>
            <a:gd name="connsiteX5" fmla="*/ 772160 w 772160"/>
            <a:gd name="connsiteY5" fmla="*/ 224297 h 65101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72160" h="651017">
              <a:moveTo>
                <a:pt x="0" y="651017"/>
              </a:moveTo>
              <a:cubicBezTo>
                <a:pt x="127846" y="606990"/>
                <a:pt x="255693" y="562964"/>
                <a:pt x="325120" y="478297"/>
              </a:cubicBezTo>
              <a:cubicBezTo>
                <a:pt x="394547" y="393630"/>
                <a:pt x="374227" y="222604"/>
                <a:pt x="416560" y="143017"/>
              </a:cubicBezTo>
              <a:cubicBezTo>
                <a:pt x="458893" y="63430"/>
                <a:pt x="541867" y="9244"/>
                <a:pt x="579120" y="777"/>
              </a:cubicBezTo>
              <a:cubicBezTo>
                <a:pt x="616373" y="-7690"/>
                <a:pt x="607907" y="54964"/>
                <a:pt x="640080" y="92217"/>
              </a:cubicBezTo>
              <a:cubicBezTo>
                <a:pt x="672253" y="129470"/>
                <a:pt x="722206" y="176883"/>
                <a:pt x="772160" y="224297"/>
              </a:cubicBezTo>
            </a:path>
          </a:pathLst>
        </a:custGeom>
        <a:ln w="38100">
          <a:solidFill>
            <a:srgbClr val="FFFF00"/>
          </a:solidFill>
          <a:prstDash val="sysDash"/>
          <a:headEnd type="none"/>
          <a:tailEnd type="stealth"/>
        </a:ln>
      </xdr:spPr>
      <xdr:style>
        <a:lnRef idx="1">
          <a:schemeClr val="accent6"/>
        </a:lnRef>
        <a:fillRef idx="0">
          <a:schemeClr val="accent6"/>
        </a:fillRef>
        <a:effectRef idx="0">
          <a:schemeClr val="accent6"/>
        </a:effectRef>
        <a:fontRef idx="minor">
          <a:schemeClr val="tx1"/>
        </a:fontRef>
      </xdr:style>
      <xdr:txBody>
        <a:bodyPr rtlCol="0" anchor="ctr"/>
        <a:lstStyle/>
        <a:p>
          <a:pPr algn="l"/>
          <a:endParaRPr kumimoji="1" lang="ja-JP" altLang="en-US" sz="1100"/>
        </a:p>
      </xdr:txBody>
    </xdr:sp>
    <xdr:clientData/>
  </xdr:twoCellAnchor>
  <xdr:twoCellAnchor>
    <xdr:from>
      <xdr:col>8</xdr:col>
      <xdr:colOff>30480</xdr:colOff>
      <xdr:row>31</xdr:row>
      <xdr:rowOff>121920</xdr:rowOff>
    </xdr:from>
    <xdr:to>
      <xdr:col>9</xdr:col>
      <xdr:colOff>802640</xdr:colOff>
      <xdr:row>33</xdr:row>
      <xdr:rowOff>30480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448800" y="1410208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波終息</a:t>
          </a:r>
        </a:p>
      </xdr:txBody>
    </xdr:sp>
    <xdr:clientData/>
  </xdr:twoCellAnchor>
  <xdr:twoCellAnchor>
    <xdr:from>
      <xdr:col>8</xdr:col>
      <xdr:colOff>1107440</xdr:colOff>
      <xdr:row>35</xdr:row>
      <xdr:rowOff>142240</xdr:rowOff>
    </xdr:from>
    <xdr:to>
      <xdr:col>9</xdr:col>
      <xdr:colOff>284480</xdr:colOff>
      <xdr:row>37</xdr:row>
      <xdr:rowOff>0</xdr:rowOff>
    </xdr:to>
    <xdr:sp macro="" textlink="">
      <xdr:nvSpPr>
        <xdr:cNvPr id="23" name="フリーフォーム: 図形 22">
          <a:extLst>
            <a:ext uri="{FF2B5EF4-FFF2-40B4-BE49-F238E27FC236}">
              <a16:creationId xmlns:a16="http://schemas.microsoft.com/office/drawing/2014/main" id="{FDE543DA-808D-4971-A65C-BFAB876BCF7C}"/>
            </a:ext>
          </a:extLst>
        </xdr:cNvPr>
        <xdr:cNvSpPr/>
      </xdr:nvSpPr>
      <xdr:spPr>
        <a:xfrm>
          <a:off x="10525760" y="16520160"/>
          <a:ext cx="477520" cy="406400"/>
        </a:xfrm>
        <a:custGeom>
          <a:avLst/>
          <a:gdLst>
            <a:gd name="connsiteX0" fmla="*/ 0 w 477520"/>
            <a:gd name="connsiteY0" fmla="*/ 0 h 406400"/>
            <a:gd name="connsiteX1" fmla="*/ 10160 w 477520"/>
            <a:gd name="connsiteY1" fmla="*/ 20320 h 406400"/>
            <a:gd name="connsiteX2" fmla="*/ 30480 w 477520"/>
            <a:gd name="connsiteY2" fmla="*/ 111760 h 406400"/>
            <a:gd name="connsiteX3" fmla="*/ 101600 w 477520"/>
            <a:gd name="connsiteY3" fmla="*/ 243840 h 406400"/>
            <a:gd name="connsiteX4" fmla="*/ 111760 w 477520"/>
            <a:gd name="connsiteY4" fmla="*/ 284480 h 406400"/>
            <a:gd name="connsiteX5" fmla="*/ 193040 w 477520"/>
            <a:gd name="connsiteY5" fmla="*/ 335280 h 406400"/>
            <a:gd name="connsiteX6" fmla="*/ 243840 w 477520"/>
            <a:gd name="connsiteY6" fmla="*/ 406400 h 406400"/>
            <a:gd name="connsiteX7" fmla="*/ 345440 w 477520"/>
            <a:gd name="connsiteY7" fmla="*/ 325120 h 406400"/>
            <a:gd name="connsiteX8" fmla="*/ 477520 w 477520"/>
            <a:gd name="connsiteY8" fmla="*/ 203200 h 406400"/>
            <a:gd name="connsiteX9" fmla="*/ 477520 w 477520"/>
            <a:gd name="connsiteY9" fmla="*/ 193040 h 406400"/>
            <a:gd name="connsiteX10" fmla="*/ 477520 w 477520"/>
            <a:gd name="connsiteY10" fmla="*/ 193040 h 406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77520" h="406400">
              <a:moveTo>
                <a:pt x="0" y="0"/>
              </a:moveTo>
              <a:lnTo>
                <a:pt x="10160" y="20320"/>
              </a:lnTo>
              <a:cubicBezTo>
                <a:pt x="16933" y="50800"/>
                <a:pt x="19686" y="82462"/>
                <a:pt x="30480" y="111760"/>
              </a:cubicBezTo>
              <a:cubicBezTo>
                <a:pt x="53646" y="174640"/>
                <a:pt x="70949" y="197864"/>
                <a:pt x="101600" y="243840"/>
              </a:cubicBezTo>
              <a:cubicBezTo>
                <a:pt x="104987" y="257387"/>
                <a:pt x="103382" y="273309"/>
                <a:pt x="111760" y="284480"/>
              </a:cubicBezTo>
              <a:cubicBezTo>
                <a:pt x="139369" y="321292"/>
                <a:pt x="157571" y="323457"/>
                <a:pt x="193040" y="335280"/>
              </a:cubicBezTo>
              <a:cubicBezTo>
                <a:pt x="217895" y="397417"/>
                <a:pt x="198185" y="375964"/>
                <a:pt x="243840" y="406400"/>
              </a:cubicBezTo>
              <a:lnTo>
                <a:pt x="345440" y="325120"/>
              </a:lnTo>
              <a:cubicBezTo>
                <a:pt x="365760" y="311573"/>
                <a:pt x="477520" y="254000"/>
                <a:pt x="477520" y="203200"/>
              </a:cubicBezTo>
              <a:lnTo>
                <a:pt x="477520" y="193040"/>
              </a:lnTo>
              <a:lnTo>
                <a:pt x="477520" y="193040"/>
              </a:lnTo>
            </a:path>
          </a:pathLst>
        </a:custGeom>
        <a:noFill/>
        <a:ln>
          <a:solidFill>
            <a:srgbClr val="C00000"/>
          </a:solidFill>
          <a:headEnd type="none" w="med" len="med"/>
          <a:tailEnd type="triangle" w="med" len="med"/>
        </a:ln>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ja-JP" altLang="en-US" sz="1100"/>
        </a:p>
      </xdr:txBody>
    </xdr:sp>
    <xdr:clientData/>
  </xdr:twoCellAnchor>
  <xdr:twoCellAnchor editAs="oneCell">
    <xdr:from>
      <xdr:col>4</xdr:col>
      <xdr:colOff>1016000</xdr:colOff>
      <xdr:row>28</xdr:row>
      <xdr:rowOff>233680</xdr:rowOff>
    </xdr:from>
    <xdr:to>
      <xdr:col>4</xdr:col>
      <xdr:colOff>1223282</xdr:colOff>
      <xdr:row>29</xdr:row>
      <xdr:rowOff>235737</xdr:rowOff>
    </xdr:to>
    <xdr:pic>
      <xdr:nvPicPr>
        <xdr:cNvPr id="33" name="図 32">
          <a:extLst>
            <a:ext uri="{FF2B5EF4-FFF2-40B4-BE49-F238E27FC236}">
              <a16:creationId xmlns:a16="http://schemas.microsoft.com/office/drawing/2014/main" id="{EEE67535-6C3A-48BB-8C55-438C7C17FC1F}"/>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811520" y="14721840"/>
          <a:ext cx="207282" cy="286537"/>
        </a:xfrm>
        <a:prstGeom prst="rect">
          <a:avLst/>
        </a:prstGeom>
      </xdr:spPr>
    </xdr:pic>
    <xdr:clientData/>
  </xdr:twoCellAnchor>
  <xdr:twoCellAnchor>
    <xdr:from>
      <xdr:col>11</xdr:col>
      <xdr:colOff>792480</xdr:colOff>
      <xdr:row>27</xdr:row>
      <xdr:rowOff>233680</xdr:rowOff>
    </xdr:from>
    <xdr:to>
      <xdr:col>12</xdr:col>
      <xdr:colOff>325120</xdr:colOff>
      <xdr:row>29</xdr:row>
      <xdr:rowOff>254000</xdr:rowOff>
    </xdr:to>
    <xdr:sp macro="" textlink="">
      <xdr:nvSpPr>
        <xdr:cNvPr id="4" name="右中かっこ 3">
          <a:extLst>
            <a:ext uri="{FF2B5EF4-FFF2-40B4-BE49-F238E27FC236}">
              <a16:creationId xmlns:a16="http://schemas.microsoft.com/office/drawing/2014/main" id="{D9D78729-664B-4491-94A4-979319837F81}"/>
            </a:ext>
          </a:extLst>
        </xdr:cNvPr>
        <xdr:cNvSpPr/>
      </xdr:nvSpPr>
      <xdr:spPr>
        <a:xfrm>
          <a:off x="13167360" y="13136880"/>
          <a:ext cx="426720" cy="589280"/>
        </a:xfrm>
        <a:prstGeom prst="rightBrace">
          <a:avLst/>
        </a:prstGeom>
        <a:ln w="28575"/>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975360</xdr:colOff>
      <xdr:row>34</xdr:row>
      <xdr:rowOff>203200</xdr:rowOff>
    </xdr:from>
    <xdr:to>
      <xdr:col>9</xdr:col>
      <xdr:colOff>640080</xdr:colOff>
      <xdr:row>38</xdr:row>
      <xdr:rowOff>152400</xdr:rowOff>
    </xdr:to>
    <xdr:sp macro="" textlink="">
      <xdr:nvSpPr>
        <xdr:cNvPr id="31" name="フリーフォーム: 図形 30">
          <a:extLst>
            <a:ext uri="{FF2B5EF4-FFF2-40B4-BE49-F238E27FC236}">
              <a16:creationId xmlns:a16="http://schemas.microsoft.com/office/drawing/2014/main" id="{0E5E10A1-54B7-4AC5-9357-3A1A79B6B6E9}"/>
            </a:ext>
          </a:extLst>
        </xdr:cNvPr>
        <xdr:cNvSpPr/>
      </xdr:nvSpPr>
      <xdr:spPr>
        <a:xfrm>
          <a:off x="10393680" y="15006320"/>
          <a:ext cx="965200" cy="1046480"/>
        </a:xfrm>
        <a:custGeom>
          <a:avLst/>
          <a:gdLst>
            <a:gd name="connsiteX0" fmla="*/ 0 w 711200"/>
            <a:gd name="connsiteY0" fmla="*/ 0 h 660400"/>
            <a:gd name="connsiteX1" fmla="*/ 182880 w 711200"/>
            <a:gd name="connsiteY1" fmla="*/ 386080 h 660400"/>
            <a:gd name="connsiteX2" fmla="*/ 416560 w 711200"/>
            <a:gd name="connsiteY2" fmla="*/ 274320 h 660400"/>
            <a:gd name="connsiteX3" fmla="*/ 538480 w 711200"/>
            <a:gd name="connsiteY3" fmla="*/ 254000 h 660400"/>
            <a:gd name="connsiteX4" fmla="*/ 609600 w 711200"/>
            <a:gd name="connsiteY4" fmla="*/ 294640 h 660400"/>
            <a:gd name="connsiteX5" fmla="*/ 711200 w 711200"/>
            <a:gd name="connsiteY5" fmla="*/ 660400 h 660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11200" h="660400">
              <a:moveTo>
                <a:pt x="0" y="0"/>
              </a:moveTo>
              <a:cubicBezTo>
                <a:pt x="56726" y="170180"/>
                <a:pt x="113453" y="340360"/>
                <a:pt x="182880" y="386080"/>
              </a:cubicBezTo>
              <a:cubicBezTo>
                <a:pt x="252307" y="431800"/>
                <a:pt x="357293" y="296333"/>
                <a:pt x="416560" y="274320"/>
              </a:cubicBezTo>
              <a:cubicBezTo>
                <a:pt x="475827" y="252307"/>
                <a:pt x="506307" y="250613"/>
                <a:pt x="538480" y="254000"/>
              </a:cubicBezTo>
              <a:cubicBezTo>
                <a:pt x="570653" y="257387"/>
                <a:pt x="580813" y="226907"/>
                <a:pt x="609600" y="294640"/>
              </a:cubicBezTo>
              <a:cubicBezTo>
                <a:pt x="638387" y="362373"/>
                <a:pt x="674793" y="511386"/>
                <a:pt x="711200" y="660400"/>
              </a:cubicBezTo>
            </a:path>
          </a:pathLst>
        </a:custGeom>
        <a:ln w="38100" cap="flat" cmpd="sng" algn="ctr">
          <a:solidFill>
            <a:srgbClr val="FFFF00"/>
          </a:solidFill>
          <a:prstDash val="sysDash"/>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rtlCol="0" anchor="ctr"/>
        <a:lstStyle/>
        <a:p>
          <a:pPr algn="l"/>
          <a:endParaRPr kumimoji="1" lang="ja-JP" altLang="en-US" sz="1100"/>
        </a:p>
      </xdr:txBody>
    </xdr:sp>
    <xdr:clientData/>
  </xdr:twoCellAnchor>
  <xdr:twoCellAnchor editAs="oneCell">
    <xdr:from>
      <xdr:col>8</xdr:col>
      <xdr:colOff>471369</xdr:colOff>
      <xdr:row>48</xdr:row>
      <xdr:rowOff>111760</xdr:rowOff>
    </xdr:from>
    <xdr:to>
      <xdr:col>12</xdr:col>
      <xdr:colOff>1041225</xdr:colOff>
      <xdr:row>54</xdr:row>
      <xdr:rowOff>182880</xdr:rowOff>
    </xdr:to>
    <xdr:pic>
      <xdr:nvPicPr>
        <xdr:cNvPr id="30" name="図 29">
          <a:extLst>
            <a:ext uri="{FF2B5EF4-FFF2-40B4-BE49-F238E27FC236}">
              <a16:creationId xmlns:a16="http://schemas.microsoft.com/office/drawing/2014/main" id="{DD5AB1A1-A6BC-4266-BB09-1639E5064F16}"/>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9889689" y="18755360"/>
          <a:ext cx="4420496" cy="3058160"/>
        </a:xfrm>
        <a:prstGeom prst="rect">
          <a:avLst/>
        </a:prstGeom>
      </xdr:spPr>
    </xdr:pic>
    <xdr:clientData/>
  </xdr:twoCellAnchor>
  <xdr:twoCellAnchor editAs="oneCell">
    <xdr:from>
      <xdr:col>1</xdr:col>
      <xdr:colOff>1239520</xdr:colOff>
      <xdr:row>0</xdr:row>
      <xdr:rowOff>355600</xdr:rowOff>
    </xdr:from>
    <xdr:to>
      <xdr:col>5</xdr:col>
      <xdr:colOff>609600</xdr:colOff>
      <xdr:row>2</xdr:row>
      <xdr:rowOff>3281877</xdr:rowOff>
    </xdr:to>
    <xdr:pic>
      <xdr:nvPicPr>
        <xdr:cNvPr id="14" name="図 13">
          <a:extLst>
            <a:ext uri="{FF2B5EF4-FFF2-40B4-BE49-F238E27FC236}">
              <a16:creationId xmlns:a16="http://schemas.microsoft.com/office/drawing/2014/main" id="{AF99269B-108C-6838-98F3-039C7B2A1010}"/>
            </a:ext>
          </a:extLst>
        </xdr:cNvPr>
        <xdr:cNvPicPr>
          <a:picLocks noChangeAspect="1"/>
        </xdr:cNvPicPr>
      </xdr:nvPicPr>
      <xdr:blipFill>
        <a:blip xmlns:r="http://schemas.openxmlformats.org/officeDocument/2006/relationships" r:embed="rId10"/>
        <a:stretch>
          <a:fillRect/>
        </a:stretch>
      </xdr:blipFill>
      <xdr:spPr>
        <a:xfrm>
          <a:off x="2113280" y="355600"/>
          <a:ext cx="4622800" cy="37187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19</xdr:col>
      <xdr:colOff>56744</xdr:colOff>
      <xdr:row>44</xdr:row>
      <xdr:rowOff>145915</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516133" cy="386674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5</xdr:col>
      <xdr:colOff>24319</xdr:colOff>
      <xdr:row>44</xdr:row>
      <xdr:rowOff>129702</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415453" cy="3708670"/>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news.yahoo.co.jp/articles/a23b038f46ea8fd0514d7acce0f455a620285cee" TargetMode="External"/><Relationship Id="rId2" Type="http://schemas.openxmlformats.org/officeDocument/2006/relationships/hyperlink" Target="https://ja-yokohama.or.jp/oshirase/20220517" TargetMode="External"/><Relationship Id="rId1" Type="http://schemas.openxmlformats.org/officeDocument/2006/relationships/hyperlink" Target="https://www.nikkei.com/article/DGKKZO60980590Q2A520C2L60000/?unlock=1"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y_food-safety@kxf.biglobe.ne.jp?subject=&#27880;&#25991;&#12539;&#21839;&#12356;&#21512;&#12431;&#12379;"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chugoku-np.co.jp/articles/-/166247" TargetMode="External"/><Relationship Id="rId2" Type="http://schemas.openxmlformats.org/officeDocument/2006/relationships/hyperlink" Target="https://article.auone.jp/detail/1/2/2/162_2_r_20220519_1652930101620002" TargetMode="External"/><Relationship Id="rId1" Type="http://schemas.openxmlformats.org/officeDocument/2006/relationships/hyperlink" Target="https://www.pref.fukuoka.lg.jp/press-release/syokuchudoku20220518.html" TargetMode="External"/><Relationship Id="rId6" Type="http://schemas.openxmlformats.org/officeDocument/2006/relationships/printerSettings" Target="../printerSettings/printerSettings6.bin"/><Relationship Id="rId5" Type="http://schemas.openxmlformats.org/officeDocument/2006/relationships/hyperlink" Target="https://www.foods-ch.com/anzen/1652679857773/" TargetMode="External"/><Relationship Id="rId4" Type="http://schemas.openxmlformats.org/officeDocument/2006/relationships/hyperlink" Target="https://www.fnn.jp/articles/-/361036?utm_source=headlines.yahoo.co.jp&amp;utm_medium=referral&amp;utm_campaign=relatedLink"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news.nissyoku.co.jp/flash/848988" TargetMode="External"/><Relationship Id="rId3" Type="http://schemas.openxmlformats.org/officeDocument/2006/relationships/hyperlink" Target="https://news.yahoo.co.jp/articles/4f0b0b66a2606908cab68e94687024eb466d827d" TargetMode="External"/><Relationship Id="rId7" Type="http://schemas.openxmlformats.org/officeDocument/2006/relationships/hyperlink" Target="https://jp.reuters.com/article/marketsNews/idJPL3N2X83Y7" TargetMode="External"/><Relationship Id="rId12" Type="http://schemas.openxmlformats.org/officeDocument/2006/relationships/printerSettings" Target="../printerSettings/printerSettings7.bin"/><Relationship Id="rId2" Type="http://schemas.openxmlformats.org/officeDocument/2006/relationships/hyperlink" Target="https://www.nna.jp/news/show/2337412" TargetMode="External"/><Relationship Id="rId1" Type="http://schemas.openxmlformats.org/officeDocument/2006/relationships/hyperlink" Target="https://weekly-economist.mainichi.jp/articles/20220524/se1/00m/020/004000c" TargetMode="External"/><Relationship Id="rId6" Type="http://schemas.openxmlformats.org/officeDocument/2006/relationships/hyperlink" Target="https://www.nna.jp/news/show/2336776" TargetMode="External"/><Relationship Id="rId11" Type="http://schemas.openxmlformats.org/officeDocument/2006/relationships/hyperlink" Target="https://www.nikkei.com/article/DGXZQOGN16AIN0W2A510C2000000/" TargetMode="External"/><Relationship Id="rId5" Type="http://schemas.openxmlformats.org/officeDocument/2006/relationships/hyperlink" Target="https://www.jetro.go.jp/biz/areareports/2022/a8d0750881d0c9e8.html" TargetMode="External"/><Relationship Id="rId10" Type="http://schemas.openxmlformats.org/officeDocument/2006/relationships/hyperlink" Target="https://nordot.app/897736987394621440?c=113896078018594299" TargetMode="External"/><Relationship Id="rId4" Type="http://schemas.openxmlformats.org/officeDocument/2006/relationships/hyperlink" Target="https://foodfun.jp/archives/18960" TargetMode="External"/><Relationship Id="rId9" Type="http://schemas.openxmlformats.org/officeDocument/2006/relationships/hyperlink" Target="https://news.yahoo.co.jp/articles/a23d813b5ebe7f8fa6649ebf6f9b1ed007141c04"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C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48" t="s">
        <v>294</v>
      </c>
      <c r="B1" s="249"/>
      <c r="C1" s="249"/>
      <c r="D1" s="249"/>
      <c r="E1" s="249"/>
      <c r="F1" s="249"/>
      <c r="G1" s="249"/>
      <c r="H1" s="249"/>
      <c r="I1" s="133"/>
    </row>
    <row r="2" spans="1:10">
      <c r="A2" s="250" t="s">
        <v>122</v>
      </c>
      <c r="B2" s="251"/>
      <c r="C2" s="251"/>
      <c r="D2" s="251"/>
      <c r="E2" s="251"/>
      <c r="F2" s="251"/>
      <c r="G2" s="251"/>
      <c r="H2" s="251"/>
      <c r="I2" s="133"/>
    </row>
    <row r="3" spans="1:10" ht="15.75" customHeight="1">
      <c r="A3" s="633" t="s">
        <v>29</v>
      </c>
      <c r="B3" s="634"/>
      <c r="C3" s="634"/>
      <c r="D3" s="634"/>
      <c r="E3" s="634"/>
      <c r="F3" s="634"/>
      <c r="G3" s="634"/>
      <c r="H3" s="635"/>
      <c r="I3" s="133"/>
    </row>
    <row r="4" spans="1:10">
      <c r="A4" s="250" t="s">
        <v>195</v>
      </c>
      <c r="B4" s="251"/>
      <c r="C4" s="251"/>
      <c r="D4" s="251"/>
      <c r="E4" s="251"/>
      <c r="F4" s="251"/>
      <c r="G4" s="251"/>
      <c r="H4" s="251"/>
      <c r="I4" s="133"/>
    </row>
    <row r="5" spans="1:10">
      <c r="A5" s="250" t="s">
        <v>123</v>
      </c>
      <c r="B5" s="251"/>
      <c r="C5" s="251"/>
      <c r="D5" s="251"/>
      <c r="E5" s="251"/>
      <c r="F5" s="251"/>
      <c r="G5" s="251"/>
      <c r="H5" s="251"/>
      <c r="I5" s="133"/>
    </row>
    <row r="6" spans="1:10">
      <c r="A6" s="252" t="s">
        <v>122</v>
      </c>
      <c r="B6" s="253"/>
      <c r="C6" s="253"/>
      <c r="D6" s="253"/>
      <c r="E6" s="253"/>
      <c r="F6" s="253"/>
      <c r="G6" s="253"/>
      <c r="H6" s="253"/>
      <c r="I6" s="133"/>
    </row>
    <row r="7" spans="1:10">
      <c r="A7" s="252" t="s">
        <v>124</v>
      </c>
      <c r="B7" s="253"/>
      <c r="C7" s="253"/>
      <c r="D7" s="253"/>
      <c r="E7" s="253"/>
      <c r="F7" s="253"/>
      <c r="G7" s="253"/>
      <c r="H7" s="253"/>
      <c r="I7" s="133"/>
    </row>
    <row r="8" spans="1:10">
      <c r="A8" s="254" t="s">
        <v>125</v>
      </c>
      <c r="B8" s="255"/>
      <c r="C8" s="255"/>
      <c r="D8" s="255"/>
      <c r="E8" s="255"/>
      <c r="F8" s="255"/>
      <c r="G8" s="255"/>
      <c r="H8" s="255"/>
      <c r="I8" s="133"/>
    </row>
    <row r="9" spans="1:10" ht="15" customHeight="1">
      <c r="A9" s="334" t="s">
        <v>126</v>
      </c>
      <c r="B9" s="335" t="str">
        <f>+'19　食中毒記事等 '!A2</f>
        <v>次のとおり食中毒（疑い）が発生したので発表します</v>
      </c>
      <c r="C9" s="336"/>
      <c r="D9" s="336"/>
      <c r="E9" s="336"/>
      <c r="F9" s="336"/>
      <c r="G9" s="336"/>
      <c r="H9" s="336"/>
      <c r="I9" s="133"/>
    </row>
    <row r="10" spans="1:10" ht="15" customHeight="1">
      <c r="A10" s="334" t="s">
        <v>127</v>
      </c>
      <c r="B10" s="430" t="str">
        <f>+'19　ノロウイルス関連情報 '!H72</f>
        <v>管理レベル「2」　</v>
      </c>
      <c r="C10" s="430" t="s">
        <v>233</v>
      </c>
      <c r="D10" s="337">
        <f>+'19　ノロウイルス関連情報 '!G73</f>
        <v>4.1500000000000004</v>
      </c>
      <c r="E10" s="430" t="s">
        <v>234</v>
      </c>
      <c r="F10" s="338">
        <f>+'19　ノロウイルス関連情報 '!I73</f>
        <v>1.4800000000000004</v>
      </c>
      <c r="G10" s="336" t="s">
        <v>138</v>
      </c>
      <c r="H10" s="336"/>
      <c r="I10" s="133"/>
    </row>
    <row r="11" spans="1:10" s="156" customFormat="1" ht="15" customHeight="1">
      <c r="A11" s="339" t="s">
        <v>128</v>
      </c>
      <c r="B11" s="639" t="str">
        <f>+'19　 残留農薬　等 '!A2</f>
        <v>栃木県、イチゴ・ナシ台湾輸出支援</v>
      </c>
      <c r="C11" s="639"/>
      <c r="D11" s="639"/>
      <c r="E11" s="639"/>
      <c r="F11" s="639"/>
      <c r="G11" s="639"/>
      <c r="H11" s="340"/>
      <c r="I11" s="155"/>
      <c r="J11" s="156" t="s">
        <v>129</v>
      </c>
    </row>
    <row r="12" spans="1:10" ht="15" customHeight="1">
      <c r="A12" s="334" t="s">
        <v>130</v>
      </c>
      <c r="B12" s="335" t="str">
        <f>+'19　食品表示'!A2</f>
        <v>クックパッドマートがANA Cargoと連携、地方食材を収穫翌日に配送</v>
      </c>
      <c r="C12" s="336"/>
      <c r="D12" s="336"/>
      <c r="E12" s="336"/>
      <c r="F12" s="336"/>
      <c r="G12" s="336"/>
      <c r="H12" s="336"/>
      <c r="I12" s="133"/>
    </row>
    <row r="13" spans="1:10" ht="15" customHeight="1">
      <c r="A13" s="334" t="s">
        <v>131</v>
      </c>
      <c r="B13" s="341" t="str">
        <f>+'19　海外情報'!B3</f>
        <v>ベトナム</v>
      </c>
      <c r="C13" s="336" t="str">
        <f>+'19　海外情報'!A2</f>
        <v xml:space="preserve">日本製偽装の中国製キャンディーを大量押収 - </v>
      </c>
      <c r="D13" s="336"/>
      <c r="E13" s="336"/>
      <c r="F13" s="336"/>
      <c r="G13" s="336"/>
      <c r="H13" s="336"/>
      <c r="I13" s="133"/>
    </row>
    <row r="14" spans="1:10" ht="15" customHeight="1">
      <c r="A14" s="341" t="s">
        <v>132</v>
      </c>
      <c r="B14" s="342" t="str">
        <f>+'19　海外情報'!B5</f>
        <v>アメリカ</v>
      </c>
      <c r="C14" s="636" t="str">
        <f>+'19　海外情報'!A5</f>
        <v>粉ミルク不足のアメリカ　欧州から緊急空輸へ（テレビ朝日系（ANN）） - Yahoo!ニュース</v>
      </c>
      <c r="D14" s="636"/>
      <c r="E14" s="636"/>
      <c r="F14" s="636"/>
      <c r="G14" s="636"/>
      <c r="H14" s="637"/>
      <c r="I14" s="133"/>
    </row>
    <row r="15" spans="1:10" ht="15" customHeight="1">
      <c r="A15" s="334" t="s">
        <v>133</v>
      </c>
      <c r="B15" s="335" t="str">
        <f>+'19　感染症統計'!A20</f>
        <v>※2022年 第19週（5/9～5/15） 現在</v>
      </c>
      <c r="C15" s="336"/>
      <c r="D15" s="335" t="s">
        <v>175</v>
      </c>
      <c r="E15" s="336"/>
      <c r="F15" s="336"/>
      <c r="G15" s="336"/>
      <c r="H15" s="336"/>
      <c r="I15" s="133"/>
    </row>
    <row r="16" spans="1:10" ht="15" customHeight="1">
      <c r="A16" s="334" t="s">
        <v>134</v>
      </c>
      <c r="B16" s="638" t="str">
        <f>+'18(17)　感染症情報'!B2</f>
        <v>2022年第17週（4月25日〜 5月1日）、2022年第18週（5月2日〜 5月8日）</v>
      </c>
      <c r="C16" s="638"/>
      <c r="D16" s="638"/>
      <c r="E16" s="638"/>
      <c r="F16" s="638"/>
      <c r="G16" s="638"/>
      <c r="H16" s="336"/>
      <c r="I16" s="133"/>
    </row>
    <row r="17" spans="1:14" ht="15" customHeight="1">
      <c r="A17" s="334" t="s">
        <v>238</v>
      </c>
      <c r="B17" s="586" t="str">
        <f>+'19  衛生訓話'!A2</f>
        <v>今週のお題(食品を直接、床などに置かないこと)</v>
      </c>
      <c r="C17" s="336"/>
      <c r="D17" s="336"/>
      <c r="E17" s="336"/>
      <c r="F17" s="343"/>
      <c r="G17" s="336"/>
      <c r="H17" s="336"/>
      <c r="I17" s="133"/>
    </row>
    <row r="18" spans="1:14" ht="15" customHeight="1">
      <c r="A18" s="334" t="s">
        <v>139</v>
      </c>
      <c r="B18" s="336" t="str">
        <f>+'19　新型コロナウイルス情報'!C4</f>
        <v>今週の新型コロナ 新規感染者数　世界で613万人(対前週の増加に対して更に212万人)増加</v>
      </c>
      <c r="C18" s="336"/>
      <c r="D18" s="336"/>
      <c r="E18" s="336"/>
      <c r="F18" s="336" t="s">
        <v>21</v>
      </c>
      <c r="G18" s="336"/>
      <c r="H18" s="336"/>
      <c r="I18" s="133"/>
    </row>
    <row r="19" spans="1:14" s="194" customFormat="1" ht="15" customHeight="1">
      <c r="A19" s="334" t="s">
        <v>198</v>
      </c>
      <c r="B19" s="336" t="s">
        <v>293</v>
      </c>
      <c r="C19" s="336"/>
      <c r="D19" s="336"/>
      <c r="E19" s="336"/>
      <c r="F19" s="336"/>
      <c r="G19" s="336"/>
      <c r="H19" s="336"/>
      <c r="I19" s="133"/>
    </row>
    <row r="20" spans="1:14">
      <c r="A20" s="254" t="s">
        <v>125</v>
      </c>
      <c r="B20" s="255"/>
      <c r="C20" s="255"/>
      <c r="D20" s="255"/>
      <c r="E20" s="255"/>
      <c r="F20" s="255"/>
      <c r="G20" s="255"/>
      <c r="H20" s="255"/>
      <c r="I20" s="133"/>
    </row>
    <row r="21" spans="1:14">
      <c r="A21" s="252" t="s">
        <v>21</v>
      </c>
      <c r="B21" s="253"/>
      <c r="C21" s="253"/>
      <c r="D21" s="253"/>
      <c r="E21" s="253"/>
      <c r="F21" s="253"/>
      <c r="G21" s="253"/>
      <c r="H21" s="253"/>
      <c r="I21" s="133"/>
    </row>
    <row r="22" spans="1:14">
      <c r="A22" s="134" t="s">
        <v>135</v>
      </c>
      <c r="I22" s="133"/>
    </row>
    <row r="23" spans="1:14">
      <c r="A23" s="133"/>
      <c r="I23" s="133"/>
    </row>
    <row r="24" spans="1:14">
      <c r="A24" s="133"/>
      <c r="I24" s="133"/>
    </row>
    <row r="25" spans="1:14">
      <c r="A25" s="133"/>
      <c r="I25" s="133"/>
      <c r="N25" t="s">
        <v>175</v>
      </c>
    </row>
    <row r="26" spans="1:14">
      <c r="A26" s="133"/>
      <c r="I26" s="133"/>
    </row>
    <row r="27" spans="1:14">
      <c r="A27" s="133"/>
      <c r="I27" s="133"/>
    </row>
    <row r="28" spans="1:14">
      <c r="A28" s="133"/>
      <c r="I28" s="133"/>
    </row>
    <row r="29" spans="1:14">
      <c r="A29" s="133"/>
      <c r="I29" s="133"/>
    </row>
    <row r="30" spans="1:14">
      <c r="A30" s="133"/>
      <c r="I30" s="133"/>
    </row>
    <row r="31" spans="1:14">
      <c r="A31" s="133"/>
      <c r="I31" s="133"/>
    </row>
    <row r="32" spans="1:14">
      <c r="A32" s="133"/>
      <c r="I32" s="133"/>
    </row>
    <row r="33" spans="1:9" ht="13.8" thickBot="1">
      <c r="A33" s="135"/>
      <c r="B33" s="136"/>
      <c r="C33" s="136"/>
      <c r="D33" s="136"/>
      <c r="E33" s="136"/>
      <c r="F33" s="136"/>
      <c r="G33" s="136"/>
      <c r="H33" s="136"/>
      <c r="I33" s="133"/>
    </row>
    <row r="34" spans="1:9" ht="13.8" thickTop="1"/>
    <row r="37" spans="1:9" ht="24.6">
      <c r="A37" s="170" t="s">
        <v>160</v>
      </c>
    </row>
    <row r="38" spans="1:9" ht="40.5" customHeight="1">
      <c r="A38" s="640" t="s">
        <v>161</v>
      </c>
      <c r="B38" s="640"/>
      <c r="C38" s="640"/>
      <c r="D38" s="640"/>
      <c r="E38" s="640"/>
      <c r="F38" s="640"/>
      <c r="G38" s="640"/>
    </row>
    <row r="39" spans="1:9" ht="30.75" customHeight="1">
      <c r="A39" s="632" t="s">
        <v>162</v>
      </c>
      <c r="B39" s="632"/>
      <c r="C39" s="632"/>
      <c r="D39" s="632"/>
      <c r="E39" s="632"/>
      <c r="F39" s="632"/>
      <c r="G39" s="632"/>
    </row>
    <row r="40" spans="1:9" ht="15">
      <c r="A40" s="171"/>
    </row>
    <row r="41" spans="1:9" ht="69.75" customHeight="1">
      <c r="A41" s="627" t="s">
        <v>170</v>
      </c>
      <c r="B41" s="627"/>
      <c r="C41" s="627"/>
      <c r="D41" s="627"/>
      <c r="E41" s="627"/>
      <c r="F41" s="627"/>
      <c r="G41" s="627"/>
    </row>
    <row r="42" spans="1:9" ht="35.25" customHeight="1">
      <c r="A42" s="632" t="s">
        <v>163</v>
      </c>
      <c r="B42" s="632"/>
      <c r="C42" s="632"/>
      <c r="D42" s="632"/>
      <c r="E42" s="632"/>
      <c r="F42" s="632"/>
      <c r="G42" s="632"/>
    </row>
    <row r="43" spans="1:9" ht="59.25" customHeight="1">
      <c r="A43" s="627" t="s">
        <v>164</v>
      </c>
      <c r="B43" s="627"/>
      <c r="C43" s="627"/>
      <c r="D43" s="627"/>
      <c r="E43" s="627"/>
      <c r="F43" s="627"/>
      <c r="G43" s="627"/>
    </row>
    <row r="44" spans="1:9" ht="15">
      <c r="A44" s="172"/>
    </row>
    <row r="45" spans="1:9" ht="27.75" customHeight="1">
      <c r="A45" s="629" t="s">
        <v>165</v>
      </c>
      <c r="B45" s="629"/>
      <c r="C45" s="629"/>
      <c r="D45" s="629"/>
      <c r="E45" s="629"/>
      <c r="F45" s="629"/>
      <c r="G45" s="629"/>
    </row>
    <row r="46" spans="1:9" ht="53.25" customHeight="1">
      <c r="A46" s="628" t="s">
        <v>171</v>
      </c>
      <c r="B46" s="627"/>
      <c r="C46" s="627"/>
      <c r="D46" s="627"/>
      <c r="E46" s="627"/>
      <c r="F46" s="627"/>
      <c r="G46" s="627"/>
    </row>
    <row r="47" spans="1:9" ht="15">
      <c r="A47" s="172"/>
    </row>
    <row r="48" spans="1:9" ht="32.25" customHeight="1">
      <c r="A48" s="629" t="s">
        <v>166</v>
      </c>
      <c r="B48" s="629"/>
      <c r="C48" s="629"/>
      <c r="D48" s="629"/>
      <c r="E48" s="629"/>
      <c r="F48" s="629"/>
      <c r="G48" s="629"/>
    </row>
    <row r="49" spans="1:7" ht="15">
      <c r="A49" s="171"/>
    </row>
    <row r="50" spans="1:7" ht="87" customHeight="1">
      <c r="A50" s="628" t="s">
        <v>172</v>
      </c>
      <c r="B50" s="627"/>
      <c r="C50" s="627"/>
      <c r="D50" s="627"/>
      <c r="E50" s="627"/>
      <c r="F50" s="627"/>
      <c r="G50" s="627"/>
    </row>
    <row r="51" spans="1:7" ht="15">
      <c r="A51" s="172"/>
    </row>
    <row r="52" spans="1:7" ht="32.25" customHeight="1">
      <c r="A52" s="629" t="s">
        <v>167</v>
      </c>
      <c r="B52" s="629"/>
      <c r="C52" s="629"/>
      <c r="D52" s="629"/>
      <c r="E52" s="629"/>
      <c r="F52" s="629"/>
      <c r="G52" s="629"/>
    </row>
    <row r="53" spans="1:7" ht="29.25" customHeight="1">
      <c r="A53" s="627" t="s">
        <v>168</v>
      </c>
      <c r="B53" s="627"/>
      <c r="C53" s="627"/>
      <c r="D53" s="627"/>
      <c r="E53" s="627"/>
      <c r="F53" s="627"/>
      <c r="G53" s="627"/>
    </row>
    <row r="54" spans="1:7" ht="15">
      <c r="A54" s="172"/>
    </row>
    <row r="55" spans="1:7" s="156" customFormat="1" ht="110.25" customHeight="1">
      <c r="A55" s="630" t="s">
        <v>173</v>
      </c>
      <c r="B55" s="631"/>
      <c r="C55" s="631"/>
      <c r="D55" s="631"/>
      <c r="E55" s="631"/>
      <c r="F55" s="631"/>
      <c r="G55" s="631"/>
    </row>
    <row r="56" spans="1:7" ht="34.5" customHeight="1">
      <c r="A56" s="632" t="s">
        <v>169</v>
      </c>
      <c r="B56" s="632"/>
      <c r="C56" s="632"/>
      <c r="D56" s="632"/>
      <c r="E56" s="632"/>
      <c r="F56" s="632"/>
      <c r="G56" s="632"/>
    </row>
    <row r="57" spans="1:7" ht="114" customHeight="1">
      <c r="A57" s="628" t="s">
        <v>174</v>
      </c>
      <c r="B57" s="627"/>
      <c r="C57" s="627"/>
      <c r="D57" s="627"/>
      <c r="E57" s="627"/>
      <c r="F57" s="627"/>
      <c r="G57" s="627"/>
    </row>
    <row r="58" spans="1:7" ht="109.5" customHeight="1">
      <c r="A58" s="627"/>
      <c r="B58" s="627"/>
      <c r="C58" s="627"/>
      <c r="D58" s="627"/>
      <c r="E58" s="627"/>
      <c r="F58" s="627"/>
      <c r="G58" s="627"/>
    </row>
    <row r="59" spans="1:7" ht="15">
      <c r="A59" s="172"/>
    </row>
    <row r="60" spans="1:7" s="169" customFormat="1" ht="57.75" customHeight="1">
      <c r="A60" s="627"/>
      <c r="B60" s="627"/>
      <c r="C60" s="627"/>
      <c r="D60" s="627"/>
      <c r="E60" s="627"/>
      <c r="F60" s="627"/>
      <c r="G60" s="627"/>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6"/>
  <sheetViews>
    <sheetView view="pageBreakPreview" topLeftCell="A13" zoomScaleNormal="100" zoomScaleSheetLayoutView="100" workbookViewId="0">
      <selection activeCell="G5" sqref="G5"/>
    </sheetView>
  </sheetViews>
  <sheetFormatPr defaultColWidth="9" defaultRowHeight="13.2"/>
  <cols>
    <col min="1" max="1" width="21.33203125" style="50" customWidth="1"/>
    <col min="2" max="2" width="19.77734375" style="50" customWidth="1"/>
    <col min="3" max="3" width="80.21875" style="471" customWidth="1"/>
    <col min="4" max="4" width="14.44140625" style="51" customWidth="1"/>
    <col min="5" max="5" width="13.6640625" style="51" customWidth="1"/>
    <col min="6" max="6" width="13.88671875" style="45" customWidth="1"/>
    <col min="7" max="7" width="58.6640625" style="45" customWidth="1"/>
    <col min="8" max="10" width="9" style="45"/>
    <col min="11" max="11" width="14.109375" style="45" customWidth="1"/>
    <col min="12" max="16384" width="9" style="45"/>
  </cols>
  <sheetData>
    <row r="1" spans="1:5" ht="44.25" customHeight="1">
      <c r="A1" s="496" t="s">
        <v>344</v>
      </c>
      <c r="B1" s="497" t="s">
        <v>227</v>
      </c>
      <c r="C1" s="498" t="s">
        <v>260</v>
      </c>
      <c r="D1" s="499" t="s">
        <v>25</v>
      </c>
      <c r="E1" s="500" t="s">
        <v>26</v>
      </c>
    </row>
    <row r="2" spans="1:5" s="190" customFormat="1" ht="22.95" customHeight="1">
      <c r="A2" s="501" t="s">
        <v>285</v>
      </c>
      <c r="B2" s="501" t="s">
        <v>305</v>
      </c>
      <c r="C2" s="606" t="s">
        <v>345</v>
      </c>
      <c r="D2" s="502">
        <v>44701</v>
      </c>
      <c r="E2" s="502">
        <v>44701</v>
      </c>
    </row>
    <row r="3" spans="1:5" s="190" customFormat="1" ht="22.95" customHeight="1">
      <c r="A3" s="501" t="s">
        <v>286</v>
      </c>
      <c r="B3" s="501" t="s">
        <v>306</v>
      </c>
      <c r="C3" s="605" t="s">
        <v>346</v>
      </c>
      <c r="D3" s="502">
        <v>44701</v>
      </c>
      <c r="E3" s="502">
        <v>44701</v>
      </c>
    </row>
    <row r="4" spans="1:5" s="190" customFormat="1" ht="22.95" customHeight="1">
      <c r="A4" s="501" t="s">
        <v>289</v>
      </c>
      <c r="B4" s="501" t="s">
        <v>307</v>
      </c>
      <c r="C4" s="605" t="s">
        <v>347</v>
      </c>
      <c r="D4" s="502">
        <v>44701</v>
      </c>
      <c r="E4" s="502">
        <v>44701</v>
      </c>
    </row>
    <row r="5" spans="1:5" s="190" customFormat="1" ht="22.95" customHeight="1">
      <c r="A5" s="501" t="s">
        <v>286</v>
      </c>
      <c r="B5" s="501" t="s">
        <v>308</v>
      </c>
      <c r="C5" s="606" t="s">
        <v>348</v>
      </c>
      <c r="D5" s="502">
        <v>44700</v>
      </c>
      <c r="E5" s="502">
        <v>44701</v>
      </c>
    </row>
    <row r="6" spans="1:5" s="190" customFormat="1" ht="22.95" customHeight="1">
      <c r="A6" s="501" t="s">
        <v>286</v>
      </c>
      <c r="B6" s="501" t="s">
        <v>309</v>
      </c>
      <c r="C6" s="605" t="s">
        <v>349</v>
      </c>
      <c r="D6" s="502">
        <v>44701</v>
      </c>
      <c r="E6" s="502">
        <v>44701</v>
      </c>
    </row>
    <row r="7" spans="1:5" s="190" customFormat="1" ht="22.95" customHeight="1">
      <c r="A7" s="501" t="s">
        <v>286</v>
      </c>
      <c r="B7" s="609" t="s">
        <v>310</v>
      </c>
      <c r="C7" s="605" t="s">
        <v>350</v>
      </c>
      <c r="D7" s="502">
        <v>44701</v>
      </c>
      <c r="E7" s="502">
        <v>44701</v>
      </c>
    </row>
    <row r="8" spans="1:5" s="190" customFormat="1" ht="22.95" customHeight="1">
      <c r="A8" s="501" t="s">
        <v>289</v>
      </c>
      <c r="B8" s="609" t="s">
        <v>311</v>
      </c>
      <c r="C8" s="606" t="s">
        <v>351</v>
      </c>
      <c r="D8" s="502">
        <v>44701</v>
      </c>
      <c r="E8" s="502">
        <v>44701</v>
      </c>
    </row>
    <row r="9" spans="1:5" s="190" customFormat="1" ht="22.95" customHeight="1">
      <c r="A9" s="501" t="s">
        <v>286</v>
      </c>
      <c r="B9" s="609" t="s">
        <v>312</v>
      </c>
      <c r="C9" s="501" t="s">
        <v>352</v>
      </c>
      <c r="D9" s="502">
        <v>44701</v>
      </c>
      <c r="E9" s="502">
        <v>44701</v>
      </c>
    </row>
    <row r="10" spans="1:5" s="190" customFormat="1" ht="22.95" customHeight="1">
      <c r="A10" s="501" t="s">
        <v>286</v>
      </c>
      <c r="B10" s="609" t="s">
        <v>312</v>
      </c>
      <c r="C10" s="501" t="s">
        <v>353</v>
      </c>
      <c r="D10" s="502">
        <v>44701</v>
      </c>
      <c r="E10" s="502">
        <v>44701</v>
      </c>
    </row>
    <row r="11" spans="1:5" s="190" customFormat="1" ht="22.95" customHeight="1">
      <c r="A11" s="501" t="s">
        <v>286</v>
      </c>
      <c r="B11" s="609" t="s">
        <v>312</v>
      </c>
      <c r="C11" s="501" t="s">
        <v>354</v>
      </c>
      <c r="D11" s="502">
        <v>44701</v>
      </c>
      <c r="E11" s="502">
        <v>44701</v>
      </c>
    </row>
    <row r="12" spans="1:5" s="190" customFormat="1" ht="22.95" customHeight="1">
      <c r="A12" s="501" t="s">
        <v>286</v>
      </c>
      <c r="B12" s="609" t="s">
        <v>313</v>
      </c>
      <c r="C12" s="605" t="s">
        <v>355</v>
      </c>
      <c r="D12" s="502">
        <v>44700</v>
      </c>
      <c r="E12" s="502">
        <v>44701</v>
      </c>
    </row>
    <row r="13" spans="1:5" s="190" customFormat="1" ht="22.95" customHeight="1">
      <c r="A13" s="501" t="s">
        <v>286</v>
      </c>
      <c r="B13" s="609" t="s">
        <v>314</v>
      </c>
      <c r="C13" s="604" t="s">
        <v>356</v>
      </c>
      <c r="D13" s="502">
        <v>44700</v>
      </c>
      <c r="E13" s="502">
        <v>44701</v>
      </c>
    </row>
    <row r="14" spans="1:5" s="190" customFormat="1" ht="22.95" customHeight="1">
      <c r="A14" s="501" t="s">
        <v>289</v>
      </c>
      <c r="B14" s="609" t="s">
        <v>315</v>
      </c>
      <c r="C14" s="604" t="s">
        <v>357</v>
      </c>
      <c r="D14" s="502">
        <v>44700</v>
      </c>
      <c r="E14" s="502">
        <v>44701</v>
      </c>
    </row>
    <row r="15" spans="1:5" s="190" customFormat="1" ht="22.95" customHeight="1">
      <c r="A15" s="501" t="s">
        <v>286</v>
      </c>
      <c r="B15" s="609" t="s">
        <v>316</v>
      </c>
      <c r="C15" s="608" t="s">
        <v>358</v>
      </c>
      <c r="D15" s="502">
        <v>44700</v>
      </c>
      <c r="E15" s="502">
        <v>44701</v>
      </c>
    </row>
    <row r="16" spans="1:5" s="190" customFormat="1" ht="22.95" customHeight="1">
      <c r="A16" s="501" t="s">
        <v>287</v>
      </c>
      <c r="B16" s="609" t="s">
        <v>317</v>
      </c>
      <c r="C16" s="605" t="s">
        <v>359</v>
      </c>
      <c r="D16" s="502">
        <v>44700</v>
      </c>
      <c r="E16" s="502">
        <v>44700</v>
      </c>
    </row>
    <row r="17" spans="1:5" s="190" customFormat="1" ht="22.95" customHeight="1">
      <c r="A17" s="501" t="s">
        <v>286</v>
      </c>
      <c r="B17" s="609" t="s">
        <v>318</v>
      </c>
      <c r="C17" s="607" t="s">
        <v>360</v>
      </c>
      <c r="D17" s="502">
        <v>44699</v>
      </c>
      <c r="E17" s="502">
        <v>44700</v>
      </c>
    </row>
    <row r="18" spans="1:5" s="190" customFormat="1" ht="22.95" customHeight="1">
      <c r="A18" s="501" t="s">
        <v>286</v>
      </c>
      <c r="B18" s="609" t="s">
        <v>288</v>
      </c>
      <c r="C18" s="605" t="s">
        <v>361</v>
      </c>
      <c r="D18" s="502">
        <v>44699</v>
      </c>
      <c r="E18" s="502">
        <v>44700</v>
      </c>
    </row>
    <row r="19" spans="1:5" s="190" customFormat="1" ht="22.95" customHeight="1">
      <c r="A19" s="501" t="s">
        <v>286</v>
      </c>
      <c r="B19" s="609" t="s">
        <v>291</v>
      </c>
      <c r="C19" s="605" t="s">
        <v>362</v>
      </c>
      <c r="D19" s="502">
        <v>44699</v>
      </c>
      <c r="E19" s="502">
        <v>44700</v>
      </c>
    </row>
    <row r="20" spans="1:5" s="190" customFormat="1" ht="22.95" customHeight="1">
      <c r="A20" s="501" t="s">
        <v>286</v>
      </c>
      <c r="B20" s="609" t="s">
        <v>291</v>
      </c>
      <c r="C20" s="607" t="s">
        <v>363</v>
      </c>
      <c r="D20" s="502">
        <v>44699</v>
      </c>
      <c r="E20" s="502">
        <v>44700</v>
      </c>
    </row>
    <row r="21" spans="1:5" s="190" customFormat="1" ht="22.95" customHeight="1">
      <c r="A21" s="501" t="s">
        <v>286</v>
      </c>
      <c r="B21" s="609" t="s">
        <v>319</v>
      </c>
      <c r="C21" s="606" t="s">
        <v>364</v>
      </c>
      <c r="D21" s="502">
        <v>44699</v>
      </c>
      <c r="E21" s="502">
        <v>44700</v>
      </c>
    </row>
    <row r="22" spans="1:5" s="190" customFormat="1" ht="22.95" customHeight="1">
      <c r="A22" s="501" t="s">
        <v>286</v>
      </c>
      <c r="B22" s="609" t="s">
        <v>320</v>
      </c>
      <c r="C22" s="604" t="s">
        <v>365</v>
      </c>
      <c r="D22" s="502">
        <v>44699</v>
      </c>
      <c r="E22" s="502">
        <v>44700</v>
      </c>
    </row>
    <row r="23" spans="1:5" s="190" customFormat="1" ht="22.95" customHeight="1">
      <c r="A23" s="501" t="s">
        <v>286</v>
      </c>
      <c r="B23" s="609" t="s">
        <v>321</v>
      </c>
      <c r="C23" s="607" t="s">
        <v>366</v>
      </c>
      <c r="D23" s="502">
        <v>44699</v>
      </c>
      <c r="E23" s="502">
        <v>44700</v>
      </c>
    </row>
    <row r="24" spans="1:5" s="190" customFormat="1" ht="22.95" customHeight="1">
      <c r="A24" s="501" t="s">
        <v>286</v>
      </c>
      <c r="B24" s="609" t="s">
        <v>321</v>
      </c>
      <c r="C24" s="607" t="s">
        <v>367</v>
      </c>
      <c r="D24" s="502">
        <v>44698</v>
      </c>
      <c r="E24" s="502">
        <v>44699</v>
      </c>
    </row>
    <row r="25" spans="1:5" s="190" customFormat="1" ht="22.95" customHeight="1">
      <c r="A25" s="501" t="s">
        <v>286</v>
      </c>
      <c r="B25" s="609" t="s">
        <v>322</v>
      </c>
      <c r="C25" s="606" t="s">
        <v>368</v>
      </c>
      <c r="D25" s="502">
        <v>44698</v>
      </c>
      <c r="E25" s="502">
        <v>44699</v>
      </c>
    </row>
    <row r="26" spans="1:5" s="190" customFormat="1" ht="22.95" customHeight="1">
      <c r="A26" s="501" t="s">
        <v>286</v>
      </c>
      <c r="B26" s="609" t="s">
        <v>323</v>
      </c>
      <c r="C26" s="605" t="s">
        <v>369</v>
      </c>
      <c r="D26" s="502">
        <v>44698</v>
      </c>
      <c r="E26" s="502">
        <v>44699</v>
      </c>
    </row>
    <row r="27" spans="1:5" s="190" customFormat="1" ht="22.95" customHeight="1">
      <c r="A27" s="501" t="s">
        <v>286</v>
      </c>
      <c r="B27" s="609" t="s">
        <v>324</v>
      </c>
      <c r="C27" s="604" t="s">
        <v>370</v>
      </c>
      <c r="D27" s="502">
        <v>44698</v>
      </c>
      <c r="E27" s="502">
        <v>44699</v>
      </c>
    </row>
    <row r="28" spans="1:5" s="190" customFormat="1" ht="22.95" customHeight="1">
      <c r="A28" s="501" t="s">
        <v>286</v>
      </c>
      <c r="B28" s="609" t="s">
        <v>291</v>
      </c>
      <c r="C28" s="605" t="s">
        <v>325</v>
      </c>
      <c r="D28" s="502">
        <v>44697</v>
      </c>
      <c r="E28" s="502">
        <v>44698</v>
      </c>
    </row>
    <row r="29" spans="1:5" s="190" customFormat="1" ht="22.95" customHeight="1">
      <c r="A29" s="501" t="s">
        <v>289</v>
      </c>
      <c r="B29" s="609" t="s">
        <v>326</v>
      </c>
      <c r="C29" s="604" t="s">
        <v>327</v>
      </c>
      <c r="D29" s="502">
        <v>44697</v>
      </c>
      <c r="E29" s="502">
        <v>44698</v>
      </c>
    </row>
    <row r="30" spans="1:5" s="190" customFormat="1" ht="22.95" customHeight="1">
      <c r="A30" s="501" t="s">
        <v>287</v>
      </c>
      <c r="B30" s="609" t="s">
        <v>328</v>
      </c>
      <c r="C30" s="605" t="s">
        <v>329</v>
      </c>
      <c r="D30" s="502">
        <v>44697</v>
      </c>
      <c r="E30" s="502">
        <v>44698</v>
      </c>
    </row>
    <row r="31" spans="1:5" s="190" customFormat="1" ht="22.95" customHeight="1">
      <c r="A31" s="501" t="s">
        <v>286</v>
      </c>
      <c r="B31" s="609" t="s">
        <v>330</v>
      </c>
      <c r="C31" s="501" t="s">
        <v>331</v>
      </c>
      <c r="D31" s="502">
        <v>44697</v>
      </c>
      <c r="E31" s="502">
        <v>44698</v>
      </c>
    </row>
    <row r="32" spans="1:5" s="190" customFormat="1" ht="22.95" customHeight="1">
      <c r="A32" s="501" t="s">
        <v>289</v>
      </c>
      <c r="B32" s="609" t="s">
        <v>332</v>
      </c>
      <c r="C32" s="501" t="s">
        <v>333</v>
      </c>
      <c r="D32" s="502">
        <v>44697</v>
      </c>
      <c r="E32" s="502">
        <v>44698</v>
      </c>
    </row>
    <row r="33" spans="1:11" s="190" customFormat="1" ht="22.95" customHeight="1">
      <c r="A33" s="501" t="s">
        <v>286</v>
      </c>
      <c r="B33" s="609" t="s">
        <v>334</v>
      </c>
      <c r="C33" s="605" t="s">
        <v>335</v>
      </c>
      <c r="D33" s="502">
        <v>44697</v>
      </c>
      <c r="E33" s="502">
        <v>44697</v>
      </c>
    </row>
    <row r="34" spans="1:11" s="190" customFormat="1" ht="24" customHeight="1">
      <c r="A34" s="501" t="s">
        <v>286</v>
      </c>
      <c r="B34" s="501" t="s">
        <v>334</v>
      </c>
      <c r="C34" s="605" t="s">
        <v>336</v>
      </c>
      <c r="D34" s="502">
        <v>44697</v>
      </c>
      <c r="E34" s="502">
        <v>44697</v>
      </c>
    </row>
    <row r="35" spans="1:11" s="190" customFormat="1" ht="22.95" customHeight="1">
      <c r="A35" s="501" t="s">
        <v>289</v>
      </c>
      <c r="B35" s="501" t="s">
        <v>337</v>
      </c>
      <c r="C35" s="605" t="s">
        <v>338</v>
      </c>
      <c r="D35" s="502">
        <v>44697</v>
      </c>
      <c r="E35" s="502">
        <v>44697</v>
      </c>
    </row>
    <row r="36" spans="1:11" s="190" customFormat="1" ht="22.95" customHeight="1">
      <c r="A36" s="501" t="s">
        <v>286</v>
      </c>
      <c r="B36" s="501" t="s">
        <v>339</v>
      </c>
      <c r="C36" s="606" t="s">
        <v>340</v>
      </c>
      <c r="D36" s="502">
        <v>44694</v>
      </c>
      <c r="E36" s="502">
        <v>44697</v>
      </c>
    </row>
    <row r="37" spans="1:11" s="190" customFormat="1" ht="22.95" customHeight="1">
      <c r="A37" s="501" t="s">
        <v>286</v>
      </c>
      <c r="B37" s="501" t="s">
        <v>292</v>
      </c>
      <c r="C37" s="604" t="s">
        <v>341</v>
      </c>
      <c r="D37" s="502">
        <v>44694</v>
      </c>
      <c r="E37" s="502">
        <v>44697</v>
      </c>
    </row>
    <row r="38" spans="1:11" s="190" customFormat="1" ht="22.95" customHeight="1">
      <c r="A38" s="501" t="s">
        <v>290</v>
      </c>
      <c r="B38" s="501" t="s">
        <v>342</v>
      </c>
      <c r="C38" s="604" t="s">
        <v>343</v>
      </c>
      <c r="D38" s="502">
        <v>44694</v>
      </c>
      <c r="E38" s="502">
        <v>44697</v>
      </c>
    </row>
    <row r="39" spans="1:11" s="190" customFormat="1" ht="22.95" customHeight="1">
      <c r="A39" s="501"/>
      <c r="B39" s="501"/>
      <c r="C39" s="501"/>
      <c r="D39" s="502"/>
      <c r="E39" s="502"/>
    </row>
    <row r="40" spans="1:11" s="190" customFormat="1" ht="22.2" customHeight="1" thickBot="1">
      <c r="A40" s="293"/>
      <c r="B40" s="294"/>
      <c r="C40" s="294"/>
      <c r="D40" s="288"/>
      <c r="E40" s="289"/>
    </row>
    <row r="41" spans="1:11" s="190" customFormat="1" ht="22.2" customHeight="1">
      <c r="A41" s="290"/>
      <c r="B41" s="291"/>
      <c r="C41" s="292"/>
      <c r="D41" s="291"/>
      <c r="E41" s="291"/>
    </row>
    <row r="42" spans="1:11" s="190" customFormat="1" ht="18" customHeight="1">
      <c r="A42" s="284"/>
      <c r="B42" s="285"/>
      <c r="C42" s="468" t="s">
        <v>226</v>
      </c>
      <c r="D42" s="286"/>
      <c r="E42" s="286"/>
    </row>
    <row r="43" spans="1:11" ht="18.75" customHeight="1">
      <c r="A43" s="45"/>
      <c r="B43" s="45"/>
      <c r="C43" s="190"/>
      <c r="D43" s="45"/>
      <c r="E43" s="45"/>
    </row>
    <row r="44" spans="1:11" ht="9" customHeight="1">
      <c r="A44" s="46"/>
      <c r="B44" s="47"/>
      <c r="C44" s="469"/>
      <c r="D44" s="48"/>
      <c r="E44" s="48"/>
    </row>
    <row r="45" spans="1:11" s="49" customFormat="1" ht="20.25" customHeight="1">
      <c r="A45" s="192" t="s">
        <v>176</v>
      </c>
      <c r="B45" s="192"/>
      <c r="C45" s="470"/>
      <c r="D45" s="62"/>
      <c r="E45" s="62"/>
    </row>
    <row r="46" spans="1:11" s="49" customFormat="1" ht="20.25" customHeight="1">
      <c r="A46" s="858" t="s">
        <v>27</v>
      </c>
      <c r="B46" s="858"/>
      <c r="C46" s="858"/>
      <c r="D46" s="63"/>
      <c r="E46" s="63"/>
      <c r="J46" s="191"/>
      <c r="K46" s="191"/>
    </row>
  </sheetData>
  <mergeCells count="1">
    <mergeCell ref="A46:C46"/>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7"/>
  <sheetViews>
    <sheetView zoomScale="91" zoomScaleNormal="91" zoomScaleSheetLayoutView="100" workbookViewId="0">
      <selection activeCell="A8" sqref="A8:XFD9"/>
    </sheetView>
  </sheetViews>
  <sheetFormatPr defaultColWidth="9" defaultRowHeight="16.8" customHeight="1"/>
  <cols>
    <col min="1" max="13" width="9" style="1"/>
    <col min="14" max="14" width="108.6640625" style="1" customWidth="1"/>
    <col min="15" max="15" width="26.88671875" style="14" customWidth="1"/>
    <col min="16" max="16384" width="9" style="1"/>
  </cols>
  <sheetData>
    <row r="1" spans="1:16" ht="43.8" customHeight="1" thickBot="1">
      <c r="A1" s="862" t="s">
        <v>300</v>
      </c>
      <c r="B1" s="863"/>
      <c r="C1" s="863"/>
      <c r="D1" s="863"/>
      <c r="E1" s="863"/>
      <c r="F1" s="863"/>
      <c r="G1" s="863"/>
      <c r="H1" s="863"/>
      <c r="I1" s="863"/>
      <c r="J1" s="863"/>
      <c r="K1" s="863"/>
      <c r="L1" s="863"/>
      <c r="M1" s="863"/>
      <c r="N1" s="864"/>
    </row>
    <row r="2" spans="1:16" s="322" customFormat="1" ht="47.4" customHeight="1" thickBot="1">
      <c r="A2" s="874" t="s">
        <v>450</v>
      </c>
      <c r="B2" s="875"/>
      <c r="C2" s="875"/>
      <c r="D2" s="875"/>
      <c r="E2" s="875"/>
      <c r="F2" s="875"/>
      <c r="G2" s="875"/>
      <c r="H2" s="875"/>
      <c r="I2" s="875"/>
      <c r="J2" s="875"/>
      <c r="K2" s="875"/>
      <c r="L2" s="875"/>
      <c r="M2" s="875"/>
      <c r="N2" s="876"/>
      <c r="O2" s="14"/>
    </row>
    <row r="3" spans="1:16" s="322" customFormat="1" ht="51" customHeight="1">
      <c r="A3" s="877" t="s">
        <v>451</v>
      </c>
      <c r="B3" s="878"/>
      <c r="C3" s="878"/>
      <c r="D3" s="878"/>
      <c r="E3" s="878"/>
      <c r="F3" s="878"/>
      <c r="G3" s="878"/>
      <c r="H3" s="878"/>
      <c r="I3" s="878"/>
      <c r="J3" s="878"/>
      <c r="K3" s="878"/>
      <c r="L3" s="878"/>
      <c r="M3" s="878"/>
      <c r="N3" s="879"/>
      <c r="O3" s="14"/>
    </row>
    <row r="4" spans="1:16" s="508" customFormat="1" ht="45" customHeight="1">
      <c r="A4" s="880" t="s">
        <v>452</v>
      </c>
      <c r="B4" s="881"/>
      <c r="C4" s="881"/>
      <c r="D4" s="881"/>
      <c r="E4" s="881"/>
      <c r="F4" s="881"/>
      <c r="G4" s="881"/>
      <c r="H4" s="881"/>
      <c r="I4" s="881"/>
      <c r="J4" s="881"/>
      <c r="K4" s="881"/>
      <c r="L4" s="881"/>
      <c r="M4" s="881"/>
      <c r="N4" s="882"/>
      <c r="O4" s="14"/>
    </row>
    <row r="5" spans="1:16" ht="51.6" customHeight="1" thickBot="1">
      <c r="A5" s="871" t="s">
        <v>453</v>
      </c>
      <c r="B5" s="872"/>
      <c r="C5" s="872"/>
      <c r="D5" s="872"/>
      <c r="E5" s="872"/>
      <c r="F5" s="872"/>
      <c r="G5" s="872"/>
      <c r="H5" s="872"/>
      <c r="I5" s="872"/>
      <c r="J5" s="872"/>
      <c r="K5" s="872"/>
      <c r="L5" s="872"/>
      <c r="M5" s="872"/>
      <c r="N5" s="873"/>
      <c r="O5" s="58"/>
    </row>
    <row r="6" spans="1:16" ht="48" customHeight="1">
      <c r="A6" s="865" t="s">
        <v>454</v>
      </c>
      <c r="B6" s="866"/>
      <c r="C6" s="866"/>
      <c r="D6" s="866"/>
      <c r="E6" s="866"/>
      <c r="F6" s="866"/>
      <c r="G6" s="866"/>
      <c r="H6" s="866"/>
      <c r="I6" s="866"/>
      <c r="J6" s="866"/>
      <c r="K6" s="866"/>
      <c r="L6" s="866"/>
      <c r="M6" s="866"/>
      <c r="N6" s="867"/>
    </row>
    <row r="7" spans="1:16" ht="151.80000000000001" customHeight="1" thickBot="1">
      <c r="A7" s="868" t="s">
        <v>455</v>
      </c>
      <c r="B7" s="869"/>
      <c r="C7" s="869"/>
      <c r="D7" s="869"/>
      <c r="E7" s="869"/>
      <c r="F7" s="869"/>
      <c r="G7" s="869"/>
      <c r="H7" s="869"/>
      <c r="I7" s="869"/>
      <c r="J7" s="869"/>
      <c r="K7" s="869"/>
      <c r="L7" s="869"/>
      <c r="M7" s="869"/>
      <c r="N7" s="870"/>
      <c r="O7" s="52"/>
    </row>
    <row r="8" spans="1:16" ht="49.2" hidden="1" customHeight="1">
      <c r="A8" s="859"/>
      <c r="B8" s="860"/>
      <c r="C8" s="860"/>
      <c r="D8" s="860"/>
      <c r="E8" s="860"/>
      <c r="F8" s="860"/>
      <c r="G8" s="860"/>
      <c r="H8" s="860"/>
      <c r="I8" s="860"/>
      <c r="J8" s="860"/>
      <c r="K8" s="860"/>
      <c r="L8" s="860"/>
      <c r="M8" s="860"/>
      <c r="N8" s="861"/>
    </row>
    <row r="9" spans="1:16" ht="277.8" hidden="1" customHeight="1" thickBot="1">
      <c r="A9" s="883"/>
      <c r="B9" s="884"/>
      <c r="C9" s="884"/>
      <c r="D9" s="884"/>
      <c r="E9" s="884"/>
      <c r="F9" s="884"/>
      <c r="G9" s="884"/>
      <c r="H9" s="884"/>
      <c r="I9" s="884"/>
      <c r="J9" s="884"/>
      <c r="K9" s="884"/>
      <c r="L9" s="884"/>
      <c r="M9" s="884"/>
      <c r="N9" s="885"/>
      <c r="O9" s="58"/>
    </row>
    <row r="10" spans="1:16" s="193" customFormat="1" ht="42" hidden="1" customHeight="1">
      <c r="A10" s="889"/>
      <c r="B10" s="866"/>
      <c r="C10" s="866"/>
      <c r="D10" s="866"/>
      <c r="E10" s="866"/>
      <c r="F10" s="866"/>
      <c r="G10" s="866"/>
      <c r="H10" s="866"/>
      <c r="I10" s="866"/>
      <c r="J10" s="866"/>
      <c r="K10" s="866"/>
      <c r="L10" s="866"/>
      <c r="M10" s="866"/>
      <c r="N10" s="867"/>
      <c r="O10" s="58"/>
    </row>
    <row r="11" spans="1:16" s="193" customFormat="1" ht="157.80000000000001" hidden="1" customHeight="1" thickBot="1">
      <c r="A11" s="868"/>
      <c r="B11" s="869"/>
      <c r="C11" s="869"/>
      <c r="D11" s="869"/>
      <c r="E11" s="869"/>
      <c r="F11" s="869"/>
      <c r="G11" s="869"/>
      <c r="H11" s="869"/>
      <c r="I11" s="869"/>
      <c r="J11" s="869"/>
      <c r="K11" s="869"/>
      <c r="L11" s="869"/>
      <c r="M11" s="869"/>
      <c r="N11" s="870"/>
      <c r="O11" s="58"/>
    </row>
    <row r="12" spans="1:16" s="145" customFormat="1" ht="45.6" hidden="1" customHeight="1">
      <c r="A12" s="895"/>
      <c r="B12" s="896"/>
      <c r="C12" s="896"/>
      <c r="D12" s="896"/>
      <c r="E12" s="896"/>
      <c r="F12" s="896"/>
      <c r="G12" s="896"/>
      <c r="H12" s="896"/>
      <c r="I12" s="896"/>
      <c r="J12" s="896"/>
      <c r="K12" s="896"/>
      <c r="L12" s="896"/>
      <c r="M12" s="896"/>
      <c r="N12" s="897"/>
      <c r="O12" s="526"/>
    </row>
    <row r="13" spans="1:16" s="145" customFormat="1" ht="76.2" hidden="1" customHeight="1" thickBot="1">
      <c r="A13" s="898"/>
      <c r="B13" s="899"/>
      <c r="C13" s="899"/>
      <c r="D13" s="899"/>
      <c r="E13" s="899"/>
      <c r="F13" s="899"/>
      <c r="G13" s="899"/>
      <c r="H13" s="899"/>
      <c r="I13" s="899"/>
      <c r="J13" s="899"/>
      <c r="K13" s="899"/>
      <c r="L13" s="899"/>
      <c r="M13" s="899"/>
      <c r="N13" s="900"/>
      <c r="O13" s="526"/>
    </row>
    <row r="14" spans="1:16" s="145" customFormat="1" ht="27" customHeight="1">
      <c r="A14" s="141"/>
      <c r="B14" s="142"/>
      <c r="C14" s="142"/>
      <c r="D14" s="142"/>
      <c r="E14" s="142"/>
      <c r="F14" s="142"/>
      <c r="G14" s="142"/>
      <c r="H14" s="142"/>
      <c r="I14" s="142"/>
      <c r="J14" s="142"/>
      <c r="K14" s="142"/>
      <c r="L14" s="142"/>
      <c r="M14" s="142"/>
      <c r="N14" s="143"/>
      <c r="O14" s="144"/>
    </row>
    <row r="15" spans="1:16" s="145" customFormat="1" ht="27" customHeight="1" thickBot="1">
      <c r="A15" s="141"/>
      <c r="B15" s="142"/>
      <c r="C15" s="142"/>
      <c r="D15" s="142"/>
      <c r="E15" s="142"/>
      <c r="F15" s="142"/>
      <c r="G15" s="142"/>
      <c r="H15" s="142"/>
      <c r="I15" s="142"/>
      <c r="J15" s="142"/>
      <c r="K15" s="142"/>
      <c r="L15" s="142"/>
      <c r="M15" s="142"/>
      <c r="N15" s="143"/>
      <c r="O15" s="144"/>
    </row>
    <row r="16" spans="1:16" ht="49.2" customHeight="1">
      <c r="A16" s="890" t="s">
        <v>371</v>
      </c>
      <c r="B16" s="890"/>
      <c r="C16" s="890"/>
      <c r="D16" s="890"/>
      <c r="E16" s="890"/>
      <c r="F16" s="890"/>
      <c r="G16" s="890"/>
      <c r="H16" s="890"/>
      <c r="I16" s="890"/>
      <c r="J16" s="890"/>
      <c r="K16" s="890"/>
      <c r="L16" s="890"/>
      <c r="M16" s="890"/>
      <c r="N16" s="891"/>
      <c r="P16" s="53"/>
    </row>
    <row r="17" spans="1:16" ht="21.6" customHeight="1" thickBot="1">
      <c r="A17" s="886" t="s">
        <v>255</v>
      </c>
      <c r="B17" s="887"/>
      <c r="C17" s="887"/>
      <c r="D17" s="887"/>
      <c r="E17" s="887"/>
      <c r="F17" s="887"/>
      <c r="G17" s="887"/>
      <c r="H17" s="887"/>
      <c r="I17" s="887"/>
      <c r="J17" s="887"/>
      <c r="K17" s="887"/>
      <c r="L17" s="887"/>
      <c r="M17" s="887"/>
      <c r="N17" s="888"/>
      <c r="O17" s="65" t="s">
        <v>216</v>
      </c>
      <c r="P17" s="53"/>
    </row>
    <row r="18" spans="1:16" s="283" customFormat="1" ht="66" customHeight="1" thickBot="1">
      <c r="A18" s="892" t="s">
        <v>268</v>
      </c>
      <c r="B18" s="893"/>
      <c r="C18" s="893"/>
      <c r="D18" s="893"/>
      <c r="E18" s="893"/>
      <c r="F18" s="893"/>
      <c r="G18" s="893"/>
      <c r="H18" s="893"/>
      <c r="I18" s="893"/>
      <c r="J18" s="893"/>
      <c r="K18" s="893"/>
      <c r="L18" s="893"/>
      <c r="M18" s="893"/>
      <c r="N18" s="894"/>
      <c r="O18" s="14" t="s">
        <v>216</v>
      </c>
      <c r="P18" s="53"/>
    </row>
    <row r="19" spans="1:16" ht="50.4" customHeight="1" thickBot="1">
      <c r="A19" s="59"/>
      <c r="B19" s="60"/>
      <c r="C19" s="60"/>
      <c r="D19" s="60"/>
      <c r="E19" s="60"/>
      <c r="F19" s="60"/>
      <c r="G19" s="60"/>
      <c r="H19" s="60"/>
      <c r="I19" s="60"/>
      <c r="J19" s="60"/>
      <c r="K19" s="60"/>
      <c r="L19" s="60"/>
      <c r="M19" s="60"/>
      <c r="N19" s="61"/>
      <c r="P19" s="53"/>
    </row>
    <row r="20" spans="1:16" ht="45.6" customHeight="1">
      <c r="A20" s="821" t="s">
        <v>29</v>
      </c>
      <c r="B20" s="822"/>
      <c r="C20" s="822"/>
      <c r="D20" s="822"/>
      <c r="E20" s="822"/>
      <c r="F20" s="822"/>
      <c r="G20" s="822"/>
      <c r="H20" s="822"/>
      <c r="I20" s="822"/>
      <c r="J20" s="822"/>
      <c r="K20" s="822"/>
      <c r="L20" s="822"/>
      <c r="M20" s="822"/>
      <c r="N20" s="822"/>
      <c r="O20" s="54"/>
      <c r="P20" s="49"/>
    </row>
    <row r="21" spans="1:16" ht="40.200000000000003" customHeight="1">
      <c r="A21" s="823" t="s">
        <v>27</v>
      </c>
      <c r="B21" s="824"/>
      <c r="C21" s="824"/>
      <c r="D21" s="824"/>
      <c r="E21" s="824"/>
      <c r="F21" s="824"/>
      <c r="G21" s="824"/>
      <c r="H21" s="824"/>
      <c r="I21" s="824"/>
      <c r="J21" s="824"/>
      <c r="K21" s="824"/>
      <c r="L21" s="824"/>
      <c r="M21" s="824"/>
      <c r="N21" s="824"/>
      <c r="O21" s="54"/>
      <c r="P21" s="49"/>
    </row>
    <row r="22" spans="1:16" ht="18.600000000000001" customHeight="1"/>
    <row r="23" spans="1:16" ht="18.600000000000001" customHeight="1"/>
    <row r="24" spans="1:16" ht="18.600000000000001" customHeight="1"/>
    <row r="25" spans="1:16" ht="18.600000000000001" customHeight="1"/>
    <row r="26" spans="1:16" ht="18.600000000000001" customHeight="1"/>
    <row r="27" spans="1:16" ht="18.600000000000001" customHeight="1"/>
    <row r="28" spans="1:16" ht="18.600000000000001" customHeight="1"/>
    <row r="29" spans="1:16" ht="18.600000000000001" customHeight="1"/>
    <row r="30" spans="1:16" ht="18.600000000000001" customHeight="1"/>
    <row r="31" spans="1:16" ht="18.600000000000001" customHeight="1"/>
    <row r="32" spans="1:16"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row r="1025" ht="18.600000000000001" customHeight="1"/>
    <row r="1026" ht="18.600000000000001" customHeight="1"/>
    <row r="1027" ht="18.600000000000001" customHeight="1"/>
  </sheetData>
  <mergeCells count="18">
    <mergeCell ref="A9:N9"/>
    <mergeCell ref="A21:N21"/>
    <mergeCell ref="A20:N20"/>
    <mergeCell ref="A17:N17"/>
    <mergeCell ref="A10:N10"/>
    <mergeCell ref="A11:N11"/>
    <mergeCell ref="A16:N16"/>
    <mergeCell ref="A18:N18"/>
    <mergeCell ref="A12:N12"/>
    <mergeCell ref="A13:N13"/>
    <mergeCell ref="A8:N8"/>
    <mergeCell ref="A1:N1"/>
    <mergeCell ref="A6:N6"/>
    <mergeCell ref="A7:N7"/>
    <mergeCell ref="A5:N5"/>
    <mergeCell ref="A2:N2"/>
    <mergeCell ref="A3:N3"/>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N37"/>
  <sheetViews>
    <sheetView view="pageBreakPreview" zoomScale="95" zoomScaleNormal="75" zoomScaleSheetLayoutView="95" workbookViewId="0">
      <selection activeCell="A6" sqref="A6"/>
    </sheetView>
  </sheetViews>
  <sheetFormatPr defaultColWidth="9" defaultRowHeight="14.4"/>
  <cols>
    <col min="1" max="1" width="212.109375" style="6" customWidth="1"/>
    <col min="2" max="2" width="33.109375" style="4" hidden="1" customWidth="1"/>
    <col min="3" max="3" width="23.109375" style="5" hidden="1" customWidth="1"/>
    <col min="4" max="16384" width="9" style="7"/>
  </cols>
  <sheetData>
    <row r="1" spans="1:14" s="57" customFormat="1" ht="46.2" customHeight="1" thickBot="1">
      <c r="A1" s="212" t="s">
        <v>301</v>
      </c>
      <c r="B1" s="55" t="s">
        <v>0</v>
      </c>
      <c r="C1" s="56" t="s">
        <v>2</v>
      </c>
    </row>
    <row r="2" spans="1:14" s="53" customFormat="1" ht="53.25" customHeight="1">
      <c r="A2" s="524" t="s">
        <v>456</v>
      </c>
      <c r="B2" s="3"/>
      <c r="C2" s="901"/>
    </row>
    <row r="3" spans="1:14" s="53" customFormat="1" ht="76.2" customHeight="1">
      <c r="A3" s="493" t="s">
        <v>457</v>
      </c>
      <c r="B3" s="66"/>
      <c r="C3" s="902"/>
    </row>
    <row r="4" spans="1:14" s="53" customFormat="1" ht="27.6" customHeight="1" thickBot="1">
      <c r="A4" s="181" t="s">
        <v>458</v>
      </c>
    </row>
    <row r="5" spans="1:14" s="53" customFormat="1" ht="53.25" customHeight="1">
      <c r="A5" s="510" t="s">
        <v>459</v>
      </c>
      <c r="B5" s="3"/>
      <c r="C5" s="901"/>
    </row>
    <row r="6" spans="1:14" s="53" customFormat="1" ht="227.4" customHeight="1">
      <c r="A6" s="494" t="s">
        <v>460</v>
      </c>
      <c r="B6" s="66"/>
      <c r="C6" s="902"/>
      <c r="D6" t="s">
        <v>216</v>
      </c>
    </row>
    <row r="7" spans="1:14" s="53" customFormat="1" ht="31.2" customHeight="1" thickBot="1">
      <c r="A7" s="181" t="s">
        <v>461</v>
      </c>
    </row>
    <row r="8" spans="1:14" s="53" customFormat="1" ht="60.6" customHeight="1">
      <c r="A8" s="511" t="s">
        <v>462</v>
      </c>
      <c r="B8" s="266"/>
      <c r="C8" s="901"/>
    </row>
    <row r="9" spans="1:14" s="53" customFormat="1" ht="235.2" customHeight="1">
      <c r="A9" s="492" t="s">
        <v>463</v>
      </c>
      <c r="B9" s="267"/>
      <c r="C9" s="902"/>
    </row>
    <row r="10" spans="1:14" s="53" customFormat="1" ht="42.6" customHeight="1" thickBot="1">
      <c r="A10" s="268" t="s">
        <v>464</v>
      </c>
    </row>
    <row r="11" spans="1:14" s="53" customFormat="1" ht="53.25" hidden="1" customHeight="1">
      <c r="A11" s="307"/>
      <c r="B11" s="305"/>
      <c r="C11" s="305"/>
      <c r="D11" s="305"/>
      <c r="E11" s="305"/>
      <c r="F11" s="305"/>
      <c r="G11" s="305"/>
      <c r="H11" s="305"/>
      <c r="I11" s="305"/>
      <c r="J11" s="305"/>
      <c r="K11" s="305"/>
      <c r="L11" s="305"/>
      <c r="M11" s="305"/>
      <c r="N11" s="306"/>
    </row>
    <row r="12" spans="1:14" s="53" customFormat="1" ht="249.6" hidden="1" customHeight="1" thickBot="1">
      <c r="A12" s="313"/>
      <c r="B12" s="314"/>
      <c r="C12" s="314"/>
      <c r="D12" s="314"/>
      <c r="E12" s="314"/>
      <c r="F12" s="314"/>
      <c r="G12" s="314"/>
      <c r="H12" s="314"/>
      <c r="I12" s="314"/>
      <c r="J12" s="314"/>
      <c r="K12" s="314"/>
      <c r="L12" s="314"/>
      <c r="M12" s="314"/>
      <c r="N12" s="315"/>
    </row>
    <row r="13" spans="1:14" s="53" customFormat="1" ht="42.6" hidden="1" customHeight="1" thickBot="1">
      <c r="A13" s="181"/>
    </row>
    <row r="14" spans="1:14" s="53" customFormat="1" ht="42.6" hidden="1" customHeight="1">
      <c r="A14" s="287"/>
    </row>
    <row r="15" spans="1:14" s="53" customFormat="1" ht="39" customHeight="1">
      <c r="A15" s="53" t="s">
        <v>223</v>
      </c>
    </row>
    <row r="16" spans="1:14" s="53" customFormat="1" ht="32.25" customHeight="1">
      <c r="A16" s="53" t="s">
        <v>224</v>
      </c>
    </row>
    <row r="17" spans="1:3" s="53" customFormat="1" ht="36.75" customHeight="1">
      <c r="A17" s="6"/>
      <c r="B17" s="4"/>
      <c r="C17" s="5"/>
    </row>
    <row r="18" spans="1:3" s="53" customFormat="1" ht="33" customHeight="1">
      <c r="A18" s="6"/>
      <c r="B18" s="4"/>
      <c r="C18" s="5"/>
    </row>
    <row r="19" spans="1:3" s="53" customFormat="1" ht="36.75" customHeight="1">
      <c r="A19" s="6"/>
      <c r="B19" s="4"/>
      <c r="C19" s="5"/>
    </row>
    <row r="20" spans="1:3" s="53" customFormat="1" ht="36.75" customHeight="1">
      <c r="A20" s="6"/>
      <c r="B20" s="4"/>
      <c r="C20" s="5"/>
    </row>
    <row r="21" spans="1:3" s="53" customFormat="1" ht="25.5" customHeight="1">
      <c r="A21" s="6"/>
      <c r="B21" s="4"/>
      <c r="C21" s="5"/>
    </row>
    <row r="22" spans="1:3" s="53" customFormat="1" ht="32.25" customHeight="1">
      <c r="A22" s="6"/>
      <c r="B22" s="4"/>
      <c r="C22" s="5"/>
    </row>
    <row r="23" spans="1:3" s="53" customFormat="1" ht="30.75" customHeight="1">
      <c r="A23" s="6"/>
      <c r="B23" s="4"/>
      <c r="C23" s="5"/>
    </row>
    <row r="24" spans="1:3" s="53" customFormat="1" ht="42.75" customHeight="1">
      <c r="A24" s="6"/>
      <c r="B24" s="4"/>
      <c r="C24" s="5"/>
    </row>
    <row r="25" spans="1:3" s="53" customFormat="1" ht="43.5" customHeight="1">
      <c r="A25" s="6"/>
      <c r="B25" s="4"/>
      <c r="C25" s="5"/>
    </row>
    <row r="26" spans="1:3" s="53" customFormat="1" ht="27.75" customHeight="1">
      <c r="A26" s="6"/>
      <c r="B26" s="4"/>
      <c r="C26" s="5"/>
    </row>
    <row r="27" spans="1:3" s="53" customFormat="1" ht="30.75" customHeight="1">
      <c r="A27" s="6"/>
      <c r="B27" s="4"/>
      <c r="C27" s="5"/>
    </row>
    <row r="28" spans="1:3" s="8" customFormat="1" ht="29.25" customHeight="1">
      <c r="A28" s="6"/>
      <c r="B28" s="4"/>
      <c r="C28" s="5"/>
    </row>
    <row r="29" spans="1:3" ht="27" customHeight="1"/>
    <row r="30" spans="1:3" ht="27" customHeight="1"/>
    <row r="31" spans="1:3" s="53" customFormat="1" ht="27" customHeight="1">
      <c r="A31" s="6"/>
      <c r="B31" s="4"/>
      <c r="C31" s="5"/>
    </row>
    <row r="32" spans="1:3" s="53" customFormat="1" ht="27" customHeight="1">
      <c r="A32" s="6"/>
      <c r="B32" s="4"/>
      <c r="C32" s="5"/>
    </row>
    <row r="33" spans="1:3" s="53" customFormat="1" ht="27" customHeight="1">
      <c r="A33" s="6"/>
      <c r="B33" s="4"/>
      <c r="C33" s="5"/>
    </row>
    <row r="34" spans="1:3" s="53" customFormat="1" ht="27" customHeight="1">
      <c r="A34" s="6"/>
      <c r="B34" s="4"/>
      <c r="C34" s="5"/>
    </row>
    <row r="35" spans="1:3" s="53" customFormat="1" ht="27" customHeight="1">
      <c r="A35" s="6"/>
      <c r="B35" s="4"/>
      <c r="C35" s="5"/>
    </row>
    <row r="36" spans="1:3" s="53" customFormat="1" ht="27" customHeight="1">
      <c r="A36" s="6"/>
      <c r="B36" s="4"/>
      <c r="C36" s="5"/>
    </row>
    <row r="37" spans="1:3" s="53" customFormat="1" ht="27" customHeight="1">
      <c r="A37" s="6"/>
      <c r="B37" s="4"/>
      <c r="C37" s="5"/>
    </row>
  </sheetData>
  <mergeCells count="3">
    <mergeCell ref="C2:C3"/>
    <mergeCell ref="C5:C6"/>
    <mergeCell ref="C8:C9"/>
  </mergeCells>
  <phoneticPr fontId="16"/>
  <hyperlinks>
    <hyperlink ref="A4" r:id="rId1" xr:uid="{9751E84C-619C-464A-B14E-2EB1E70899F2}"/>
    <hyperlink ref="A7" r:id="rId2" xr:uid="{EFEADA6D-879B-48FE-8AB6-440BAAD6BAEE}"/>
    <hyperlink ref="A10" r:id="rId3" xr:uid="{4DD266C1-AD1F-4116-B9EA-3BA93C59C926}"/>
  </hyperlinks>
  <pageMargins left="0" right="0" top="0.19685039370078741" bottom="0.39370078740157483" header="0" footer="0.19685039370078741"/>
  <pageSetup paperSize="8" scale="55" orientation="portrait" horizontalDpi="300" verticalDpi="300"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D61E0-C409-4505-9502-76758B85CCC6}">
  <dimension ref="A1:Y100"/>
  <sheetViews>
    <sheetView view="pageBreakPreview" zoomScaleNormal="94" zoomScaleSheetLayoutView="100" workbookViewId="0">
      <selection activeCell="R12" sqref="R12"/>
    </sheetView>
  </sheetViews>
  <sheetFormatPr defaultColWidth="8.88671875" defaultRowHeight="13.2"/>
  <cols>
    <col min="1" max="1" width="1.6640625" style="194" customWidth="1"/>
    <col min="2" max="2" width="2.6640625" style="194" hidden="1" customWidth="1"/>
    <col min="3" max="4" width="14.77734375" style="194" customWidth="1"/>
    <col min="5" max="5" width="14.77734375" style="333" customWidth="1"/>
    <col min="6" max="6" width="8.88671875" style="333"/>
    <col min="7" max="7" width="5.21875" style="333" customWidth="1"/>
    <col min="8" max="8" width="12.5546875" style="194" customWidth="1"/>
    <col min="9" max="9" width="8.88671875" style="194"/>
    <col min="10" max="10" width="6.33203125" style="194" customWidth="1"/>
    <col min="11" max="13" width="8.88671875" style="194"/>
    <col min="14" max="14" width="4.33203125" style="194" customWidth="1"/>
    <col min="15" max="15" width="6.44140625" style="194" customWidth="1"/>
    <col min="16" max="19" width="8.88671875" style="194"/>
    <col min="20" max="20" width="2.21875" style="194" customWidth="1"/>
    <col min="21" max="24" width="8.88671875" style="194"/>
    <col min="25" max="25" width="5.44140625" style="194" customWidth="1"/>
    <col min="26" max="16384" width="8.88671875" style="194"/>
  </cols>
  <sheetData>
    <row r="1" spans="1:25" ht="6" customHeight="1"/>
    <row r="2" spans="1:25" ht="39.6" customHeight="1">
      <c r="A2" s="325"/>
      <c r="B2" s="325"/>
      <c r="C2" s="325"/>
      <c r="D2" s="644"/>
      <c r="E2" s="644"/>
      <c r="F2" s="644"/>
      <c r="G2" s="644"/>
      <c r="H2" s="644"/>
      <c r="I2" s="644"/>
      <c r="J2" s="645"/>
      <c r="K2" s="645"/>
      <c r="L2" s="645"/>
      <c r="M2" s="645"/>
      <c r="N2" s="645"/>
      <c r="O2" s="645"/>
      <c r="P2" s="645"/>
      <c r="Q2" s="325"/>
      <c r="R2" s="325"/>
      <c r="S2" s="325"/>
      <c r="T2" s="325"/>
      <c r="U2" s="326"/>
      <c r="V2" s="326"/>
      <c r="W2" s="326"/>
      <c r="X2" s="326"/>
      <c r="Y2" s="326"/>
    </row>
    <row r="3" spans="1:25" ht="37.200000000000003" customHeight="1">
      <c r="A3" s="325"/>
      <c r="B3" s="325"/>
      <c r="C3" s="450" t="s">
        <v>208</v>
      </c>
      <c r="D3" s="450"/>
      <c r="E3" s="450"/>
      <c r="F3" s="450"/>
      <c r="G3" s="450"/>
      <c r="H3" s="450"/>
      <c r="I3" s="450"/>
      <c r="J3" s="450"/>
      <c r="K3" s="450"/>
      <c r="L3" s="450"/>
      <c r="M3" s="450"/>
      <c r="N3" s="450"/>
      <c r="O3" s="450"/>
      <c r="P3" s="450"/>
      <c r="Q3" s="450"/>
      <c r="R3" s="450"/>
      <c r="S3" s="450"/>
      <c r="T3" s="450"/>
      <c r="U3" s="326"/>
      <c r="V3" s="326"/>
      <c r="W3" s="326"/>
      <c r="X3" s="326"/>
      <c r="Y3" s="326"/>
    </row>
    <row r="4" spans="1:25" ht="32.4" customHeight="1">
      <c r="A4" s="325"/>
      <c r="B4" s="325"/>
      <c r="C4" s="325"/>
      <c r="D4" s="325"/>
      <c r="E4" s="325"/>
      <c r="F4" s="325"/>
      <c r="G4" s="325"/>
      <c r="H4" s="325"/>
      <c r="I4" s="325"/>
      <c r="J4" s="325"/>
      <c r="K4" s="325"/>
      <c r="L4" s="325"/>
      <c r="M4" s="450"/>
      <c r="N4" s="450"/>
      <c r="O4" s="450"/>
      <c r="P4" s="450"/>
      <c r="Q4" s="450"/>
      <c r="R4" s="450"/>
      <c r="S4" s="450"/>
      <c r="T4" s="450"/>
      <c r="U4" s="326"/>
      <c r="V4" s="326"/>
      <c r="W4" s="326"/>
      <c r="X4" s="326"/>
      <c r="Y4" s="326"/>
    </row>
    <row r="5" spans="1:25" ht="11.4" customHeight="1">
      <c r="A5" s="325"/>
      <c r="B5" s="325"/>
      <c r="C5" s="325"/>
      <c r="D5" s="325"/>
      <c r="E5" s="325"/>
      <c r="F5" s="325"/>
      <c r="G5" s="325"/>
      <c r="H5" s="325"/>
      <c r="I5" s="325"/>
      <c r="J5" s="325"/>
      <c r="K5" s="325"/>
      <c r="L5" s="325"/>
      <c r="M5" s="325"/>
      <c r="N5" s="543"/>
      <c r="O5" s="543"/>
      <c r="P5" s="543"/>
      <c r="Q5" s="543"/>
      <c r="R5" s="543"/>
      <c r="S5" s="543"/>
      <c r="T5" s="543"/>
      <c r="U5" s="326"/>
      <c r="V5" s="326"/>
      <c r="W5" s="326"/>
      <c r="X5" s="326"/>
      <c r="Y5" s="326"/>
    </row>
    <row r="6" spans="1:25" ht="23.4" customHeight="1">
      <c r="A6" s="325"/>
      <c r="B6" s="325"/>
      <c r="C6" s="325"/>
      <c r="D6" s="325"/>
      <c r="E6" s="325"/>
      <c r="F6" s="325"/>
      <c r="G6" s="325"/>
      <c r="H6" s="325"/>
      <c r="I6" s="325"/>
      <c r="J6" s="325"/>
      <c r="K6" s="325"/>
      <c r="L6" s="325"/>
      <c r="M6" s="325"/>
      <c r="N6" s="543"/>
      <c r="O6" s="543"/>
      <c r="P6" s="543"/>
      <c r="Q6" s="543"/>
      <c r="R6" s="543"/>
      <c r="S6" s="543"/>
      <c r="T6" s="543"/>
      <c r="U6" s="326"/>
      <c r="V6" s="326"/>
      <c r="W6" s="326"/>
      <c r="X6" s="326"/>
      <c r="Y6" s="326"/>
    </row>
    <row r="7" spans="1:25" ht="16.2">
      <c r="A7" s="325"/>
      <c r="B7" s="325"/>
      <c r="C7" s="325"/>
      <c r="D7" s="325"/>
      <c r="E7" s="325"/>
      <c r="F7" s="325"/>
      <c r="G7" s="325"/>
      <c r="H7" s="325"/>
      <c r="I7" s="325"/>
      <c r="J7" s="325"/>
      <c r="K7" s="325"/>
      <c r="L7" s="325"/>
      <c r="M7" s="325"/>
      <c r="N7" s="543"/>
      <c r="O7" s="543"/>
      <c r="P7" s="543"/>
      <c r="Q7" s="543"/>
      <c r="R7" s="543"/>
      <c r="S7" s="543"/>
      <c r="T7" s="543"/>
      <c r="U7" s="326"/>
      <c r="V7" s="326"/>
      <c r="W7" s="326"/>
      <c r="X7" s="326"/>
      <c r="Y7" s="326"/>
    </row>
    <row r="8" spans="1:25" ht="11.4" customHeight="1">
      <c r="A8" s="325"/>
      <c r="B8" s="325"/>
      <c r="C8" s="325"/>
      <c r="D8" s="325"/>
      <c r="E8" s="325"/>
      <c r="F8" s="325"/>
      <c r="G8" s="325"/>
      <c r="H8" s="325"/>
      <c r="I8" s="325"/>
      <c r="J8" s="325"/>
      <c r="K8" s="325"/>
      <c r="L8" s="325"/>
      <c r="M8" s="325"/>
      <c r="N8" s="543"/>
      <c r="O8" s="543"/>
      <c r="P8" s="543"/>
      <c r="Q8" s="543"/>
      <c r="R8" s="543"/>
      <c r="S8" s="646"/>
      <c r="T8" s="646"/>
      <c r="U8" s="326"/>
      <c r="V8" s="326"/>
      <c r="W8" s="326"/>
      <c r="X8" s="326"/>
      <c r="Y8" s="326"/>
    </row>
    <row r="9" spans="1:25" ht="16.2" customHeight="1">
      <c r="A9" s="325"/>
      <c r="B9" s="325"/>
      <c r="C9" s="325"/>
      <c r="D9" s="325"/>
      <c r="E9" s="325"/>
      <c r="F9" s="325"/>
      <c r="G9" s="325"/>
      <c r="H9" s="325"/>
      <c r="I9" s="325"/>
      <c r="J9" s="325"/>
      <c r="K9" s="325"/>
      <c r="L9" s="325"/>
      <c r="M9" s="325"/>
      <c r="N9" s="543"/>
      <c r="O9" s="543"/>
      <c r="P9" s="543"/>
      <c r="Q9" s="543"/>
      <c r="R9" s="543"/>
      <c r="S9" s="646"/>
      <c r="T9" s="646"/>
      <c r="U9" s="326"/>
      <c r="V9" s="326"/>
      <c r="W9" s="326"/>
      <c r="X9" s="326"/>
      <c r="Y9" s="326"/>
    </row>
    <row r="10" spans="1:25" ht="16.2" customHeight="1">
      <c r="A10" s="325"/>
      <c r="B10" s="325"/>
      <c r="C10" s="325"/>
      <c r="D10" s="325"/>
      <c r="E10" s="325"/>
      <c r="F10" s="325"/>
      <c r="G10" s="325"/>
      <c r="H10" s="325"/>
      <c r="I10" s="325"/>
      <c r="J10" s="325"/>
      <c r="K10" s="325"/>
      <c r="L10" s="325"/>
      <c r="M10" s="325"/>
      <c r="N10" s="543"/>
      <c r="O10" s="543"/>
      <c r="P10" s="543"/>
      <c r="Q10" s="543"/>
      <c r="R10" s="543"/>
      <c r="S10" s="646"/>
      <c r="T10" s="646"/>
      <c r="U10" s="326"/>
      <c r="V10" s="326"/>
      <c r="W10" s="326"/>
      <c r="X10" s="326"/>
      <c r="Y10" s="326"/>
    </row>
    <row r="11" spans="1:25" ht="11.4" customHeight="1">
      <c r="A11" s="325"/>
      <c r="B11" s="325"/>
      <c r="C11" s="325"/>
      <c r="D11" s="325"/>
      <c r="E11" s="325"/>
      <c r="F11" s="325"/>
      <c r="G11" s="325"/>
      <c r="H11" s="325"/>
      <c r="I11" s="325"/>
      <c r="J11" s="325"/>
      <c r="K11" s="325"/>
      <c r="L11" s="325"/>
      <c r="M11" s="325"/>
      <c r="N11" s="543"/>
      <c r="O11" s="543"/>
      <c r="P11" s="543"/>
      <c r="Q11" s="543"/>
      <c r="R11" s="543"/>
      <c r="S11" s="646"/>
      <c r="T11" s="646"/>
      <c r="U11" s="326"/>
      <c r="V11" s="326"/>
      <c r="W11" s="326"/>
      <c r="X11" s="326"/>
      <c r="Y11" s="326"/>
    </row>
    <row r="12" spans="1:25" ht="107.4" customHeight="1">
      <c r="A12" s="325"/>
      <c r="B12" s="325"/>
      <c r="C12" s="325"/>
      <c r="D12" s="325"/>
      <c r="E12" s="325"/>
      <c r="F12" s="325"/>
      <c r="G12" s="325"/>
      <c r="H12" s="325"/>
      <c r="I12" s="325"/>
      <c r="J12" s="325"/>
      <c r="K12" s="325"/>
      <c r="L12" s="325"/>
      <c r="M12" s="325"/>
      <c r="N12" s="543"/>
      <c r="O12" s="543"/>
      <c r="P12" s="543"/>
      <c r="Q12" s="543"/>
      <c r="R12" s="543"/>
      <c r="S12" s="646"/>
      <c r="T12" s="646"/>
      <c r="U12" s="326"/>
      <c r="V12" s="326"/>
      <c r="W12" s="326"/>
      <c r="X12" s="326"/>
      <c r="Y12" s="326"/>
    </row>
    <row r="13" spans="1:25" ht="16.2">
      <c r="A13" s="325"/>
      <c r="B13" s="325"/>
      <c r="C13" s="325"/>
      <c r="D13" s="325"/>
      <c r="E13" s="325"/>
      <c r="F13" s="325"/>
      <c r="G13" s="325"/>
      <c r="H13" s="325"/>
      <c r="I13" s="325"/>
      <c r="J13" s="325"/>
      <c r="K13" s="325"/>
      <c r="L13" s="325"/>
      <c r="M13" s="325"/>
      <c r="N13" s="543"/>
      <c r="O13" s="543"/>
      <c r="P13" s="543"/>
      <c r="Q13" s="543"/>
      <c r="R13" s="543"/>
      <c r="S13" s="543"/>
      <c r="T13" s="543"/>
      <c r="U13" s="326"/>
      <c r="V13" s="326"/>
      <c r="W13" s="326"/>
      <c r="X13" s="326"/>
      <c r="Y13" s="326"/>
    </row>
    <row r="14" spans="1:25" ht="11.4" customHeight="1">
      <c r="A14" s="325"/>
      <c r="B14" s="325"/>
      <c r="C14" s="325"/>
      <c r="D14" s="325"/>
      <c r="E14" s="325"/>
      <c r="F14" s="325"/>
      <c r="G14" s="325"/>
      <c r="H14" s="325"/>
      <c r="I14" s="325"/>
      <c r="J14" s="325"/>
      <c r="K14" s="325"/>
      <c r="L14" s="325"/>
      <c r="M14" s="325"/>
      <c r="N14" s="543"/>
      <c r="O14" s="543"/>
      <c r="P14" s="543"/>
      <c r="Q14" s="543"/>
      <c r="R14" s="543"/>
      <c r="S14" s="543"/>
      <c r="T14" s="543"/>
      <c r="U14" s="326"/>
      <c r="V14" s="326"/>
      <c r="W14" s="326"/>
      <c r="X14" s="326"/>
      <c r="Y14" s="326"/>
    </row>
    <row r="15" spans="1:25" ht="24" customHeight="1">
      <c r="A15" s="325"/>
      <c r="B15" s="325"/>
      <c r="C15" s="325"/>
      <c r="D15" s="325"/>
      <c r="E15" s="325"/>
      <c r="F15" s="325"/>
      <c r="G15" s="325"/>
      <c r="H15" s="325"/>
      <c r="I15" s="325"/>
      <c r="J15" s="325"/>
      <c r="K15" s="325"/>
      <c r="L15" s="325"/>
      <c r="M15" s="325"/>
      <c r="N15" s="543"/>
      <c r="O15" s="543"/>
      <c r="P15" s="543"/>
      <c r="Q15" s="543"/>
      <c r="R15" s="543"/>
      <c r="S15" s="543"/>
      <c r="T15" s="543"/>
      <c r="U15" s="326"/>
      <c r="V15" s="326"/>
      <c r="W15" s="326"/>
      <c r="X15" s="326"/>
      <c r="Y15" s="326"/>
    </row>
    <row r="16" spans="1:25" ht="16.2">
      <c r="A16" s="325"/>
      <c r="B16" s="325"/>
      <c r="C16" s="325"/>
      <c r="D16" s="325"/>
      <c r="E16" s="325"/>
      <c r="F16" s="325"/>
      <c r="G16" s="325"/>
      <c r="H16" s="325"/>
      <c r="I16" s="325"/>
      <c r="J16" s="325"/>
      <c r="K16" s="325"/>
      <c r="L16" s="325"/>
      <c r="M16" s="325"/>
      <c r="N16" s="543"/>
      <c r="O16" s="543"/>
      <c r="P16" s="543"/>
      <c r="Q16" s="543"/>
      <c r="R16" s="543"/>
      <c r="S16" s="543"/>
      <c r="T16" s="543"/>
      <c r="U16" s="326"/>
      <c r="V16" s="326"/>
      <c r="W16" s="326"/>
      <c r="X16" s="326"/>
      <c r="Y16" s="326"/>
    </row>
    <row r="17" spans="1:25" ht="16.2" customHeight="1">
      <c r="A17" s="325"/>
      <c r="B17" s="325"/>
      <c r="C17" s="643" t="s">
        <v>264</v>
      </c>
      <c r="D17" s="643"/>
      <c r="E17" s="643"/>
      <c r="F17" s="643"/>
      <c r="G17" s="643"/>
      <c r="H17" s="643"/>
      <c r="I17" s="643"/>
      <c r="J17" s="643"/>
      <c r="K17" s="643"/>
      <c r="L17" s="643"/>
      <c r="M17" s="643"/>
      <c r="N17" s="643"/>
      <c r="O17" s="643"/>
      <c r="P17" s="643"/>
      <c r="Q17" s="643"/>
      <c r="R17" s="643"/>
      <c r="S17" s="643"/>
      <c r="T17" s="643"/>
      <c r="U17" s="643"/>
      <c r="V17" s="643"/>
      <c r="W17" s="643"/>
      <c r="X17" s="643"/>
      <c r="Y17" s="643"/>
    </row>
    <row r="18" spans="1:25" ht="48.6" customHeight="1">
      <c r="A18" s="325"/>
      <c r="B18" s="325"/>
      <c r="C18" s="643"/>
      <c r="D18" s="643"/>
      <c r="E18" s="643"/>
      <c r="F18" s="643"/>
      <c r="G18" s="643"/>
      <c r="H18" s="643"/>
      <c r="I18" s="643"/>
      <c r="J18" s="643"/>
      <c r="K18" s="643"/>
      <c r="L18" s="643"/>
      <c r="M18" s="643"/>
      <c r="N18" s="643"/>
      <c r="O18" s="643"/>
      <c r="P18" s="643"/>
      <c r="Q18" s="643"/>
      <c r="R18" s="643"/>
      <c r="S18" s="643"/>
      <c r="T18" s="643"/>
      <c r="U18" s="643"/>
      <c r="V18" s="643"/>
      <c r="W18" s="643"/>
      <c r="X18" s="643"/>
      <c r="Y18" s="643"/>
    </row>
    <row r="19" spans="1:25" ht="48.6" customHeight="1">
      <c r="A19" s="325"/>
      <c r="B19" s="325"/>
      <c r="C19" s="647" t="s">
        <v>247</v>
      </c>
      <c r="D19" s="647"/>
      <c r="E19" s="647"/>
      <c r="F19" s="642" t="s">
        <v>246</v>
      </c>
      <c r="G19" s="642"/>
      <c r="H19" s="642"/>
      <c r="I19" s="642"/>
      <c r="J19" s="642"/>
      <c r="K19" s="642"/>
      <c r="L19" s="642"/>
      <c r="M19" s="642"/>
      <c r="N19" s="642"/>
      <c r="O19" s="642"/>
      <c r="P19" s="647" t="s">
        <v>248</v>
      </c>
      <c r="Q19" s="647"/>
      <c r="R19" s="647"/>
      <c r="S19" s="647"/>
      <c r="T19" s="452"/>
      <c r="U19" s="326"/>
      <c r="V19" s="326"/>
      <c r="W19" s="326"/>
      <c r="X19" s="326"/>
      <c r="Y19" s="326"/>
    </row>
    <row r="20" spans="1:25" ht="16.2" customHeight="1">
      <c r="A20" s="325"/>
      <c r="B20" s="325"/>
      <c r="C20" s="325"/>
      <c r="D20" s="325"/>
      <c r="E20" s="325"/>
      <c r="F20" s="451"/>
      <c r="G20" s="451"/>
      <c r="H20" s="451"/>
      <c r="I20" s="451"/>
      <c r="J20" s="453"/>
      <c r="K20" s="453"/>
      <c r="L20" s="453"/>
      <c r="M20" s="453"/>
      <c r="N20" s="453"/>
      <c r="O20" s="453"/>
      <c r="P20" s="453"/>
      <c r="Q20" s="453"/>
      <c r="R20" s="453"/>
      <c r="S20" s="453"/>
      <c r="T20" s="453"/>
      <c r="U20" s="326"/>
      <c r="V20" s="326"/>
      <c r="W20" s="326"/>
      <c r="X20" s="326"/>
      <c r="Y20" s="326"/>
    </row>
    <row r="21" spans="1:25" ht="16.2" customHeight="1">
      <c r="A21" s="325"/>
      <c r="B21" s="325"/>
      <c r="C21" s="325"/>
      <c r="D21" s="325"/>
      <c r="E21" s="325"/>
      <c r="F21" s="451"/>
      <c r="G21" s="451"/>
      <c r="H21" s="451"/>
      <c r="I21" s="451"/>
      <c r="J21" s="641"/>
      <c r="K21" s="641"/>
      <c r="L21" s="641"/>
      <c r="M21" s="641"/>
      <c r="N21" s="641"/>
      <c r="O21" s="641"/>
      <c r="P21" s="641"/>
      <c r="Q21" s="641"/>
      <c r="R21" s="641"/>
      <c r="S21" s="641"/>
      <c r="T21" s="641"/>
      <c r="U21" s="326"/>
      <c r="V21" s="326"/>
      <c r="W21" s="326"/>
      <c r="X21" s="326"/>
      <c r="Y21" s="326"/>
    </row>
    <row r="22" spans="1:25" ht="13.2" customHeight="1">
      <c r="A22" s="328"/>
      <c r="B22" s="328"/>
      <c r="C22" s="328"/>
      <c r="D22" s="328"/>
      <c r="E22" s="329"/>
      <c r="F22" s="454"/>
      <c r="G22" s="454"/>
      <c r="H22" s="454"/>
      <c r="I22" s="454"/>
      <c r="J22" s="641"/>
      <c r="K22" s="641"/>
      <c r="L22" s="641"/>
      <c r="M22" s="641"/>
      <c r="N22" s="641"/>
      <c r="O22" s="641"/>
      <c r="P22" s="641"/>
      <c r="Q22" s="641"/>
      <c r="R22" s="641"/>
      <c r="S22" s="641"/>
      <c r="T22" s="641"/>
      <c r="U22" s="326"/>
      <c r="V22" s="326"/>
      <c r="W22" s="326"/>
      <c r="X22" s="326"/>
      <c r="Y22" s="326"/>
    </row>
    <row r="23" spans="1:25" ht="13.2" customHeight="1">
      <c r="A23" s="328"/>
      <c r="B23" s="328"/>
      <c r="C23" s="328"/>
      <c r="D23" s="328"/>
      <c r="E23" s="329"/>
      <c r="F23" s="454"/>
      <c r="G23" s="454"/>
      <c r="H23" s="454"/>
      <c r="I23" s="454"/>
      <c r="J23" s="641"/>
      <c r="K23" s="641"/>
      <c r="L23" s="641"/>
      <c r="M23" s="641"/>
      <c r="N23" s="641"/>
      <c r="O23" s="641"/>
      <c r="P23" s="641"/>
      <c r="Q23" s="641"/>
      <c r="R23" s="641"/>
      <c r="S23" s="641"/>
      <c r="T23" s="641"/>
      <c r="U23" s="326"/>
      <c r="V23" s="326"/>
      <c r="W23" s="326"/>
      <c r="X23" s="326"/>
      <c r="Y23" s="326"/>
    </row>
    <row r="24" spans="1:25" ht="13.2" customHeight="1">
      <c r="A24" s="328"/>
      <c r="B24" s="328"/>
      <c r="C24" s="328"/>
      <c r="D24" s="328"/>
      <c r="E24" s="329"/>
      <c r="F24" s="329"/>
      <c r="G24" s="329"/>
      <c r="H24" s="329"/>
      <c r="I24" s="329"/>
      <c r="J24" s="327"/>
      <c r="K24" s="327"/>
      <c r="L24" s="327"/>
      <c r="M24" s="327"/>
      <c r="N24" s="327"/>
      <c r="O24" s="327"/>
      <c r="P24" s="327"/>
      <c r="Q24" s="327"/>
      <c r="R24" s="327"/>
      <c r="S24" s="327"/>
      <c r="T24" s="327"/>
      <c r="U24" s="326"/>
      <c r="V24" s="326"/>
      <c r="W24" s="326"/>
      <c r="X24" s="326"/>
      <c r="Y24" s="326"/>
    </row>
    <row r="25" spans="1:25" ht="13.2" customHeight="1">
      <c r="A25" s="328"/>
      <c r="B25" s="328"/>
      <c r="C25" s="328"/>
      <c r="D25" s="328"/>
      <c r="E25" s="329"/>
      <c r="F25" s="329"/>
      <c r="G25" s="329"/>
      <c r="H25" s="329"/>
      <c r="I25" s="329"/>
      <c r="J25" s="327"/>
      <c r="K25" s="327"/>
      <c r="L25" s="327"/>
      <c r="M25" s="327"/>
      <c r="N25" s="327"/>
      <c r="O25" s="327"/>
      <c r="P25" s="327"/>
      <c r="Q25" s="327"/>
      <c r="R25" s="327"/>
      <c r="S25" s="327"/>
      <c r="T25" s="327"/>
      <c r="U25" s="326"/>
      <c r="V25" s="326"/>
      <c r="W25" s="326"/>
      <c r="X25" s="326"/>
      <c r="Y25" s="326"/>
    </row>
    <row r="26" spans="1:25">
      <c r="A26" s="328"/>
      <c r="B26" s="328"/>
      <c r="C26" s="328"/>
      <c r="D26" s="328"/>
      <c r="E26" s="329"/>
      <c r="F26" s="329"/>
      <c r="G26" s="329"/>
      <c r="H26" s="329"/>
      <c r="I26" s="329"/>
      <c r="J26" s="329"/>
      <c r="K26" s="329"/>
      <c r="L26" s="329"/>
      <c r="M26" s="329"/>
      <c r="N26" s="329"/>
      <c r="O26" s="326"/>
      <c r="P26" s="326"/>
      <c r="Q26" s="326"/>
      <c r="R26" s="326"/>
      <c r="S26" s="326"/>
      <c r="T26" s="326"/>
      <c r="U26" s="326"/>
      <c r="V26" s="326"/>
      <c r="W26" s="326"/>
      <c r="X26" s="326"/>
      <c r="Y26" s="326"/>
    </row>
    <row r="27" spans="1:25">
      <c r="A27" s="328"/>
      <c r="B27" s="328"/>
      <c r="C27" s="328"/>
      <c r="D27" s="328"/>
      <c r="E27" s="329"/>
      <c r="F27" s="329"/>
      <c r="G27" s="329"/>
      <c r="H27" s="326"/>
      <c r="I27" s="326"/>
      <c r="J27" s="326"/>
      <c r="K27" s="326"/>
      <c r="L27" s="326"/>
      <c r="M27" s="326"/>
      <c r="N27" s="326"/>
      <c r="O27" s="326"/>
      <c r="P27" s="326"/>
      <c r="Q27" s="326"/>
      <c r="R27" s="326"/>
      <c r="S27" s="326"/>
      <c r="T27" s="326"/>
      <c r="U27" s="326"/>
      <c r="V27" s="326"/>
      <c r="W27" s="326"/>
      <c r="X27" s="326"/>
      <c r="Y27" s="326"/>
    </row>
    <row r="28" spans="1:25">
      <c r="A28" s="326"/>
      <c r="B28" s="326"/>
      <c r="C28" s="326"/>
      <c r="D28" s="326"/>
      <c r="E28" s="329"/>
      <c r="F28" s="329"/>
      <c r="G28" s="329"/>
      <c r="H28" s="326"/>
      <c r="I28" s="326"/>
      <c r="J28" s="326"/>
      <c r="K28" s="326"/>
      <c r="L28" s="326"/>
      <c r="M28" s="326"/>
      <c r="N28" s="326"/>
      <c r="O28" s="326"/>
      <c r="P28" s="326"/>
      <c r="Q28" s="326"/>
      <c r="R28" s="326"/>
      <c r="S28" s="326"/>
      <c r="T28" s="326"/>
      <c r="U28" s="326"/>
      <c r="V28" s="326"/>
      <c r="W28" s="326"/>
      <c r="X28" s="326"/>
      <c r="Y28" s="326"/>
    </row>
    <row r="29" spans="1:25" ht="156.6" customHeight="1">
      <c r="A29" s="326"/>
      <c r="B29" s="326"/>
      <c r="C29" s="326"/>
      <c r="D29" s="326"/>
      <c r="E29" s="330"/>
      <c r="F29" s="331"/>
      <c r="G29" s="331"/>
      <c r="H29" s="331"/>
      <c r="I29" s="331"/>
      <c r="J29" s="331"/>
      <c r="K29" s="331"/>
      <c r="L29" s="331"/>
      <c r="M29" s="331"/>
      <c r="N29" s="331"/>
      <c r="O29" s="326"/>
      <c r="P29" s="326"/>
      <c r="Q29" s="326"/>
      <c r="R29" s="326"/>
      <c r="S29" s="326"/>
      <c r="T29" s="326"/>
      <c r="U29" s="326"/>
      <c r="V29" s="326"/>
      <c r="W29" s="326"/>
      <c r="X29" s="326"/>
      <c r="Y29" s="326"/>
    </row>
    <row r="30" spans="1:25">
      <c r="A30" s="326"/>
      <c r="B30" s="326"/>
      <c r="C30" s="326"/>
      <c r="D30" s="326"/>
      <c r="E30" s="326"/>
      <c r="F30" s="329"/>
      <c r="G30" s="329"/>
      <c r="H30" s="326"/>
      <c r="I30" s="326"/>
      <c r="J30" s="326"/>
      <c r="K30" s="326"/>
      <c r="L30" s="326"/>
      <c r="M30" s="326"/>
      <c r="N30" s="326"/>
      <c r="O30" s="326"/>
      <c r="P30" s="326"/>
      <c r="Q30" s="326"/>
      <c r="R30" s="326"/>
      <c r="S30" s="326"/>
      <c r="T30" s="326"/>
      <c r="U30" s="326"/>
      <c r="V30" s="326"/>
      <c r="W30" s="326"/>
      <c r="X30" s="326"/>
      <c r="Y30" s="326"/>
    </row>
    <row r="31" spans="1:25">
      <c r="A31" s="326"/>
      <c r="B31" s="326"/>
      <c r="C31" s="326"/>
      <c r="D31" s="326"/>
      <c r="E31" s="326"/>
      <c r="F31" s="329"/>
      <c r="G31" s="329"/>
      <c r="H31" s="326"/>
      <c r="I31" s="326"/>
      <c r="J31" s="326"/>
      <c r="K31" s="326"/>
      <c r="L31" s="326"/>
      <c r="M31" s="326"/>
      <c r="N31" s="326"/>
      <c r="O31" s="326"/>
      <c r="P31" s="326"/>
      <c r="Q31" s="326"/>
      <c r="R31" s="326"/>
      <c r="S31" s="326"/>
      <c r="T31" s="326"/>
      <c r="U31" s="326"/>
      <c r="V31" s="326"/>
      <c r="W31" s="326"/>
      <c r="X31" s="326"/>
      <c r="Y31" s="326"/>
    </row>
    <row r="32" spans="1:25">
      <c r="A32" s="326"/>
      <c r="B32" s="326"/>
      <c r="C32" s="326"/>
      <c r="D32" s="326"/>
      <c r="E32" s="326"/>
      <c r="F32" s="329"/>
      <c r="G32" s="329"/>
      <c r="H32" s="326"/>
      <c r="I32" s="326"/>
      <c r="J32" s="326"/>
      <c r="K32" s="326"/>
      <c r="L32" s="326"/>
      <c r="M32" s="326"/>
      <c r="N32" s="326"/>
      <c r="O32" s="326"/>
      <c r="P32" s="326"/>
      <c r="Q32" s="326"/>
      <c r="R32" s="326"/>
      <c r="S32" s="326"/>
      <c r="T32" s="326"/>
      <c r="U32" s="326"/>
      <c r="V32" s="326"/>
      <c r="W32" s="326"/>
      <c r="X32" s="326"/>
      <c r="Y32" s="326"/>
    </row>
    <row r="33" spans="1:25">
      <c r="A33" s="326"/>
      <c r="B33" s="326"/>
      <c r="C33" s="326"/>
      <c r="D33" s="326"/>
      <c r="E33" s="326"/>
      <c r="F33" s="329"/>
      <c r="G33" s="329"/>
      <c r="H33" s="326"/>
      <c r="I33" s="326"/>
      <c r="J33" s="326"/>
      <c r="K33" s="326"/>
      <c r="L33" s="326"/>
      <c r="M33" s="326"/>
      <c r="N33" s="326"/>
      <c r="O33" s="326"/>
      <c r="P33" s="326"/>
      <c r="Q33" s="326"/>
      <c r="R33" s="326"/>
      <c r="S33" s="326"/>
      <c r="T33" s="326"/>
      <c r="U33" s="326"/>
      <c r="V33" s="326"/>
      <c r="W33" s="326"/>
      <c r="X33" s="326"/>
      <c r="Y33" s="326"/>
    </row>
    <row r="34" spans="1:25">
      <c r="A34" s="326"/>
      <c r="B34" s="326"/>
      <c r="C34" s="326"/>
      <c r="D34" s="326"/>
      <c r="E34" s="326"/>
      <c r="F34" s="329"/>
      <c r="G34" s="329"/>
      <c r="H34" s="326"/>
      <c r="I34" s="326"/>
      <c r="J34" s="326"/>
      <c r="K34" s="326"/>
      <c r="L34" s="326"/>
      <c r="M34" s="326"/>
      <c r="N34" s="326"/>
      <c r="O34" s="326"/>
      <c r="P34" s="326"/>
      <c r="Q34" s="326"/>
      <c r="R34" s="326"/>
      <c r="S34" s="326"/>
      <c r="T34" s="326"/>
      <c r="U34" s="326"/>
      <c r="V34" s="326"/>
      <c r="W34" s="326"/>
      <c r="X34" s="326"/>
      <c r="Y34" s="326"/>
    </row>
    <row r="35" spans="1:25">
      <c r="A35" s="326"/>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row>
    <row r="36" spans="1:25">
      <c r="A36" s="326"/>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row>
    <row r="37" spans="1:25">
      <c r="A37" s="326"/>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row>
    <row r="38" spans="1:25">
      <c r="A38" s="326"/>
      <c r="B38" s="326"/>
      <c r="C38" s="326"/>
      <c r="D38" s="326"/>
      <c r="E38" s="326"/>
      <c r="F38" s="326"/>
      <c r="G38" s="326"/>
      <c r="H38" s="326"/>
      <c r="I38" s="326"/>
      <c r="J38" s="326"/>
      <c r="K38" s="326"/>
      <c r="L38" s="326"/>
      <c r="M38" s="326"/>
      <c r="N38" s="326"/>
      <c r="O38" s="326"/>
      <c r="P38" s="326"/>
      <c r="Q38" s="326"/>
      <c r="R38" s="326"/>
      <c r="S38" s="326"/>
      <c r="T38" s="326"/>
      <c r="U38" s="326"/>
      <c r="V38" s="326"/>
      <c r="W38" s="326"/>
      <c r="X38" s="326"/>
      <c r="Y38" s="326"/>
    </row>
    <row r="39" spans="1:25">
      <c r="A39" s="326"/>
      <c r="B39" s="326"/>
      <c r="C39" s="326"/>
      <c r="D39" s="326"/>
      <c r="E39" s="326"/>
      <c r="F39" s="326"/>
      <c r="G39" s="326"/>
      <c r="H39" s="326"/>
      <c r="I39" s="326"/>
      <c r="J39" s="326"/>
      <c r="K39" s="326"/>
      <c r="L39" s="326"/>
      <c r="M39" s="326"/>
      <c r="N39" s="326"/>
      <c r="O39" s="326"/>
      <c r="P39" s="326"/>
      <c r="Q39" s="326"/>
      <c r="R39" s="326"/>
      <c r="S39" s="326"/>
      <c r="T39" s="326"/>
      <c r="U39" s="326"/>
      <c r="V39" s="326"/>
      <c r="W39" s="326"/>
      <c r="X39" s="326"/>
      <c r="Y39" s="326"/>
    </row>
    <row r="40" spans="1:25">
      <c r="A40" s="326"/>
      <c r="B40" s="326"/>
      <c r="C40" s="326"/>
      <c r="D40" s="326"/>
      <c r="E40" s="332"/>
      <c r="F40" s="329"/>
      <c r="G40" s="329"/>
      <c r="H40" s="326"/>
      <c r="I40" s="326"/>
      <c r="J40" s="326"/>
      <c r="K40" s="326"/>
      <c r="L40" s="326"/>
      <c r="M40" s="326"/>
      <c r="N40" s="326"/>
      <c r="O40" s="326"/>
      <c r="P40" s="326"/>
      <c r="Q40" s="326"/>
      <c r="R40" s="326"/>
      <c r="S40" s="326"/>
      <c r="T40" s="326"/>
      <c r="U40" s="326"/>
      <c r="V40" s="326"/>
      <c r="W40" s="326"/>
      <c r="X40" s="326"/>
      <c r="Y40" s="326"/>
    </row>
    <row r="41" spans="1:25">
      <c r="A41" s="326"/>
      <c r="B41" s="326"/>
      <c r="C41" s="326"/>
      <c r="D41" s="326"/>
      <c r="E41" s="329"/>
      <c r="F41" s="329"/>
      <c r="G41" s="329"/>
      <c r="H41" s="326"/>
      <c r="I41" s="326"/>
      <c r="J41" s="326"/>
      <c r="K41" s="326"/>
      <c r="L41" s="326"/>
      <c r="M41" s="326"/>
      <c r="N41" s="326"/>
      <c r="O41" s="326"/>
      <c r="P41" s="326"/>
      <c r="Q41" s="326"/>
      <c r="R41" s="326"/>
      <c r="S41" s="326"/>
      <c r="T41" s="326"/>
      <c r="U41" s="326"/>
      <c r="V41" s="326"/>
      <c r="W41" s="326"/>
      <c r="X41" s="326"/>
      <c r="Y41" s="326"/>
    </row>
    <row r="42" spans="1:25">
      <c r="A42" s="326"/>
      <c r="B42" s="326"/>
      <c r="C42" s="326"/>
      <c r="D42" s="326"/>
      <c r="E42" s="329"/>
      <c r="F42" s="329"/>
      <c r="G42" s="329"/>
      <c r="H42" s="326"/>
      <c r="I42" s="326"/>
      <c r="J42" s="326"/>
      <c r="K42" s="326"/>
      <c r="L42" s="326"/>
      <c r="M42" s="326"/>
      <c r="N42" s="326"/>
      <c r="O42" s="326"/>
      <c r="P42" s="326"/>
      <c r="Q42" s="326"/>
      <c r="R42" s="326"/>
      <c r="S42" s="326"/>
      <c r="T42" s="326"/>
      <c r="U42" s="326"/>
      <c r="V42" s="326"/>
      <c r="W42" s="326"/>
      <c r="X42" s="326"/>
      <c r="Y42" s="326"/>
    </row>
    <row r="43" spans="1:25">
      <c r="A43" s="326"/>
      <c r="B43" s="326"/>
      <c r="C43" s="326"/>
      <c r="D43" s="326"/>
      <c r="E43" s="329"/>
      <c r="F43" s="329"/>
      <c r="G43" s="329"/>
      <c r="H43" s="326"/>
      <c r="I43" s="326"/>
      <c r="J43" s="326"/>
      <c r="K43" s="326"/>
      <c r="L43" s="326"/>
      <c r="M43" s="326"/>
      <c r="N43" s="326"/>
      <c r="O43" s="326"/>
      <c r="P43" s="326"/>
      <c r="Q43" s="326"/>
      <c r="R43" s="326"/>
      <c r="S43" s="326"/>
      <c r="T43" s="326"/>
      <c r="U43" s="326"/>
      <c r="V43" s="326"/>
      <c r="W43" s="326"/>
      <c r="X43" s="326"/>
      <c r="Y43" s="326"/>
    </row>
    <row r="44" spans="1:25">
      <c r="A44" s="326"/>
      <c r="B44" s="326"/>
      <c r="C44" s="326"/>
      <c r="D44" s="326"/>
      <c r="E44" s="329"/>
      <c r="F44" s="329"/>
      <c r="G44" s="329"/>
      <c r="H44" s="326"/>
      <c r="I44" s="326"/>
      <c r="J44" s="326"/>
      <c r="K44" s="326"/>
      <c r="L44" s="326"/>
      <c r="M44" s="326"/>
      <c r="N44" s="326"/>
      <c r="O44" s="326"/>
      <c r="P44" s="326"/>
      <c r="Q44" s="326"/>
      <c r="R44" s="326"/>
      <c r="S44" s="326"/>
      <c r="T44" s="326"/>
      <c r="U44" s="326"/>
      <c r="V44" s="326"/>
      <c r="W44" s="326"/>
      <c r="X44" s="326"/>
      <c r="Y44" s="326"/>
    </row>
    <row r="45" spans="1:25">
      <c r="A45" s="326"/>
      <c r="B45" s="326"/>
      <c r="C45" s="326"/>
      <c r="D45" s="326"/>
      <c r="E45" s="329"/>
      <c r="F45" s="329"/>
      <c r="G45" s="329"/>
      <c r="H45" s="326"/>
      <c r="I45" s="326"/>
      <c r="J45" s="326"/>
      <c r="K45" s="326"/>
      <c r="L45" s="326"/>
      <c r="M45" s="326"/>
      <c r="N45" s="326"/>
      <c r="O45" s="326"/>
      <c r="P45" s="326"/>
      <c r="Q45" s="326"/>
      <c r="R45" s="326"/>
      <c r="S45" s="326"/>
      <c r="T45" s="326"/>
      <c r="U45" s="326"/>
      <c r="V45" s="326"/>
      <c r="W45" s="326"/>
      <c r="X45" s="326"/>
      <c r="Y45" s="326"/>
    </row>
    <row r="46" spans="1:25">
      <c r="A46" s="326"/>
      <c r="B46" s="326"/>
      <c r="C46" s="326"/>
      <c r="D46" s="326"/>
      <c r="E46" s="329"/>
      <c r="F46" s="329"/>
      <c r="G46" s="329"/>
      <c r="H46" s="326"/>
      <c r="I46" s="326"/>
      <c r="J46" s="326"/>
      <c r="K46" s="326"/>
      <c r="L46" s="326"/>
      <c r="M46" s="326"/>
      <c r="N46" s="326"/>
      <c r="O46" s="326"/>
      <c r="P46" s="326"/>
      <c r="Q46" s="326"/>
      <c r="R46" s="326"/>
      <c r="S46" s="326"/>
      <c r="T46" s="326"/>
      <c r="U46" s="326"/>
      <c r="V46" s="326"/>
      <c r="W46" s="326"/>
      <c r="X46" s="326"/>
      <c r="Y46" s="326"/>
    </row>
    <row r="47" spans="1:25">
      <c r="A47" s="326"/>
      <c r="B47" s="326"/>
      <c r="C47" s="326"/>
      <c r="D47" s="326"/>
      <c r="E47" s="329"/>
      <c r="F47" s="329"/>
      <c r="G47" s="329"/>
      <c r="H47" s="326"/>
      <c r="I47" s="326"/>
      <c r="J47" s="326"/>
      <c r="K47" s="326"/>
      <c r="L47" s="326"/>
      <c r="M47" s="326"/>
      <c r="N47" s="326"/>
      <c r="O47" s="326"/>
      <c r="P47" s="326"/>
      <c r="Q47" s="326"/>
      <c r="R47" s="326"/>
      <c r="S47" s="326"/>
      <c r="T47" s="326"/>
      <c r="U47" s="326"/>
      <c r="V47" s="326"/>
      <c r="W47" s="326"/>
      <c r="X47" s="326"/>
      <c r="Y47" s="326"/>
    </row>
    <row r="48" spans="1:25">
      <c r="A48" s="326"/>
      <c r="B48" s="326"/>
      <c r="C48" s="326"/>
      <c r="D48" s="326"/>
      <c r="E48" s="329"/>
      <c r="F48" s="329"/>
      <c r="G48" s="329"/>
      <c r="H48" s="326"/>
      <c r="I48" s="326"/>
      <c r="J48" s="326"/>
      <c r="K48" s="326"/>
      <c r="L48" s="326"/>
      <c r="M48" s="326"/>
      <c r="N48" s="326"/>
      <c r="O48" s="326"/>
      <c r="P48" s="326"/>
      <c r="Q48" s="326"/>
      <c r="R48" s="326"/>
      <c r="S48" s="326"/>
      <c r="T48" s="326"/>
      <c r="U48" s="326"/>
      <c r="V48" s="326"/>
      <c r="W48" s="326"/>
      <c r="X48" s="326"/>
      <c r="Y48" s="326"/>
    </row>
    <row r="49" spans="1:25">
      <c r="A49" s="326"/>
      <c r="B49" s="326"/>
      <c r="C49" s="326"/>
      <c r="D49" s="326"/>
      <c r="E49" s="329"/>
      <c r="F49" s="329"/>
      <c r="G49" s="329"/>
      <c r="H49" s="326"/>
      <c r="I49" s="326"/>
      <c r="J49" s="326"/>
      <c r="K49" s="326"/>
      <c r="L49" s="326"/>
      <c r="M49" s="326"/>
      <c r="N49" s="326"/>
      <c r="O49" s="326"/>
      <c r="P49" s="326"/>
      <c r="Q49" s="326"/>
      <c r="R49" s="326"/>
      <c r="S49" s="326"/>
      <c r="T49" s="326"/>
      <c r="U49" s="326"/>
      <c r="V49" s="326"/>
      <c r="W49" s="326"/>
      <c r="X49" s="326"/>
      <c r="Y49" s="326"/>
    </row>
    <row r="50" spans="1:25">
      <c r="A50" s="326"/>
      <c r="B50" s="326"/>
      <c r="C50" s="326"/>
      <c r="D50" s="326"/>
      <c r="E50" s="329"/>
      <c r="F50" s="329"/>
      <c r="G50" s="329"/>
      <c r="H50" s="326"/>
      <c r="I50" s="326"/>
      <c r="J50" s="326"/>
      <c r="K50" s="326"/>
      <c r="L50" s="326"/>
      <c r="M50" s="326"/>
      <c r="N50" s="326"/>
      <c r="O50" s="326"/>
      <c r="P50" s="326"/>
      <c r="Q50" s="326"/>
      <c r="R50" s="326"/>
      <c r="S50" s="326"/>
      <c r="T50" s="326"/>
      <c r="U50" s="326"/>
      <c r="V50" s="326"/>
      <c r="W50" s="326"/>
      <c r="X50" s="326"/>
      <c r="Y50" s="326"/>
    </row>
    <row r="51" spans="1:25">
      <c r="A51" s="326"/>
      <c r="B51" s="326"/>
      <c r="C51" s="326"/>
      <c r="D51" s="326"/>
      <c r="E51" s="329"/>
      <c r="F51" s="329"/>
      <c r="G51" s="329"/>
      <c r="H51" s="326"/>
      <c r="I51" s="326"/>
      <c r="J51" s="326"/>
      <c r="K51" s="326"/>
      <c r="L51" s="326"/>
      <c r="M51" s="326"/>
      <c r="N51" s="326"/>
      <c r="O51" s="326"/>
      <c r="P51" s="326"/>
      <c r="Q51" s="326"/>
      <c r="R51" s="326"/>
      <c r="S51" s="326"/>
      <c r="T51" s="326"/>
      <c r="U51" s="326"/>
      <c r="V51" s="326"/>
      <c r="W51" s="326"/>
      <c r="X51" s="326"/>
      <c r="Y51" s="326"/>
    </row>
    <row r="52" spans="1:25">
      <c r="A52" s="326"/>
      <c r="B52" s="326"/>
      <c r="C52" s="326"/>
      <c r="D52" s="326"/>
      <c r="E52" s="329"/>
      <c r="F52" s="329"/>
      <c r="G52" s="329"/>
      <c r="H52" s="326"/>
      <c r="I52" s="326"/>
      <c r="J52" s="326"/>
      <c r="K52" s="326"/>
      <c r="L52" s="326"/>
      <c r="M52" s="326"/>
      <c r="N52" s="326"/>
      <c r="O52" s="326"/>
      <c r="P52" s="326"/>
      <c r="Q52" s="326"/>
      <c r="R52" s="326"/>
      <c r="S52" s="326"/>
      <c r="T52" s="326"/>
      <c r="U52" s="326"/>
      <c r="V52" s="326"/>
      <c r="W52" s="326"/>
      <c r="X52" s="326"/>
      <c r="Y52" s="326"/>
    </row>
    <row r="53" spans="1:25">
      <c r="A53" s="326"/>
      <c r="B53" s="326"/>
      <c r="C53" s="326"/>
      <c r="D53" s="326"/>
      <c r="E53" s="329"/>
      <c r="F53" s="329"/>
      <c r="G53" s="329"/>
      <c r="H53" s="326"/>
      <c r="I53" s="326"/>
      <c r="J53" s="326"/>
      <c r="K53" s="326"/>
      <c r="L53" s="326"/>
      <c r="M53" s="326"/>
      <c r="N53" s="326"/>
      <c r="O53" s="326"/>
      <c r="P53" s="326"/>
      <c r="Q53" s="326"/>
      <c r="R53" s="326"/>
      <c r="S53" s="326"/>
      <c r="T53" s="326"/>
      <c r="U53" s="326"/>
      <c r="V53" s="326"/>
      <c r="W53" s="326"/>
      <c r="X53" s="326"/>
      <c r="Y53" s="326"/>
    </row>
    <row r="54" spans="1:25">
      <c r="A54" s="326"/>
      <c r="B54" s="326"/>
      <c r="C54" s="326"/>
      <c r="D54" s="326"/>
      <c r="E54" s="329"/>
      <c r="F54" s="329"/>
      <c r="G54" s="329"/>
      <c r="H54" s="326"/>
      <c r="I54" s="326"/>
      <c r="J54" s="326"/>
      <c r="K54" s="326"/>
      <c r="L54" s="326"/>
      <c r="M54" s="326"/>
      <c r="N54" s="326"/>
      <c r="O54" s="326"/>
      <c r="P54" s="326"/>
      <c r="Q54" s="326"/>
      <c r="R54" s="326"/>
      <c r="S54" s="326"/>
      <c r="T54" s="326"/>
      <c r="U54" s="326"/>
      <c r="V54" s="326"/>
      <c r="W54" s="326"/>
      <c r="X54" s="326"/>
      <c r="Y54" s="326"/>
    </row>
    <row r="55" spans="1:25">
      <c r="A55" s="326"/>
      <c r="B55" s="326"/>
      <c r="C55" s="326"/>
      <c r="D55" s="326"/>
      <c r="E55" s="329"/>
      <c r="F55" s="329"/>
      <c r="G55" s="329"/>
      <c r="H55" s="326"/>
      <c r="I55" s="326"/>
      <c r="J55" s="326"/>
      <c r="K55" s="326"/>
      <c r="L55" s="326"/>
      <c r="M55" s="326"/>
      <c r="N55" s="326"/>
      <c r="O55" s="326"/>
      <c r="P55" s="326"/>
      <c r="Q55" s="326"/>
      <c r="R55" s="326"/>
      <c r="S55" s="326"/>
      <c r="T55" s="326"/>
      <c r="U55" s="326"/>
      <c r="V55" s="326"/>
      <c r="W55" s="326"/>
      <c r="X55" s="326"/>
      <c r="Y55" s="326"/>
    </row>
    <row r="56" spans="1:25">
      <c r="A56" s="326"/>
      <c r="B56" s="326"/>
      <c r="C56" s="326"/>
      <c r="D56" s="326"/>
      <c r="E56" s="329"/>
      <c r="F56" s="329"/>
      <c r="G56" s="329"/>
      <c r="H56" s="326"/>
      <c r="I56" s="326"/>
      <c r="J56" s="326"/>
      <c r="K56" s="326"/>
      <c r="L56" s="326"/>
      <c r="M56" s="326"/>
      <c r="N56" s="326"/>
      <c r="O56" s="326"/>
      <c r="P56" s="326"/>
      <c r="Q56" s="326"/>
      <c r="R56" s="326"/>
      <c r="S56" s="326"/>
      <c r="T56" s="326"/>
      <c r="U56" s="326"/>
      <c r="V56" s="326"/>
      <c r="W56" s="326"/>
      <c r="X56" s="326"/>
      <c r="Y56" s="326"/>
    </row>
    <row r="57" spans="1:25">
      <c r="A57" s="326"/>
      <c r="B57" s="326"/>
      <c r="C57" s="326"/>
      <c r="D57" s="326"/>
      <c r="E57" s="329"/>
      <c r="F57" s="329"/>
      <c r="G57" s="329"/>
      <c r="H57" s="326"/>
      <c r="I57" s="326"/>
      <c r="J57" s="326"/>
      <c r="K57" s="326"/>
      <c r="L57" s="326"/>
      <c r="M57" s="326"/>
      <c r="N57" s="326"/>
      <c r="O57" s="326"/>
      <c r="P57" s="326"/>
      <c r="Q57" s="326"/>
      <c r="R57" s="326"/>
      <c r="S57" s="326"/>
      <c r="T57" s="326"/>
      <c r="U57" s="326"/>
      <c r="V57" s="326"/>
      <c r="W57" s="326"/>
      <c r="X57" s="326"/>
      <c r="Y57" s="326"/>
    </row>
    <row r="58" spans="1:25">
      <c r="A58" s="326"/>
      <c r="B58" s="326"/>
      <c r="C58" s="326"/>
      <c r="D58" s="326"/>
      <c r="E58" s="329"/>
      <c r="F58" s="329"/>
      <c r="G58" s="329"/>
      <c r="H58" s="326"/>
      <c r="I58" s="326"/>
      <c r="J58" s="326"/>
      <c r="K58" s="326"/>
      <c r="L58" s="326"/>
      <c r="M58" s="326"/>
      <c r="N58" s="326"/>
      <c r="O58" s="326"/>
      <c r="P58" s="326"/>
      <c r="Q58" s="326"/>
      <c r="R58" s="326"/>
      <c r="S58" s="326"/>
      <c r="T58" s="326"/>
      <c r="U58" s="326"/>
      <c r="V58" s="326"/>
      <c r="W58" s="326"/>
      <c r="X58" s="326"/>
      <c r="Y58" s="326"/>
    </row>
    <row r="59" spans="1:25">
      <c r="A59" s="326"/>
      <c r="B59" s="326"/>
      <c r="C59" s="326"/>
      <c r="D59" s="326"/>
      <c r="E59" s="326"/>
      <c r="F59" s="326"/>
      <c r="G59" s="326"/>
      <c r="H59" s="326"/>
      <c r="I59" s="326"/>
      <c r="J59" s="326"/>
      <c r="K59" s="326"/>
      <c r="L59" s="326"/>
      <c r="M59" s="326"/>
      <c r="N59" s="326"/>
      <c r="O59" s="326"/>
      <c r="P59" s="326"/>
      <c r="Q59" s="326"/>
      <c r="R59" s="326"/>
      <c r="S59" s="326"/>
      <c r="T59" s="326"/>
      <c r="U59" s="326"/>
      <c r="V59" s="326"/>
      <c r="W59" s="326"/>
      <c r="X59" s="326"/>
      <c r="Y59" s="326"/>
    </row>
    <row r="60" spans="1:25">
      <c r="A60" s="326"/>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c r="A61" s="326"/>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row>
    <row r="62" spans="1:25">
      <c r="A62" s="326"/>
      <c r="B62" s="326"/>
      <c r="C62" s="326"/>
      <c r="D62" s="326"/>
      <c r="E62" s="326"/>
      <c r="F62" s="326"/>
      <c r="G62" s="326"/>
      <c r="H62" s="326"/>
      <c r="I62" s="326"/>
      <c r="J62" s="326"/>
      <c r="K62" s="326"/>
      <c r="L62" s="326"/>
      <c r="M62" s="326"/>
      <c r="N62" s="326"/>
      <c r="O62" s="326"/>
      <c r="P62" s="326"/>
      <c r="Q62" s="326"/>
      <c r="R62" s="326"/>
      <c r="S62" s="326"/>
      <c r="T62" s="326"/>
      <c r="U62" s="326"/>
      <c r="V62" s="326"/>
      <c r="W62" s="326"/>
      <c r="X62" s="326"/>
      <c r="Y62" s="326"/>
    </row>
    <row r="63" spans="1:25">
      <c r="A63" s="326"/>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row>
    <row r="64" spans="1:25">
      <c r="A64" s="326"/>
      <c r="B64" s="326"/>
      <c r="C64" s="326"/>
      <c r="D64" s="326"/>
      <c r="E64" s="326"/>
      <c r="F64" s="326"/>
      <c r="G64" s="326"/>
      <c r="H64" s="326"/>
      <c r="I64" s="326"/>
      <c r="J64" s="326"/>
      <c r="K64" s="326"/>
      <c r="L64" s="326"/>
      <c r="M64" s="326"/>
      <c r="N64" s="326"/>
      <c r="O64" s="326"/>
      <c r="P64" s="326"/>
      <c r="Q64" s="326"/>
      <c r="R64" s="326"/>
      <c r="S64" s="326"/>
      <c r="T64" s="326"/>
      <c r="U64" s="326"/>
      <c r="V64" s="326"/>
      <c r="W64" s="326"/>
      <c r="X64" s="326"/>
      <c r="Y64" s="326"/>
    </row>
    <row r="65" spans="1:25">
      <c r="A65" s="326"/>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row>
    <row r="66" spans="1:25">
      <c r="A66" s="326"/>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row>
    <row r="67" spans="1:25">
      <c r="A67" s="326"/>
      <c r="B67" s="326"/>
      <c r="C67" s="326"/>
      <c r="D67" s="326"/>
      <c r="E67" s="326"/>
      <c r="F67" s="326"/>
      <c r="G67" s="326"/>
      <c r="H67" s="326"/>
      <c r="I67" s="326"/>
      <c r="J67" s="326"/>
      <c r="K67" s="326"/>
      <c r="L67" s="326"/>
      <c r="M67" s="326"/>
      <c r="N67" s="326"/>
      <c r="O67" s="326"/>
      <c r="P67" s="326"/>
      <c r="Q67" s="326"/>
      <c r="R67" s="326"/>
      <c r="S67" s="326"/>
      <c r="T67" s="326"/>
      <c r="U67" s="326"/>
      <c r="V67" s="326"/>
      <c r="W67" s="326"/>
      <c r="X67" s="326"/>
      <c r="Y67" s="326"/>
    </row>
    <row r="68" spans="1:25">
      <c r="A68" s="326"/>
      <c r="B68" s="326"/>
      <c r="C68" s="326"/>
      <c r="D68" s="326"/>
      <c r="E68" s="326"/>
      <c r="F68" s="326"/>
      <c r="G68" s="326"/>
      <c r="H68" s="326"/>
      <c r="I68" s="326"/>
      <c r="J68" s="326"/>
      <c r="K68" s="326"/>
      <c r="L68" s="326"/>
      <c r="M68" s="326"/>
      <c r="N68" s="326"/>
      <c r="O68" s="326"/>
      <c r="P68" s="326"/>
      <c r="Q68" s="326"/>
      <c r="R68" s="326"/>
      <c r="S68" s="326"/>
      <c r="T68" s="326"/>
      <c r="U68" s="326"/>
      <c r="V68" s="326"/>
      <c r="W68" s="326"/>
      <c r="X68" s="326"/>
      <c r="Y68" s="326"/>
    </row>
    <row r="69" spans="1:25">
      <c r="A69" s="326"/>
      <c r="B69" s="326"/>
      <c r="C69" s="326"/>
      <c r="D69" s="326"/>
      <c r="E69" s="326"/>
      <c r="F69" s="326"/>
      <c r="G69" s="326"/>
      <c r="H69" s="326"/>
      <c r="I69" s="326"/>
      <c r="J69" s="326"/>
      <c r="K69" s="326"/>
      <c r="L69" s="326"/>
      <c r="M69" s="326"/>
      <c r="N69" s="326"/>
      <c r="O69" s="326"/>
      <c r="P69" s="326"/>
      <c r="Q69" s="326"/>
      <c r="R69" s="326"/>
      <c r="S69" s="326"/>
      <c r="T69" s="326"/>
      <c r="U69" s="326"/>
      <c r="V69" s="326"/>
      <c r="W69" s="326"/>
      <c r="X69" s="326"/>
      <c r="Y69" s="326"/>
    </row>
    <row r="70" spans="1:25">
      <c r="A70" s="326"/>
      <c r="B70" s="326"/>
      <c r="C70" s="326"/>
      <c r="D70" s="326"/>
      <c r="E70" s="326"/>
      <c r="F70" s="326"/>
      <c r="G70" s="326"/>
      <c r="H70" s="326"/>
      <c r="I70" s="326"/>
      <c r="J70" s="326"/>
      <c r="K70" s="326"/>
      <c r="L70" s="326"/>
      <c r="M70" s="326"/>
      <c r="N70" s="326"/>
      <c r="O70" s="326"/>
      <c r="P70" s="326"/>
      <c r="Q70" s="326"/>
      <c r="R70" s="326"/>
      <c r="S70" s="326"/>
      <c r="T70" s="326"/>
      <c r="U70" s="326"/>
      <c r="V70" s="326"/>
      <c r="W70" s="326"/>
      <c r="X70" s="326"/>
      <c r="Y70" s="326"/>
    </row>
    <row r="71" spans="1:25">
      <c r="A71" s="326"/>
      <c r="B71" s="326"/>
      <c r="C71" s="326"/>
      <c r="D71" s="326"/>
      <c r="E71" s="326"/>
      <c r="F71" s="326"/>
      <c r="G71" s="326"/>
      <c r="H71" s="326"/>
      <c r="I71" s="326"/>
      <c r="J71" s="326"/>
      <c r="K71" s="326"/>
      <c r="L71" s="326"/>
      <c r="M71" s="326"/>
      <c r="N71" s="326"/>
      <c r="O71" s="326"/>
      <c r="P71" s="326"/>
      <c r="Q71" s="326"/>
      <c r="R71" s="326"/>
      <c r="S71" s="326"/>
      <c r="T71" s="326"/>
      <c r="U71" s="326"/>
      <c r="V71" s="326"/>
      <c r="W71" s="326"/>
      <c r="X71" s="326"/>
      <c r="Y71" s="326"/>
    </row>
    <row r="72" spans="1:25">
      <c r="A72" s="326"/>
      <c r="B72" s="326"/>
      <c r="C72" s="326"/>
      <c r="D72" s="326"/>
      <c r="E72" s="326"/>
      <c r="F72" s="326"/>
      <c r="G72" s="326"/>
      <c r="H72" s="326"/>
      <c r="I72" s="326"/>
      <c r="J72" s="326"/>
      <c r="K72" s="326"/>
      <c r="L72" s="326"/>
      <c r="M72" s="326"/>
      <c r="N72" s="326"/>
      <c r="O72" s="326"/>
      <c r="P72" s="326"/>
      <c r="Q72" s="326"/>
      <c r="R72" s="326"/>
      <c r="S72" s="326"/>
      <c r="T72" s="326"/>
      <c r="U72" s="326"/>
      <c r="V72" s="326"/>
      <c r="W72" s="326"/>
      <c r="X72" s="326"/>
      <c r="Y72" s="326"/>
    </row>
    <row r="73" spans="1:25">
      <c r="A73" s="326"/>
      <c r="B73" s="326"/>
      <c r="C73" s="326"/>
      <c r="D73" s="326"/>
      <c r="E73" s="326"/>
      <c r="F73" s="326"/>
      <c r="G73" s="326"/>
      <c r="H73" s="326"/>
      <c r="I73" s="326"/>
      <c r="J73" s="326"/>
      <c r="K73" s="326"/>
      <c r="L73" s="326"/>
      <c r="M73" s="326"/>
      <c r="N73" s="326"/>
      <c r="O73" s="326"/>
      <c r="P73" s="326"/>
      <c r="Q73" s="326"/>
      <c r="R73" s="326"/>
      <c r="S73" s="326"/>
      <c r="T73" s="326"/>
      <c r="U73" s="326"/>
      <c r="V73" s="326"/>
      <c r="W73" s="326"/>
      <c r="X73" s="326"/>
      <c r="Y73" s="326"/>
    </row>
    <row r="74" spans="1:25">
      <c r="A74" s="326"/>
      <c r="B74" s="326"/>
      <c r="C74" s="326"/>
      <c r="D74" s="326"/>
      <c r="E74" s="326"/>
      <c r="F74" s="326"/>
      <c r="G74" s="326"/>
      <c r="H74" s="326"/>
      <c r="I74" s="326"/>
      <c r="J74" s="326"/>
      <c r="K74" s="326"/>
      <c r="L74" s="326"/>
      <c r="M74" s="326"/>
      <c r="N74" s="326"/>
      <c r="O74" s="326"/>
      <c r="P74" s="326"/>
      <c r="Q74" s="326"/>
      <c r="R74" s="326"/>
      <c r="S74" s="326"/>
      <c r="T74" s="326"/>
      <c r="U74" s="326"/>
      <c r="V74" s="326"/>
      <c r="W74" s="326"/>
      <c r="X74" s="326"/>
      <c r="Y74" s="326"/>
    </row>
    <row r="75" spans="1:25">
      <c r="A75" s="326"/>
      <c r="B75" s="326"/>
      <c r="C75" s="326"/>
      <c r="D75" s="326"/>
      <c r="E75" s="326"/>
      <c r="F75" s="326"/>
      <c r="G75" s="326"/>
      <c r="H75" s="326"/>
      <c r="I75" s="326"/>
      <c r="J75" s="326"/>
      <c r="K75" s="326"/>
      <c r="L75" s="326"/>
      <c r="M75" s="326"/>
      <c r="N75" s="326"/>
      <c r="O75" s="326"/>
      <c r="P75" s="326"/>
      <c r="Q75" s="326"/>
      <c r="R75" s="326"/>
      <c r="S75" s="326"/>
      <c r="T75" s="326"/>
      <c r="U75" s="326"/>
      <c r="V75" s="326"/>
      <c r="W75" s="326"/>
      <c r="X75" s="326"/>
      <c r="Y75" s="326"/>
    </row>
    <row r="76" spans="1:25">
      <c r="A76" s="326"/>
      <c r="B76" s="326"/>
      <c r="C76" s="326"/>
      <c r="D76" s="326"/>
      <c r="E76" s="326"/>
      <c r="F76" s="326"/>
      <c r="G76" s="326"/>
      <c r="H76" s="326"/>
      <c r="I76" s="326"/>
      <c r="J76" s="326"/>
      <c r="K76" s="326"/>
      <c r="L76" s="326"/>
      <c r="M76" s="326"/>
      <c r="N76" s="326"/>
      <c r="O76" s="326"/>
      <c r="P76" s="326"/>
      <c r="Q76" s="326"/>
      <c r="R76" s="326"/>
      <c r="S76" s="326"/>
      <c r="T76" s="326"/>
      <c r="U76" s="326"/>
      <c r="V76" s="326"/>
      <c r="W76" s="326"/>
      <c r="X76" s="326"/>
      <c r="Y76" s="326"/>
    </row>
    <row r="77" spans="1:25">
      <c r="A77" s="326"/>
      <c r="B77" s="326"/>
      <c r="C77" s="326"/>
      <c r="D77" s="326"/>
      <c r="E77" s="326"/>
      <c r="F77" s="326"/>
      <c r="G77" s="326"/>
      <c r="H77" s="326"/>
      <c r="I77" s="326"/>
      <c r="J77" s="326"/>
      <c r="K77" s="326"/>
      <c r="L77" s="326"/>
      <c r="M77" s="326"/>
      <c r="N77" s="326"/>
      <c r="O77" s="326"/>
      <c r="P77" s="326"/>
      <c r="Q77" s="326"/>
      <c r="R77" s="326"/>
      <c r="S77" s="326"/>
      <c r="T77" s="326"/>
      <c r="U77" s="326"/>
      <c r="V77" s="326"/>
      <c r="W77" s="326"/>
      <c r="X77" s="326"/>
      <c r="Y77" s="326"/>
    </row>
    <row r="78" spans="1:25">
      <c r="A78" s="326"/>
      <c r="B78" s="326"/>
      <c r="C78" s="326"/>
      <c r="D78" s="326"/>
      <c r="E78" s="326"/>
      <c r="F78" s="326"/>
      <c r="G78" s="326"/>
      <c r="H78" s="326"/>
      <c r="I78" s="326"/>
      <c r="J78" s="326"/>
      <c r="K78" s="326"/>
      <c r="L78" s="326"/>
      <c r="M78" s="326"/>
      <c r="N78" s="326"/>
      <c r="O78" s="326"/>
      <c r="P78" s="326"/>
      <c r="Q78" s="326"/>
      <c r="R78" s="326"/>
      <c r="S78" s="326"/>
      <c r="T78" s="326"/>
      <c r="U78" s="326"/>
      <c r="V78" s="326"/>
      <c r="W78" s="326"/>
      <c r="X78" s="326"/>
      <c r="Y78" s="326"/>
    </row>
    <row r="79" spans="1:25">
      <c r="A79" s="326"/>
      <c r="B79" s="326"/>
      <c r="C79" s="326"/>
      <c r="D79" s="326"/>
      <c r="E79" s="326"/>
      <c r="F79" s="326"/>
      <c r="G79" s="326"/>
      <c r="H79" s="326"/>
      <c r="I79" s="326"/>
      <c r="J79" s="326"/>
      <c r="K79" s="326"/>
      <c r="L79" s="326"/>
      <c r="M79" s="326"/>
      <c r="N79" s="326"/>
      <c r="O79" s="326"/>
      <c r="P79" s="326"/>
      <c r="Q79" s="326"/>
      <c r="R79" s="326"/>
      <c r="S79" s="326"/>
      <c r="T79" s="326"/>
      <c r="U79" s="326"/>
      <c r="V79" s="326"/>
      <c r="W79" s="326"/>
      <c r="X79" s="326"/>
      <c r="Y79" s="326"/>
    </row>
    <row r="80" spans="1:25">
      <c r="A80" s="326"/>
      <c r="B80" s="326"/>
      <c r="C80" s="326"/>
      <c r="D80" s="326"/>
      <c r="E80" s="326"/>
      <c r="F80" s="326"/>
      <c r="G80" s="326"/>
      <c r="H80" s="326"/>
      <c r="I80" s="326"/>
      <c r="J80" s="326"/>
      <c r="K80" s="326"/>
      <c r="L80" s="326"/>
      <c r="M80" s="326"/>
      <c r="N80" s="326"/>
      <c r="O80" s="326"/>
      <c r="P80" s="326"/>
      <c r="Q80" s="326"/>
      <c r="R80" s="326"/>
      <c r="S80" s="326"/>
      <c r="T80" s="326"/>
      <c r="U80" s="326"/>
      <c r="V80" s="326"/>
      <c r="W80" s="326"/>
      <c r="X80" s="326"/>
      <c r="Y80" s="326"/>
    </row>
    <row r="81" spans="1:25">
      <c r="A81" s="326"/>
      <c r="B81" s="326"/>
      <c r="C81" s="326"/>
      <c r="D81" s="326"/>
      <c r="E81" s="326"/>
      <c r="F81" s="326"/>
      <c r="G81" s="326"/>
      <c r="H81" s="326"/>
      <c r="I81" s="326"/>
      <c r="J81" s="326"/>
      <c r="K81" s="326"/>
      <c r="L81" s="326"/>
      <c r="M81" s="326"/>
      <c r="N81" s="326"/>
      <c r="O81" s="326"/>
      <c r="P81" s="326"/>
      <c r="Q81" s="326"/>
      <c r="R81" s="326"/>
      <c r="S81" s="326"/>
      <c r="T81" s="326"/>
      <c r="U81" s="326"/>
      <c r="V81" s="326"/>
      <c r="W81" s="326"/>
      <c r="X81" s="326"/>
      <c r="Y81" s="326"/>
    </row>
    <row r="82" spans="1:25">
      <c r="A82" s="326"/>
      <c r="B82" s="326"/>
      <c r="C82" s="326"/>
      <c r="D82" s="326"/>
      <c r="E82" s="326"/>
      <c r="F82" s="326"/>
      <c r="G82" s="326"/>
      <c r="H82" s="326"/>
      <c r="I82" s="326"/>
      <c r="J82" s="326"/>
      <c r="K82" s="326"/>
      <c r="L82" s="326"/>
      <c r="M82" s="326"/>
      <c r="N82" s="326"/>
      <c r="O82" s="326"/>
      <c r="P82" s="326"/>
      <c r="Q82" s="326"/>
      <c r="R82" s="326"/>
      <c r="S82" s="326"/>
      <c r="T82" s="326"/>
      <c r="U82" s="326"/>
      <c r="V82" s="326"/>
      <c r="W82" s="326"/>
      <c r="X82" s="326"/>
      <c r="Y82" s="326"/>
    </row>
    <row r="83" spans="1:25">
      <c r="A83" s="326"/>
      <c r="B83" s="326"/>
      <c r="C83" s="326"/>
      <c r="D83" s="326"/>
      <c r="E83" s="326"/>
      <c r="F83" s="326"/>
      <c r="G83" s="326"/>
      <c r="H83" s="326"/>
      <c r="I83" s="326"/>
      <c r="J83" s="326"/>
      <c r="K83" s="326"/>
      <c r="L83" s="326"/>
      <c r="M83" s="326"/>
      <c r="N83" s="326"/>
      <c r="O83" s="326"/>
      <c r="P83" s="326"/>
      <c r="Q83" s="326"/>
      <c r="R83" s="326"/>
      <c r="S83" s="326"/>
      <c r="T83" s="326"/>
      <c r="U83" s="326"/>
      <c r="V83" s="326"/>
      <c r="W83" s="326"/>
      <c r="X83" s="326"/>
      <c r="Y83" s="326"/>
    </row>
    <row r="84" spans="1:25">
      <c r="A84" s="326"/>
      <c r="B84" s="326"/>
      <c r="C84" s="326"/>
      <c r="D84" s="326"/>
      <c r="E84" s="326"/>
      <c r="F84" s="326"/>
      <c r="G84" s="326"/>
      <c r="H84" s="326"/>
      <c r="I84" s="326"/>
      <c r="J84" s="326"/>
      <c r="K84" s="326"/>
      <c r="L84" s="326"/>
      <c r="M84" s="326"/>
      <c r="N84" s="326"/>
      <c r="O84" s="326"/>
      <c r="P84" s="326"/>
      <c r="Q84" s="326"/>
      <c r="R84" s="326"/>
      <c r="S84" s="326"/>
      <c r="T84" s="326"/>
      <c r="U84" s="326"/>
      <c r="V84" s="326"/>
      <c r="W84" s="326"/>
      <c r="X84" s="326"/>
      <c r="Y84" s="326"/>
    </row>
    <row r="85" spans="1:25">
      <c r="A85" s="326"/>
      <c r="B85" s="326"/>
      <c r="C85" s="326"/>
      <c r="D85" s="326"/>
      <c r="E85" s="326"/>
      <c r="F85" s="326"/>
      <c r="G85" s="326"/>
      <c r="H85" s="326"/>
      <c r="I85" s="326"/>
      <c r="J85" s="326"/>
      <c r="K85" s="326"/>
      <c r="L85" s="326"/>
      <c r="M85" s="326"/>
      <c r="N85" s="326"/>
      <c r="O85" s="326"/>
      <c r="P85" s="326"/>
      <c r="Q85" s="326"/>
      <c r="R85" s="326"/>
      <c r="S85" s="326"/>
      <c r="T85" s="326"/>
      <c r="U85" s="326"/>
      <c r="V85" s="326"/>
      <c r="W85" s="326"/>
      <c r="X85" s="326"/>
      <c r="Y85" s="326"/>
    </row>
    <row r="86" spans="1:25">
      <c r="A86" s="326"/>
      <c r="B86" s="326"/>
      <c r="C86" s="326"/>
      <c r="D86" s="326"/>
      <c r="E86" s="326"/>
      <c r="F86" s="326"/>
      <c r="G86" s="326"/>
      <c r="H86" s="326"/>
      <c r="I86" s="326"/>
      <c r="J86" s="326"/>
      <c r="K86" s="326"/>
      <c r="L86" s="326"/>
      <c r="M86" s="326"/>
      <c r="N86" s="326"/>
      <c r="O86" s="326"/>
      <c r="P86" s="326"/>
      <c r="Q86" s="326"/>
      <c r="R86" s="326"/>
      <c r="S86" s="326"/>
      <c r="T86" s="326"/>
      <c r="U86" s="326"/>
      <c r="V86" s="326"/>
      <c r="W86" s="326"/>
      <c r="X86" s="326"/>
      <c r="Y86" s="326"/>
    </row>
    <row r="87" spans="1:25">
      <c r="A87" s="326"/>
      <c r="B87" s="326"/>
      <c r="C87" s="326"/>
      <c r="D87" s="326"/>
      <c r="E87" s="326"/>
      <c r="F87" s="326"/>
      <c r="G87" s="326"/>
      <c r="H87" s="326"/>
      <c r="I87" s="326"/>
      <c r="J87" s="326"/>
      <c r="K87" s="326"/>
      <c r="L87" s="326"/>
      <c r="M87" s="326"/>
      <c r="N87" s="326"/>
      <c r="O87" s="326"/>
      <c r="P87" s="326"/>
      <c r="Q87" s="326"/>
      <c r="R87" s="326"/>
      <c r="S87" s="326"/>
      <c r="T87" s="326"/>
      <c r="U87" s="326"/>
      <c r="V87" s="326"/>
      <c r="W87" s="326"/>
      <c r="X87" s="326"/>
      <c r="Y87" s="326"/>
    </row>
    <row r="88" spans="1:25">
      <c r="A88" s="326"/>
      <c r="B88" s="326"/>
      <c r="C88" s="326"/>
      <c r="D88" s="326"/>
      <c r="E88" s="326"/>
      <c r="F88" s="326"/>
      <c r="G88" s="326"/>
      <c r="H88" s="326"/>
      <c r="I88" s="326"/>
      <c r="J88" s="326"/>
      <c r="K88" s="326"/>
      <c r="L88" s="326"/>
      <c r="M88" s="326"/>
      <c r="N88" s="326"/>
      <c r="O88" s="326"/>
      <c r="P88" s="326"/>
      <c r="Q88" s="326"/>
      <c r="R88" s="326"/>
      <c r="S88" s="326"/>
      <c r="T88" s="326"/>
      <c r="U88" s="326"/>
      <c r="V88" s="326"/>
      <c r="W88" s="326"/>
      <c r="X88" s="326"/>
      <c r="Y88" s="326"/>
    </row>
    <row r="89" spans="1:25">
      <c r="A89" s="326"/>
      <c r="B89" s="326"/>
      <c r="C89" s="326"/>
      <c r="D89" s="326"/>
      <c r="E89" s="326"/>
      <c r="F89" s="326"/>
      <c r="G89" s="326"/>
      <c r="H89" s="326"/>
      <c r="I89" s="326"/>
      <c r="J89" s="326"/>
      <c r="K89" s="326"/>
      <c r="L89" s="326"/>
      <c r="M89" s="326"/>
      <c r="N89" s="326"/>
      <c r="O89" s="326"/>
      <c r="P89" s="326"/>
      <c r="Q89" s="326"/>
      <c r="R89" s="326"/>
      <c r="S89" s="326"/>
      <c r="T89" s="326"/>
      <c r="U89" s="326"/>
      <c r="V89" s="326"/>
      <c r="W89" s="326"/>
      <c r="X89" s="326"/>
      <c r="Y89" s="326"/>
    </row>
    <row r="90" spans="1:25">
      <c r="A90" s="326"/>
      <c r="B90" s="326"/>
      <c r="C90" s="326"/>
      <c r="D90" s="326"/>
      <c r="E90" s="326"/>
      <c r="F90" s="326"/>
      <c r="G90" s="326"/>
      <c r="H90" s="326"/>
      <c r="I90" s="326"/>
      <c r="J90" s="326"/>
      <c r="K90" s="326"/>
      <c r="L90" s="326"/>
      <c r="M90" s="326"/>
      <c r="N90" s="326"/>
      <c r="O90" s="326"/>
      <c r="P90" s="326"/>
      <c r="Q90" s="326"/>
      <c r="R90" s="326"/>
      <c r="S90" s="326"/>
      <c r="T90" s="326"/>
      <c r="U90" s="326"/>
      <c r="V90" s="326"/>
      <c r="W90" s="326"/>
      <c r="X90" s="326"/>
      <c r="Y90" s="326"/>
    </row>
    <row r="91" spans="1:25">
      <c r="A91" s="326"/>
      <c r="B91" s="326"/>
      <c r="C91" s="326"/>
      <c r="D91" s="326"/>
      <c r="E91" s="326"/>
      <c r="F91" s="326"/>
      <c r="G91" s="326"/>
      <c r="H91" s="326"/>
      <c r="I91" s="326"/>
      <c r="J91" s="326"/>
      <c r="K91" s="326"/>
      <c r="L91" s="326"/>
      <c r="M91" s="326"/>
      <c r="N91" s="326"/>
      <c r="O91" s="326"/>
      <c r="P91" s="326"/>
      <c r="Q91" s="326"/>
      <c r="R91" s="326"/>
      <c r="S91" s="326"/>
      <c r="T91" s="326"/>
      <c r="U91" s="326"/>
      <c r="V91" s="326"/>
      <c r="W91" s="326"/>
      <c r="X91" s="326"/>
      <c r="Y91" s="326"/>
    </row>
    <row r="92" spans="1:25">
      <c r="A92" s="326"/>
      <c r="B92" s="326"/>
      <c r="C92" s="326"/>
      <c r="D92" s="326"/>
      <c r="E92" s="326"/>
      <c r="F92" s="326"/>
      <c r="G92" s="326"/>
      <c r="H92" s="326"/>
      <c r="I92" s="326"/>
      <c r="J92" s="326"/>
      <c r="K92" s="326"/>
      <c r="L92" s="326"/>
      <c r="M92" s="326"/>
      <c r="N92" s="326"/>
      <c r="O92" s="326"/>
      <c r="P92" s="326"/>
      <c r="Q92" s="326"/>
      <c r="R92" s="326"/>
      <c r="S92" s="326"/>
      <c r="T92" s="326"/>
      <c r="U92" s="326"/>
      <c r="V92" s="326"/>
      <c r="W92" s="326"/>
      <c r="X92" s="326"/>
      <c r="Y92" s="326"/>
    </row>
    <row r="93" spans="1:25">
      <c r="A93" s="326"/>
      <c r="B93" s="326"/>
      <c r="C93" s="326"/>
      <c r="D93" s="326"/>
      <c r="E93" s="326"/>
      <c r="F93" s="326"/>
      <c r="G93" s="326"/>
      <c r="H93" s="326"/>
      <c r="I93" s="326"/>
      <c r="J93" s="326"/>
      <c r="K93" s="326"/>
      <c r="L93" s="326"/>
      <c r="M93" s="326"/>
      <c r="N93" s="326"/>
      <c r="O93" s="326"/>
      <c r="P93" s="326"/>
      <c r="Q93" s="326"/>
      <c r="R93" s="326"/>
      <c r="S93" s="326"/>
      <c r="T93" s="326"/>
      <c r="U93" s="326"/>
      <c r="V93" s="326"/>
      <c r="W93" s="326"/>
      <c r="X93" s="326"/>
      <c r="Y93" s="326"/>
    </row>
    <row r="94" spans="1:25">
      <c r="A94" s="326"/>
      <c r="B94" s="326"/>
      <c r="C94" s="326"/>
      <c r="D94" s="326"/>
      <c r="E94" s="326"/>
      <c r="F94" s="326"/>
      <c r="G94" s="326"/>
      <c r="H94" s="326"/>
      <c r="I94" s="326"/>
      <c r="J94" s="326"/>
      <c r="K94" s="326"/>
      <c r="L94" s="326"/>
      <c r="M94" s="326"/>
      <c r="N94" s="326"/>
      <c r="O94" s="326"/>
      <c r="P94" s="326"/>
      <c r="Q94" s="326"/>
      <c r="R94" s="326"/>
      <c r="S94" s="326"/>
      <c r="T94" s="326"/>
      <c r="U94" s="326"/>
      <c r="V94" s="326"/>
      <c r="W94" s="326"/>
      <c r="X94" s="326"/>
      <c r="Y94" s="326"/>
    </row>
    <row r="95" spans="1:25">
      <c r="A95" s="326"/>
      <c r="B95" s="326"/>
      <c r="C95" s="326"/>
      <c r="D95" s="326"/>
      <c r="E95" s="326"/>
      <c r="F95" s="326"/>
      <c r="G95" s="326"/>
      <c r="H95" s="326"/>
      <c r="I95" s="326"/>
      <c r="J95" s="326"/>
      <c r="K95" s="326"/>
      <c r="L95" s="326"/>
      <c r="M95" s="326"/>
      <c r="N95" s="326"/>
      <c r="O95" s="326"/>
      <c r="P95" s="326"/>
      <c r="Q95" s="326"/>
      <c r="R95" s="326"/>
      <c r="S95" s="326"/>
      <c r="T95" s="326"/>
      <c r="U95" s="326"/>
      <c r="V95" s="326"/>
      <c r="W95" s="326"/>
      <c r="X95" s="326"/>
      <c r="Y95" s="326"/>
    </row>
    <row r="96" spans="1:25">
      <c r="A96" s="326"/>
      <c r="B96" s="326"/>
      <c r="C96" s="326"/>
      <c r="D96" s="326"/>
      <c r="E96" s="326"/>
      <c r="F96" s="326"/>
      <c r="G96" s="326"/>
      <c r="H96" s="326"/>
      <c r="I96" s="326"/>
      <c r="J96" s="326"/>
      <c r="K96" s="326"/>
      <c r="L96" s="326"/>
      <c r="M96" s="326"/>
      <c r="N96" s="326"/>
      <c r="O96" s="326"/>
      <c r="P96" s="326"/>
      <c r="Q96" s="326"/>
      <c r="R96" s="326"/>
      <c r="S96" s="326"/>
      <c r="T96" s="326"/>
      <c r="U96" s="326"/>
      <c r="V96" s="326"/>
      <c r="W96" s="326"/>
      <c r="X96" s="326"/>
      <c r="Y96" s="326"/>
    </row>
    <row r="97" spans="1:25">
      <c r="A97" s="326"/>
      <c r="B97" s="326"/>
      <c r="C97" s="326"/>
      <c r="D97" s="326"/>
      <c r="E97" s="326"/>
      <c r="F97" s="326"/>
      <c r="G97" s="326"/>
      <c r="H97" s="326"/>
      <c r="I97" s="326"/>
      <c r="J97" s="326"/>
      <c r="K97" s="326"/>
      <c r="L97" s="326"/>
      <c r="M97" s="326"/>
      <c r="N97" s="326"/>
      <c r="O97" s="326"/>
      <c r="P97" s="326"/>
      <c r="Q97" s="326"/>
      <c r="R97" s="326"/>
      <c r="S97" s="326"/>
      <c r="T97" s="326"/>
      <c r="U97" s="326"/>
      <c r="V97" s="326"/>
      <c r="W97" s="326"/>
      <c r="X97" s="326"/>
      <c r="Y97" s="326"/>
    </row>
    <row r="98" spans="1:25">
      <c r="A98" s="326"/>
      <c r="B98" s="326"/>
      <c r="C98" s="326"/>
      <c r="D98" s="326"/>
      <c r="E98" s="326"/>
      <c r="F98" s="326"/>
      <c r="G98" s="326"/>
      <c r="H98" s="326"/>
      <c r="I98" s="326"/>
      <c r="J98" s="326"/>
      <c r="K98" s="326"/>
      <c r="L98" s="326"/>
      <c r="M98" s="326"/>
      <c r="N98" s="326"/>
      <c r="O98" s="326"/>
      <c r="P98" s="326"/>
      <c r="Q98" s="326"/>
      <c r="R98" s="326"/>
      <c r="S98" s="326"/>
      <c r="T98" s="326"/>
      <c r="U98" s="326"/>
      <c r="V98" s="326"/>
      <c r="W98" s="326"/>
      <c r="X98" s="326"/>
      <c r="Y98" s="326"/>
    </row>
    <row r="99" spans="1:25">
      <c r="A99" s="326"/>
      <c r="B99" s="326"/>
      <c r="C99" s="326"/>
      <c r="D99" s="326"/>
      <c r="E99" s="326"/>
      <c r="F99" s="326"/>
      <c r="G99" s="326"/>
      <c r="H99" s="326"/>
      <c r="I99" s="326"/>
      <c r="J99" s="326"/>
      <c r="K99" s="326"/>
      <c r="L99" s="326"/>
      <c r="M99" s="326"/>
      <c r="N99" s="326"/>
      <c r="O99" s="326"/>
      <c r="P99" s="326"/>
      <c r="Q99" s="326"/>
      <c r="R99" s="326"/>
      <c r="S99" s="326"/>
      <c r="T99" s="326"/>
      <c r="U99" s="326"/>
      <c r="V99" s="326"/>
      <c r="W99" s="326"/>
      <c r="X99" s="326"/>
      <c r="Y99" s="326"/>
    </row>
    <row r="100" spans="1:25">
      <c r="A100" s="326"/>
      <c r="B100" s="326"/>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row>
  </sheetData>
  <sheetProtection formatCells="0" formatColumns="0" formatRows="0" insertColumns="0" insertRows="0" insertHyperlinks="0" deleteColumns="0" deleteRows="0"/>
  <mergeCells count="8">
    <mergeCell ref="J21:T23"/>
    <mergeCell ref="F19:O19"/>
    <mergeCell ref="C17:Y18"/>
    <mergeCell ref="D2:I2"/>
    <mergeCell ref="J2:P2"/>
    <mergeCell ref="S8:T12"/>
    <mergeCell ref="C19:E19"/>
    <mergeCell ref="P19:S19"/>
  </mergeCells>
  <phoneticPr fontId="106"/>
  <hyperlinks>
    <hyperlink ref="F19:O19" r:id="rId1" display="お見積り、ご注文はこちらから" xr:uid="{E6BCF185-3782-4B15-9154-296D8BC163E8}"/>
  </hyperlinks>
  <pageMargins left="0.7" right="0.7" top="0.75" bottom="0.75" header="0.3" footer="0.3"/>
  <pageSetup paperSize="9" scale="34"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H28" sqref="H28:L28"/>
    </sheetView>
  </sheetViews>
  <sheetFormatPr defaultColWidth="9" defaultRowHeight="13.2"/>
  <cols>
    <col min="1" max="1" width="12.77734375" style="75" customWidth="1"/>
    <col min="2" max="2" width="5.109375" style="75" customWidth="1"/>
    <col min="3" max="3" width="3.77734375" style="75" customWidth="1"/>
    <col min="4" max="4" width="6.88671875" style="75" customWidth="1"/>
    <col min="5" max="5" width="13.109375" style="75" customWidth="1"/>
    <col min="6" max="6" width="13.109375" style="119" customWidth="1"/>
    <col min="7" max="7" width="11.33203125" style="75" customWidth="1"/>
    <col min="8" max="8" width="26.6640625" style="92" customWidth="1"/>
    <col min="9" max="9" width="13" style="83" customWidth="1"/>
    <col min="10" max="10" width="16.109375" style="83" customWidth="1"/>
    <col min="11" max="11" width="13.44140625" style="119" customWidth="1"/>
    <col min="12" max="12" width="20.44140625" style="119" customWidth="1"/>
    <col min="13" max="13" width="13.44140625" style="90" customWidth="1"/>
    <col min="14" max="14" width="22.44140625" style="75" customWidth="1"/>
    <col min="15" max="15" width="9" style="76"/>
    <col min="16" max="16384" width="9" style="75"/>
  </cols>
  <sheetData>
    <row r="1" spans="1:16" ht="26.25" customHeight="1" thickTop="1">
      <c r="A1" s="67" t="s">
        <v>263</v>
      </c>
      <c r="B1" s="68"/>
      <c r="C1" s="68"/>
      <c r="D1" s="69"/>
      <c r="E1" s="69"/>
      <c r="F1" s="70"/>
      <c r="G1" s="71"/>
      <c r="H1" s="72"/>
      <c r="I1" s="351" t="s">
        <v>38</v>
      </c>
      <c r="J1" s="92"/>
      <c r="K1" s="73"/>
      <c r="L1" s="352"/>
      <c r="M1" s="74"/>
    </row>
    <row r="2" spans="1:16" ht="17.399999999999999">
      <c r="A2" s="77"/>
      <c r="B2" s="353"/>
      <c r="C2" s="353"/>
      <c r="D2" s="353"/>
      <c r="E2" s="353"/>
      <c r="F2" s="353"/>
      <c r="G2" s="78"/>
      <c r="H2" s="79"/>
      <c r="I2" s="354" t="s">
        <v>39</v>
      </c>
      <c r="J2" s="80"/>
      <c r="K2" s="355" t="s">
        <v>21</v>
      </c>
      <c r="L2" s="81"/>
      <c r="M2" s="74"/>
      <c r="N2" s="269"/>
      <c r="P2" s="185"/>
    </row>
    <row r="3" spans="1:16" ht="17.399999999999999">
      <c r="A3" s="356" t="s">
        <v>29</v>
      </c>
      <c r="B3" s="357"/>
      <c r="D3" s="358"/>
      <c r="E3" s="358"/>
      <c r="F3" s="358"/>
      <c r="G3" s="82"/>
      <c r="H3" s="194"/>
      <c r="J3" s="359"/>
      <c r="L3" s="73"/>
      <c r="M3" s="84"/>
    </row>
    <row r="4" spans="1:16" ht="17.399999999999999">
      <c r="A4" s="85"/>
      <c r="B4" s="357"/>
      <c r="C4" s="119"/>
      <c r="D4" s="358"/>
      <c r="E4" s="358"/>
      <c r="F4" s="360"/>
      <c r="G4" s="86"/>
      <c r="H4" s="87"/>
      <c r="I4" s="87"/>
      <c r="J4" s="92"/>
      <c r="L4" s="73"/>
      <c r="M4" s="84"/>
      <c r="N4" s="437"/>
    </row>
    <row r="5" spans="1:16">
      <c r="A5" s="361"/>
      <c r="D5" s="358"/>
      <c r="E5" s="88"/>
      <c r="F5" s="362"/>
      <c r="G5" s="89"/>
      <c r="H5"/>
      <c r="I5" s="363"/>
      <c r="J5" s="92"/>
      <c r="M5" s="84"/>
    </row>
    <row r="6" spans="1:16" ht="17.399999999999999">
      <c r="A6" s="361"/>
      <c r="D6" s="358"/>
      <c r="E6" s="362"/>
      <c r="F6" s="362"/>
      <c r="G6" s="89"/>
      <c r="H6" s="79"/>
      <c r="I6" s="364"/>
      <c r="J6" s="92"/>
      <c r="M6" s="84"/>
    </row>
    <row r="7" spans="1:16">
      <c r="A7" s="361"/>
      <c r="D7" s="358"/>
      <c r="E7" s="362"/>
      <c r="F7" s="362"/>
      <c r="G7" s="89"/>
      <c r="H7" s="365"/>
      <c r="I7" s="363"/>
      <c r="J7" s="92"/>
      <c r="M7" s="84"/>
    </row>
    <row r="8" spans="1:16">
      <c r="A8" s="361"/>
      <c r="D8" s="358"/>
      <c r="E8" s="362"/>
      <c r="F8" s="362"/>
      <c r="G8" s="89"/>
      <c r="H8" s="80"/>
      <c r="I8" s="366"/>
      <c r="J8" s="366"/>
      <c r="K8" s="366"/>
    </row>
    <row r="9" spans="1:16">
      <c r="A9" s="361"/>
      <c r="D9" s="358"/>
      <c r="E9" s="362"/>
      <c r="F9" s="362"/>
      <c r="G9" s="89"/>
      <c r="H9" s="366"/>
      <c r="I9" s="366"/>
      <c r="J9" s="366"/>
      <c r="K9" s="366"/>
      <c r="N9" s="91"/>
    </row>
    <row r="10" spans="1:16">
      <c r="A10" s="361"/>
      <c r="D10" s="358"/>
      <c r="E10" s="362"/>
      <c r="F10" s="362"/>
      <c r="G10" s="89"/>
      <c r="H10" s="366"/>
      <c r="I10" s="366"/>
      <c r="J10" s="366"/>
      <c r="K10" s="366"/>
      <c r="N10" s="91" t="s">
        <v>40</v>
      </c>
    </row>
    <row r="11" spans="1:16">
      <c r="A11" s="361"/>
      <c r="D11" s="358"/>
      <c r="E11" s="362"/>
      <c r="F11" s="362"/>
      <c r="G11" s="89"/>
      <c r="H11" s="366"/>
      <c r="I11" s="366"/>
      <c r="J11" s="366"/>
      <c r="K11" s="366"/>
    </row>
    <row r="12" spans="1:16">
      <c r="A12" s="361"/>
      <c r="D12" s="358"/>
      <c r="E12" s="362"/>
      <c r="F12" s="362"/>
      <c r="G12" s="89"/>
      <c r="H12" s="366"/>
      <c r="I12" s="366"/>
      <c r="J12" s="366"/>
      <c r="K12" s="366"/>
      <c r="N12" s="91" t="s">
        <v>41</v>
      </c>
      <c r="O12" s="585"/>
    </row>
    <row r="13" spans="1:16">
      <c r="A13" s="361"/>
      <c r="D13" s="358"/>
      <c r="E13" s="362"/>
      <c r="F13" s="362"/>
      <c r="G13" s="89"/>
      <c r="H13" s="366"/>
      <c r="I13" s="366"/>
      <c r="J13" s="366"/>
      <c r="K13" s="366"/>
    </row>
    <row r="14" spans="1:16">
      <c r="A14" s="361"/>
      <c r="D14" s="358"/>
      <c r="E14" s="362"/>
      <c r="F14" s="362"/>
      <c r="G14" s="89"/>
      <c r="H14" s="366"/>
      <c r="I14" s="366"/>
      <c r="J14" s="366"/>
      <c r="K14" s="366"/>
      <c r="N14" s="367" t="s">
        <v>42</v>
      </c>
    </row>
    <row r="15" spans="1:16">
      <c r="A15" s="361"/>
      <c r="D15" s="358"/>
      <c r="E15" s="358" t="s">
        <v>21</v>
      </c>
      <c r="F15" s="360"/>
      <c r="G15" s="82"/>
      <c r="H15" s="365"/>
      <c r="I15" s="363"/>
      <c r="J15" s="80"/>
    </row>
    <row r="16" spans="1:16">
      <c r="A16" s="361"/>
      <c r="D16" s="358"/>
      <c r="E16" s="358"/>
      <c r="F16" s="360"/>
      <c r="G16" s="82"/>
      <c r="I16" s="363"/>
      <c r="J16" s="92"/>
      <c r="N16" s="439" t="s">
        <v>237</v>
      </c>
    </row>
    <row r="17" spans="1:19" ht="20.25" customHeight="1" thickBot="1">
      <c r="A17" s="654" t="s">
        <v>296</v>
      </c>
      <c r="B17" s="655"/>
      <c r="C17" s="655"/>
      <c r="D17" s="369"/>
      <c r="E17" s="370"/>
      <c r="F17" s="655" t="s">
        <v>297</v>
      </c>
      <c r="G17" s="656"/>
      <c r="H17" s="365"/>
      <c r="I17" s="363"/>
      <c r="J17" s="80"/>
      <c r="L17" s="81"/>
      <c r="M17" s="84"/>
      <c r="N17" s="368" t="s">
        <v>136</v>
      </c>
    </row>
    <row r="18" spans="1:19" ht="39" customHeight="1" thickTop="1">
      <c r="A18" s="657" t="s">
        <v>43</v>
      </c>
      <c r="B18" s="658"/>
      <c r="C18" s="659"/>
      <c r="D18" s="371" t="s">
        <v>44</v>
      </c>
      <c r="E18" s="372"/>
      <c r="F18" s="660" t="s">
        <v>45</v>
      </c>
      <c r="G18" s="661"/>
      <c r="I18" s="363"/>
      <c r="J18" s="92"/>
      <c r="M18" s="84"/>
      <c r="Q18" s="75" t="s">
        <v>29</v>
      </c>
      <c r="S18" s="75" t="s">
        <v>21</v>
      </c>
    </row>
    <row r="19" spans="1:19" ht="30" customHeight="1">
      <c r="A19" s="662" t="s">
        <v>251</v>
      </c>
      <c r="B19" s="662"/>
      <c r="C19" s="662"/>
      <c r="D19" s="662"/>
      <c r="E19" s="662"/>
      <c r="F19" s="662"/>
      <c r="G19" s="662"/>
      <c r="H19" s="373"/>
      <c r="I19" s="93" t="s">
        <v>46</v>
      </c>
      <c r="J19" s="93"/>
      <c r="K19" s="93"/>
      <c r="L19" s="81"/>
      <c r="M19" s="84"/>
    </row>
    <row r="20" spans="1:19" ht="17.399999999999999">
      <c r="E20" s="374" t="s">
        <v>47</v>
      </c>
      <c r="F20" s="375" t="s">
        <v>48</v>
      </c>
      <c r="H20" s="610" t="s">
        <v>217</v>
      </c>
      <c r="I20" s="363"/>
      <c r="J20" s="92" t="s">
        <v>21</v>
      </c>
      <c r="K20" s="376" t="s">
        <v>21</v>
      </c>
      <c r="M20" s="84"/>
    </row>
    <row r="21" spans="1:19" ht="16.8" thickBot="1">
      <c r="A21" s="377"/>
      <c r="B21" s="663">
        <v>44703</v>
      </c>
      <c r="C21" s="664"/>
      <c r="D21" s="378" t="s">
        <v>49</v>
      </c>
      <c r="E21" s="665" t="s">
        <v>50</v>
      </c>
      <c r="F21" s="666"/>
      <c r="G21" s="83" t="s">
        <v>51</v>
      </c>
      <c r="H21" s="667" t="s">
        <v>295</v>
      </c>
      <c r="I21" s="668"/>
      <c r="J21" s="668"/>
      <c r="K21" s="668"/>
      <c r="L21" s="668"/>
      <c r="M21" s="94"/>
      <c r="N21" s="95"/>
    </row>
    <row r="22" spans="1:19" ht="36" customHeight="1" thickTop="1" thickBot="1">
      <c r="A22" s="379" t="s">
        <v>52</v>
      </c>
      <c r="B22" s="669" t="s">
        <v>53</v>
      </c>
      <c r="C22" s="670"/>
      <c r="D22" s="671"/>
      <c r="E22" s="96" t="s">
        <v>269</v>
      </c>
      <c r="F22" s="96" t="s">
        <v>270</v>
      </c>
      <c r="G22" s="380" t="s">
        <v>54</v>
      </c>
      <c r="H22" s="672" t="s">
        <v>55</v>
      </c>
      <c r="I22" s="673"/>
      <c r="J22" s="673"/>
      <c r="K22" s="673"/>
      <c r="L22" s="674"/>
      <c r="M22" s="381" t="s">
        <v>56</v>
      </c>
      <c r="N22" s="382" t="s">
        <v>57</v>
      </c>
      <c r="R22" s="75" t="s">
        <v>29</v>
      </c>
    </row>
    <row r="23" spans="1:19" ht="81.599999999999994" customHeight="1" thickBot="1">
      <c r="A23" s="383" t="s">
        <v>58</v>
      </c>
      <c r="B23" s="648" t="str">
        <f>IF(G23&gt;5,"☆☆☆☆",IF(AND(G23&gt;=2.39,G23&lt;5),"☆☆☆",IF(AND(G23&gt;=1.39,G23&lt;2.4),"☆☆",IF(AND(G23&gt;0,G23&lt;1.4),"☆",IF(AND(G23&gt;=-1.39,G23&lt;0),"★",IF(AND(G23&gt;=-2.39,G23&lt;-1.4),"★★",IF(AND(G23&gt;=-3.39,G23&lt;-2.4),"★★★")))))))</f>
        <v>★</v>
      </c>
      <c r="C23" s="649"/>
      <c r="D23" s="650"/>
      <c r="E23" s="504">
        <v>1.62</v>
      </c>
      <c r="F23" s="504">
        <v>2.9</v>
      </c>
      <c r="G23" s="245">
        <f>+E23-F23</f>
        <v>-1.2799999999999998</v>
      </c>
      <c r="H23" s="651"/>
      <c r="I23" s="652"/>
      <c r="J23" s="652"/>
      <c r="K23" s="652"/>
      <c r="L23" s="653"/>
      <c r="M23" s="544"/>
      <c r="N23" s="560"/>
      <c r="O23" s="472" t="s">
        <v>235</v>
      </c>
    </row>
    <row r="24" spans="1:19" ht="66" customHeight="1" thickBot="1">
      <c r="A24" s="384" t="s">
        <v>59</v>
      </c>
      <c r="B24" s="648" t="str">
        <f t="shared" ref="B24" si="0">IF(G24&gt;5,"☆☆☆☆",IF(AND(G24&gt;=2.39,G24&lt;5),"☆☆☆",IF(AND(G24&gt;=1.39,G24&lt;2.4),"☆☆",IF(AND(G24&gt;0,G24&lt;1.4),"☆",IF(AND(G24&gt;=-1.39,G24&lt;0),"★",IF(AND(G24&gt;=-2.39,G24&lt;-1.4),"★★",IF(AND(G24&gt;=-3.39,G24&lt;-2.4),"★★★")))))))</f>
        <v>☆</v>
      </c>
      <c r="C24" s="649"/>
      <c r="D24" s="650"/>
      <c r="E24" s="504">
        <v>2.1</v>
      </c>
      <c r="F24" s="504">
        <v>3.19</v>
      </c>
      <c r="G24" s="344">
        <f t="shared" ref="G24:G70" si="1">+F24-E24</f>
        <v>1.0899999999999999</v>
      </c>
      <c r="H24" s="675"/>
      <c r="I24" s="652"/>
      <c r="J24" s="652"/>
      <c r="K24" s="652"/>
      <c r="L24" s="653"/>
      <c r="M24" s="260"/>
      <c r="N24" s="261"/>
      <c r="O24" s="472" t="s">
        <v>59</v>
      </c>
      <c r="Q24" s="75" t="s">
        <v>29</v>
      </c>
    </row>
    <row r="25" spans="1:19" ht="81" customHeight="1" thickBot="1">
      <c r="A25" s="481" t="s">
        <v>60</v>
      </c>
      <c r="B25" s="648" t="str">
        <f t="shared" ref="B25:B70" si="2">IF(G25&gt;5,"☆☆☆☆",IF(AND(G25&gt;=2.39,G25&lt;5),"☆☆☆",IF(AND(G25&gt;=1.39,G25&lt;2.4),"☆☆",IF(AND(G25&gt;0,G25&lt;1.4),"☆",IF(AND(G25&gt;=-1.39,G25&lt;0),"★",IF(AND(G25&gt;=-2.39,G25&lt;-1.4),"★★",IF(AND(G25&gt;=-3.39,G25&lt;-2.4),"★★★")))))))</f>
        <v>☆</v>
      </c>
      <c r="C25" s="649"/>
      <c r="D25" s="650"/>
      <c r="E25" s="187">
        <v>2.5299999999999998</v>
      </c>
      <c r="F25" s="504">
        <v>3.64</v>
      </c>
      <c r="G25" s="232">
        <f t="shared" si="1"/>
        <v>1.1100000000000003</v>
      </c>
      <c r="H25" s="651" t="s">
        <v>283</v>
      </c>
      <c r="I25" s="652"/>
      <c r="J25" s="652"/>
      <c r="K25" s="652"/>
      <c r="L25" s="653"/>
      <c r="M25" s="544" t="s">
        <v>284</v>
      </c>
      <c r="N25" s="261">
        <v>44690</v>
      </c>
      <c r="O25" s="472" t="s">
        <v>60</v>
      </c>
    </row>
    <row r="26" spans="1:19" ht="83.25" customHeight="1" thickBot="1">
      <c r="A26" s="481" t="s">
        <v>61</v>
      </c>
      <c r="B26" s="648" t="str">
        <f t="shared" si="2"/>
        <v>☆☆</v>
      </c>
      <c r="C26" s="649"/>
      <c r="D26" s="650"/>
      <c r="E26" s="187">
        <v>2.42</v>
      </c>
      <c r="F26" s="504">
        <v>3.91</v>
      </c>
      <c r="G26" s="97">
        <f t="shared" si="1"/>
        <v>1.4900000000000002</v>
      </c>
      <c r="H26" s="651"/>
      <c r="I26" s="652"/>
      <c r="J26" s="652"/>
      <c r="K26" s="652"/>
      <c r="L26" s="653"/>
      <c r="M26" s="260"/>
      <c r="N26" s="261"/>
      <c r="O26" s="472" t="s">
        <v>61</v>
      </c>
    </row>
    <row r="27" spans="1:19" ht="78.599999999999994" customHeight="1" thickBot="1">
      <c r="A27" s="481" t="s">
        <v>62</v>
      </c>
      <c r="B27" s="648" t="str">
        <f t="shared" si="2"/>
        <v>☆</v>
      </c>
      <c r="C27" s="649"/>
      <c r="D27" s="650"/>
      <c r="E27" s="504">
        <v>1.0900000000000001</v>
      </c>
      <c r="F27" s="504">
        <v>1.5</v>
      </c>
      <c r="G27" s="97">
        <f t="shared" si="1"/>
        <v>0.40999999999999992</v>
      </c>
      <c r="H27" s="651"/>
      <c r="I27" s="652"/>
      <c r="J27" s="652"/>
      <c r="K27" s="652"/>
      <c r="L27" s="653"/>
      <c r="M27" s="260"/>
      <c r="N27" s="261"/>
      <c r="O27" s="472" t="s">
        <v>62</v>
      </c>
    </row>
    <row r="28" spans="1:19" ht="87" customHeight="1" thickBot="1">
      <c r="A28" s="481" t="s">
        <v>63</v>
      </c>
      <c r="B28" s="648" t="str">
        <f t="shared" si="2"/>
        <v>☆☆☆</v>
      </c>
      <c r="C28" s="649"/>
      <c r="D28" s="650"/>
      <c r="E28" s="503">
        <v>3.1</v>
      </c>
      <c r="F28" s="187">
        <v>5.72</v>
      </c>
      <c r="G28" s="97">
        <f t="shared" si="1"/>
        <v>2.6199999999999997</v>
      </c>
      <c r="H28" s="651"/>
      <c r="I28" s="652"/>
      <c r="J28" s="652"/>
      <c r="K28" s="652"/>
      <c r="L28" s="653"/>
      <c r="M28" s="260"/>
      <c r="N28" s="261"/>
      <c r="O28" s="472" t="s">
        <v>63</v>
      </c>
    </row>
    <row r="29" spans="1:19" ht="71.25" customHeight="1" thickBot="1">
      <c r="A29" s="481" t="s">
        <v>64</v>
      </c>
      <c r="B29" s="648" t="str">
        <f t="shared" si="2"/>
        <v>☆</v>
      </c>
      <c r="C29" s="649"/>
      <c r="D29" s="650"/>
      <c r="E29" s="187">
        <v>2.1800000000000002</v>
      </c>
      <c r="F29" s="504">
        <v>3.08</v>
      </c>
      <c r="G29" s="97">
        <f t="shared" si="1"/>
        <v>0.89999999999999991</v>
      </c>
      <c r="H29" s="651"/>
      <c r="I29" s="652"/>
      <c r="J29" s="652"/>
      <c r="K29" s="652"/>
      <c r="L29" s="653"/>
      <c r="M29" s="260"/>
      <c r="N29" s="261"/>
      <c r="O29" s="472" t="s">
        <v>64</v>
      </c>
    </row>
    <row r="30" spans="1:19" ht="73.5" customHeight="1" thickBot="1">
      <c r="A30" s="481" t="s">
        <v>65</v>
      </c>
      <c r="B30" s="648" t="str">
        <f t="shared" si="2"/>
        <v>☆</v>
      </c>
      <c r="C30" s="649"/>
      <c r="D30" s="650"/>
      <c r="E30" s="504">
        <v>2.16</v>
      </c>
      <c r="F30" s="504">
        <v>2.5299999999999998</v>
      </c>
      <c r="G30" s="97">
        <f t="shared" si="1"/>
        <v>0.36999999999999966</v>
      </c>
      <c r="H30" s="651"/>
      <c r="I30" s="652"/>
      <c r="J30" s="652"/>
      <c r="K30" s="652"/>
      <c r="L30" s="653"/>
      <c r="M30" s="260"/>
      <c r="N30" s="261"/>
      <c r="O30" s="472" t="s">
        <v>65</v>
      </c>
    </row>
    <row r="31" spans="1:19" ht="75.75" customHeight="1" thickBot="1">
      <c r="A31" s="481" t="s">
        <v>66</v>
      </c>
      <c r="B31" s="648" t="str">
        <f t="shared" si="2"/>
        <v>★</v>
      </c>
      <c r="C31" s="649"/>
      <c r="D31" s="650"/>
      <c r="E31" s="504">
        <v>1.1000000000000001</v>
      </c>
      <c r="F31" s="504">
        <v>1.06</v>
      </c>
      <c r="G31" s="97">
        <f t="shared" si="1"/>
        <v>-4.0000000000000036E-2</v>
      </c>
      <c r="H31" s="651"/>
      <c r="I31" s="652"/>
      <c r="J31" s="652"/>
      <c r="K31" s="652"/>
      <c r="L31" s="653"/>
      <c r="M31" s="260"/>
      <c r="N31" s="261"/>
      <c r="O31" s="472" t="s">
        <v>66</v>
      </c>
    </row>
    <row r="32" spans="1:19" ht="96" customHeight="1" thickBot="1">
      <c r="A32" s="482" t="s">
        <v>67</v>
      </c>
      <c r="B32" s="648" t="str">
        <f t="shared" si="2"/>
        <v>☆</v>
      </c>
      <c r="C32" s="649"/>
      <c r="D32" s="650"/>
      <c r="E32" s="187">
        <v>3.15</v>
      </c>
      <c r="F32" s="187">
        <v>3.83</v>
      </c>
      <c r="G32" s="97">
        <f t="shared" si="1"/>
        <v>0.68000000000000016</v>
      </c>
      <c r="H32" s="651"/>
      <c r="I32" s="652"/>
      <c r="J32" s="652"/>
      <c r="K32" s="652"/>
      <c r="L32" s="653"/>
      <c r="M32" s="260"/>
      <c r="N32" s="261"/>
      <c r="O32" s="472" t="s">
        <v>67</v>
      </c>
    </row>
    <row r="33" spans="1:16" ht="94.95" customHeight="1" thickBot="1">
      <c r="A33" s="483" t="s">
        <v>68</v>
      </c>
      <c r="B33" s="648" t="str">
        <f t="shared" si="2"/>
        <v>☆☆</v>
      </c>
      <c r="C33" s="649"/>
      <c r="D33" s="650"/>
      <c r="E33" s="187">
        <v>2.85</v>
      </c>
      <c r="F33" s="504">
        <v>4.8899999999999997</v>
      </c>
      <c r="G33" s="97">
        <f t="shared" si="1"/>
        <v>2.0399999999999996</v>
      </c>
      <c r="H33" s="651"/>
      <c r="I33" s="652"/>
      <c r="J33" s="652"/>
      <c r="K33" s="652"/>
      <c r="L33" s="653"/>
      <c r="M33" s="260"/>
      <c r="N33" s="261"/>
      <c r="O33" s="472" t="s">
        <v>68</v>
      </c>
    </row>
    <row r="34" spans="1:16" ht="81" customHeight="1" thickBot="1">
      <c r="A34" s="384" t="s">
        <v>69</v>
      </c>
      <c r="B34" s="648" t="str">
        <f t="shared" si="2"/>
        <v>☆☆</v>
      </c>
      <c r="C34" s="649"/>
      <c r="D34" s="650"/>
      <c r="E34" s="187">
        <v>2.5</v>
      </c>
      <c r="F34" s="504">
        <v>4.0199999999999996</v>
      </c>
      <c r="G34" s="97">
        <f t="shared" si="1"/>
        <v>1.5199999999999996</v>
      </c>
      <c r="H34" s="651"/>
      <c r="I34" s="652"/>
      <c r="J34" s="652"/>
      <c r="K34" s="652"/>
      <c r="L34" s="653"/>
      <c r="M34" s="545"/>
      <c r="N34" s="546"/>
      <c r="O34" s="472" t="s">
        <v>69</v>
      </c>
    </row>
    <row r="35" spans="1:16" ht="94.5" customHeight="1" thickBot="1">
      <c r="A35" s="482" t="s">
        <v>70</v>
      </c>
      <c r="B35" s="648" t="str">
        <f t="shared" si="2"/>
        <v>☆☆</v>
      </c>
      <c r="C35" s="649"/>
      <c r="D35" s="650"/>
      <c r="E35" s="187">
        <v>3.07</v>
      </c>
      <c r="F35" s="187">
        <v>5.22</v>
      </c>
      <c r="G35" s="97">
        <f t="shared" si="1"/>
        <v>2.15</v>
      </c>
      <c r="H35" s="676"/>
      <c r="I35" s="677"/>
      <c r="J35" s="677"/>
      <c r="K35" s="677"/>
      <c r="L35" s="678"/>
      <c r="M35" s="547"/>
      <c r="N35" s="548"/>
      <c r="O35" s="472" t="s">
        <v>70</v>
      </c>
    </row>
    <row r="36" spans="1:16" ht="92.4" customHeight="1" thickBot="1">
      <c r="A36" s="484" t="s">
        <v>71</v>
      </c>
      <c r="B36" s="648" t="str">
        <f t="shared" si="2"/>
        <v>☆☆</v>
      </c>
      <c r="C36" s="649"/>
      <c r="D36" s="650"/>
      <c r="E36" s="187">
        <v>2.5299999999999998</v>
      </c>
      <c r="F36" s="504">
        <v>4.68</v>
      </c>
      <c r="G36" s="97">
        <f t="shared" si="1"/>
        <v>2.15</v>
      </c>
      <c r="H36" s="651"/>
      <c r="I36" s="652"/>
      <c r="J36" s="652"/>
      <c r="K36" s="652"/>
      <c r="L36" s="653"/>
      <c r="M36" s="549"/>
      <c r="N36" s="550"/>
      <c r="O36" s="472" t="s">
        <v>71</v>
      </c>
    </row>
    <row r="37" spans="1:16" ht="87.75" customHeight="1" thickBot="1">
      <c r="A37" s="481" t="s">
        <v>72</v>
      </c>
      <c r="B37" s="648" t="str">
        <f t="shared" si="2"/>
        <v>☆☆</v>
      </c>
      <c r="C37" s="649"/>
      <c r="D37" s="650"/>
      <c r="E37" s="504">
        <v>1.28</v>
      </c>
      <c r="F37" s="504">
        <v>2.96</v>
      </c>
      <c r="G37" s="97">
        <f t="shared" si="1"/>
        <v>1.68</v>
      </c>
      <c r="H37" s="651"/>
      <c r="I37" s="652"/>
      <c r="J37" s="652"/>
      <c r="K37" s="652"/>
      <c r="L37" s="653"/>
      <c r="M37" s="260"/>
      <c r="N37" s="261"/>
      <c r="O37" s="472" t="s">
        <v>72</v>
      </c>
    </row>
    <row r="38" spans="1:16" ht="75.75" customHeight="1" thickBot="1">
      <c r="A38" s="481" t="s">
        <v>73</v>
      </c>
      <c r="B38" s="648" t="str">
        <f t="shared" si="2"/>
        <v>☆☆☆</v>
      </c>
      <c r="C38" s="649"/>
      <c r="D38" s="650"/>
      <c r="E38" s="503">
        <v>4.3099999999999996</v>
      </c>
      <c r="F38" s="187">
        <v>6.83</v>
      </c>
      <c r="G38" s="97">
        <f t="shared" si="1"/>
        <v>2.5200000000000005</v>
      </c>
      <c r="H38" s="651"/>
      <c r="I38" s="652"/>
      <c r="J38" s="652"/>
      <c r="K38" s="652"/>
      <c r="L38" s="653"/>
      <c r="M38" s="551"/>
      <c r="N38" s="552"/>
      <c r="O38" s="472" t="s">
        <v>73</v>
      </c>
    </row>
    <row r="39" spans="1:16" ht="70.2" customHeight="1" thickBot="1">
      <c r="A39" s="481" t="s">
        <v>74</v>
      </c>
      <c r="B39" s="648" t="str">
        <f t="shared" si="2"/>
        <v>☆☆☆</v>
      </c>
      <c r="C39" s="649"/>
      <c r="D39" s="650"/>
      <c r="E39" s="187">
        <v>2.86</v>
      </c>
      <c r="F39" s="504">
        <v>5.66</v>
      </c>
      <c r="G39" s="97">
        <f t="shared" si="1"/>
        <v>2.8000000000000003</v>
      </c>
      <c r="H39" s="651"/>
      <c r="I39" s="652"/>
      <c r="J39" s="652"/>
      <c r="K39" s="652"/>
      <c r="L39" s="653"/>
      <c r="M39" s="549"/>
      <c r="N39" s="550"/>
      <c r="O39" s="472" t="s">
        <v>74</v>
      </c>
    </row>
    <row r="40" spans="1:16" ht="78.75" customHeight="1" thickBot="1">
      <c r="A40" s="481" t="s">
        <v>75</v>
      </c>
      <c r="B40" s="648" t="str">
        <f t="shared" si="2"/>
        <v>☆</v>
      </c>
      <c r="C40" s="649"/>
      <c r="D40" s="650"/>
      <c r="E40" s="187">
        <v>2.17</v>
      </c>
      <c r="F40" s="504">
        <v>3.35</v>
      </c>
      <c r="G40" s="97">
        <f t="shared" si="1"/>
        <v>1.1800000000000002</v>
      </c>
      <c r="H40" s="651"/>
      <c r="I40" s="652"/>
      <c r="J40" s="652"/>
      <c r="K40" s="652"/>
      <c r="L40" s="653"/>
      <c r="M40" s="551"/>
      <c r="N40" s="552"/>
      <c r="O40" s="472" t="s">
        <v>75</v>
      </c>
    </row>
    <row r="41" spans="1:16" ht="66" customHeight="1" thickBot="1">
      <c r="A41" s="481" t="s">
        <v>76</v>
      </c>
      <c r="B41" s="648" t="str">
        <f t="shared" si="2"/>
        <v>☆</v>
      </c>
      <c r="C41" s="649"/>
      <c r="D41" s="650"/>
      <c r="E41" s="187">
        <v>2.17</v>
      </c>
      <c r="F41" s="504">
        <v>2.46</v>
      </c>
      <c r="G41" s="97">
        <f t="shared" si="1"/>
        <v>0.29000000000000004</v>
      </c>
      <c r="H41" s="651"/>
      <c r="I41" s="652"/>
      <c r="J41" s="652"/>
      <c r="K41" s="652"/>
      <c r="L41" s="653"/>
      <c r="M41" s="260"/>
      <c r="N41" s="261"/>
      <c r="O41" s="472" t="s">
        <v>76</v>
      </c>
    </row>
    <row r="42" spans="1:16" ht="77.25" customHeight="1" thickBot="1">
      <c r="A42" s="481" t="s">
        <v>77</v>
      </c>
      <c r="B42" s="648" t="str">
        <f t="shared" si="2"/>
        <v>☆</v>
      </c>
      <c r="C42" s="649"/>
      <c r="D42" s="650"/>
      <c r="E42" s="187">
        <v>4.22</v>
      </c>
      <c r="F42" s="187">
        <v>4.9400000000000004</v>
      </c>
      <c r="G42" s="97">
        <f t="shared" si="1"/>
        <v>0.72000000000000064</v>
      </c>
      <c r="H42" s="651"/>
      <c r="I42" s="652"/>
      <c r="J42" s="652"/>
      <c r="K42" s="652"/>
      <c r="L42" s="653"/>
      <c r="M42" s="549"/>
      <c r="N42" s="261"/>
      <c r="O42" s="472" t="s">
        <v>77</v>
      </c>
      <c r="P42" s="75" t="s">
        <v>217</v>
      </c>
    </row>
    <row r="43" spans="1:16" ht="69.75" customHeight="1" thickBot="1">
      <c r="A43" s="481" t="s">
        <v>78</v>
      </c>
      <c r="B43" s="648" t="str">
        <f t="shared" si="2"/>
        <v>☆☆</v>
      </c>
      <c r="C43" s="649"/>
      <c r="D43" s="650"/>
      <c r="E43" s="187">
        <v>2.2999999999999998</v>
      </c>
      <c r="F43" s="504">
        <v>3.83</v>
      </c>
      <c r="G43" s="97">
        <f t="shared" si="1"/>
        <v>1.5300000000000002</v>
      </c>
      <c r="H43" s="651"/>
      <c r="I43" s="652"/>
      <c r="J43" s="652"/>
      <c r="K43" s="652"/>
      <c r="L43" s="653"/>
      <c r="M43" s="260"/>
      <c r="N43" s="261"/>
      <c r="O43" s="472" t="s">
        <v>78</v>
      </c>
    </row>
    <row r="44" spans="1:16" ht="77.25" customHeight="1" thickBot="1">
      <c r="A44" s="485" t="s">
        <v>79</v>
      </c>
      <c r="B44" s="648" t="str">
        <f t="shared" si="2"/>
        <v>☆☆</v>
      </c>
      <c r="C44" s="649"/>
      <c r="D44" s="650"/>
      <c r="E44" s="187">
        <v>2.2999999999999998</v>
      </c>
      <c r="F44" s="504">
        <v>3.7</v>
      </c>
      <c r="G44" s="97">
        <f t="shared" si="1"/>
        <v>1.4000000000000004</v>
      </c>
      <c r="H44" s="651"/>
      <c r="I44" s="652"/>
      <c r="J44" s="652"/>
      <c r="K44" s="652"/>
      <c r="L44" s="653"/>
      <c r="M44" s="260"/>
      <c r="N44" s="261"/>
      <c r="O44" s="472" t="s">
        <v>79</v>
      </c>
    </row>
    <row r="45" spans="1:16" ht="81.75" customHeight="1" thickBot="1">
      <c r="A45" s="481" t="s">
        <v>80</v>
      </c>
      <c r="B45" s="648" t="str">
        <f t="shared" si="2"/>
        <v>☆☆</v>
      </c>
      <c r="C45" s="649"/>
      <c r="D45" s="650"/>
      <c r="E45" s="187">
        <v>2.1</v>
      </c>
      <c r="F45" s="504">
        <v>3.78</v>
      </c>
      <c r="G45" s="97">
        <f t="shared" si="1"/>
        <v>1.6799999999999997</v>
      </c>
      <c r="H45" s="651"/>
      <c r="I45" s="652"/>
      <c r="J45" s="652"/>
      <c r="K45" s="652"/>
      <c r="L45" s="653"/>
      <c r="M45" s="260"/>
      <c r="N45" s="561"/>
      <c r="O45" s="472" t="s">
        <v>80</v>
      </c>
    </row>
    <row r="46" spans="1:16" ht="72.75" customHeight="1" thickBot="1">
      <c r="A46" s="481" t="s">
        <v>81</v>
      </c>
      <c r="B46" s="648" t="str">
        <f t="shared" si="2"/>
        <v>☆☆</v>
      </c>
      <c r="C46" s="649"/>
      <c r="D46" s="650"/>
      <c r="E46" s="504">
        <v>2.1800000000000002</v>
      </c>
      <c r="F46" s="504">
        <v>3.6</v>
      </c>
      <c r="G46" s="97">
        <f t="shared" si="1"/>
        <v>1.42</v>
      </c>
      <c r="H46" s="651"/>
      <c r="I46" s="652"/>
      <c r="J46" s="652"/>
      <c r="K46" s="652"/>
      <c r="L46" s="653"/>
      <c r="M46" s="260"/>
      <c r="N46" s="261"/>
      <c r="O46" s="472" t="s">
        <v>81</v>
      </c>
    </row>
    <row r="47" spans="1:16" ht="81.75" customHeight="1" thickBot="1">
      <c r="A47" s="481" t="s">
        <v>82</v>
      </c>
      <c r="B47" s="648" t="str">
        <f t="shared" si="2"/>
        <v>☆</v>
      </c>
      <c r="C47" s="649"/>
      <c r="D47" s="650"/>
      <c r="E47" s="504">
        <v>1.94</v>
      </c>
      <c r="F47" s="504">
        <v>3.25</v>
      </c>
      <c r="G47" s="97">
        <f t="shared" si="1"/>
        <v>1.31</v>
      </c>
      <c r="H47" s="651"/>
      <c r="I47" s="652"/>
      <c r="J47" s="652"/>
      <c r="K47" s="652"/>
      <c r="L47" s="653"/>
      <c r="M47" s="562"/>
      <c r="N47" s="261"/>
      <c r="O47" s="472" t="s">
        <v>82</v>
      </c>
    </row>
    <row r="48" spans="1:16" ht="78.75" customHeight="1" thickBot="1">
      <c r="A48" s="481" t="s">
        <v>83</v>
      </c>
      <c r="B48" s="648" t="str">
        <f t="shared" si="2"/>
        <v>☆</v>
      </c>
      <c r="C48" s="649"/>
      <c r="D48" s="650"/>
      <c r="E48" s="504">
        <v>1.62</v>
      </c>
      <c r="F48" s="504">
        <v>2.97</v>
      </c>
      <c r="G48" s="97">
        <f t="shared" si="1"/>
        <v>1.35</v>
      </c>
      <c r="H48" s="679"/>
      <c r="I48" s="680"/>
      <c r="J48" s="680"/>
      <c r="K48" s="680"/>
      <c r="L48" s="681"/>
      <c r="M48" s="260"/>
      <c r="N48" s="261"/>
      <c r="O48" s="472" t="s">
        <v>83</v>
      </c>
    </row>
    <row r="49" spans="1:15" ht="74.25" customHeight="1" thickBot="1">
      <c r="A49" s="481" t="s">
        <v>84</v>
      </c>
      <c r="B49" s="648" t="str">
        <f t="shared" si="2"/>
        <v>☆</v>
      </c>
      <c r="C49" s="649"/>
      <c r="D49" s="650"/>
      <c r="E49" s="187">
        <v>2.76</v>
      </c>
      <c r="F49" s="504">
        <v>3.86</v>
      </c>
      <c r="G49" s="97">
        <f t="shared" si="1"/>
        <v>1.1000000000000001</v>
      </c>
      <c r="H49" s="651"/>
      <c r="I49" s="652"/>
      <c r="J49" s="652"/>
      <c r="K49" s="652"/>
      <c r="L49" s="653"/>
      <c r="M49" s="563"/>
      <c r="N49" s="261"/>
      <c r="O49" s="472" t="s">
        <v>84</v>
      </c>
    </row>
    <row r="50" spans="1:15" ht="73.2" customHeight="1" thickBot="1">
      <c r="A50" s="481" t="s">
        <v>85</v>
      </c>
      <c r="B50" s="648" t="str">
        <f t="shared" si="2"/>
        <v>☆</v>
      </c>
      <c r="C50" s="649"/>
      <c r="D50" s="650"/>
      <c r="E50" s="187">
        <v>3.2</v>
      </c>
      <c r="F50" s="187">
        <v>4.28</v>
      </c>
      <c r="G50" s="97">
        <f t="shared" si="1"/>
        <v>1.08</v>
      </c>
      <c r="H50" s="679"/>
      <c r="I50" s="680"/>
      <c r="J50" s="680"/>
      <c r="K50" s="680"/>
      <c r="L50" s="681"/>
      <c r="M50" s="260"/>
      <c r="N50" s="261"/>
      <c r="O50" s="472" t="s">
        <v>85</v>
      </c>
    </row>
    <row r="51" spans="1:15" ht="73.5" customHeight="1" thickBot="1">
      <c r="A51" s="481" t="s">
        <v>86</v>
      </c>
      <c r="B51" s="648" t="str">
        <f t="shared" si="2"/>
        <v>☆</v>
      </c>
      <c r="C51" s="649"/>
      <c r="D51" s="650"/>
      <c r="E51" s="504">
        <v>2.38</v>
      </c>
      <c r="F51" s="504">
        <v>3.56</v>
      </c>
      <c r="G51" s="97">
        <f t="shared" si="1"/>
        <v>1.1800000000000002</v>
      </c>
      <c r="H51" s="651"/>
      <c r="I51" s="652"/>
      <c r="J51" s="652"/>
      <c r="K51" s="652"/>
      <c r="L51" s="653"/>
      <c r="M51" s="551"/>
      <c r="N51" s="552"/>
      <c r="O51" s="472" t="s">
        <v>86</v>
      </c>
    </row>
    <row r="52" spans="1:15" ht="91.95" customHeight="1" thickBot="1">
      <c r="A52" s="481" t="s">
        <v>87</v>
      </c>
      <c r="B52" s="648" t="str">
        <f t="shared" si="2"/>
        <v>☆</v>
      </c>
      <c r="C52" s="649"/>
      <c r="D52" s="650"/>
      <c r="E52" s="504">
        <v>1.87</v>
      </c>
      <c r="F52" s="504">
        <v>2.33</v>
      </c>
      <c r="G52" s="97">
        <f t="shared" si="1"/>
        <v>0.45999999999999996</v>
      </c>
      <c r="H52" s="651"/>
      <c r="I52" s="652"/>
      <c r="J52" s="652"/>
      <c r="K52" s="652"/>
      <c r="L52" s="653"/>
      <c r="M52" s="260"/>
      <c r="N52" s="261"/>
      <c r="O52" s="472" t="s">
        <v>87</v>
      </c>
    </row>
    <row r="53" spans="1:15" ht="77.25" customHeight="1" thickBot="1">
      <c r="A53" s="481" t="s">
        <v>88</v>
      </c>
      <c r="B53" s="648" t="str">
        <f t="shared" si="2"/>
        <v>☆☆☆</v>
      </c>
      <c r="C53" s="649"/>
      <c r="D53" s="650"/>
      <c r="E53" s="187">
        <v>2.4700000000000002</v>
      </c>
      <c r="F53" s="504">
        <v>5.63</v>
      </c>
      <c r="G53" s="97">
        <f t="shared" si="1"/>
        <v>3.1599999999999997</v>
      </c>
      <c r="H53" s="651"/>
      <c r="I53" s="652"/>
      <c r="J53" s="652"/>
      <c r="K53" s="652"/>
      <c r="L53" s="653"/>
      <c r="M53" s="260"/>
      <c r="N53" s="261"/>
      <c r="O53" s="472" t="s">
        <v>88</v>
      </c>
    </row>
    <row r="54" spans="1:15" ht="63.75" customHeight="1" thickBot="1">
      <c r="A54" s="481" t="s">
        <v>89</v>
      </c>
      <c r="B54" s="648" t="str">
        <f t="shared" si="2"/>
        <v>☆</v>
      </c>
      <c r="C54" s="649"/>
      <c r="D54" s="650"/>
      <c r="E54" s="187">
        <v>3.04</v>
      </c>
      <c r="F54" s="187">
        <v>4</v>
      </c>
      <c r="G54" s="97">
        <f t="shared" si="1"/>
        <v>0.96</v>
      </c>
      <c r="H54" s="651"/>
      <c r="I54" s="652"/>
      <c r="J54" s="652"/>
      <c r="K54" s="652"/>
      <c r="L54" s="653"/>
      <c r="M54" s="260"/>
      <c r="N54" s="261"/>
      <c r="O54" s="472" t="s">
        <v>89</v>
      </c>
    </row>
    <row r="55" spans="1:15" ht="75" customHeight="1" thickBot="1">
      <c r="A55" s="481" t="s">
        <v>90</v>
      </c>
      <c r="B55" s="648" t="str">
        <f t="shared" si="2"/>
        <v>☆</v>
      </c>
      <c r="C55" s="649"/>
      <c r="D55" s="650"/>
      <c r="E55" s="187">
        <v>3.78</v>
      </c>
      <c r="F55" s="187">
        <v>4.74</v>
      </c>
      <c r="G55" s="97">
        <f t="shared" si="1"/>
        <v>0.96000000000000041</v>
      </c>
      <c r="H55" s="651"/>
      <c r="I55" s="652"/>
      <c r="J55" s="652"/>
      <c r="K55" s="652"/>
      <c r="L55" s="653"/>
      <c r="M55" s="260"/>
      <c r="N55" s="261"/>
      <c r="O55" s="472" t="s">
        <v>90</v>
      </c>
    </row>
    <row r="56" spans="1:15" ht="80.25" customHeight="1" thickBot="1">
      <c r="A56" s="481" t="s">
        <v>91</v>
      </c>
      <c r="B56" s="648" t="str">
        <f t="shared" si="2"/>
        <v>☆</v>
      </c>
      <c r="C56" s="649"/>
      <c r="D56" s="650"/>
      <c r="E56" s="187">
        <v>2.94</v>
      </c>
      <c r="F56" s="504">
        <v>3.74</v>
      </c>
      <c r="G56" s="97">
        <f t="shared" si="1"/>
        <v>0.80000000000000027</v>
      </c>
      <c r="H56" s="651"/>
      <c r="I56" s="652"/>
      <c r="J56" s="652"/>
      <c r="K56" s="652"/>
      <c r="L56" s="653"/>
      <c r="M56" s="260"/>
      <c r="N56" s="261"/>
      <c r="O56" s="472" t="s">
        <v>91</v>
      </c>
    </row>
    <row r="57" spans="1:15" ht="63.75" customHeight="1" thickBot="1">
      <c r="A57" s="481" t="s">
        <v>92</v>
      </c>
      <c r="B57" s="648" t="str">
        <f t="shared" si="2"/>
        <v>☆☆</v>
      </c>
      <c r="C57" s="649"/>
      <c r="D57" s="650"/>
      <c r="E57" s="187">
        <v>3.73</v>
      </c>
      <c r="F57" s="187">
        <v>5.82</v>
      </c>
      <c r="G57" s="97">
        <f t="shared" si="1"/>
        <v>2.0900000000000003</v>
      </c>
      <c r="H57" s="679"/>
      <c r="I57" s="680"/>
      <c r="J57" s="680"/>
      <c r="K57" s="680"/>
      <c r="L57" s="681"/>
      <c r="M57" s="260"/>
      <c r="N57" s="261"/>
      <c r="O57" s="472" t="s">
        <v>92</v>
      </c>
    </row>
    <row r="58" spans="1:15" ht="69.75" customHeight="1" thickBot="1">
      <c r="A58" s="481" t="s">
        <v>93</v>
      </c>
      <c r="B58" s="648" t="str">
        <f t="shared" si="2"/>
        <v>☆</v>
      </c>
      <c r="C58" s="649"/>
      <c r="D58" s="650"/>
      <c r="E58" s="504">
        <v>3.48</v>
      </c>
      <c r="F58" s="187">
        <v>4.04</v>
      </c>
      <c r="G58" s="97">
        <f t="shared" si="1"/>
        <v>0.56000000000000005</v>
      </c>
      <c r="H58" s="651"/>
      <c r="I58" s="652"/>
      <c r="J58" s="652"/>
      <c r="K58" s="652"/>
      <c r="L58" s="653"/>
      <c r="M58" s="260"/>
      <c r="N58" s="261"/>
      <c r="O58" s="472" t="s">
        <v>93</v>
      </c>
    </row>
    <row r="59" spans="1:15" ht="76.2" customHeight="1" thickBot="1">
      <c r="A59" s="481" t="s">
        <v>94</v>
      </c>
      <c r="B59" s="648" t="str">
        <f t="shared" si="2"/>
        <v>☆☆</v>
      </c>
      <c r="C59" s="649"/>
      <c r="D59" s="650"/>
      <c r="E59" s="187">
        <v>3.04</v>
      </c>
      <c r="F59" s="187">
        <v>4.46</v>
      </c>
      <c r="G59" s="97">
        <f t="shared" si="1"/>
        <v>1.42</v>
      </c>
      <c r="H59" s="651"/>
      <c r="I59" s="652"/>
      <c r="J59" s="652"/>
      <c r="K59" s="652"/>
      <c r="L59" s="653"/>
      <c r="M59" s="551"/>
      <c r="N59" s="552"/>
      <c r="O59" s="472" t="s">
        <v>94</v>
      </c>
    </row>
    <row r="60" spans="1:15" ht="91.95" customHeight="1" thickBot="1">
      <c r="A60" s="481" t="s">
        <v>95</v>
      </c>
      <c r="B60" s="648" t="str">
        <f t="shared" si="2"/>
        <v>☆☆</v>
      </c>
      <c r="C60" s="649"/>
      <c r="D60" s="650"/>
      <c r="E60" s="187">
        <v>3.92</v>
      </c>
      <c r="F60" s="187">
        <v>5.59</v>
      </c>
      <c r="G60" s="97">
        <f t="shared" si="1"/>
        <v>1.67</v>
      </c>
      <c r="H60" s="651"/>
      <c r="I60" s="652"/>
      <c r="J60" s="652"/>
      <c r="K60" s="652"/>
      <c r="L60" s="653"/>
      <c r="M60" s="260"/>
      <c r="N60" s="261"/>
      <c r="O60" s="472" t="s">
        <v>95</v>
      </c>
    </row>
    <row r="61" spans="1:15" ht="81" customHeight="1" thickBot="1">
      <c r="A61" s="481" t="s">
        <v>96</v>
      </c>
      <c r="B61" s="648" t="str">
        <f t="shared" si="2"/>
        <v>☆</v>
      </c>
      <c r="C61" s="649"/>
      <c r="D61" s="650"/>
      <c r="E61" s="504">
        <v>1.18</v>
      </c>
      <c r="F61" s="504">
        <v>2.14</v>
      </c>
      <c r="G61" s="97">
        <f t="shared" si="1"/>
        <v>0.96000000000000019</v>
      </c>
      <c r="H61" s="651"/>
      <c r="I61" s="652"/>
      <c r="J61" s="652"/>
      <c r="K61" s="652"/>
      <c r="L61" s="653"/>
      <c r="M61" s="260"/>
      <c r="N61" s="261"/>
      <c r="O61" s="472" t="s">
        <v>96</v>
      </c>
    </row>
    <row r="62" spans="1:15" ht="75.599999999999994" customHeight="1" thickBot="1">
      <c r="A62" s="481" t="s">
        <v>97</v>
      </c>
      <c r="B62" s="648" t="str">
        <f t="shared" si="2"/>
        <v>☆☆</v>
      </c>
      <c r="C62" s="649"/>
      <c r="D62" s="650"/>
      <c r="E62" s="187">
        <v>3.83</v>
      </c>
      <c r="F62" s="187">
        <v>5.41</v>
      </c>
      <c r="G62" s="97">
        <f t="shared" si="1"/>
        <v>1.58</v>
      </c>
      <c r="H62" s="651"/>
      <c r="I62" s="652"/>
      <c r="J62" s="652"/>
      <c r="K62" s="652"/>
      <c r="L62" s="653"/>
      <c r="M62" s="260"/>
      <c r="N62" s="261"/>
      <c r="O62" s="472" t="s">
        <v>97</v>
      </c>
    </row>
    <row r="63" spans="1:15" ht="87" customHeight="1" thickBot="1">
      <c r="A63" s="481" t="s">
        <v>98</v>
      </c>
      <c r="B63" s="648" t="str">
        <f t="shared" si="2"/>
        <v>☆☆</v>
      </c>
      <c r="C63" s="649"/>
      <c r="D63" s="650"/>
      <c r="E63" s="187">
        <v>1.3</v>
      </c>
      <c r="F63" s="504">
        <v>3.13</v>
      </c>
      <c r="G63" s="97">
        <f t="shared" si="1"/>
        <v>1.8299999999999998</v>
      </c>
      <c r="H63" s="651"/>
      <c r="I63" s="652"/>
      <c r="J63" s="652"/>
      <c r="K63" s="652"/>
      <c r="L63" s="653"/>
      <c r="M63" s="587"/>
      <c r="N63" s="261"/>
      <c r="O63" s="472" t="s">
        <v>98</v>
      </c>
    </row>
    <row r="64" spans="1:15" ht="73.2" customHeight="1" thickBot="1">
      <c r="A64" s="481" t="s">
        <v>99</v>
      </c>
      <c r="B64" s="648" t="str">
        <f t="shared" si="2"/>
        <v>☆</v>
      </c>
      <c r="C64" s="649"/>
      <c r="D64" s="650"/>
      <c r="E64" s="504">
        <v>1.8</v>
      </c>
      <c r="F64" s="504">
        <v>2.64</v>
      </c>
      <c r="G64" s="97">
        <f t="shared" si="1"/>
        <v>0.84000000000000008</v>
      </c>
      <c r="H64" s="724"/>
      <c r="I64" s="725"/>
      <c r="J64" s="725"/>
      <c r="K64" s="725"/>
      <c r="L64" s="726"/>
      <c r="M64" s="260"/>
      <c r="N64" s="261"/>
      <c r="O64" s="472" t="s">
        <v>99</v>
      </c>
    </row>
    <row r="65" spans="1:18" ht="80.25" customHeight="1" thickBot="1">
      <c r="A65" s="481" t="s">
        <v>100</v>
      </c>
      <c r="B65" s="648" t="str">
        <f t="shared" si="2"/>
        <v>☆☆</v>
      </c>
      <c r="C65" s="649"/>
      <c r="D65" s="650"/>
      <c r="E65" s="503">
        <v>3.58</v>
      </c>
      <c r="F65" s="187">
        <v>5.66</v>
      </c>
      <c r="G65" s="97">
        <f t="shared" si="1"/>
        <v>2.08</v>
      </c>
      <c r="H65" s="727"/>
      <c r="I65" s="728"/>
      <c r="J65" s="728"/>
      <c r="K65" s="728"/>
      <c r="L65" s="729"/>
      <c r="M65" s="588"/>
      <c r="N65" s="261"/>
      <c r="O65" s="472" t="s">
        <v>100</v>
      </c>
    </row>
    <row r="66" spans="1:18" ht="88.5" customHeight="1" thickBot="1">
      <c r="A66" s="481" t="s">
        <v>101</v>
      </c>
      <c r="B66" s="648" t="str">
        <f t="shared" si="2"/>
        <v>☆☆☆</v>
      </c>
      <c r="C66" s="649"/>
      <c r="D66" s="650"/>
      <c r="E66" s="503">
        <v>5.39</v>
      </c>
      <c r="F66" s="187">
        <v>8.2200000000000006</v>
      </c>
      <c r="G66" s="97">
        <f t="shared" si="1"/>
        <v>2.830000000000001</v>
      </c>
      <c r="H66" s="679"/>
      <c r="I66" s="680"/>
      <c r="J66" s="680"/>
      <c r="K66" s="680"/>
      <c r="L66" s="681"/>
      <c r="M66" s="260"/>
      <c r="N66" s="261"/>
      <c r="O66" s="472" t="s">
        <v>101</v>
      </c>
    </row>
    <row r="67" spans="1:18" ht="78.75" customHeight="1" thickBot="1">
      <c r="A67" s="481" t="s">
        <v>102</v>
      </c>
      <c r="B67" s="648" t="str">
        <f t="shared" si="2"/>
        <v>☆</v>
      </c>
      <c r="C67" s="649"/>
      <c r="D67" s="650"/>
      <c r="E67" s="187">
        <v>3.83</v>
      </c>
      <c r="F67" s="187">
        <v>4.1900000000000004</v>
      </c>
      <c r="G67" s="97">
        <f t="shared" si="1"/>
        <v>0.36000000000000032</v>
      </c>
      <c r="H67" s="651"/>
      <c r="I67" s="652"/>
      <c r="J67" s="652"/>
      <c r="K67" s="652"/>
      <c r="L67" s="653"/>
      <c r="M67" s="260"/>
      <c r="N67" s="261"/>
      <c r="O67" s="472" t="s">
        <v>102</v>
      </c>
    </row>
    <row r="68" spans="1:18" ht="63" customHeight="1" thickBot="1">
      <c r="A68" s="484" t="s">
        <v>103</v>
      </c>
      <c r="B68" s="648" t="str">
        <f t="shared" si="2"/>
        <v>☆☆☆</v>
      </c>
      <c r="C68" s="649"/>
      <c r="D68" s="650"/>
      <c r="E68" s="187">
        <v>3.87</v>
      </c>
      <c r="F68" s="187">
        <v>7.74</v>
      </c>
      <c r="G68" s="97">
        <f t="shared" si="1"/>
        <v>3.87</v>
      </c>
      <c r="H68" s="721"/>
      <c r="I68" s="722"/>
      <c r="J68" s="722"/>
      <c r="K68" s="722"/>
      <c r="L68" s="723"/>
      <c r="M68" s="532"/>
      <c r="N68" s="531"/>
      <c r="O68" s="472" t="s">
        <v>103</v>
      </c>
    </row>
    <row r="69" spans="1:18" ht="72.75" customHeight="1" thickBot="1">
      <c r="A69" s="482" t="s">
        <v>104</v>
      </c>
      <c r="B69" s="648" t="str">
        <f t="shared" si="2"/>
        <v>★</v>
      </c>
      <c r="C69" s="649"/>
      <c r="D69" s="650"/>
      <c r="E69" s="505">
        <v>1.74</v>
      </c>
      <c r="F69" s="505">
        <v>1.38</v>
      </c>
      <c r="G69" s="97">
        <f t="shared" si="1"/>
        <v>-0.3600000000000001</v>
      </c>
      <c r="H69" s="679"/>
      <c r="I69" s="680"/>
      <c r="J69" s="680"/>
      <c r="K69" s="680"/>
      <c r="L69" s="681"/>
      <c r="M69" s="260"/>
      <c r="N69" s="261"/>
      <c r="O69" s="472" t="s">
        <v>104</v>
      </c>
    </row>
    <row r="70" spans="1:18" ht="58.5" customHeight="1" thickBot="1">
      <c r="A70" s="385" t="s">
        <v>105</v>
      </c>
      <c r="B70" s="648" t="str">
        <f t="shared" si="2"/>
        <v>☆☆</v>
      </c>
      <c r="C70" s="649"/>
      <c r="D70" s="650"/>
      <c r="E70" s="589">
        <v>2.67</v>
      </c>
      <c r="F70" s="187">
        <v>4.1500000000000004</v>
      </c>
      <c r="G70" s="256">
        <f t="shared" si="1"/>
        <v>1.4800000000000004</v>
      </c>
      <c r="H70" s="651"/>
      <c r="I70" s="652"/>
      <c r="J70" s="652"/>
      <c r="K70" s="652"/>
      <c r="L70" s="653"/>
      <c r="M70" s="386"/>
      <c r="N70" s="261"/>
      <c r="O70" s="472"/>
    </row>
    <row r="71" spans="1:18" ht="42.75" customHeight="1" thickBot="1">
      <c r="A71" s="387"/>
      <c r="B71" s="387"/>
      <c r="C71" s="387"/>
      <c r="D71" s="387"/>
      <c r="E71" s="712"/>
      <c r="F71" s="712"/>
      <c r="G71" s="712"/>
      <c r="H71" s="712"/>
      <c r="I71" s="712"/>
      <c r="J71" s="712"/>
      <c r="K71" s="712"/>
      <c r="L71" s="712"/>
      <c r="M71" s="76">
        <f>COUNTIF(E23:E69,"&gt;=10")</f>
        <v>0</v>
      </c>
      <c r="N71" s="76">
        <f>COUNTIF(F23:F69,"&gt;=10")</f>
        <v>0</v>
      </c>
      <c r="O71" s="76" t="s">
        <v>29</v>
      </c>
    </row>
    <row r="72" spans="1:18" ht="36.75" customHeight="1" thickBot="1">
      <c r="A72" s="98" t="s">
        <v>21</v>
      </c>
      <c r="B72" s="99"/>
      <c r="C72" s="167"/>
      <c r="D72" s="167"/>
      <c r="E72" s="713" t="s">
        <v>20</v>
      </c>
      <c r="F72" s="713"/>
      <c r="G72" s="713"/>
      <c r="H72" s="714" t="s">
        <v>256</v>
      </c>
      <c r="I72" s="715"/>
      <c r="J72" s="99"/>
      <c r="K72" s="100"/>
      <c r="L72" s="100"/>
      <c r="M72" s="101"/>
      <c r="N72" s="102"/>
    </row>
    <row r="73" spans="1:18" ht="36.75" customHeight="1" thickBot="1">
      <c r="A73" s="103"/>
      <c r="B73" s="388"/>
      <c r="C73" s="716" t="s">
        <v>106</v>
      </c>
      <c r="D73" s="717"/>
      <c r="E73" s="717"/>
      <c r="F73" s="718"/>
      <c r="G73" s="104">
        <f>+F70</f>
        <v>4.1500000000000004</v>
      </c>
      <c r="H73" s="105" t="s">
        <v>107</v>
      </c>
      <c r="I73" s="719">
        <f>+G70</f>
        <v>1.4800000000000004</v>
      </c>
      <c r="J73" s="720"/>
      <c r="K73" s="389"/>
      <c r="L73" s="389"/>
      <c r="M73" s="390"/>
      <c r="N73" s="106"/>
    </row>
    <row r="74" spans="1:18" ht="36.75" customHeight="1" thickBot="1">
      <c r="A74" s="103"/>
      <c r="B74" s="388"/>
      <c r="C74" s="682" t="s">
        <v>108</v>
      </c>
      <c r="D74" s="683"/>
      <c r="E74" s="683"/>
      <c r="F74" s="684"/>
      <c r="G74" s="107">
        <f>+F35</f>
        <v>5.22</v>
      </c>
      <c r="H74" s="108" t="s">
        <v>107</v>
      </c>
      <c r="I74" s="685">
        <f>+G35</f>
        <v>2.15</v>
      </c>
      <c r="J74" s="686"/>
      <c r="K74" s="389"/>
      <c r="L74" s="389"/>
      <c r="M74" s="390"/>
      <c r="N74" s="106"/>
      <c r="R74" s="434" t="s">
        <v>21</v>
      </c>
    </row>
    <row r="75" spans="1:18" ht="36.75" customHeight="1" thickBot="1">
      <c r="A75" s="103"/>
      <c r="B75" s="388"/>
      <c r="C75" s="687" t="s">
        <v>109</v>
      </c>
      <c r="D75" s="688"/>
      <c r="E75" s="688"/>
      <c r="F75" s="109" t="str">
        <f>VLOOKUP(G75,F:P,10,0)</f>
        <v>大分県</v>
      </c>
      <c r="G75" s="110">
        <f>MAX(F23:F70)</f>
        <v>8.2200000000000006</v>
      </c>
      <c r="H75" s="689" t="s">
        <v>110</v>
      </c>
      <c r="I75" s="690"/>
      <c r="J75" s="690"/>
      <c r="K75" s="111">
        <f>+N71</f>
        <v>0</v>
      </c>
      <c r="L75" s="112" t="s">
        <v>111</v>
      </c>
      <c r="M75" s="113">
        <f>N71-M71</f>
        <v>0</v>
      </c>
      <c r="N75" s="106"/>
      <c r="R75" s="435"/>
    </row>
    <row r="76" spans="1:18" ht="36.75" customHeight="1" thickBot="1">
      <c r="A76" s="114"/>
      <c r="B76" s="115"/>
      <c r="C76" s="115"/>
      <c r="D76" s="115"/>
      <c r="E76" s="115"/>
      <c r="F76" s="115"/>
      <c r="G76" s="115"/>
      <c r="H76" s="115"/>
      <c r="I76" s="115"/>
      <c r="J76" s="115"/>
      <c r="K76" s="116"/>
      <c r="L76" s="116"/>
      <c r="M76" s="117"/>
      <c r="N76" s="118"/>
      <c r="R76" s="435"/>
    </row>
    <row r="77" spans="1:18" ht="30.75" customHeight="1">
      <c r="A77" s="150"/>
      <c r="B77" s="150"/>
      <c r="C77" s="150"/>
      <c r="D77" s="150"/>
      <c r="E77" s="150"/>
      <c r="F77" s="150"/>
      <c r="G77" s="150"/>
      <c r="H77" s="150"/>
      <c r="I77" s="150"/>
      <c r="J77" s="150"/>
      <c r="K77" s="391"/>
      <c r="L77" s="391"/>
      <c r="M77" s="392"/>
      <c r="N77" s="393"/>
      <c r="R77" s="436"/>
    </row>
    <row r="78" spans="1:18" ht="30.75" customHeight="1" thickBot="1">
      <c r="A78" s="394"/>
      <c r="B78" s="394"/>
      <c r="C78" s="394"/>
      <c r="D78" s="394"/>
      <c r="E78" s="394"/>
      <c r="F78" s="394"/>
      <c r="G78" s="394"/>
      <c r="H78" s="394"/>
      <c r="I78" s="394"/>
      <c r="J78" s="394"/>
      <c r="K78" s="395"/>
      <c r="L78" s="395"/>
      <c r="M78" s="396"/>
      <c r="N78" s="394"/>
    </row>
    <row r="79" spans="1:18" ht="24.75" customHeight="1" thickTop="1">
      <c r="A79" s="691">
        <v>2</v>
      </c>
      <c r="B79" s="694" t="s">
        <v>253</v>
      </c>
      <c r="C79" s="695"/>
      <c r="D79" s="695"/>
      <c r="E79" s="695"/>
      <c r="F79" s="696"/>
      <c r="G79" s="703" t="s">
        <v>254</v>
      </c>
      <c r="H79" s="704"/>
      <c r="I79" s="704"/>
      <c r="J79" s="704"/>
      <c r="K79" s="704"/>
      <c r="L79" s="704"/>
      <c r="M79" s="704"/>
      <c r="N79" s="705"/>
    </row>
    <row r="80" spans="1:18" ht="24.75" customHeight="1">
      <c r="A80" s="692"/>
      <c r="B80" s="697"/>
      <c r="C80" s="698"/>
      <c r="D80" s="698"/>
      <c r="E80" s="698"/>
      <c r="F80" s="699"/>
      <c r="G80" s="706"/>
      <c r="H80" s="707"/>
      <c r="I80" s="707"/>
      <c r="J80" s="707"/>
      <c r="K80" s="707"/>
      <c r="L80" s="707"/>
      <c r="M80" s="707"/>
      <c r="N80" s="708"/>
      <c r="O80" s="397" t="s">
        <v>29</v>
      </c>
      <c r="P80" s="397"/>
    </row>
    <row r="81" spans="1:16" ht="24.75" customHeight="1">
      <c r="A81" s="692"/>
      <c r="B81" s="697"/>
      <c r="C81" s="698"/>
      <c r="D81" s="698"/>
      <c r="E81" s="698"/>
      <c r="F81" s="699"/>
      <c r="G81" s="706"/>
      <c r="H81" s="707"/>
      <c r="I81" s="707"/>
      <c r="J81" s="707"/>
      <c r="K81" s="707"/>
      <c r="L81" s="707"/>
      <c r="M81" s="707"/>
      <c r="N81" s="708"/>
      <c r="O81" s="397" t="s">
        <v>21</v>
      </c>
      <c r="P81" s="397" t="s">
        <v>112</v>
      </c>
    </row>
    <row r="82" spans="1:16" ht="24.75" customHeight="1">
      <c r="A82" s="692"/>
      <c r="B82" s="697"/>
      <c r="C82" s="698"/>
      <c r="D82" s="698"/>
      <c r="E82" s="698"/>
      <c r="F82" s="699"/>
      <c r="G82" s="706"/>
      <c r="H82" s="707"/>
      <c r="I82" s="707"/>
      <c r="J82" s="707"/>
      <c r="K82" s="707"/>
      <c r="L82" s="707"/>
      <c r="M82" s="707"/>
      <c r="N82" s="708"/>
      <c r="O82" s="398"/>
      <c r="P82" s="397"/>
    </row>
    <row r="83" spans="1:16" ht="46.2" customHeight="1" thickBot="1">
      <c r="A83" s="693"/>
      <c r="B83" s="700"/>
      <c r="C83" s="701"/>
      <c r="D83" s="701"/>
      <c r="E83" s="701"/>
      <c r="F83" s="702"/>
      <c r="G83" s="709"/>
      <c r="H83" s="710"/>
      <c r="I83" s="710"/>
      <c r="J83" s="710"/>
      <c r="K83" s="710"/>
      <c r="L83" s="710"/>
      <c r="M83" s="710"/>
      <c r="N83" s="711"/>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F0A4C-AB81-4A40-8AA1-BD0A96504427}">
  <sheetPr>
    <pageSetUpPr fitToPage="1"/>
  </sheetPr>
  <dimension ref="A1:P25"/>
  <sheetViews>
    <sheetView view="pageBreakPreview" zoomScale="95" zoomScaleNormal="75" zoomScaleSheetLayoutView="95" workbookViewId="0">
      <selection activeCell="N14" sqref="N14"/>
    </sheetView>
  </sheetViews>
  <sheetFormatPr defaultColWidth="9" defaultRowHeight="13.2"/>
  <cols>
    <col min="1" max="1" width="4.88671875" style="905" customWidth="1"/>
    <col min="2" max="6" width="9" style="905"/>
    <col min="7" max="7" width="13.44140625" style="905" customWidth="1"/>
    <col min="8" max="9" width="17.109375" style="905" customWidth="1"/>
    <col min="10" max="10" width="13.109375" style="905" customWidth="1"/>
    <col min="11" max="11" width="10" style="905" customWidth="1"/>
    <col min="12" max="12" width="13.44140625" style="905" customWidth="1"/>
    <col min="13" max="13" width="4.21875" style="905" customWidth="1"/>
    <col min="14" max="16384" width="9" style="905"/>
  </cols>
  <sheetData>
    <row r="1" spans="1:16" ht="23.4">
      <c r="A1" s="903" t="s">
        <v>465</v>
      </c>
      <c r="B1" s="903"/>
      <c r="C1" s="903"/>
      <c r="D1" s="903"/>
      <c r="E1" s="903"/>
      <c r="F1" s="903"/>
      <c r="G1" s="903"/>
      <c r="H1" s="903"/>
      <c r="I1" s="903"/>
      <c r="J1" s="904"/>
      <c r="K1" s="904"/>
      <c r="L1" s="904"/>
      <c r="M1" s="904"/>
    </row>
    <row r="2" spans="1:16" ht="19.2">
      <c r="A2" s="906" t="s">
        <v>466</v>
      </c>
      <c r="B2" s="906"/>
      <c r="C2" s="906"/>
      <c r="D2" s="906"/>
      <c r="E2" s="906"/>
      <c r="F2" s="906"/>
      <c r="G2" s="906"/>
      <c r="H2" s="906"/>
      <c r="I2" s="906"/>
      <c r="J2" s="907"/>
      <c r="K2" s="907"/>
      <c r="L2" s="907"/>
      <c r="M2" s="907"/>
      <c r="N2" s="908"/>
      <c r="P2" s="909"/>
    </row>
    <row r="3" spans="1:16" ht="19.2">
      <c r="A3" s="906" t="s">
        <v>467</v>
      </c>
      <c r="B3" s="906"/>
      <c r="C3" s="906"/>
      <c r="D3" s="906"/>
      <c r="E3" s="906"/>
      <c r="F3" s="906"/>
      <c r="G3" s="906"/>
      <c r="H3" s="906"/>
      <c r="I3" s="906"/>
      <c r="J3" s="907"/>
      <c r="K3" s="907"/>
      <c r="L3" s="907"/>
      <c r="M3" s="907"/>
      <c r="N3" s="910"/>
      <c r="P3" s="911"/>
    </row>
    <row r="4" spans="1:16" ht="17.399999999999999">
      <c r="A4" s="912" t="s">
        <v>468</v>
      </c>
      <c r="B4" s="912"/>
      <c r="C4" s="912"/>
      <c r="D4" s="912"/>
      <c r="E4" s="912"/>
      <c r="F4" s="912"/>
      <c r="G4" s="912"/>
      <c r="H4" s="912"/>
      <c r="I4" s="912"/>
      <c r="J4" s="913"/>
      <c r="K4" s="913"/>
      <c r="L4" s="913"/>
      <c r="M4" s="913"/>
      <c r="N4" s="910"/>
      <c r="P4" s="909"/>
    </row>
    <row r="5" spans="1:16" ht="16.2">
      <c r="A5" s="914"/>
      <c r="B5" s="915"/>
      <c r="C5" s="915"/>
      <c r="D5" s="915"/>
      <c r="E5" s="915"/>
      <c r="F5" s="915"/>
      <c r="G5" s="915"/>
      <c r="H5" s="915"/>
      <c r="I5" s="915"/>
      <c r="J5" s="915"/>
      <c r="K5" s="915"/>
      <c r="L5" s="915"/>
      <c r="M5" s="915"/>
      <c r="N5" s="910"/>
    </row>
    <row r="6" spans="1:16" ht="19.5" customHeight="1">
      <c r="A6" s="915"/>
      <c r="B6" s="916" t="s">
        <v>29</v>
      </c>
      <c r="C6" s="917"/>
      <c r="D6" s="917"/>
      <c r="E6" s="917"/>
      <c r="F6" s="915"/>
      <c r="G6" s="915"/>
      <c r="H6" s="924" t="s">
        <v>469</v>
      </c>
      <c r="I6" s="925"/>
      <c r="J6" s="925"/>
      <c r="K6" s="925"/>
      <c r="L6" s="925"/>
      <c r="M6" s="915"/>
      <c r="N6" s="910"/>
      <c r="O6" s="918"/>
      <c r="P6" s="909"/>
    </row>
    <row r="7" spans="1:16" ht="19.5" customHeight="1">
      <c r="A7" s="915"/>
      <c r="B7" s="919"/>
      <c r="C7" s="919"/>
      <c r="D7" s="919"/>
      <c r="E7" s="919"/>
      <c r="F7" s="915"/>
      <c r="G7" s="915"/>
      <c r="H7" s="925"/>
      <c r="I7" s="925"/>
      <c r="J7" s="925"/>
      <c r="K7" s="925"/>
      <c r="L7" s="925"/>
      <c r="M7" s="915"/>
      <c r="N7" s="910"/>
      <c r="O7" s="905" t="s">
        <v>21</v>
      </c>
      <c r="P7" s="911"/>
    </row>
    <row r="8" spans="1:16" ht="19.5" customHeight="1">
      <c r="A8" s="915"/>
      <c r="B8" s="919"/>
      <c r="C8" s="919"/>
      <c r="D8" s="919"/>
      <c r="E8" s="919"/>
      <c r="F8" s="915"/>
      <c r="G8" s="915"/>
      <c r="H8" s="925"/>
      <c r="I8" s="925"/>
      <c r="J8" s="925"/>
      <c r="K8" s="925"/>
      <c r="L8" s="925"/>
      <c r="M8" s="915"/>
      <c r="P8" s="909"/>
    </row>
    <row r="9" spans="1:16" ht="19.5" customHeight="1">
      <c r="A9" s="915"/>
      <c r="B9" s="919"/>
      <c r="C9" s="919"/>
      <c r="D9" s="919"/>
      <c r="E9" s="919"/>
      <c r="F9" s="915"/>
      <c r="G9" s="915"/>
      <c r="H9" s="925"/>
      <c r="I9" s="925"/>
      <c r="J9" s="925"/>
      <c r="K9" s="925"/>
      <c r="L9" s="925"/>
      <c r="M9" s="915"/>
    </row>
    <row r="10" spans="1:16" ht="19.5" customHeight="1">
      <c r="A10" s="915"/>
      <c r="B10" s="919"/>
      <c r="C10" s="919"/>
      <c r="D10" s="919"/>
      <c r="E10" s="919"/>
      <c r="F10" s="915"/>
      <c r="G10" s="915"/>
      <c r="H10" s="925"/>
      <c r="I10" s="925"/>
      <c r="J10" s="925"/>
      <c r="K10" s="925"/>
      <c r="L10" s="925"/>
      <c r="M10" s="915"/>
    </row>
    <row r="11" spans="1:16" ht="19.5" customHeight="1">
      <c r="A11" s="915"/>
      <c r="B11" s="919"/>
      <c r="C11" s="919"/>
      <c r="D11" s="919"/>
      <c r="E11" s="919"/>
      <c r="F11" s="920"/>
      <c r="G11" s="920"/>
      <c r="H11" s="925"/>
      <c r="I11" s="925"/>
      <c r="J11" s="925"/>
      <c r="K11" s="925"/>
      <c r="L11" s="925"/>
      <c r="M11" s="915"/>
    </row>
    <row r="12" spans="1:16" ht="19.5" customHeight="1">
      <c r="A12" s="915"/>
      <c r="B12" s="919"/>
      <c r="C12" s="919"/>
      <c r="D12" s="919"/>
      <c r="E12" s="919"/>
      <c r="F12" s="921"/>
      <c r="G12" s="921"/>
      <c r="H12" s="925"/>
      <c r="I12" s="925"/>
      <c r="J12" s="925"/>
      <c r="K12" s="925"/>
      <c r="L12" s="925"/>
      <c r="M12" s="915"/>
    </row>
    <row r="13" spans="1:16" ht="19.5" customHeight="1">
      <c r="A13" s="915"/>
      <c r="B13" s="922"/>
      <c r="C13" s="922"/>
      <c r="D13" s="922"/>
      <c r="E13" s="922"/>
      <c r="F13" s="921"/>
      <c r="G13" s="921"/>
      <c r="H13" s="925"/>
      <c r="I13" s="925"/>
      <c r="J13" s="925"/>
      <c r="K13" s="925"/>
      <c r="L13" s="925"/>
      <c r="M13" s="915"/>
      <c r="P13" s="918"/>
    </row>
    <row r="14" spans="1:16" ht="71.400000000000006" customHeight="1">
      <c r="A14" s="915"/>
      <c r="B14" s="922"/>
      <c r="C14" s="922"/>
      <c r="D14" s="922"/>
      <c r="E14" s="922"/>
      <c r="F14" s="920"/>
      <c r="G14" s="920"/>
      <c r="H14" s="925"/>
      <c r="I14" s="925"/>
      <c r="J14" s="925"/>
      <c r="K14" s="925"/>
      <c r="L14" s="925"/>
      <c r="M14" s="915"/>
      <c r="P14" s="923" t="s">
        <v>21</v>
      </c>
    </row>
    <row r="15" spans="1:16" ht="16.2">
      <c r="A15" s="915"/>
      <c r="B15" s="915"/>
      <c r="C15" s="915"/>
      <c r="D15" s="915"/>
      <c r="E15" s="915"/>
      <c r="F15" s="915"/>
      <c r="G15" s="915"/>
      <c r="H15" s="915" t="s">
        <v>21</v>
      </c>
      <c r="I15" s="915"/>
      <c r="J15" s="915"/>
      <c r="K15" s="915"/>
      <c r="L15" s="915"/>
      <c r="M15" s="915"/>
    </row>
    <row r="16" spans="1:16" ht="16.8" thickBot="1">
      <c r="A16" s="926"/>
      <c r="B16" s="927"/>
      <c r="C16" s="927"/>
      <c r="D16" s="927"/>
      <c r="E16" s="927"/>
      <c r="F16" s="927"/>
      <c r="G16" s="927"/>
      <c r="H16" s="927"/>
      <c r="I16" s="927"/>
      <c r="J16" s="927"/>
      <c r="K16" s="927"/>
      <c r="L16" s="927"/>
      <c r="M16" s="927"/>
    </row>
    <row r="17" spans="1:13" ht="15.75" customHeight="1" thickTop="1">
      <c r="A17" s="927"/>
      <c r="B17" s="928" t="s">
        <v>470</v>
      </c>
      <c r="C17" s="929"/>
      <c r="D17" s="929"/>
      <c r="E17" s="929"/>
      <c r="F17" s="929"/>
      <c r="G17" s="929"/>
      <c r="H17" s="929"/>
      <c r="I17" s="929"/>
      <c r="J17" s="929"/>
      <c r="K17" s="929"/>
      <c r="L17" s="930"/>
      <c r="M17" s="927"/>
    </row>
    <row r="18" spans="1:13" ht="15.75" customHeight="1">
      <c r="A18" s="927"/>
      <c r="B18" s="931"/>
      <c r="C18" s="932"/>
      <c r="D18" s="932"/>
      <c r="E18" s="932"/>
      <c r="F18" s="932"/>
      <c r="G18" s="932"/>
      <c r="H18" s="932"/>
      <c r="I18" s="932"/>
      <c r="J18" s="932"/>
      <c r="K18" s="932"/>
      <c r="L18" s="933"/>
      <c r="M18" s="927"/>
    </row>
    <row r="19" spans="1:13" ht="15.75" customHeight="1">
      <c r="A19" s="927"/>
      <c r="B19" s="931"/>
      <c r="C19" s="932"/>
      <c r="D19" s="932"/>
      <c r="E19" s="932"/>
      <c r="F19" s="932"/>
      <c r="G19" s="932"/>
      <c r="H19" s="932"/>
      <c r="I19" s="932"/>
      <c r="J19" s="932"/>
      <c r="K19" s="932"/>
      <c r="L19" s="933"/>
      <c r="M19" s="927"/>
    </row>
    <row r="20" spans="1:13" ht="15.75" customHeight="1">
      <c r="A20" s="927"/>
      <c r="B20" s="931"/>
      <c r="C20" s="932"/>
      <c r="D20" s="932"/>
      <c r="E20" s="932"/>
      <c r="F20" s="932"/>
      <c r="G20" s="932"/>
      <c r="H20" s="932"/>
      <c r="I20" s="932"/>
      <c r="J20" s="932"/>
      <c r="K20" s="932"/>
      <c r="L20" s="933"/>
      <c r="M20" s="927"/>
    </row>
    <row r="21" spans="1:13" ht="15.75" customHeight="1">
      <c r="A21" s="927"/>
      <c r="B21" s="931"/>
      <c r="C21" s="932"/>
      <c r="D21" s="932"/>
      <c r="E21" s="932"/>
      <c r="F21" s="932"/>
      <c r="G21" s="932"/>
      <c r="H21" s="932"/>
      <c r="I21" s="932"/>
      <c r="J21" s="932"/>
      <c r="K21" s="932"/>
      <c r="L21" s="933"/>
      <c r="M21" s="927"/>
    </row>
    <row r="22" spans="1:13" ht="15.75" customHeight="1">
      <c r="A22" s="927"/>
      <c r="B22" s="931"/>
      <c r="C22" s="932"/>
      <c r="D22" s="932"/>
      <c r="E22" s="932"/>
      <c r="F22" s="932"/>
      <c r="G22" s="932"/>
      <c r="H22" s="932"/>
      <c r="I22" s="932"/>
      <c r="J22" s="932"/>
      <c r="K22" s="932"/>
      <c r="L22" s="933"/>
      <c r="M22" s="927"/>
    </row>
    <row r="23" spans="1:13" ht="15.75" customHeight="1" thickBot="1">
      <c r="A23" s="927"/>
      <c r="B23" s="934"/>
      <c r="C23" s="935"/>
      <c r="D23" s="935"/>
      <c r="E23" s="935"/>
      <c r="F23" s="935"/>
      <c r="G23" s="935"/>
      <c r="H23" s="935"/>
      <c r="I23" s="935"/>
      <c r="J23" s="935"/>
      <c r="K23" s="935"/>
      <c r="L23" s="936"/>
      <c r="M23" s="927"/>
    </row>
    <row r="24" spans="1:13" ht="13.8" thickTop="1">
      <c r="A24" s="927"/>
      <c r="B24" s="927"/>
      <c r="C24" s="927"/>
      <c r="D24" s="927"/>
      <c r="E24" s="927"/>
      <c r="F24" s="927"/>
      <c r="G24" s="927"/>
      <c r="H24" s="927"/>
      <c r="I24" s="927"/>
      <c r="J24" s="927"/>
      <c r="K24" s="927"/>
      <c r="L24" s="927"/>
      <c r="M24" s="927"/>
    </row>
    <row r="25" spans="1:13">
      <c r="A25" s="927"/>
      <c r="B25" s="927"/>
      <c r="C25" s="927"/>
      <c r="D25" s="927"/>
      <c r="E25" s="927"/>
      <c r="F25" s="927"/>
      <c r="G25" s="927"/>
      <c r="H25" s="927"/>
      <c r="I25" s="927"/>
      <c r="J25" s="927"/>
      <c r="K25" s="927"/>
      <c r="L25" s="927"/>
      <c r="M25" s="927"/>
    </row>
  </sheetData>
  <mergeCells count="8">
    <mergeCell ref="B17:L23"/>
    <mergeCell ref="A1:M1"/>
    <mergeCell ref="A2:M2"/>
    <mergeCell ref="A3:M3"/>
    <mergeCell ref="N3:N7"/>
    <mergeCell ref="A4:M4"/>
    <mergeCell ref="B6:E14"/>
    <mergeCell ref="H6:L14"/>
  </mergeCells>
  <phoneticPr fontId="106"/>
  <pageMargins left="0.75" right="0.75" top="1" bottom="1" header="0.51200000000000001" footer="0.51200000000000001"/>
  <pageSetup paperSize="9" scale="96"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3"/>
  <sheetViews>
    <sheetView topLeftCell="B1" zoomScale="75" zoomScaleNormal="75" workbookViewId="0">
      <selection activeCell="C4" sqref="C4"/>
    </sheetView>
  </sheetViews>
  <sheetFormatPr defaultColWidth="8.88671875" defaultRowHeight="14.4"/>
  <cols>
    <col min="1" max="1" width="12.77734375" style="146" customWidth="1"/>
    <col min="2" max="2" width="25" style="194" customWidth="1"/>
    <col min="3" max="3" width="9.109375" style="194" customWidth="1"/>
    <col min="4" max="4" width="23" style="194" customWidth="1"/>
    <col min="5" max="5" width="19.44140625" style="194" customWidth="1"/>
    <col min="6" max="6" width="12.21875" style="194" customWidth="1"/>
    <col min="7" max="7" width="14.77734375" style="194" customWidth="1"/>
    <col min="8" max="8" width="20.88671875" style="194" customWidth="1"/>
    <col min="9" max="9" width="19" style="194" customWidth="1"/>
    <col min="10" max="10" width="13.21875" style="194" customWidth="1"/>
    <col min="11" max="11" width="10.88671875" style="194" customWidth="1"/>
    <col min="12" max="12" width="13" style="194" customWidth="1"/>
    <col min="13" max="13" width="16.109375" style="194" customWidth="1"/>
    <col min="14" max="14" width="28.77734375" style="194" customWidth="1"/>
    <col min="15" max="15" width="7.88671875" style="194" customWidth="1"/>
    <col min="16" max="16" width="40.44140625" style="273" customWidth="1"/>
    <col min="17" max="17" width="40.44140625" style="194" customWidth="1"/>
    <col min="18" max="16384" width="8.88671875" style="194"/>
  </cols>
  <sheetData>
    <row r="1" spans="2:19" ht="31.2" customHeight="1">
      <c r="B1" s="153"/>
      <c r="C1" s="438" t="s">
        <v>406</v>
      </c>
      <c r="D1" s="210"/>
      <c r="E1" s="210"/>
      <c r="F1" s="210"/>
      <c r="G1" s="210" t="s">
        <v>265</v>
      </c>
      <c r="H1" s="210"/>
      <c r="I1" s="210"/>
      <c r="J1" s="210"/>
      <c r="K1" s="210"/>
      <c r="L1" s="210"/>
      <c r="M1" s="210"/>
      <c r="N1" s="210"/>
      <c r="O1" s="146"/>
      <c r="P1" s="272"/>
    </row>
    <row r="2" spans="2:19" ht="31.2" customHeight="1">
      <c r="B2" s="153"/>
      <c r="C2" s="210"/>
      <c r="D2" s="210"/>
      <c r="E2" s="210"/>
      <c r="F2" s="210"/>
      <c r="G2" s="210"/>
      <c r="H2" s="210"/>
      <c r="I2" s="210"/>
      <c r="J2" s="210"/>
      <c r="K2" s="210"/>
      <c r="L2" s="210"/>
      <c r="M2" s="210"/>
      <c r="N2" s="210"/>
      <c r="O2" s="146"/>
      <c r="P2" s="272"/>
    </row>
    <row r="3" spans="2:19" ht="266.39999999999998" customHeight="1">
      <c r="B3" s="751"/>
      <c r="C3" s="751"/>
      <c r="D3" s="751"/>
      <c r="E3" s="751"/>
      <c r="F3" s="751"/>
      <c r="G3" s="751"/>
      <c r="H3" s="751"/>
      <c r="I3" s="751"/>
      <c r="J3" s="751"/>
      <c r="K3" s="751"/>
      <c r="L3" s="751"/>
      <c r="M3" s="751"/>
      <c r="N3" s="751"/>
      <c r="O3" s="146" t="s">
        <v>208</v>
      </c>
      <c r="P3" s="272"/>
    </row>
    <row r="4" spans="2:19" ht="29.25" customHeight="1">
      <c r="B4" s="235"/>
      <c r="C4" s="236" t="s">
        <v>407</v>
      </c>
      <c r="D4" s="237"/>
      <c r="E4" s="237"/>
      <c r="F4" s="237"/>
      <c r="G4" s="238"/>
      <c r="H4" s="237"/>
      <c r="I4" s="237"/>
      <c r="J4" s="239"/>
      <c r="K4" s="239"/>
      <c r="L4" s="239"/>
      <c r="M4" s="239"/>
      <c r="N4" s="240"/>
      <c r="O4" s="146"/>
      <c r="P4" s="262"/>
    </row>
    <row r="5" spans="2:19" ht="267" customHeight="1">
      <c r="B5" s="756" t="s">
        <v>271</v>
      </c>
      <c r="C5" s="757"/>
      <c r="D5" s="757"/>
      <c r="E5" s="757"/>
      <c r="F5" s="757"/>
      <c r="G5" s="757"/>
      <c r="H5" s="757"/>
      <c r="I5" s="757"/>
      <c r="J5" s="757"/>
      <c r="K5" s="757"/>
      <c r="L5" s="757"/>
      <c r="M5" s="757"/>
      <c r="N5" s="757"/>
      <c r="O5" s="146"/>
      <c r="P5" s="553" t="s">
        <v>208</v>
      </c>
    </row>
    <row r="6" spans="2:19" ht="32.4" customHeight="1">
      <c r="B6" s="760" t="s">
        <v>228</v>
      </c>
      <c r="C6" s="761"/>
      <c r="D6" s="761"/>
      <c r="E6" s="761"/>
      <c r="F6" s="761"/>
      <c r="G6" s="761"/>
      <c r="H6" s="761"/>
      <c r="I6" s="761"/>
      <c r="J6" s="761"/>
      <c r="K6" s="761"/>
      <c r="L6" s="761"/>
      <c r="M6" s="761"/>
      <c r="N6" s="761"/>
      <c r="O6" s="146"/>
      <c r="P6" s="259"/>
    </row>
    <row r="7" spans="2:19" ht="11.4" customHeight="1">
      <c r="B7" s="758"/>
      <c r="C7" s="759"/>
      <c r="D7" s="759"/>
      <c r="E7" s="759"/>
      <c r="F7" s="759"/>
      <c r="G7" s="759"/>
      <c r="H7" s="759"/>
      <c r="I7" s="759"/>
      <c r="J7" s="759"/>
      <c r="K7" s="759"/>
      <c r="L7" s="759"/>
      <c r="M7" s="759"/>
      <c r="N7" s="759"/>
      <c r="O7" s="146"/>
      <c r="P7" s="259"/>
      <c r="R7" s="194" t="s">
        <v>225</v>
      </c>
    </row>
    <row r="8" spans="2:19" ht="21.6" customHeight="1">
      <c r="B8" s="244"/>
      <c r="C8" s="752" t="s">
        <v>408</v>
      </c>
      <c r="D8" s="752"/>
      <c r="E8" s="752"/>
      <c r="F8" s="752"/>
      <c r="G8" s="752"/>
      <c r="H8" s="752"/>
      <c r="I8" s="752"/>
      <c r="J8" s="752"/>
      <c r="K8" s="752"/>
      <c r="L8" s="752"/>
      <c r="M8" s="154" t="s">
        <v>208</v>
      </c>
      <c r="N8" s="154"/>
      <c r="O8" s="146"/>
      <c r="P8" s="303"/>
    </row>
    <row r="9" spans="2:19" ht="21.6" customHeight="1">
      <c r="B9" s="244"/>
      <c r="C9" s="753" t="s">
        <v>178</v>
      </c>
      <c r="D9" s="753"/>
      <c r="E9" s="753"/>
      <c r="F9" s="753"/>
      <c r="G9" s="753"/>
      <c r="H9" s="753"/>
      <c r="I9" s="753"/>
      <c r="J9" s="753"/>
      <c r="K9" s="753"/>
      <c r="L9" s="753"/>
      <c r="M9" s="154"/>
      <c r="N9" s="180"/>
      <c r="O9" s="146"/>
      <c r="P9" s="304"/>
    </row>
    <row r="10" spans="2:19" ht="21.6" customHeight="1">
      <c r="B10" s="154"/>
      <c r="C10" s="154"/>
      <c r="D10" s="180"/>
      <c r="E10" s="180"/>
      <c r="F10" s="180"/>
      <c r="G10" s="201"/>
      <c r="H10" s="180"/>
      <c r="I10" s="180"/>
      <c r="J10" s="180"/>
      <c r="K10" s="180"/>
      <c r="L10" s="180"/>
      <c r="M10" s="180"/>
      <c r="N10" s="180"/>
      <c r="O10" s="146"/>
      <c r="P10" s="309"/>
    </row>
    <row r="11" spans="2:19" ht="15" customHeight="1">
      <c r="B11" s="146"/>
      <c r="C11" s="146"/>
      <c r="D11" s="202"/>
      <c r="E11" s="202"/>
      <c r="F11" s="202"/>
      <c r="G11" s="203"/>
      <c r="H11" s="202"/>
      <c r="I11" s="202"/>
      <c r="J11" s="202"/>
      <c r="K11" s="202"/>
      <c r="L11" s="202"/>
      <c r="M11" s="202"/>
      <c r="N11" s="202"/>
      <c r="O11" s="146"/>
      <c r="P11" s="612"/>
      <c r="Q11" s="564"/>
      <c r="R11" s="564"/>
      <c r="S11" s="564"/>
    </row>
    <row r="12" spans="2:19" ht="13.5" customHeight="1">
      <c r="B12" s="146"/>
      <c r="C12" s="146"/>
      <c r="D12" s="754" t="s">
        <v>179</v>
      </c>
      <c r="E12" s="754"/>
      <c r="F12" s="204"/>
      <c r="G12" s="205" t="s">
        <v>180</v>
      </c>
      <c r="H12" s="206" t="s">
        <v>181</v>
      </c>
      <c r="I12" s="207" t="s">
        <v>182</v>
      </c>
      <c r="J12" s="206" t="s">
        <v>183</v>
      </c>
      <c r="K12" s="206" t="s">
        <v>184</v>
      </c>
      <c r="L12" s="208" t="s">
        <v>197</v>
      </c>
      <c r="M12" s="202"/>
      <c r="N12" s="202"/>
      <c r="O12" s="146"/>
      <c r="P12" s="309"/>
      <c r="Q12" s="564"/>
      <c r="R12" s="564"/>
      <c r="S12" s="564"/>
    </row>
    <row r="13" spans="2:19" ht="18" customHeight="1">
      <c r="B13" s="146"/>
      <c r="C13" s="146"/>
      <c r="D13" s="754"/>
      <c r="E13" s="754"/>
      <c r="F13" s="247" t="s">
        <v>185</v>
      </c>
      <c r="G13" s="282">
        <v>520986627</v>
      </c>
      <c r="H13" s="282">
        <v>527122026</v>
      </c>
      <c r="I13" s="243">
        <f t="shared" ref="I13:I23" si="0">+H13/$H$13</f>
        <v>1</v>
      </c>
      <c r="J13" s="611">
        <v>6288571</v>
      </c>
      <c r="K13" s="445">
        <f>+J13/G13</f>
        <v>1.2070503683005284E-2</v>
      </c>
      <c r="L13" s="243">
        <f t="shared" ref="L13:L30" si="1">+H13/G13</f>
        <v>1.0117764999753056</v>
      </c>
      <c r="M13" s="755" t="s">
        <v>186</v>
      </c>
      <c r="N13" s="755"/>
      <c r="O13" s="613"/>
      <c r="P13" s="309"/>
      <c r="Q13" s="564"/>
      <c r="R13" s="564"/>
      <c r="S13" s="564"/>
    </row>
    <row r="14" spans="2:19" ht="17.25" customHeight="1">
      <c r="B14" s="146"/>
      <c r="C14" s="146"/>
      <c r="D14" s="754"/>
      <c r="E14" s="754"/>
      <c r="F14" s="591" t="s">
        <v>272</v>
      </c>
      <c r="G14" s="311">
        <v>82437716</v>
      </c>
      <c r="H14" s="311">
        <v>83255845</v>
      </c>
      <c r="I14" s="243">
        <f t="shared" si="0"/>
        <v>0.15794415883505503</v>
      </c>
      <c r="J14" s="473">
        <v>1002146</v>
      </c>
      <c r="K14" s="464">
        <f>+J14/H14</f>
        <v>1.2036944673373984E-2</v>
      </c>
      <c r="L14" s="275">
        <f t="shared" si="1"/>
        <v>1.0099242075071562</v>
      </c>
      <c r="M14" s="763" t="s">
        <v>217</v>
      </c>
      <c r="N14" s="614">
        <f>+H13-G13</f>
        <v>6135399</v>
      </c>
      <c r="O14" s="613"/>
      <c r="P14" s="525"/>
      <c r="Q14" s="564"/>
      <c r="R14" s="564"/>
      <c r="S14" s="564"/>
    </row>
    <row r="15" spans="2:19" ht="17.25" customHeight="1">
      <c r="B15" s="146"/>
      <c r="C15" s="146"/>
      <c r="D15" s="754"/>
      <c r="E15" s="754"/>
      <c r="F15" s="592" t="s">
        <v>266</v>
      </c>
      <c r="G15" s="311">
        <v>3836897</v>
      </c>
      <c r="H15" s="311">
        <v>3862558</v>
      </c>
      <c r="I15" s="243">
        <f t="shared" si="0"/>
        <v>7.3276353661609278E-3</v>
      </c>
      <c r="J15" s="568">
        <v>40734</v>
      </c>
      <c r="K15" s="464">
        <f>+J15/G15</f>
        <v>1.0616391318297051E-2</v>
      </c>
      <c r="L15" s="275">
        <f t="shared" si="1"/>
        <v>1.0066879564398001</v>
      </c>
      <c r="M15" s="763"/>
      <c r="N15" s="615"/>
      <c r="O15" s="613"/>
      <c r="P15" s="525"/>
      <c r="Q15" s="308"/>
      <c r="R15" s="564"/>
      <c r="S15" s="564"/>
    </row>
    <row r="16" spans="2:19" ht="17.25" customHeight="1">
      <c r="B16" s="146"/>
      <c r="C16" s="146"/>
      <c r="D16" s="754"/>
      <c r="E16" s="754"/>
      <c r="F16" s="593" t="s">
        <v>273</v>
      </c>
      <c r="G16" s="310">
        <v>5745652</v>
      </c>
      <c r="H16" s="310">
        <v>5752441</v>
      </c>
      <c r="I16" s="243">
        <f t="shared" si="0"/>
        <v>1.091292094859265E-2</v>
      </c>
      <c r="J16" s="246">
        <v>324617</v>
      </c>
      <c r="K16" s="448">
        <f t="shared" ref="K16:K23" si="2">+J16/H16</f>
        <v>5.6431174174580843E-2</v>
      </c>
      <c r="L16" s="275">
        <f t="shared" si="1"/>
        <v>1.0011815891390567</v>
      </c>
      <c r="M16" s="616"/>
      <c r="N16" s="616"/>
      <c r="O16" s="613"/>
      <c r="P16" s="525"/>
      <c r="Q16" s="309"/>
      <c r="R16" s="564"/>
      <c r="S16" s="564"/>
    </row>
    <row r="17" spans="2:19" ht="17.25" customHeight="1">
      <c r="B17" s="146"/>
      <c r="C17" s="146"/>
      <c r="D17" s="754"/>
      <c r="E17" s="754"/>
      <c r="F17" s="594" t="s">
        <v>274</v>
      </c>
      <c r="G17" s="310">
        <v>30682094</v>
      </c>
      <c r="H17" s="310">
        <v>30762413</v>
      </c>
      <c r="I17" s="243">
        <f t="shared" si="0"/>
        <v>5.835918721408162E-2</v>
      </c>
      <c r="J17" s="276">
        <v>665722</v>
      </c>
      <c r="K17" s="447">
        <f t="shared" si="2"/>
        <v>2.164076010552228E-2</v>
      </c>
      <c r="L17" s="275">
        <f t="shared" si="1"/>
        <v>1.0026177809115635</v>
      </c>
      <c r="M17" s="616"/>
      <c r="N17" s="616"/>
      <c r="O17" s="613"/>
      <c r="P17" s="525"/>
      <c r="Q17" s="567"/>
      <c r="R17" s="564"/>
      <c r="S17" s="564"/>
    </row>
    <row r="18" spans="2:19" ht="17.25" customHeight="1">
      <c r="B18" s="146"/>
      <c r="C18" s="146"/>
      <c r="D18" s="754"/>
      <c r="E18" s="754"/>
      <c r="F18" s="592" t="s">
        <v>187</v>
      </c>
      <c r="G18" s="310">
        <v>9101319</v>
      </c>
      <c r="H18" s="310">
        <v>9135308</v>
      </c>
      <c r="I18" s="243">
        <f t="shared" si="0"/>
        <v>1.7330537426641323E-2</v>
      </c>
      <c r="J18" s="246">
        <v>128776</v>
      </c>
      <c r="K18" s="274">
        <f t="shared" si="2"/>
        <v>1.4096514315664015E-2</v>
      </c>
      <c r="L18" s="275">
        <f t="shared" si="1"/>
        <v>1.0037345136457694</v>
      </c>
      <c r="M18" s="616"/>
      <c r="N18" s="616"/>
      <c r="O18" s="613"/>
      <c r="P18" s="525"/>
      <c r="Q18" s="308"/>
      <c r="R18" s="564"/>
      <c r="S18" s="564"/>
    </row>
    <row r="19" spans="2:19" ht="17.25" customHeight="1">
      <c r="B19" s="146"/>
      <c r="C19" s="146"/>
      <c r="D19" s="754"/>
      <c r="E19" s="754"/>
      <c r="F19" s="591" t="s">
        <v>275</v>
      </c>
      <c r="G19" s="310">
        <v>3600896</v>
      </c>
      <c r="H19" s="310">
        <v>3636993</v>
      </c>
      <c r="I19" s="243">
        <f t="shared" si="0"/>
        <v>6.8997173720834045E-3</v>
      </c>
      <c r="J19" s="246">
        <v>57794</v>
      </c>
      <c r="K19" s="274">
        <f t="shared" si="2"/>
        <v>1.589059973445096E-2</v>
      </c>
      <c r="L19" s="275">
        <f t="shared" si="1"/>
        <v>1.0100244494703541</v>
      </c>
      <c r="M19" s="616"/>
      <c r="N19" s="616"/>
      <c r="O19" s="613"/>
      <c r="P19" s="525"/>
      <c r="Q19" s="309"/>
      <c r="R19" s="564"/>
      <c r="S19" s="564"/>
    </row>
    <row r="20" spans="2:19" ht="17.25" customHeight="1">
      <c r="B20" s="146"/>
      <c r="C20" s="146"/>
      <c r="D20" s="754"/>
      <c r="E20" s="754"/>
      <c r="F20" s="626" t="s">
        <v>276</v>
      </c>
      <c r="G20" s="310">
        <v>3887449</v>
      </c>
      <c r="H20" s="310">
        <v>3921633</v>
      </c>
      <c r="I20" s="243">
        <f t="shared" si="0"/>
        <v>7.4397061905358518E-3</v>
      </c>
      <c r="J20" s="246">
        <v>100916</v>
      </c>
      <c r="K20" s="625">
        <f t="shared" si="2"/>
        <v>2.5733157590218155E-2</v>
      </c>
      <c r="L20" s="569">
        <f t="shared" si="1"/>
        <v>1.0087934272578238</v>
      </c>
      <c r="M20" s="616"/>
      <c r="N20" s="616"/>
      <c r="O20" s="613"/>
      <c r="P20" s="525"/>
      <c r="Q20" s="567"/>
      <c r="R20" s="564"/>
      <c r="S20" s="564"/>
    </row>
    <row r="21" spans="2:19" ht="17.25" customHeight="1">
      <c r="B21" s="146"/>
      <c r="C21" s="146"/>
      <c r="D21" s="754"/>
      <c r="E21" s="754"/>
      <c r="F21" s="591" t="s">
        <v>277</v>
      </c>
      <c r="G21" s="311">
        <v>15053168</v>
      </c>
      <c r="H21" s="311">
        <v>15062393</v>
      </c>
      <c r="I21" s="243">
        <f t="shared" si="0"/>
        <v>2.8574774448905309E-2</v>
      </c>
      <c r="J21" s="441">
        <v>98925</v>
      </c>
      <c r="K21" s="274">
        <f t="shared" si="2"/>
        <v>6.5676815098371158E-3</v>
      </c>
      <c r="L21" s="275">
        <f t="shared" si="1"/>
        <v>1.0006128278113948</v>
      </c>
      <c r="M21" s="616"/>
      <c r="N21" s="616"/>
      <c r="O21" s="613"/>
      <c r="P21" s="525"/>
      <c r="Q21" s="308"/>
      <c r="R21" s="564"/>
      <c r="S21" s="564"/>
    </row>
    <row r="22" spans="2:19" ht="17.25" customHeight="1">
      <c r="B22" s="146"/>
      <c r="C22" s="146"/>
      <c r="D22" s="754"/>
      <c r="E22" s="754"/>
      <c r="F22" s="593" t="s">
        <v>278</v>
      </c>
      <c r="G22" s="323">
        <v>7227683</v>
      </c>
      <c r="H22" s="323">
        <v>7229741</v>
      </c>
      <c r="I22" s="243">
        <f t="shared" si="0"/>
        <v>1.3715497822889305E-2</v>
      </c>
      <c r="J22" s="246">
        <v>141271</v>
      </c>
      <c r="K22" s="506">
        <f t="shared" si="2"/>
        <v>1.9540257389580068E-2</v>
      </c>
      <c r="L22" s="275">
        <f t="shared" si="1"/>
        <v>1.0002847385531435</v>
      </c>
      <c r="M22" s="616"/>
      <c r="N22" s="616"/>
      <c r="O22" s="613"/>
      <c r="P22" s="525"/>
      <c r="Q22" s="309"/>
      <c r="R22" s="564"/>
      <c r="S22" s="564"/>
    </row>
    <row r="23" spans="2:19" ht="17.25" customHeight="1">
      <c r="B23" s="146"/>
      <c r="C23" s="146"/>
      <c r="D23" s="754"/>
      <c r="E23" s="754"/>
      <c r="F23" s="591" t="s">
        <v>279</v>
      </c>
      <c r="G23" s="311">
        <v>43119112</v>
      </c>
      <c r="H23" s="311">
        <v>43134145</v>
      </c>
      <c r="I23" s="243">
        <f t="shared" si="0"/>
        <v>8.1829524991239883E-2</v>
      </c>
      <c r="J23" s="312">
        <v>524348</v>
      </c>
      <c r="K23" s="274">
        <f t="shared" si="2"/>
        <v>1.2156216380317728E-2</v>
      </c>
      <c r="L23" s="275">
        <f t="shared" si="1"/>
        <v>1.0003486389051797</v>
      </c>
      <c r="M23" s="616"/>
      <c r="N23" s="616"/>
      <c r="O23" s="613"/>
      <c r="P23" s="525"/>
      <c r="Q23" s="567"/>
      <c r="R23" s="564"/>
      <c r="S23" s="564"/>
    </row>
    <row r="24" spans="2:19" ht="17.25" customHeight="1">
      <c r="B24" s="146"/>
      <c r="C24" s="146"/>
      <c r="D24" s="754"/>
      <c r="E24" s="754"/>
      <c r="F24" s="595" t="s">
        <v>280</v>
      </c>
      <c r="G24" s="310">
        <v>1529167</v>
      </c>
      <c r="H24" s="310">
        <v>1529711</v>
      </c>
      <c r="I24" s="243">
        <f>+G24/$H$13</f>
        <v>2.9009734455679908E-3</v>
      </c>
      <c r="J24" s="310">
        <v>30379</v>
      </c>
      <c r="K24" s="506">
        <f>+J24/G24</f>
        <v>1.9866371691254128E-2</v>
      </c>
      <c r="L24" s="275">
        <f t="shared" si="1"/>
        <v>1.0003557492412536</v>
      </c>
      <c r="M24" s="616"/>
      <c r="N24" s="616"/>
      <c r="O24" s="613"/>
      <c r="P24" s="525"/>
      <c r="Q24" s="308"/>
      <c r="R24" s="564"/>
      <c r="S24" s="564"/>
    </row>
    <row r="25" spans="2:19" ht="17.25" customHeight="1">
      <c r="B25" s="146"/>
      <c r="C25" s="146"/>
      <c r="D25" s="754"/>
      <c r="E25" s="754"/>
      <c r="F25" s="596" t="s">
        <v>281</v>
      </c>
      <c r="G25" s="446">
        <v>17989065</v>
      </c>
      <c r="H25" s="446">
        <v>18022001</v>
      </c>
      <c r="I25" s="243">
        <f t="shared" ref="I25:I30" si="3">+H25/$H$13</f>
        <v>3.4189428843939072E-2</v>
      </c>
      <c r="J25" s="246">
        <v>370642</v>
      </c>
      <c r="K25" s="506">
        <f>+J25/H25</f>
        <v>2.0566084753851695E-2</v>
      </c>
      <c r="L25" s="275">
        <f t="shared" si="1"/>
        <v>1.0018308900434791</v>
      </c>
      <c r="M25" s="616"/>
      <c r="N25" s="616"/>
      <c r="O25" s="613"/>
      <c r="P25" s="525"/>
      <c r="Q25" s="309"/>
      <c r="R25" s="564"/>
      <c r="S25" s="564"/>
    </row>
    <row r="26" spans="2:19" ht="17.25" customHeight="1">
      <c r="B26" s="146"/>
      <c r="C26" s="146"/>
      <c r="D26" s="754"/>
      <c r="E26" s="754"/>
      <c r="F26" s="623" t="s">
        <v>282</v>
      </c>
      <c r="G26" s="446">
        <v>12127122</v>
      </c>
      <c r="H26" s="446">
        <v>12234806</v>
      </c>
      <c r="I26" s="243">
        <f t="shared" si="3"/>
        <v>2.3210576292632477E-2</v>
      </c>
      <c r="J26" s="246">
        <v>105952</v>
      </c>
      <c r="K26" s="624">
        <f>+J26/H26</f>
        <v>8.6598839409468362E-3</v>
      </c>
      <c r="L26" s="275">
        <f t="shared" si="1"/>
        <v>1.0088796006175249</v>
      </c>
      <c r="M26" s="616"/>
      <c r="N26" s="616"/>
      <c r="O26" s="613"/>
      <c r="P26" s="525"/>
      <c r="Q26" s="567"/>
      <c r="R26" s="564"/>
      <c r="S26" s="564"/>
    </row>
    <row r="27" spans="2:19" ht="17.25" customHeight="1">
      <c r="B27" s="146"/>
      <c r="C27" s="146"/>
      <c r="D27" s="754"/>
      <c r="E27" s="754"/>
      <c r="F27" s="597" t="s">
        <v>267</v>
      </c>
      <c r="G27" s="446">
        <v>29352290</v>
      </c>
      <c r="H27" s="446">
        <v>29564005</v>
      </c>
      <c r="I27" s="243">
        <f t="shared" si="3"/>
        <v>5.6085694662282998E-2</v>
      </c>
      <c r="J27" s="246">
        <v>148820</v>
      </c>
      <c r="K27" s="274">
        <f>+J27/H27</f>
        <v>5.0338240708591407E-3</v>
      </c>
      <c r="L27" s="275">
        <f>+H27/G27</f>
        <v>1.007212895484475</v>
      </c>
      <c r="M27" s="616"/>
      <c r="N27" s="616"/>
      <c r="O27" s="613"/>
      <c r="P27" s="525"/>
      <c r="Q27" s="308"/>
      <c r="R27" s="564"/>
      <c r="S27" s="564"/>
    </row>
    <row r="28" spans="2:19" ht="22.2" customHeight="1">
      <c r="B28" s="146"/>
      <c r="C28" s="146"/>
      <c r="D28" s="754"/>
      <c r="E28" s="754"/>
      <c r="F28" s="622" t="s">
        <v>196</v>
      </c>
      <c r="G28" s="310">
        <v>25723697</v>
      </c>
      <c r="H28" s="310">
        <v>26040460</v>
      </c>
      <c r="I28" s="243">
        <f t="shared" si="3"/>
        <v>4.9401198803253957E-2</v>
      </c>
      <c r="J28" s="621">
        <v>138324</v>
      </c>
      <c r="K28" s="274">
        <f t="shared" ref="K28:K30" si="4">+J28/H28</f>
        <v>5.3118877316299332E-3</v>
      </c>
      <c r="L28" s="275">
        <f t="shared" si="1"/>
        <v>1.0123140542356723</v>
      </c>
      <c r="M28" s="764" t="s">
        <v>258</v>
      </c>
      <c r="N28" s="764"/>
      <c r="O28" s="613"/>
      <c r="P28" s="525"/>
      <c r="Q28" s="309"/>
      <c r="R28" s="564"/>
      <c r="S28" s="564"/>
    </row>
    <row r="29" spans="2:19" ht="22.2" customHeight="1">
      <c r="B29" s="146"/>
      <c r="C29" s="146"/>
      <c r="D29" s="762"/>
      <c r="E29" s="762"/>
      <c r="F29" s="465" t="s">
        <v>206</v>
      </c>
      <c r="G29" s="466">
        <v>8334859</v>
      </c>
      <c r="H29" s="466">
        <v>8583048</v>
      </c>
      <c r="I29" s="440">
        <f t="shared" si="3"/>
        <v>1.6282848328557607E-2</v>
      </c>
      <c r="J29" s="467">
        <v>30287</v>
      </c>
      <c r="K29" s="431">
        <f t="shared" si="4"/>
        <v>3.5286998278467045E-3</v>
      </c>
      <c r="L29" s="432">
        <f t="shared" si="1"/>
        <v>1.0297772283850273</v>
      </c>
      <c r="M29" s="764"/>
      <c r="N29" s="764"/>
      <c r="O29" s="613"/>
      <c r="P29" s="525"/>
      <c r="Q29" s="567"/>
      <c r="R29" s="564"/>
      <c r="S29" s="564"/>
    </row>
    <row r="30" spans="2:19" ht="22.2" customHeight="1">
      <c r="B30" s="152"/>
      <c r="C30" s="146"/>
      <c r="D30" s="270"/>
      <c r="E30" s="270"/>
      <c r="F30" s="590" t="s">
        <v>257</v>
      </c>
      <c r="G30" s="528">
        <v>2351988</v>
      </c>
      <c r="H30" s="528">
        <v>2391798</v>
      </c>
      <c r="I30" s="440">
        <f t="shared" si="3"/>
        <v>4.5374654862174171E-3</v>
      </c>
      <c r="J30" s="529">
        <v>14589</v>
      </c>
      <c r="K30" s="431">
        <f t="shared" si="4"/>
        <v>6.0995953671672942E-3</v>
      </c>
      <c r="L30" s="432">
        <f t="shared" si="1"/>
        <v>1.0169261067658508</v>
      </c>
      <c r="M30" s="764"/>
      <c r="N30" s="764"/>
      <c r="O30" s="613"/>
      <c r="P30" s="525"/>
      <c r="Q30" s="308"/>
      <c r="R30" s="564"/>
      <c r="S30" s="564"/>
    </row>
    <row r="31" spans="2:19" ht="17.399999999999999" customHeight="1">
      <c r="B31" s="146"/>
      <c r="C31" s="146"/>
      <c r="D31" s="146"/>
      <c r="E31" s="146"/>
      <c r="F31" s="146"/>
      <c r="G31" s="146"/>
      <c r="H31" s="146"/>
      <c r="I31" s="146"/>
      <c r="J31" s="146"/>
      <c r="K31" s="146"/>
      <c r="L31" s="146"/>
      <c r="M31" s="613"/>
      <c r="N31" s="613"/>
      <c r="O31" s="613"/>
      <c r="P31" s="525"/>
      <c r="Q31" s="309"/>
      <c r="R31" s="564"/>
      <c r="S31" s="564"/>
    </row>
    <row r="32" spans="2:19" ht="21.6" customHeight="1">
      <c r="B32" s="188"/>
      <c r="C32" s="188"/>
      <c r="D32" s="188"/>
      <c r="E32" s="188"/>
      <c r="F32" s="188"/>
      <c r="G32" s="188"/>
      <c r="H32" s="188"/>
      <c r="I32" s="188"/>
      <c r="J32" s="188"/>
      <c r="K32" s="146"/>
      <c r="L32" s="277"/>
      <c r="M32" s="617"/>
      <c r="N32" s="617"/>
      <c r="O32" s="613"/>
      <c r="P32" s="525"/>
      <c r="Q32" s="567"/>
      <c r="R32" s="564"/>
      <c r="S32" s="564"/>
    </row>
    <row r="33" spans="2:19" ht="21.6" customHeight="1">
      <c r="B33" s="188"/>
      <c r="C33" s="188"/>
      <c r="D33" s="188"/>
      <c r="E33" s="188"/>
      <c r="F33" s="188"/>
      <c r="G33" s="188"/>
      <c r="H33" s="188"/>
      <c r="I33" s="188"/>
      <c r="J33" s="188"/>
      <c r="K33" s="146"/>
      <c r="L33" s="534" t="s">
        <v>259</v>
      </c>
      <c r="M33" s="618"/>
      <c r="N33" s="618"/>
      <c r="O33" s="613" t="s">
        <v>208</v>
      </c>
      <c r="P33" s="525"/>
      <c r="Q33" s="308"/>
      <c r="R33" s="564"/>
      <c r="S33" s="564"/>
    </row>
    <row r="34" spans="2:19" ht="21.6" customHeight="1">
      <c r="B34" s="188"/>
      <c r="C34" s="188"/>
      <c r="D34" s="188"/>
      <c r="E34" s="188"/>
      <c r="F34" s="188"/>
      <c r="G34" s="188"/>
      <c r="H34" s="188"/>
      <c r="I34" s="188"/>
      <c r="J34" s="188"/>
      <c r="K34" s="146"/>
      <c r="L34" s="534"/>
      <c r="M34" s="618"/>
      <c r="N34" s="618"/>
      <c r="O34" s="619"/>
      <c r="P34" s="525"/>
      <c r="Q34" s="309"/>
      <c r="R34" s="564"/>
      <c r="S34" s="564"/>
    </row>
    <row r="35" spans="2:19" ht="21.6" customHeight="1">
      <c r="B35" s="188"/>
      <c r="C35" s="188"/>
      <c r="D35" s="188"/>
      <c r="E35" s="188"/>
      <c r="F35" s="188"/>
      <c r="G35" s="188"/>
      <c r="H35" s="188"/>
      <c r="I35" s="188"/>
      <c r="J35" s="188"/>
      <c r="K35" s="146"/>
      <c r="L35" s="534"/>
      <c r="M35" s="618"/>
      <c r="N35" s="618"/>
      <c r="O35" s="619"/>
      <c r="P35" s="525"/>
      <c r="Q35" s="567"/>
      <c r="R35" s="564"/>
      <c r="S35" s="564"/>
    </row>
    <row r="36" spans="2:19" ht="21.6" customHeight="1">
      <c r="B36" s="188"/>
      <c r="C36" s="188"/>
      <c r="D36" s="188"/>
      <c r="E36" s="188"/>
      <c r="F36" s="188"/>
      <c r="G36" s="188"/>
      <c r="H36" s="188"/>
      <c r="I36" s="188"/>
      <c r="J36" s="188"/>
      <c r="K36" s="146"/>
      <c r="L36" s="534"/>
      <c r="M36" s="618"/>
      <c r="N36" s="618"/>
      <c r="O36" s="619"/>
      <c r="P36" s="525"/>
      <c r="Q36" s="308"/>
      <c r="R36" s="564"/>
      <c r="S36" s="564"/>
    </row>
    <row r="37" spans="2:19" ht="21.6" customHeight="1">
      <c r="B37" s="530"/>
      <c r="C37" s="188"/>
      <c r="D37" s="188"/>
      <c r="E37" s="188"/>
      <c r="F37" s="188"/>
      <c r="G37" s="188"/>
      <c r="H37" s="188"/>
      <c r="I37" s="188"/>
      <c r="J37" s="188"/>
      <c r="K37" s="146"/>
      <c r="L37" s="534"/>
      <c r="M37" s="618"/>
      <c r="N37" s="618"/>
      <c r="O37" s="619"/>
      <c r="P37" s="525"/>
      <c r="Q37" s="309"/>
      <c r="R37" s="564"/>
      <c r="S37" s="564"/>
    </row>
    <row r="38" spans="2:19" ht="21.6" customHeight="1">
      <c r="B38" s="188"/>
      <c r="C38" s="188"/>
      <c r="D38" s="188"/>
      <c r="E38" s="188"/>
      <c r="F38" s="188"/>
      <c r="G38" s="188"/>
      <c r="H38" s="188"/>
      <c r="I38" s="188"/>
      <c r="J38" s="188"/>
      <c r="K38" s="146"/>
      <c r="L38" s="534"/>
      <c r="M38" s="618"/>
      <c r="N38" s="618"/>
      <c r="O38" s="619"/>
      <c r="P38" s="525"/>
      <c r="Q38" s="567"/>
      <c r="R38" s="564"/>
      <c r="S38" s="564"/>
    </row>
    <row r="39" spans="2:19" ht="21.6" customHeight="1">
      <c r="B39" s="188"/>
      <c r="C39" s="188"/>
      <c r="D39" s="188"/>
      <c r="E39" s="188"/>
      <c r="F39" s="188"/>
      <c r="G39" s="188"/>
      <c r="H39" s="188"/>
      <c r="I39" s="188"/>
      <c r="J39" s="188"/>
      <c r="K39" s="146"/>
      <c r="L39" s="534"/>
      <c r="M39" s="618"/>
      <c r="N39" s="618"/>
      <c r="O39" s="619"/>
      <c r="P39" s="525"/>
      <c r="Q39" s="308"/>
      <c r="R39" s="564"/>
      <c r="S39" s="564"/>
    </row>
    <row r="40" spans="2:19" ht="21.6" customHeight="1">
      <c r="B40" s="188"/>
      <c r="C40" s="188"/>
      <c r="D40" s="188"/>
      <c r="E40" s="188"/>
      <c r="F40" s="188"/>
      <c r="G40" s="188"/>
      <c r="H40" s="188"/>
      <c r="I40" s="188"/>
      <c r="J40" s="188"/>
      <c r="K40" s="146"/>
      <c r="L40" s="534"/>
      <c r="M40" s="618"/>
      <c r="N40" s="618"/>
      <c r="O40" s="619"/>
      <c r="P40" s="525"/>
      <c r="Q40" s="309"/>
      <c r="R40" s="564"/>
      <c r="S40" s="564"/>
    </row>
    <row r="41" spans="2:19" ht="21.6" customHeight="1">
      <c r="B41" s="188"/>
      <c r="C41" s="188"/>
      <c r="D41" s="188"/>
      <c r="E41" s="188"/>
      <c r="F41" s="188"/>
      <c r="G41" s="188"/>
      <c r="H41" s="188"/>
      <c r="I41" s="188"/>
      <c r="J41" s="188"/>
      <c r="K41" s="146"/>
      <c r="L41" s="534"/>
      <c r="M41" s="618"/>
      <c r="N41" s="618"/>
      <c r="O41" s="619"/>
      <c r="P41" s="525"/>
      <c r="Q41" s="567"/>
      <c r="R41" s="564"/>
      <c r="S41" s="564"/>
    </row>
    <row r="42" spans="2:19" ht="21.6" customHeight="1">
      <c r="B42" s="188"/>
      <c r="C42" s="188"/>
      <c r="D42" s="188"/>
      <c r="E42" s="188"/>
      <c r="F42" s="188"/>
      <c r="G42" s="188"/>
      <c r="H42" s="188"/>
      <c r="I42" s="188"/>
      <c r="J42" s="188"/>
      <c r="K42" s="146"/>
      <c r="L42" s="534"/>
      <c r="M42" s="618"/>
      <c r="N42" s="618"/>
      <c r="O42" s="619"/>
      <c r="P42" s="525"/>
      <c r="Q42" s="308"/>
      <c r="R42" s="564"/>
      <c r="S42" s="564"/>
    </row>
    <row r="43" spans="2:19" ht="21.6" customHeight="1">
      <c r="B43" s="146"/>
      <c r="C43" s="146"/>
      <c r="D43" s="146"/>
      <c r="E43" s="146"/>
      <c r="F43" s="146"/>
      <c r="G43" s="146"/>
      <c r="H43" s="146"/>
      <c r="I43" s="146"/>
      <c r="J43" s="146"/>
      <c r="K43" s="146"/>
      <c r="L43" s="534"/>
      <c r="M43" s="618"/>
      <c r="N43" s="618"/>
      <c r="O43" s="619"/>
      <c r="P43" s="525"/>
      <c r="Q43" s="309"/>
      <c r="R43" s="564"/>
      <c r="S43" s="564"/>
    </row>
    <row r="44" spans="2:19" ht="21.6" customHeight="1">
      <c r="B44" s="146"/>
      <c r="C44" s="146"/>
      <c r="D44" s="146"/>
      <c r="E44" s="146"/>
      <c r="F44" s="146"/>
      <c r="G44" s="146"/>
      <c r="H44" s="146"/>
      <c r="I44" s="146"/>
      <c r="J44" s="146"/>
      <c r="K44" s="146"/>
      <c r="L44" s="534"/>
      <c r="M44" s="618"/>
      <c r="N44" s="618"/>
      <c r="O44" s="619"/>
      <c r="P44" s="525"/>
      <c r="Q44" s="567"/>
      <c r="R44" s="564"/>
      <c r="S44" s="564"/>
    </row>
    <row r="45" spans="2:19" ht="21.6" customHeight="1">
      <c r="B45" s="146"/>
      <c r="C45" s="146"/>
      <c r="D45" s="146"/>
      <c r="E45" s="146"/>
      <c r="F45" s="146"/>
      <c r="G45" s="146"/>
      <c r="H45" s="146"/>
      <c r="I45" s="146"/>
      <c r="J45" s="146"/>
      <c r="K45" s="146"/>
      <c r="L45" s="534"/>
      <c r="M45" s="618"/>
      <c r="N45" s="618"/>
      <c r="O45" s="619"/>
      <c r="P45" s="525"/>
      <c r="Q45" s="308"/>
      <c r="R45" s="564"/>
      <c r="S45" s="564"/>
    </row>
    <row r="46" spans="2:19" ht="21.6" customHeight="1">
      <c r="B46" s="146"/>
      <c r="C46" s="146"/>
      <c r="D46" s="146"/>
      <c r="E46" s="146"/>
      <c r="F46" s="146"/>
      <c r="G46" s="146"/>
      <c r="H46" s="146"/>
      <c r="I46" s="146"/>
      <c r="J46" s="146"/>
      <c r="K46" s="146"/>
      <c r="L46" s="534"/>
      <c r="M46" s="618"/>
      <c r="N46" s="618"/>
      <c r="O46" s="619"/>
      <c r="P46" s="525"/>
      <c r="Q46" s="309"/>
      <c r="R46" s="564"/>
      <c r="S46" s="564"/>
    </row>
    <row r="47" spans="2:19" ht="21.6" customHeight="1">
      <c r="B47" s="146"/>
      <c r="C47" s="146"/>
      <c r="D47" s="146"/>
      <c r="E47" s="146"/>
      <c r="F47" s="146"/>
      <c r="G47" s="146"/>
      <c r="H47" s="146"/>
      <c r="I47" s="146"/>
      <c r="J47" s="146"/>
      <c r="K47" s="146"/>
      <c r="L47" s="534"/>
      <c r="M47" s="618"/>
      <c r="N47" s="618"/>
      <c r="O47" s="619"/>
      <c r="P47" s="525"/>
      <c r="Q47" s="567"/>
      <c r="R47" s="564"/>
      <c r="S47" s="564"/>
    </row>
    <row r="48" spans="2:19" ht="21.6" customHeight="1">
      <c r="B48" s="146"/>
      <c r="C48" s="146"/>
      <c r="D48" s="146"/>
      <c r="E48" s="146"/>
      <c r="F48" s="146"/>
      <c r="G48" s="146"/>
      <c r="H48" s="146"/>
      <c r="I48" s="146"/>
      <c r="J48" s="146"/>
      <c r="K48" s="146"/>
      <c r="L48" s="534"/>
      <c r="M48" s="618"/>
      <c r="N48" s="618"/>
      <c r="O48" s="619"/>
      <c r="P48" s="527"/>
      <c r="Q48" s="308"/>
      <c r="R48" s="564"/>
      <c r="S48" s="564"/>
    </row>
    <row r="49" spans="2:19" ht="39" customHeight="1">
      <c r="B49" s="209" t="s">
        <v>29</v>
      </c>
      <c r="C49" s="209"/>
      <c r="D49" s="209"/>
      <c r="E49" s="209" t="s">
        <v>241</v>
      </c>
      <c r="F49" s="209"/>
      <c r="G49" s="209"/>
      <c r="H49" s="209"/>
      <c r="I49" s="209"/>
      <c r="J49" s="209"/>
      <c r="K49" s="209"/>
      <c r="L49" s="534"/>
      <c r="M49" s="618"/>
      <c r="N49" s="770" t="s">
        <v>262</v>
      </c>
      <c r="O49" s="770"/>
      <c r="P49" s="770"/>
      <c r="Q49" s="309"/>
      <c r="R49" s="564"/>
      <c r="S49" s="564"/>
    </row>
    <row r="50" spans="2:19" ht="39" customHeight="1">
      <c r="B50" s="209"/>
      <c r="C50" s="209"/>
      <c r="D50" s="209"/>
      <c r="E50" s="766" t="s">
        <v>242</v>
      </c>
      <c r="F50" s="766"/>
      <c r="G50" s="209"/>
      <c r="H50" s="209"/>
      <c r="I50" s="209"/>
      <c r="J50" s="209"/>
      <c r="K50" s="209"/>
      <c r="L50" s="444"/>
      <c r="M50" s="620"/>
      <c r="N50" s="770"/>
      <c r="O50" s="770"/>
      <c r="P50" s="770"/>
      <c r="Q50" s="567"/>
    </row>
    <row r="51" spans="2:19" ht="39" customHeight="1">
      <c r="B51" s="209"/>
      <c r="C51" s="209"/>
      <c r="D51" s="209"/>
      <c r="E51" s="209"/>
      <c r="F51" s="768" t="s">
        <v>240</v>
      </c>
      <c r="G51" s="768"/>
      <c r="H51" s="768"/>
      <c r="I51" s="449"/>
      <c r="J51" s="209"/>
      <c r="K51" s="209"/>
      <c r="L51" s="444"/>
      <c r="M51" s="620"/>
      <c r="N51" s="770"/>
      <c r="O51" s="770"/>
      <c r="P51" s="770"/>
      <c r="Q51" s="308"/>
    </row>
    <row r="52" spans="2:19" ht="39" customHeight="1">
      <c r="B52" s="209"/>
      <c r="C52" s="209"/>
      <c r="D52" s="209"/>
      <c r="E52" s="209"/>
      <c r="F52" s="768"/>
      <c r="G52" s="768"/>
      <c r="H52" s="768"/>
      <c r="I52" s="449" t="s">
        <v>208</v>
      </c>
      <c r="J52" s="209"/>
      <c r="K52" s="209"/>
      <c r="L52" s="444"/>
      <c r="M52" s="620"/>
      <c r="N52" s="620"/>
      <c r="O52" s="613"/>
      <c r="P52" s="527"/>
      <c r="Q52" s="309"/>
    </row>
    <row r="53" spans="2:19" ht="39" customHeight="1">
      <c r="B53" s="209"/>
      <c r="C53" s="209"/>
      <c r="D53" s="209"/>
      <c r="E53" s="209"/>
      <c r="F53" s="209"/>
      <c r="G53" s="209"/>
      <c r="H53" s="209"/>
      <c r="I53" s="209"/>
      <c r="J53" s="209"/>
      <c r="K53" s="209"/>
      <c r="L53" s="444"/>
      <c r="M53" s="620"/>
      <c r="N53" s="770"/>
      <c r="O53" s="770"/>
      <c r="P53" s="770"/>
      <c r="Q53" s="567"/>
    </row>
    <row r="54" spans="2:19" ht="39" customHeight="1">
      <c r="B54" s="209"/>
      <c r="C54" s="209"/>
      <c r="D54" s="209"/>
      <c r="E54" s="209"/>
      <c r="F54" s="209"/>
      <c r="G54" s="209"/>
      <c r="H54" s="209"/>
      <c r="I54" s="209"/>
      <c r="J54" s="209"/>
      <c r="K54" s="209"/>
      <c r="L54" s="444"/>
      <c r="M54" s="620"/>
      <c r="N54" s="770"/>
      <c r="O54" s="770"/>
      <c r="P54" s="770"/>
      <c r="Q54" s="308"/>
    </row>
    <row r="55" spans="2:19" ht="35.4" customHeight="1">
      <c r="B55" s="209"/>
      <c r="C55" s="209"/>
      <c r="E55" s="767" t="s">
        <v>243</v>
      </c>
      <c r="F55" s="767"/>
      <c r="G55" s="209"/>
      <c r="H55" s="209"/>
      <c r="I55" s="209"/>
      <c r="J55" s="209"/>
      <c r="K55" s="209"/>
      <c r="L55" s="444"/>
      <c r="M55" s="620"/>
      <c r="N55" s="770"/>
      <c r="O55" s="770"/>
      <c r="P55" s="770"/>
      <c r="Q55" s="309"/>
    </row>
    <row r="56" spans="2:19" ht="24" customHeight="1">
      <c r="B56" s="209"/>
      <c r="C56" s="209"/>
      <c r="E56" s="209"/>
      <c r="F56" s="209"/>
      <c r="G56" s="209"/>
      <c r="H56" s="209"/>
      <c r="I56" s="209"/>
      <c r="J56" s="209"/>
      <c r="K56" s="209"/>
      <c r="L56" s="444"/>
      <c r="M56" s="444"/>
      <c r="N56" s="533"/>
      <c r="O56" s="146"/>
      <c r="Q56" s="567"/>
    </row>
    <row r="57" spans="2:19" ht="24" customHeight="1">
      <c r="B57" s="209"/>
      <c r="C57" s="209"/>
      <c r="D57" s="209"/>
      <c r="E57" s="209"/>
      <c r="F57" s="732" t="s">
        <v>244</v>
      </c>
      <c r="G57" s="732"/>
      <c r="H57" s="732"/>
      <c r="I57" s="209"/>
      <c r="J57" s="209"/>
      <c r="K57" s="209"/>
      <c r="L57" s="444"/>
      <c r="M57" s="444"/>
      <c r="N57" s="769"/>
      <c r="O57" s="769"/>
      <c r="P57" s="769"/>
      <c r="Q57" s="308"/>
    </row>
    <row r="58" spans="2:19" ht="24" customHeight="1">
      <c r="B58" s="209"/>
      <c r="C58" s="209"/>
      <c r="D58" s="209"/>
      <c r="E58" s="209"/>
      <c r="F58" s="732"/>
      <c r="G58" s="732"/>
      <c r="H58" s="732"/>
      <c r="I58" s="209"/>
      <c r="J58" s="209"/>
      <c r="K58" s="209"/>
      <c r="L58" s="444"/>
      <c r="M58" s="444"/>
      <c r="N58" s="444"/>
      <c r="O58" s="146"/>
      <c r="Q58" s="309"/>
    </row>
    <row r="59" spans="2:19" ht="24" customHeight="1">
      <c r="B59" s="209"/>
      <c r="C59" s="209"/>
      <c r="D59" s="209"/>
      <c r="E59" s="209"/>
      <c r="F59" s="732" t="s">
        <v>245</v>
      </c>
      <c r="G59" s="732"/>
      <c r="H59" s="732"/>
      <c r="I59" s="209"/>
      <c r="J59" s="209"/>
      <c r="K59" s="209"/>
      <c r="L59" s="444"/>
      <c r="M59" s="444"/>
      <c r="N59" s="769" t="s">
        <v>261</v>
      </c>
      <c r="O59" s="769"/>
      <c r="P59" s="769"/>
      <c r="Q59" s="567"/>
    </row>
    <row r="60" spans="2:19" ht="47.4" customHeight="1">
      <c r="B60" s="209"/>
      <c r="C60" s="209"/>
      <c r="D60" s="209"/>
      <c r="E60" s="209"/>
      <c r="F60" s="765" t="s">
        <v>252</v>
      </c>
      <c r="G60" s="765"/>
      <c r="H60" s="765"/>
      <c r="I60" s="209"/>
      <c r="J60" s="209"/>
      <c r="K60" s="209"/>
      <c r="L60" s="444"/>
      <c r="M60" s="444"/>
      <c r="N60" s="444"/>
      <c r="O60" s="146"/>
      <c r="Q60" s="308"/>
    </row>
    <row r="61" spans="2:19" ht="32.4">
      <c r="B61" s="730" t="s">
        <v>188</v>
      </c>
      <c r="C61" s="730"/>
      <c r="D61" s="730"/>
      <c r="E61" s="730"/>
      <c r="F61" s="730"/>
      <c r="G61" s="730"/>
      <c r="H61" s="730"/>
      <c r="I61" s="158"/>
      <c r="J61" s="157"/>
      <c r="K61" s="146"/>
      <c r="L61" s="146"/>
      <c r="M61" s="146"/>
      <c r="N61" s="146"/>
      <c r="O61" s="146"/>
      <c r="Q61" s="309"/>
    </row>
    <row r="62" spans="2:19" ht="18">
      <c r="B62" s="189" t="s">
        <v>140</v>
      </c>
      <c r="C62" s="146"/>
      <c r="D62" s="146"/>
      <c r="E62" s="146"/>
      <c r="F62" s="146"/>
      <c r="G62" s="146"/>
      <c r="H62" s="146"/>
      <c r="I62" s="146"/>
      <c r="J62" s="146"/>
      <c r="K62" s="146"/>
      <c r="L62" s="146"/>
      <c r="M62" s="146"/>
      <c r="N62" s="146"/>
      <c r="O62" s="146"/>
      <c r="P62" s="308"/>
      <c r="Q62" s="567"/>
    </row>
    <row r="63" spans="2:19" ht="18">
      <c r="B63" s="731" t="s">
        <v>141</v>
      </c>
      <c r="C63" s="731"/>
      <c r="D63" s="731"/>
      <c r="E63" s="731"/>
      <c r="F63" s="731"/>
      <c r="G63" s="731"/>
      <c r="H63" s="731"/>
      <c r="I63" s="731"/>
      <c r="J63" s="731"/>
      <c r="K63" s="731"/>
      <c r="L63" s="731"/>
      <c r="M63" s="731"/>
      <c r="N63" s="146"/>
      <c r="O63" s="146"/>
      <c r="P63" s="309"/>
    </row>
    <row r="64" spans="2:19" ht="18">
      <c r="B64" s="733" t="s">
        <v>142</v>
      </c>
      <c r="C64" s="733"/>
      <c r="D64" s="733"/>
      <c r="E64" s="733"/>
      <c r="F64" s="733"/>
      <c r="G64" s="733"/>
      <c r="H64" s="733"/>
      <c r="I64" s="733"/>
      <c r="J64" s="733"/>
      <c r="K64" s="733"/>
      <c r="L64" s="733"/>
      <c r="M64" s="733"/>
      <c r="N64" s="146"/>
      <c r="O64" s="146"/>
      <c r="P64" s="309"/>
    </row>
    <row r="65" spans="2:16" ht="22.5" customHeight="1">
      <c r="B65" s="738" t="s">
        <v>203</v>
      </c>
      <c r="C65" s="739"/>
      <c r="D65" s="739"/>
      <c r="E65" s="739"/>
      <c r="F65" s="739"/>
      <c r="G65" s="739"/>
      <c r="H65" s="739"/>
      <c r="I65" s="739"/>
      <c r="J65" s="739"/>
      <c r="K65" s="739"/>
      <c r="L65" s="739"/>
      <c r="M65" s="740"/>
      <c r="N65" s="734" t="s">
        <v>189</v>
      </c>
      <c r="O65" s="146"/>
      <c r="P65" s="308"/>
    </row>
    <row r="66" spans="2:16" ht="22.5" customHeight="1">
      <c r="B66" s="226" t="s">
        <v>209</v>
      </c>
      <c r="C66" s="224"/>
      <c r="D66" s="224"/>
      <c r="E66" s="224"/>
      <c r="F66" s="224"/>
      <c r="G66" s="224"/>
      <c r="H66" s="224"/>
      <c r="I66" s="224"/>
      <c r="J66" s="224"/>
      <c r="K66" s="224"/>
      <c r="L66" s="224"/>
      <c r="M66" s="225"/>
      <c r="N66" s="734"/>
      <c r="O66" s="146"/>
      <c r="P66" s="309"/>
    </row>
    <row r="67" spans="2:16" ht="18">
      <c r="B67" s="731" t="s">
        <v>199</v>
      </c>
      <c r="C67" s="731"/>
      <c r="D67" s="731"/>
      <c r="E67" s="731"/>
      <c r="F67" s="731"/>
      <c r="G67" s="731"/>
      <c r="H67" s="731"/>
      <c r="I67" s="731"/>
      <c r="J67" s="731"/>
      <c r="K67" s="731"/>
      <c r="L67" s="731"/>
      <c r="M67" s="731"/>
      <c r="N67" s="734"/>
      <c r="O67" s="146"/>
      <c r="P67" s="309"/>
    </row>
    <row r="68" spans="2:16" ht="18">
      <c r="B68" s="733" t="s">
        <v>200</v>
      </c>
      <c r="C68" s="733"/>
      <c r="D68" s="733"/>
      <c r="E68" s="733"/>
      <c r="F68" s="733"/>
      <c r="G68" s="733"/>
      <c r="H68" s="733"/>
      <c r="I68" s="733"/>
      <c r="J68" s="733"/>
      <c r="K68" s="733"/>
      <c r="L68" s="733"/>
      <c r="M68" s="733"/>
      <c r="N68" s="734"/>
      <c r="O68" s="146"/>
      <c r="P68" s="308"/>
    </row>
    <row r="69" spans="2:16" ht="18">
      <c r="B69" s="731" t="s">
        <v>201</v>
      </c>
      <c r="C69" s="731"/>
      <c r="D69" s="731"/>
      <c r="E69" s="731"/>
      <c r="F69" s="731"/>
      <c r="G69" s="731"/>
      <c r="H69" s="731"/>
      <c r="I69" s="731"/>
      <c r="J69" s="731"/>
      <c r="K69" s="731"/>
      <c r="L69" s="731"/>
      <c r="M69" s="731"/>
      <c r="N69" s="734"/>
      <c r="O69" s="146"/>
      <c r="P69" s="309"/>
    </row>
    <row r="70" spans="2:16" ht="18">
      <c r="B70" s="731" t="s">
        <v>202</v>
      </c>
      <c r="C70" s="731"/>
      <c r="D70" s="731"/>
      <c r="E70" s="731"/>
      <c r="F70" s="731"/>
      <c r="G70" s="731"/>
      <c r="H70" s="731"/>
      <c r="I70" s="731"/>
      <c r="J70" s="731"/>
      <c r="K70" s="731"/>
      <c r="L70" s="731"/>
      <c r="M70" s="731"/>
      <c r="N70" s="734"/>
      <c r="O70" s="146"/>
      <c r="P70" s="309"/>
    </row>
    <row r="71" spans="2:16" ht="18">
      <c r="B71" s="160"/>
      <c r="M71" s="146"/>
      <c r="N71" s="734"/>
      <c r="O71" s="146"/>
      <c r="P71" s="308"/>
    </row>
    <row r="72" spans="2:16" ht="17.25" customHeight="1">
      <c r="B72" s="735" t="s">
        <v>143</v>
      </c>
      <c r="C72" s="736"/>
      <c r="D72" s="736"/>
      <c r="E72" s="736"/>
      <c r="F72" s="736"/>
      <c r="G72" s="736"/>
      <c r="H72" s="736"/>
      <c r="I72" s="736"/>
      <c r="J72" s="736"/>
      <c r="K72" s="736"/>
      <c r="L72" s="736"/>
      <c r="M72" s="737"/>
      <c r="N72" s="734"/>
      <c r="O72" s="146"/>
      <c r="P72" s="309"/>
    </row>
    <row r="73" spans="2:16" ht="17.25" customHeight="1">
      <c r="B73" s="735" t="s">
        <v>144</v>
      </c>
      <c r="C73" s="736"/>
      <c r="D73" s="736"/>
      <c r="E73" s="736"/>
      <c r="F73" s="736"/>
      <c r="G73" s="736"/>
      <c r="H73" s="736"/>
      <c r="I73" s="736"/>
      <c r="J73" s="736"/>
      <c r="K73" s="736"/>
      <c r="L73" s="736"/>
      <c r="M73" s="737"/>
      <c r="N73" s="734"/>
      <c r="O73" s="146"/>
      <c r="P73" s="309"/>
    </row>
    <row r="74" spans="2:16" ht="17.25" customHeight="1">
      <c r="B74" s="735" t="s">
        <v>145</v>
      </c>
      <c r="C74" s="736"/>
      <c r="D74" s="736"/>
      <c r="E74" s="736"/>
      <c r="F74" s="736"/>
      <c r="G74" s="736"/>
      <c r="H74" s="736"/>
      <c r="I74" s="736"/>
      <c r="J74" s="736"/>
      <c r="K74" s="736"/>
      <c r="L74" s="736"/>
      <c r="M74" s="737"/>
      <c r="N74" s="734"/>
      <c r="O74" s="146"/>
      <c r="P74" s="308"/>
    </row>
    <row r="75" spans="2:16" ht="18">
      <c r="B75" s="735" t="s">
        <v>146</v>
      </c>
      <c r="C75" s="736"/>
      <c r="D75" s="736"/>
      <c r="E75" s="736"/>
      <c r="F75" s="736"/>
      <c r="G75" s="736"/>
      <c r="H75" s="736"/>
      <c r="I75" s="736"/>
      <c r="J75" s="736"/>
      <c r="K75" s="736"/>
      <c r="L75" s="736"/>
      <c r="M75" s="737"/>
      <c r="N75" s="734"/>
      <c r="O75" s="146"/>
      <c r="P75" s="309"/>
    </row>
    <row r="76" spans="2:16" ht="18">
      <c r="B76" s="735" t="s">
        <v>147</v>
      </c>
      <c r="C76" s="736"/>
      <c r="D76" s="736"/>
      <c r="E76" s="736"/>
      <c r="F76" s="736"/>
      <c r="G76" s="736"/>
      <c r="H76" s="736"/>
      <c r="I76" s="736"/>
      <c r="J76" s="736"/>
      <c r="K76" s="736"/>
      <c r="L76" s="736"/>
      <c r="M76" s="737"/>
      <c r="N76" s="734"/>
      <c r="O76" s="146"/>
      <c r="P76" s="309"/>
    </row>
    <row r="77" spans="2:16" ht="18">
      <c r="B77" s="741" t="s">
        <v>148</v>
      </c>
      <c r="C77" s="742"/>
      <c r="D77" s="742"/>
      <c r="E77" s="742"/>
      <c r="F77" s="742"/>
      <c r="G77" s="742"/>
      <c r="H77" s="742"/>
      <c r="I77" s="742"/>
      <c r="J77" s="742"/>
      <c r="K77" s="742"/>
      <c r="L77" s="742"/>
      <c r="M77" s="743"/>
      <c r="N77" s="146"/>
      <c r="O77" s="146"/>
      <c r="P77" s="308"/>
    </row>
    <row r="78" spans="2:16" ht="18">
      <c r="B78" s="744" t="s">
        <v>149</v>
      </c>
      <c r="C78" s="745"/>
      <c r="D78" s="745"/>
      <c r="E78" s="745"/>
      <c r="F78" s="745"/>
      <c r="G78" s="745"/>
      <c r="H78" s="745"/>
      <c r="I78" s="745"/>
      <c r="J78" s="745"/>
      <c r="K78" s="745"/>
      <c r="L78" s="745"/>
      <c r="M78" s="746"/>
      <c r="N78" s="146"/>
      <c r="O78" s="146"/>
      <c r="P78" s="309"/>
    </row>
    <row r="79" spans="2:16" ht="18">
      <c r="B79" s="735" t="s">
        <v>207</v>
      </c>
      <c r="C79" s="736"/>
      <c r="D79" s="736"/>
      <c r="E79" s="736"/>
      <c r="F79" s="736"/>
      <c r="G79" s="736"/>
      <c r="H79" s="736"/>
      <c r="I79" s="736"/>
      <c r="J79" s="736"/>
      <c r="K79" s="736"/>
      <c r="L79" s="736"/>
      <c r="M79" s="737"/>
      <c r="N79" s="146"/>
      <c r="O79" s="146"/>
      <c r="P79" s="309"/>
    </row>
    <row r="80" spans="2:16" ht="18">
      <c r="B80" s="160"/>
      <c r="M80" s="146"/>
      <c r="N80" s="146"/>
      <c r="O80" s="146"/>
      <c r="P80" s="308"/>
    </row>
    <row r="81" spans="1:16" ht="18.600000000000001" thickBot="1">
      <c r="B81" s="160"/>
      <c r="M81" s="146"/>
      <c r="N81" s="146"/>
      <c r="O81" s="146"/>
      <c r="P81" s="309"/>
    </row>
    <row r="82" spans="1:16" ht="20.25" customHeight="1">
      <c r="B82" s="747" t="s">
        <v>150</v>
      </c>
      <c r="C82" s="747" t="s">
        <v>151</v>
      </c>
      <c r="D82" s="747" t="s">
        <v>152</v>
      </c>
      <c r="E82" s="747" t="s">
        <v>153</v>
      </c>
      <c r="F82" s="161" t="s">
        <v>154</v>
      </c>
      <c r="G82" s="182" t="s">
        <v>215</v>
      </c>
      <c r="H82" s="749" t="s">
        <v>214</v>
      </c>
      <c r="I82" s="749" t="s">
        <v>156</v>
      </c>
      <c r="J82" s="749" t="s">
        <v>157</v>
      </c>
      <c r="K82" s="749" t="s">
        <v>190</v>
      </c>
      <c r="L82" s="747" t="s">
        <v>158</v>
      </c>
      <c r="M82" s="747" t="s">
        <v>210</v>
      </c>
      <c r="N82" s="146"/>
      <c r="O82" s="146"/>
      <c r="P82" s="309"/>
    </row>
    <row r="83" spans="1:16" ht="18.600000000000001" thickBot="1">
      <c r="B83" s="748"/>
      <c r="C83" s="748"/>
      <c r="D83" s="748"/>
      <c r="E83" s="748"/>
      <c r="F83" s="162" t="s">
        <v>155</v>
      </c>
      <c r="G83" s="183"/>
      <c r="H83" s="750"/>
      <c r="I83" s="750"/>
      <c r="J83" s="750"/>
      <c r="K83" s="750"/>
      <c r="L83" s="748"/>
      <c r="M83" s="748"/>
      <c r="N83" s="146"/>
      <c r="O83" s="146"/>
      <c r="P83" s="309"/>
    </row>
    <row r="84" spans="1:16" ht="18.600000000000001" thickBot="1">
      <c r="B84" s="163">
        <v>1</v>
      </c>
      <c r="C84" s="164" t="s">
        <v>159</v>
      </c>
      <c r="D84" s="165"/>
      <c r="E84" s="165"/>
      <c r="F84" s="165"/>
      <c r="G84" s="184"/>
      <c r="H84" s="165"/>
      <c r="I84" s="165"/>
      <c r="J84" s="165"/>
      <c r="K84" s="166" t="s">
        <v>159</v>
      </c>
      <c r="L84" s="165"/>
      <c r="M84" s="165"/>
      <c r="N84" s="146"/>
      <c r="O84" s="146"/>
      <c r="P84" s="309"/>
    </row>
    <row r="85" spans="1:16" ht="18.600000000000001" thickBot="1">
      <c r="A85" s="176" t="s">
        <v>29</v>
      </c>
      <c r="B85" s="177">
        <v>2</v>
      </c>
      <c r="C85" s="178" t="s">
        <v>159</v>
      </c>
      <c r="D85" s="179" t="s">
        <v>159</v>
      </c>
      <c r="E85" s="179" t="s">
        <v>159</v>
      </c>
      <c r="F85" s="179" t="s">
        <v>191</v>
      </c>
      <c r="G85" s="184"/>
      <c r="H85" s="165"/>
      <c r="I85" s="165"/>
      <c r="J85" s="179" t="s">
        <v>192</v>
      </c>
      <c r="K85" s="179" t="s">
        <v>159</v>
      </c>
      <c r="L85" s="165"/>
      <c r="M85" s="165"/>
      <c r="N85" s="146" t="s">
        <v>193</v>
      </c>
      <c r="O85" s="146"/>
      <c r="P85" s="308"/>
    </row>
    <row r="86" spans="1:16" ht="18.600000000000001" thickBot="1">
      <c r="A86" s="176" t="s">
        <v>21</v>
      </c>
      <c r="B86" s="177">
        <v>3</v>
      </c>
      <c r="C86" s="178" t="s">
        <v>159</v>
      </c>
      <c r="D86" s="179" t="s">
        <v>159</v>
      </c>
      <c r="E86" s="179" t="s">
        <v>159</v>
      </c>
      <c r="F86" s="179" t="s">
        <v>159</v>
      </c>
      <c r="G86" s="184"/>
      <c r="H86" s="165"/>
      <c r="I86" s="165"/>
      <c r="J86" s="179" t="s">
        <v>159</v>
      </c>
      <c r="K86" s="179" t="s">
        <v>159</v>
      </c>
      <c r="L86" s="179" t="s">
        <v>159</v>
      </c>
      <c r="M86" s="165"/>
      <c r="N86" s="146"/>
      <c r="O86" s="146"/>
      <c r="P86" s="309"/>
    </row>
    <row r="87" spans="1:16" ht="18.600000000000001" thickBot="1">
      <c r="A87" s="176" t="s">
        <v>194</v>
      </c>
      <c r="B87" s="173">
        <v>4</v>
      </c>
      <c r="C87" s="174" t="s">
        <v>159</v>
      </c>
      <c r="D87" s="175" t="s">
        <v>159</v>
      </c>
      <c r="E87" s="175" t="s">
        <v>159</v>
      </c>
      <c r="F87" s="175" t="s">
        <v>159</v>
      </c>
      <c r="G87" s="175" t="s">
        <v>159</v>
      </c>
      <c r="H87" s="175" t="s">
        <v>159</v>
      </c>
      <c r="I87" s="165" t="s">
        <v>212</v>
      </c>
      <c r="J87" s="175" t="s">
        <v>159</v>
      </c>
      <c r="K87" s="175" t="s">
        <v>159</v>
      </c>
      <c r="L87" s="175" t="s">
        <v>159</v>
      </c>
      <c r="M87" s="175" t="s">
        <v>159</v>
      </c>
      <c r="N87" s="194" t="s">
        <v>211</v>
      </c>
      <c r="O87" s="146"/>
      <c r="P87" s="309"/>
    </row>
    <row r="88" spans="1:16" ht="18.600000000000001" thickBot="1">
      <c r="A88" s="176"/>
      <c r="B88" s="177">
        <v>5</v>
      </c>
      <c r="C88" s="178" t="s">
        <v>159</v>
      </c>
      <c r="D88" s="179" t="s">
        <v>159</v>
      </c>
      <c r="E88" s="179" t="s">
        <v>159</v>
      </c>
      <c r="F88" s="179" t="s">
        <v>159</v>
      </c>
      <c r="G88" s="179" t="s">
        <v>159</v>
      </c>
      <c r="H88" s="179" t="s">
        <v>159</v>
      </c>
      <c r="I88" s="179" t="s">
        <v>159</v>
      </c>
      <c r="J88" s="179" t="s">
        <v>159</v>
      </c>
      <c r="K88" s="179" t="s">
        <v>159</v>
      </c>
      <c r="L88" s="179" t="s">
        <v>159</v>
      </c>
      <c r="M88" s="179" t="s">
        <v>159</v>
      </c>
      <c r="N88" s="146"/>
      <c r="O88" s="146"/>
    </row>
    <row r="89" spans="1:16" ht="18.600000000000001" thickBot="1">
      <c r="B89" s="163">
        <v>6</v>
      </c>
      <c r="C89" s="164" t="s">
        <v>159</v>
      </c>
      <c r="D89" s="166" t="s">
        <v>159</v>
      </c>
      <c r="E89" s="166" t="s">
        <v>159</v>
      </c>
      <c r="F89" s="166" t="s">
        <v>159</v>
      </c>
      <c r="G89" s="166" t="s">
        <v>159</v>
      </c>
      <c r="H89" s="166" t="s">
        <v>159</v>
      </c>
      <c r="I89" s="166" t="s">
        <v>159</v>
      </c>
      <c r="J89" s="166" t="s">
        <v>159</v>
      </c>
      <c r="K89" s="166" t="s">
        <v>159</v>
      </c>
      <c r="L89" s="166" t="s">
        <v>159</v>
      </c>
      <c r="M89" s="166" t="s">
        <v>159</v>
      </c>
      <c r="N89" s="146"/>
      <c r="O89" s="146"/>
    </row>
    <row r="90" spans="1:16" ht="18.600000000000001" thickBot="1">
      <c r="B90" s="163">
        <v>7</v>
      </c>
      <c r="C90" s="164" t="s">
        <v>159</v>
      </c>
      <c r="D90" s="166" t="s">
        <v>159</v>
      </c>
      <c r="E90" s="166" t="s">
        <v>159</v>
      </c>
      <c r="F90" s="166" t="s">
        <v>159</v>
      </c>
      <c r="G90" s="166" t="s">
        <v>159</v>
      </c>
      <c r="H90" s="166" t="s">
        <v>159</v>
      </c>
      <c r="I90" s="166" t="s">
        <v>159</v>
      </c>
      <c r="J90" s="166" t="s">
        <v>159</v>
      </c>
      <c r="K90" s="166" t="s">
        <v>159</v>
      </c>
      <c r="L90" s="166" t="s">
        <v>159</v>
      </c>
      <c r="M90" s="166" t="s">
        <v>159</v>
      </c>
      <c r="N90" s="146"/>
      <c r="O90" s="146"/>
    </row>
    <row r="91" spans="1:16">
      <c r="N91" s="146"/>
      <c r="O91" s="146"/>
    </row>
    <row r="92" spans="1:16">
      <c r="I92" s="194" t="s">
        <v>213</v>
      </c>
      <c r="N92" s="146"/>
      <c r="O92" s="146"/>
    </row>
    <row r="93" spans="1:16">
      <c r="N93" s="146"/>
      <c r="O93" s="146"/>
    </row>
  </sheetData>
  <mergeCells count="48">
    <mergeCell ref="D29:E29"/>
    <mergeCell ref="M14:M15"/>
    <mergeCell ref="M28:N30"/>
    <mergeCell ref="F60:H60"/>
    <mergeCell ref="E50:F50"/>
    <mergeCell ref="E55:F55"/>
    <mergeCell ref="F57:H58"/>
    <mergeCell ref="F51:H52"/>
    <mergeCell ref="N57:P57"/>
    <mergeCell ref="N59:P59"/>
    <mergeCell ref="N53:P55"/>
    <mergeCell ref="N49:P51"/>
    <mergeCell ref="B3:N3"/>
    <mergeCell ref="C8:L8"/>
    <mergeCell ref="C9:L9"/>
    <mergeCell ref="D12:E28"/>
    <mergeCell ref="M13:N13"/>
    <mergeCell ref="B5:N5"/>
    <mergeCell ref="B7:N7"/>
    <mergeCell ref="B6:N6"/>
    <mergeCell ref="B77:M77"/>
    <mergeCell ref="B78:M78"/>
    <mergeCell ref="B79:M79"/>
    <mergeCell ref="B82:B83"/>
    <mergeCell ref="C82:C83"/>
    <mergeCell ref="D82:D83"/>
    <mergeCell ref="E82:E83"/>
    <mergeCell ref="H82:H83"/>
    <mergeCell ref="I82:I83"/>
    <mergeCell ref="J82:J83"/>
    <mergeCell ref="K82:K83"/>
    <mergeCell ref="L82:L83"/>
    <mergeCell ref="M82:M83"/>
    <mergeCell ref="B69:M69"/>
    <mergeCell ref="N65:N76"/>
    <mergeCell ref="B67:M67"/>
    <mergeCell ref="B74:M74"/>
    <mergeCell ref="B75:M75"/>
    <mergeCell ref="B76:M76"/>
    <mergeCell ref="B65:M65"/>
    <mergeCell ref="B70:M70"/>
    <mergeCell ref="B72:M72"/>
    <mergeCell ref="B73:M73"/>
    <mergeCell ref="B61:H61"/>
    <mergeCell ref="B63:M63"/>
    <mergeCell ref="F59:H59"/>
    <mergeCell ref="B64:M64"/>
    <mergeCell ref="B68:M68"/>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50"/>
  <sheetViews>
    <sheetView showGridLines="0" zoomScale="80" zoomScaleNormal="80" zoomScaleSheetLayoutView="79" workbookViewId="0">
      <selection activeCell="A17" sqref="A17:XFD25"/>
    </sheetView>
  </sheetViews>
  <sheetFormatPr defaultColWidth="9" defaultRowHeight="19.2"/>
  <cols>
    <col min="1" max="1" width="193.44140625" style="559" customWidth="1"/>
    <col min="2" max="2" width="11.21875" style="557" customWidth="1"/>
    <col min="3" max="3" width="27.44140625" style="557" customWidth="1"/>
    <col min="4" max="4" width="17.88671875" style="558" customWidth="1"/>
    <col min="5" max="16384" width="9" style="7"/>
  </cols>
  <sheetData>
    <row r="1" spans="1:4" s="57" customFormat="1" ht="44.25" customHeight="1" thickBot="1">
      <c r="A1" s="316" t="s">
        <v>298</v>
      </c>
      <c r="B1" s="317" t="s">
        <v>0</v>
      </c>
      <c r="C1" s="318" t="s">
        <v>1</v>
      </c>
      <c r="D1" s="554" t="s">
        <v>2</v>
      </c>
    </row>
    <row r="2" spans="1:4" s="195" customFormat="1" ht="44.25" customHeight="1" thickBot="1">
      <c r="A2" s="295" t="s">
        <v>381</v>
      </c>
      <c r="B2" s="279"/>
      <c r="C2" s="805" t="s">
        <v>385</v>
      </c>
      <c r="D2" s="789">
        <v>44699</v>
      </c>
    </row>
    <row r="3" spans="1:4" s="195" customFormat="1" ht="146.4" customHeight="1" thickBot="1">
      <c r="A3" s="535" t="s">
        <v>382</v>
      </c>
      <c r="B3" s="280" t="s">
        <v>383</v>
      </c>
      <c r="C3" s="806"/>
      <c r="D3" s="790"/>
    </row>
    <row r="4" spans="1:4" s="195" customFormat="1" ht="44.25" customHeight="1" thickBot="1">
      <c r="A4" s="296" t="s">
        <v>384</v>
      </c>
      <c r="B4" s="281"/>
      <c r="C4" s="807"/>
      <c r="D4" s="790"/>
    </row>
    <row r="5" spans="1:4" s="195" customFormat="1" ht="44.25" customHeight="1" thickBot="1">
      <c r="A5" s="295" t="s">
        <v>386</v>
      </c>
      <c r="B5" s="279"/>
      <c r="C5" s="805" t="s">
        <v>390</v>
      </c>
      <c r="D5" s="789">
        <v>44700</v>
      </c>
    </row>
    <row r="6" spans="1:4" s="195" customFormat="1" ht="132" customHeight="1" thickBot="1">
      <c r="A6" s="535" t="s">
        <v>387</v>
      </c>
      <c r="B6" s="280" t="s">
        <v>389</v>
      </c>
      <c r="C6" s="806"/>
      <c r="D6" s="790"/>
    </row>
    <row r="7" spans="1:4" s="195" customFormat="1" ht="34.950000000000003" customHeight="1" thickBot="1">
      <c r="A7" s="296" t="s">
        <v>388</v>
      </c>
      <c r="B7" s="281"/>
      <c r="C7" s="807"/>
      <c r="D7" s="790"/>
    </row>
    <row r="8" spans="1:4" s="195" customFormat="1" ht="44.25" customHeight="1" thickBot="1">
      <c r="A8" s="295" t="s">
        <v>391</v>
      </c>
      <c r="B8" s="279"/>
      <c r="C8" s="805" t="s">
        <v>395</v>
      </c>
      <c r="D8" s="789">
        <v>44699</v>
      </c>
    </row>
    <row r="9" spans="1:4" s="195" customFormat="1" ht="191.4" customHeight="1" thickBot="1">
      <c r="A9" s="535" t="s">
        <v>392</v>
      </c>
      <c r="B9" s="280" t="s">
        <v>394</v>
      </c>
      <c r="C9" s="806"/>
      <c r="D9" s="790"/>
    </row>
    <row r="10" spans="1:4" s="195" customFormat="1" ht="34.950000000000003" customHeight="1" thickBot="1">
      <c r="A10" s="296" t="s">
        <v>393</v>
      </c>
      <c r="B10" s="281"/>
      <c r="C10" s="807"/>
      <c r="D10" s="790"/>
    </row>
    <row r="11" spans="1:4" s="195" customFormat="1" ht="51.6" customHeight="1" thickTop="1" thickBot="1">
      <c r="A11" s="298" t="s">
        <v>396</v>
      </c>
      <c r="B11" s="808" t="s">
        <v>399</v>
      </c>
      <c r="C11" s="798" t="s">
        <v>398</v>
      </c>
      <c r="D11" s="789">
        <v>44697</v>
      </c>
    </row>
    <row r="12" spans="1:4" s="195" customFormat="1" ht="409.6" customHeight="1" thickBot="1">
      <c r="A12" s="536" t="s">
        <v>397</v>
      </c>
      <c r="B12" s="809"/>
      <c r="C12" s="787"/>
      <c r="D12" s="790"/>
    </row>
    <row r="13" spans="1:4" s="195" customFormat="1" ht="37.200000000000003" customHeight="1" thickBot="1">
      <c r="A13" s="299" t="s">
        <v>400</v>
      </c>
      <c r="B13" s="810"/>
      <c r="C13" s="814"/>
      <c r="D13" s="791"/>
    </row>
    <row r="14" spans="1:4" s="57" customFormat="1" ht="44.25" customHeight="1" thickTop="1" thickBot="1">
      <c r="A14" s="555" t="s">
        <v>401</v>
      </c>
      <c r="B14" s="795" t="s">
        <v>405</v>
      </c>
      <c r="C14" s="798" t="s">
        <v>404</v>
      </c>
      <c r="D14" s="789">
        <v>44697</v>
      </c>
    </row>
    <row r="15" spans="1:4" s="57" customFormat="1" ht="363.6" customHeight="1" thickBot="1">
      <c r="A15" s="537" t="s">
        <v>402</v>
      </c>
      <c r="B15" s="796"/>
      <c r="C15" s="787"/>
      <c r="D15" s="790"/>
    </row>
    <row r="16" spans="1:4" s="57" customFormat="1" ht="35.4" customHeight="1" thickBot="1">
      <c r="A16" s="345" t="s">
        <v>403</v>
      </c>
      <c r="B16" s="797"/>
      <c r="C16" s="788"/>
      <c r="D16" s="790"/>
    </row>
    <row r="17" spans="1:4" s="195" customFormat="1" ht="52.2" hidden="1" customHeight="1" thickTop="1" thickBot="1">
      <c r="A17" s="297"/>
      <c r="B17" s="795"/>
      <c r="C17" s="798"/>
      <c r="D17" s="789"/>
    </row>
    <row r="18" spans="1:4" s="195" customFormat="1" ht="271.2" hidden="1" customHeight="1" thickBot="1">
      <c r="A18" s="537"/>
      <c r="B18" s="796"/>
      <c r="C18" s="787"/>
      <c r="D18" s="790"/>
    </row>
    <row r="19" spans="1:4" s="195" customFormat="1" ht="43.2" hidden="1" customHeight="1" thickBot="1">
      <c r="A19" s="345"/>
      <c r="B19" s="797"/>
      <c r="C19" s="788"/>
      <c r="D19" s="790"/>
    </row>
    <row r="20" spans="1:4" s="195" customFormat="1" ht="52.2" hidden="1" customHeight="1" thickTop="1" thickBot="1">
      <c r="A20" s="295"/>
      <c r="B20" s="279"/>
      <c r="C20" s="805"/>
      <c r="D20" s="789"/>
    </row>
    <row r="21" spans="1:4" s="195" customFormat="1" ht="150.6" hidden="1" customHeight="1" thickBot="1">
      <c r="A21" s="535"/>
      <c r="B21" s="280"/>
      <c r="C21" s="806"/>
      <c r="D21" s="790"/>
    </row>
    <row r="22" spans="1:4" s="195" customFormat="1" ht="45" hidden="1" customHeight="1" thickBot="1">
      <c r="A22" s="296"/>
      <c r="B22" s="281"/>
      <c r="C22" s="807"/>
      <c r="D22" s="790"/>
    </row>
    <row r="23" spans="1:4" s="195" customFormat="1" ht="48.6" hidden="1" customHeight="1" thickTop="1">
      <c r="A23" s="598"/>
      <c r="B23" s="509"/>
      <c r="C23" s="799"/>
      <c r="D23" s="815"/>
    </row>
    <row r="24" spans="1:4" s="195" customFormat="1" ht="75" hidden="1" customHeight="1">
      <c r="A24" s="301"/>
      <c r="B24" s="538"/>
      <c r="C24" s="800"/>
      <c r="D24" s="816"/>
    </row>
    <row r="25" spans="1:4" s="195" customFormat="1" ht="43.2" hidden="1" customHeight="1" thickBot="1">
      <c r="A25" s="570"/>
      <c r="B25" s="539"/>
      <c r="C25" s="801"/>
      <c r="D25" s="817"/>
    </row>
    <row r="26" spans="1:4" s="195" customFormat="1" ht="48.6" hidden="1" customHeight="1" thickTop="1" thickBot="1">
      <c r="A26" s="298"/>
      <c r="B26" s="808"/>
      <c r="C26" s="798"/>
      <c r="D26" s="789"/>
    </row>
    <row r="27" spans="1:4" s="195" customFormat="1" ht="151.80000000000001" hidden="1" customHeight="1" thickBot="1">
      <c r="A27" s="536"/>
      <c r="B27" s="809"/>
      <c r="C27" s="787"/>
      <c r="D27" s="790"/>
    </row>
    <row r="28" spans="1:4" s="195" customFormat="1" ht="40.950000000000003" hidden="1" customHeight="1" thickBot="1">
      <c r="A28" s="299"/>
      <c r="B28" s="810"/>
      <c r="C28" s="814"/>
      <c r="D28" s="791"/>
    </row>
    <row r="29" spans="1:4" s="57" customFormat="1" ht="45.6" hidden="1" customHeight="1" thickTop="1" thickBot="1">
      <c r="A29" s="300"/>
      <c r="B29" s="802"/>
      <c r="C29" s="805"/>
      <c r="D29" s="789"/>
    </row>
    <row r="30" spans="1:4" s="195" customFormat="1" ht="103.2" hidden="1" customHeight="1" thickBot="1">
      <c r="A30" s="301"/>
      <c r="B30" s="803"/>
      <c r="C30" s="806"/>
      <c r="D30" s="790"/>
    </row>
    <row r="31" spans="1:4" s="195" customFormat="1" ht="33" hidden="1" customHeight="1" thickBot="1">
      <c r="A31" s="571"/>
      <c r="B31" s="804"/>
      <c r="C31" s="807"/>
      <c r="D31" s="790"/>
    </row>
    <row r="32" spans="1:4" s="57" customFormat="1" ht="43.95" hidden="1" customHeight="1" thickBot="1">
      <c r="A32" s="302"/>
      <c r="B32" s="811"/>
      <c r="C32" s="793"/>
      <c r="D32" s="789"/>
    </row>
    <row r="33" spans="1:4" s="57" customFormat="1" ht="136.19999999999999" hidden="1" customHeight="1" thickBot="1">
      <c r="A33" s="301"/>
      <c r="B33" s="812"/>
      <c r="C33" s="774"/>
      <c r="D33" s="790"/>
    </row>
    <row r="34" spans="1:4" s="271" customFormat="1" ht="38.4" hidden="1" customHeight="1" thickBot="1">
      <c r="A34" s="572"/>
      <c r="B34" s="813"/>
      <c r="C34" s="794"/>
      <c r="D34" s="792"/>
    </row>
    <row r="35" spans="1:4" s="57" customFormat="1" ht="37.950000000000003" hidden="1" customHeight="1">
      <c r="A35" s="211"/>
      <c r="B35" s="566"/>
      <c r="C35" s="577"/>
      <c r="D35" s="578"/>
    </row>
    <row r="36" spans="1:4" s="57" customFormat="1" ht="77.400000000000006" hidden="1" customHeight="1">
      <c r="A36" s="556"/>
      <c r="B36" s="771"/>
      <c r="C36" s="787"/>
      <c r="D36" s="784"/>
    </row>
    <row r="37" spans="1:4" s="57" customFormat="1" ht="37.950000000000003" hidden="1" customHeight="1" thickBot="1">
      <c r="A37" s="573"/>
      <c r="B37" s="786"/>
      <c r="C37" s="788"/>
      <c r="D37" s="785"/>
    </row>
    <row r="38" spans="1:4" s="195" customFormat="1" ht="37.950000000000003" hidden="1" customHeight="1">
      <c r="A38" s="574"/>
      <c r="B38" s="565"/>
      <c r="C38" s="579"/>
      <c r="D38" s="580"/>
    </row>
    <row r="39" spans="1:4" s="195" customFormat="1" ht="99.6" hidden="1" customHeight="1">
      <c r="A39" s="575"/>
      <c r="B39" s="778"/>
      <c r="C39" s="780"/>
      <c r="D39" s="782"/>
    </row>
    <row r="40" spans="1:4" s="195" customFormat="1" ht="37.950000000000003" hidden="1" customHeight="1" thickBot="1">
      <c r="A40" s="576"/>
      <c r="B40" s="779"/>
      <c r="C40" s="781"/>
      <c r="D40" s="783"/>
    </row>
    <row r="41" spans="1:4" s="195" customFormat="1" ht="37.950000000000003" hidden="1" customHeight="1">
      <c r="A41" s="211"/>
      <c r="B41" s="566"/>
      <c r="C41" s="773"/>
      <c r="D41" s="578"/>
    </row>
    <row r="42" spans="1:4" s="195" customFormat="1" ht="96" hidden="1" customHeight="1">
      <c r="A42" s="556"/>
      <c r="B42" s="771"/>
      <c r="C42" s="774"/>
      <c r="D42" s="581"/>
    </row>
    <row r="43" spans="1:4" s="195" customFormat="1" ht="37.950000000000003" hidden="1" customHeight="1" thickBot="1">
      <c r="A43" s="573"/>
      <c r="B43" s="776"/>
      <c r="C43" s="777"/>
      <c r="D43" s="582"/>
    </row>
    <row r="44" spans="1:4" s="195" customFormat="1" ht="37.950000000000003" hidden="1" customHeight="1">
      <c r="A44" s="211"/>
      <c r="B44" s="566"/>
      <c r="C44" s="773"/>
      <c r="D44" s="578"/>
    </row>
    <row r="45" spans="1:4" s="195" customFormat="1" ht="96" hidden="1" customHeight="1">
      <c r="A45" s="556"/>
      <c r="B45" s="771"/>
      <c r="C45" s="774"/>
      <c r="D45" s="581"/>
    </row>
    <row r="46" spans="1:4" s="195" customFormat="1" ht="37.950000000000003" hidden="1" customHeight="1" thickBot="1">
      <c r="A46" s="573"/>
      <c r="B46" s="776"/>
      <c r="C46" s="777"/>
      <c r="D46" s="582"/>
    </row>
    <row r="47" spans="1:4" s="195" customFormat="1" ht="37.950000000000003" hidden="1" customHeight="1">
      <c r="A47" s="211"/>
      <c r="B47" s="566"/>
      <c r="C47" s="773"/>
      <c r="D47" s="578"/>
    </row>
    <row r="48" spans="1:4" s="195" customFormat="1" ht="216" hidden="1" customHeight="1">
      <c r="A48" s="556"/>
      <c r="B48" s="771"/>
      <c r="C48" s="774"/>
      <c r="D48" s="581"/>
    </row>
    <row r="49" spans="1:4" s="195" customFormat="1" ht="37.950000000000003" hidden="1" customHeight="1" thickBot="1">
      <c r="A49" s="583"/>
      <c r="B49" s="772"/>
      <c r="C49" s="775"/>
      <c r="D49" s="584"/>
    </row>
    <row r="50" spans="1:4" ht="19.8" thickTop="1"/>
  </sheetData>
  <mergeCells count="40">
    <mergeCell ref="C5:C7"/>
    <mergeCell ref="D5:D7"/>
    <mergeCell ref="C2:C4"/>
    <mergeCell ref="D2:D4"/>
    <mergeCell ref="B32:B34"/>
    <mergeCell ref="C8:C10"/>
    <mergeCell ref="D8:D10"/>
    <mergeCell ref="C26:C28"/>
    <mergeCell ref="D23:D25"/>
    <mergeCell ref="B14:B16"/>
    <mergeCell ref="C14:C16"/>
    <mergeCell ref="D14:D16"/>
    <mergeCell ref="B11:B13"/>
    <mergeCell ref="C20:C22"/>
    <mergeCell ref="D20:D22"/>
    <mergeCell ref="C11:C13"/>
    <mergeCell ref="D11:D13"/>
    <mergeCell ref="D32:D34"/>
    <mergeCell ref="C32:C34"/>
    <mergeCell ref="B17:B19"/>
    <mergeCell ref="C17:C19"/>
    <mergeCell ref="D17:D19"/>
    <mergeCell ref="C23:C25"/>
    <mergeCell ref="B29:B31"/>
    <mergeCell ref="C29:C31"/>
    <mergeCell ref="D29:D31"/>
    <mergeCell ref="B26:B28"/>
    <mergeCell ref="D26:D28"/>
    <mergeCell ref="B39:B40"/>
    <mergeCell ref="C39:C40"/>
    <mergeCell ref="D39:D40"/>
    <mergeCell ref="D36:D37"/>
    <mergeCell ref="B36:B37"/>
    <mergeCell ref="C36:C37"/>
    <mergeCell ref="B48:B49"/>
    <mergeCell ref="C47:C49"/>
    <mergeCell ref="B45:B46"/>
    <mergeCell ref="C41:C43"/>
    <mergeCell ref="C44:C46"/>
    <mergeCell ref="B42:B43"/>
  </mergeCells>
  <phoneticPr fontId="16"/>
  <hyperlinks>
    <hyperlink ref="A4" r:id="rId1" xr:uid="{4B440EE2-A9B8-4B24-B3AE-B9104E39DB20}"/>
    <hyperlink ref="A7" r:id="rId2" xr:uid="{F9453A09-C659-4C80-BEA3-65533BF5B0F6}"/>
    <hyperlink ref="A10" r:id="rId3" xr:uid="{457068EC-EFBF-40DF-8FBE-12FF23733836}"/>
    <hyperlink ref="A13" r:id="rId4" xr:uid="{A7D39511-897F-4E0F-A08D-BCB8CB307691}"/>
    <hyperlink ref="A16" r:id="rId5" xr:uid="{862F82C2-6803-4A87-B89B-0BA42BBF85B2}"/>
  </hyperlinks>
  <pageMargins left="0" right="0" top="0.19685039370078741" bottom="0.39370078740157483" header="0" footer="0.19685039370078741"/>
  <pageSetup paperSize="8" scale="28" orientation="portrait" horizontalDpi="300" verticalDpi="300" r:id="rId6"/>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62"/>
  <sheetViews>
    <sheetView defaultGridColor="0" view="pageBreakPreview" topLeftCell="A28" colorId="56" zoomScale="72" zoomScaleNormal="66" zoomScaleSheetLayoutView="72" workbookViewId="0">
      <selection activeCell="E33" sqref="E33"/>
    </sheetView>
  </sheetViews>
  <sheetFormatPr defaultColWidth="9" defaultRowHeight="19.2"/>
  <cols>
    <col min="1" max="1" width="213.21875" style="44" customWidth="1"/>
    <col min="2" max="2" width="18" style="222" customWidth="1"/>
    <col min="3" max="3" width="20.109375" style="223" customWidth="1"/>
    <col min="4" max="16384" width="9" style="43"/>
  </cols>
  <sheetData>
    <row r="1" spans="1:3" ht="58.95" customHeight="1" thickBot="1">
      <c r="A1" s="42" t="s">
        <v>299</v>
      </c>
      <c r="B1" s="514" t="s">
        <v>24</v>
      </c>
      <c r="C1" s="515" t="s">
        <v>2</v>
      </c>
    </row>
    <row r="2" spans="1:3" ht="48" customHeight="1">
      <c r="A2" s="522" t="s">
        <v>431</v>
      </c>
      <c r="B2" s="279"/>
      <c r="C2" s="818">
        <v>44701</v>
      </c>
    </row>
    <row r="3" spans="1:3" ht="111" customHeight="1">
      <c r="A3" s="151" t="s">
        <v>419</v>
      </c>
      <c r="B3" s="280" t="s">
        <v>442</v>
      </c>
      <c r="C3" s="819"/>
    </row>
    <row r="4" spans="1:3" ht="37.200000000000003" customHeight="1" thickBot="1">
      <c r="A4" s="346" t="s">
        <v>410</v>
      </c>
      <c r="B4" s="280"/>
      <c r="C4" s="820"/>
    </row>
    <row r="5" spans="1:3" ht="48" customHeight="1">
      <c r="A5" s="522" t="s">
        <v>432</v>
      </c>
      <c r="B5" s="825" t="s">
        <v>443</v>
      </c>
      <c r="C5" s="818">
        <v>44701</v>
      </c>
    </row>
    <row r="6" spans="1:3" s="433" customFormat="1" ht="102.6" customHeight="1" thickBot="1">
      <c r="A6" s="513" t="s">
        <v>420</v>
      </c>
      <c r="B6" s="826"/>
      <c r="C6" s="820"/>
    </row>
    <row r="7" spans="1:3" s="433" customFormat="1" ht="38.4" customHeight="1" thickBot="1">
      <c r="A7" s="512" t="s">
        <v>411</v>
      </c>
      <c r="B7" s="603"/>
      <c r="C7" s="542"/>
    </row>
    <row r="8" spans="1:3" ht="48" customHeight="1">
      <c r="A8" s="522" t="s">
        <v>433</v>
      </c>
      <c r="B8" s="279"/>
      <c r="C8" s="516" t="s">
        <v>449</v>
      </c>
    </row>
    <row r="9" spans="1:3" ht="214.8" customHeight="1">
      <c r="A9" s="442" t="s">
        <v>421</v>
      </c>
      <c r="B9" s="517" t="s">
        <v>444</v>
      </c>
      <c r="C9" s="518">
        <v>44701</v>
      </c>
    </row>
    <row r="10" spans="1:3" ht="39.75" customHeight="1" thickBot="1">
      <c r="A10" s="233" t="s">
        <v>412</v>
      </c>
      <c r="B10" s="281"/>
      <c r="C10" s="519"/>
    </row>
    <row r="11" spans="1:3" ht="44.4" customHeight="1">
      <c r="A11" s="523" t="s">
        <v>434</v>
      </c>
      <c r="B11" s="279"/>
      <c r="C11" s="516"/>
    </row>
    <row r="12" spans="1:3" ht="301.8" customHeight="1">
      <c r="A12" s="540" t="s">
        <v>423</v>
      </c>
      <c r="B12" s="280" t="s">
        <v>445</v>
      </c>
      <c r="C12" s="520">
        <v>44700</v>
      </c>
    </row>
    <row r="13" spans="1:3" ht="46.2" customHeight="1" thickBot="1">
      <c r="A13" s="64" t="s">
        <v>422</v>
      </c>
      <c r="B13" s="281"/>
      <c r="C13" s="519"/>
    </row>
    <row r="14" spans="1:3" ht="45.6" customHeight="1">
      <c r="A14" s="522" t="s">
        <v>435</v>
      </c>
      <c r="B14" s="279"/>
      <c r="C14" s="516"/>
    </row>
    <row r="15" spans="1:3" ht="258.60000000000002" customHeight="1">
      <c r="A15" s="151" t="s">
        <v>424</v>
      </c>
      <c r="B15" s="280" t="s">
        <v>444</v>
      </c>
      <c r="C15" s="520">
        <v>44700</v>
      </c>
    </row>
    <row r="16" spans="1:3" ht="37.799999999999997" customHeight="1" thickBot="1">
      <c r="A16" s="64" t="s">
        <v>413</v>
      </c>
      <c r="B16" s="281"/>
      <c r="C16" s="519"/>
    </row>
    <row r="17" spans="1:3" ht="40.950000000000003" customHeight="1">
      <c r="A17" s="522" t="s">
        <v>436</v>
      </c>
      <c r="B17" s="279"/>
      <c r="C17" s="516"/>
    </row>
    <row r="18" spans="1:3" ht="63.6" customHeight="1">
      <c r="A18" s="200" t="s">
        <v>425</v>
      </c>
      <c r="B18" s="280" t="s">
        <v>442</v>
      </c>
      <c r="C18" s="520">
        <v>44700</v>
      </c>
    </row>
    <row r="19" spans="1:3" ht="36" customHeight="1" thickBot="1">
      <c r="A19" s="234" t="s">
        <v>414</v>
      </c>
      <c r="B19" s="281"/>
      <c r="C19" s="519"/>
    </row>
    <row r="20" spans="1:3" ht="36" customHeight="1">
      <c r="A20" s="522" t="s">
        <v>437</v>
      </c>
      <c r="B20" s="279"/>
      <c r="C20" s="516"/>
    </row>
    <row r="21" spans="1:3" ht="108" customHeight="1" thickBot="1">
      <c r="A21" s="151" t="s">
        <v>426</v>
      </c>
      <c r="B21" s="521" t="s">
        <v>446</v>
      </c>
      <c r="C21" s="520">
        <v>44700</v>
      </c>
    </row>
    <row r="22" spans="1:3" ht="36" customHeight="1" thickBot="1">
      <c r="A22" s="64" t="s">
        <v>415</v>
      </c>
      <c r="B22" s="521"/>
      <c r="C22" s="519"/>
    </row>
    <row r="23" spans="1:3" ht="36" customHeight="1">
      <c r="A23" s="196" t="s">
        <v>438</v>
      </c>
      <c r="B23" s="213"/>
      <c r="C23" s="214"/>
    </row>
    <row r="24" spans="1:3" ht="77.400000000000006" customHeight="1">
      <c r="A24" s="151" t="s">
        <v>427</v>
      </c>
      <c r="B24" s="218" t="s">
        <v>447</v>
      </c>
      <c r="C24" s="215">
        <v>44699</v>
      </c>
    </row>
    <row r="25" spans="1:3" ht="36" customHeight="1" thickBot="1">
      <c r="A25" s="64" t="s">
        <v>416</v>
      </c>
      <c r="B25" s="216"/>
      <c r="C25" s="217"/>
    </row>
    <row r="26" spans="1:3" s="140" customFormat="1" ht="36" customHeight="1">
      <c r="A26" s="196" t="s">
        <v>439</v>
      </c>
      <c r="B26" s="213"/>
      <c r="C26" s="214"/>
    </row>
    <row r="27" spans="1:3" s="138" customFormat="1" ht="270" customHeight="1">
      <c r="A27" s="151" t="s">
        <v>428</v>
      </c>
      <c r="B27" s="218" t="s">
        <v>446</v>
      </c>
      <c r="C27" s="215">
        <v>44699</v>
      </c>
    </row>
    <row r="28" spans="1:3" s="2" customFormat="1" ht="39.6" customHeight="1" thickBot="1">
      <c r="A28" s="64" t="s">
        <v>417</v>
      </c>
      <c r="B28" s="216"/>
      <c r="C28" s="217"/>
    </row>
    <row r="29" spans="1:3" s="2" customFormat="1" ht="39.6" customHeight="1">
      <c r="A29" s="196" t="s">
        <v>440</v>
      </c>
      <c r="B29" s="213"/>
      <c r="C29" s="214"/>
    </row>
    <row r="30" spans="1:3" s="2" customFormat="1" ht="92.4" customHeight="1">
      <c r="A30" s="151" t="s">
        <v>429</v>
      </c>
      <c r="B30" s="495" t="s">
        <v>448</v>
      </c>
      <c r="C30" s="215">
        <v>44699</v>
      </c>
    </row>
    <row r="31" spans="1:3" s="2" customFormat="1" ht="39.6" customHeight="1" thickBot="1">
      <c r="A31" s="64" t="s">
        <v>418</v>
      </c>
      <c r="B31" s="216"/>
      <c r="C31" s="217"/>
    </row>
    <row r="32" spans="1:3" ht="27" customHeight="1">
      <c r="A32" s="196" t="s">
        <v>441</v>
      </c>
      <c r="B32" s="213"/>
      <c r="C32" s="214"/>
    </row>
    <row r="33" spans="1:3" ht="210.6" customHeight="1">
      <c r="A33" s="151" t="s">
        <v>430</v>
      </c>
      <c r="B33" s="218" t="s">
        <v>446</v>
      </c>
      <c r="C33" s="215">
        <v>44698</v>
      </c>
    </row>
    <row r="34" spans="1:3" ht="42" customHeight="1" thickBot="1">
      <c r="A34" s="600" t="s">
        <v>409</v>
      </c>
      <c r="B34" s="601"/>
      <c r="C34" s="602"/>
    </row>
    <row r="35" spans="1:3" ht="42" hidden="1" customHeight="1" thickTop="1">
      <c r="A35" s="599"/>
      <c r="B35" s="218"/>
      <c r="C35" s="215"/>
    </row>
    <row r="36" spans="1:3" ht="67.8" hidden="1" customHeight="1">
      <c r="A36" s="151"/>
      <c r="B36" s="218"/>
      <c r="C36" s="215"/>
    </row>
    <row r="37" spans="1:3" ht="32.4" hidden="1" customHeight="1" thickBot="1">
      <c r="A37" s="541"/>
      <c r="B37" s="216"/>
      <c r="C37" s="217"/>
    </row>
    <row r="38" spans="1:3" ht="42" hidden="1" customHeight="1">
      <c r="A38" s="196"/>
      <c r="B38" s="213"/>
      <c r="C38" s="214"/>
    </row>
    <row r="39" spans="1:3" ht="165.6" hidden="1" customHeight="1">
      <c r="A39" s="151"/>
      <c r="B39" s="218"/>
      <c r="C39" s="215"/>
    </row>
    <row r="40" spans="1:3" ht="32.4" hidden="1" customHeight="1" thickBot="1">
      <c r="A40" s="541"/>
      <c r="B40" s="216"/>
      <c r="C40" s="217"/>
    </row>
    <row r="41" spans="1:3" ht="23.4" customHeight="1">
      <c r="A41" s="139"/>
      <c r="B41" s="219"/>
      <c r="C41" s="220"/>
    </row>
    <row r="42" spans="1:3" ht="28.5" customHeight="1" thickBot="1">
      <c r="A42" s="168"/>
      <c r="B42" s="221"/>
      <c r="C42" s="221"/>
    </row>
    <row r="43" spans="1:3" ht="28.5" customHeight="1">
      <c r="A43" s="821" t="s">
        <v>28</v>
      </c>
      <c r="B43" s="822"/>
      <c r="C43" s="822"/>
    </row>
    <row r="44" spans="1:3" ht="28.5" customHeight="1">
      <c r="A44" s="823" t="s">
        <v>27</v>
      </c>
      <c r="B44" s="824"/>
      <c r="C44" s="824"/>
    </row>
    <row r="45" spans="1:3" ht="248.25" customHeight="1"/>
    <row r="46" spans="1:3" ht="37.5" customHeight="1"/>
    <row r="47" spans="1:3" ht="24" customHeight="1"/>
    <row r="48" spans="1:3" ht="24" customHeight="1"/>
    <row r="49" ht="26.25" customHeight="1"/>
    <row r="50" ht="26.25" customHeight="1"/>
    <row r="51" ht="199.5" customHeight="1"/>
    <row r="52" ht="33.75" customHeight="1"/>
    <row r="53" ht="48.75" customHeight="1"/>
    <row r="54" ht="233.25" customHeight="1"/>
    <row r="55" ht="33.75" customHeight="1"/>
    <row r="56" ht="19.5" customHeight="1"/>
    <row r="57" ht="19.5" customHeight="1"/>
    <row r="58" ht="28.5" customHeight="1"/>
    <row r="59" ht="35.25" customHeight="1"/>
    <row r="60" ht="218.25" customHeight="1"/>
    <row r="61" ht="218.25" customHeight="1"/>
    <row r="62" ht="218.25" customHeight="1"/>
  </sheetData>
  <mergeCells count="5">
    <mergeCell ref="C2:C4"/>
    <mergeCell ref="A43:C43"/>
    <mergeCell ref="A44:C44"/>
    <mergeCell ref="C5:C6"/>
    <mergeCell ref="B5:B6"/>
  </mergeCells>
  <phoneticPr fontId="16"/>
  <hyperlinks>
    <hyperlink ref="A34" r:id="rId1" xr:uid="{FD27EC99-BB38-4117-869A-107BF63ED247}"/>
    <hyperlink ref="A4" r:id="rId2" xr:uid="{7422F5AC-0C32-4ACD-841D-3C48AEA51FDD}"/>
    <hyperlink ref="A7" r:id="rId3" xr:uid="{21389AD0-ED09-46FB-84CB-B459938DDCA9}"/>
    <hyperlink ref="A10" r:id="rId4" xr:uid="{4359DC0D-83D8-490D-A8C3-C97A20E4564C}"/>
    <hyperlink ref="A16" r:id="rId5" xr:uid="{EC2A4CA7-B951-44CD-B417-FCF904FD81E9}"/>
    <hyperlink ref="A19" r:id="rId6" xr:uid="{DACA99E4-4811-4894-8A23-568B8ED5C4AD}"/>
    <hyperlink ref="A22" r:id="rId7" xr:uid="{9F913997-2A82-474B-BF12-574FE27A6060}"/>
    <hyperlink ref="A25" r:id="rId8" xr:uid="{F9924152-1991-4161-B8C6-6DEA53546EB8}"/>
    <hyperlink ref="A13" r:id="rId9" xr:uid="{2485C15D-9363-4FE2-9387-A52285532247}"/>
    <hyperlink ref="A31" r:id="rId10" xr:uid="{29385D19-90FF-41B4-9268-6AB99F2A7389}"/>
    <hyperlink ref="A28" r:id="rId11" xr:uid="{356348FE-499F-472A-A64D-1A5C923B84C9}"/>
  </hyperlinks>
  <pageMargins left="0.74803149606299213" right="0.74803149606299213" top="0.98425196850393704" bottom="0.98425196850393704" header="0.51181102362204722" footer="0.51181102362204722"/>
  <pageSetup paperSize="9" scale="19" fitToHeight="3" orientation="portrait"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1"/>
  <sheetViews>
    <sheetView view="pageBreakPreview" topLeftCell="A7" zoomScaleNormal="112" zoomScaleSheetLayoutView="115" workbookViewId="0">
      <selection activeCell="F13" sqref="F13"/>
    </sheetView>
  </sheetViews>
  <sheetFormatPr defaultColWidth="9" defaultRowHeight="13.2"/>
  <cols>
    <col min="1" max="1" width="2.109375" style="348" customWidth="1"/>
    <col min="2" max="2" width="25.77734375" style="120" customWidth="1"/>
    <col min="3" max="3" width="65.33203125" style="348" customWidth="1"/>
    <col min="4" max="4" width="85.33203125" style="348" customWidth="1"/>
    <col min="5" max="5" width="3.88671875" style="348" customWidth="1"/>
    <col min="6" max="16384" width="9" style="348"/>
  </cols>
  <sheetData>
    <row r="1" spans="2:7" ht="18.75" customHeight="1">
      <c r="B1" s="120" t="s">
        <v>113</v>
      </c>
    </row>
    <row r="2" spans="2:7" ht="17.25" customHeight="1" thickBot="1">
      <c r="B2" t="s">
        <v>372</v>
      </c>
      <c r="D2" s="829"/>
      <c r="E2" s="830"/>
    </row>
    <row r="3" spans="2:7" ht="16.5" customHeight="1" thickBot="1">
      <c r="B3" s="121" t="s">
        <v>114</v>
      </c>
      <c r="C3" s="347" t="s">
        <v>115</v>
      </c>
      <c r="D3" s="233" t="s">
        <v>221</v>
      </c>
    </row>
    <row r="4" spans="2:7" ht="17.25" customHeight="1" thickBot="1">
      <c r="B4" s="122" t="s">
        <v>116</v>
      </c>
      <c r="C4" s="159" t="s">
        <v>373</v>
      </c>
      <c r="D4" s="123"/>
    </row>
    <row r="5" spans="2:7" ht="17.25" customHeight="1">
      <c r="B5" s="831" t="s">
        <v>177</v>
      </c>
      <c r="C5" s="834" t="s">
        <v>218</v>
      </c>
      <c r="D5" s="835"/>
    </row>
    <row r="6" spans="2:7" ht="19.2" customHeight="1">
      <c r="B6" s="832"/>
      <c r="C6" s="836" t="s">
        <v>219</v>
      </c>
      <c r="D6" s="837"/>
      <c r="G6" s="263"/>
    </row>
    <row r="7" spans="2:7" ht="19.95" customHeight="1">
      <c r="B7" s="832"/>
      <c r="C7" s="349" t="s">
        <v>220</v>
      </c>
      <c r="D7" s="350"/>
      <c r="G7" s="263"/>
    </row>
    <row r="8" spans="2:7" ht="19.8" customHeight="1" thickBot="1">
      <c r="B8" s="833"/>
      <c r="C8" s="265" t="s">
        <v>222</v>
      </c>
      <c r="D8" s="264"/>
      <c r="G8" s="263"/>
    </row>
    <row r="9" spans="2:7" ht="34.200000000000003" customHeight="1" thickBot="1">
      <c r="B9" s="124" t="s">
        <v>117</v>
      </c>
      <c r="C9" s="838" t="s">
        <v>115</v>
      </c>
      <c r="D9" s="839"/>
    </row>
    <row r="10" spans="2:7" ht="66" customHeight="1" thickBot="1">
      <c r="B10" s="125" t="s">
        <v>118</v>
      </c>
      <c r="C10" s="840" t="s">
        <v>376</v>
      </c>
      <c r="D10" s="841"/>
    </row>
    <row r="11" spans="2:7" ht="50.4" customHeight="1" thickBot="1">
      <c r="B11" s="126"/>
      <c r="C11" s="127" t="s">
        <v>375</v>
      </c>
      <c r="D11" s="278" t="s">
        <v>374</v>
      </c>
      <c r="F11" s="348" t="s">
        <v>21</v>
      </c>
    </row>
    <row r="12" spans="2:7" ht="24.6" customHeight="1" thickBot="1">
      <c r="B12" s="124" t="s">
        <v>236</v>
      </c>
      <c r="C12" s="129" t="s">
        <v>377</v>
      </c>
      <c r="D12" s="128"/>
    </row>
    <row r="13" spans="2:7" ht="99" customHeight="1" thickBot="1">
      <c r="B13" s="130" t="s">
        <v>119</v>
      </c>
      <c r="C13" s="131" t="s">
        <v>378</v>
      </c>
      <c r="D13" s="227" t="s">
        <v>379</v>
      </c>
      <c r="F13" s="194" t="s">
        <v>29</v>
      </c>
    </row>
    <row r="14" spans="2:7" ht="62.4" customHeight="1" thickBot="1">
      <c r="B14" s="132" t="s">
        <v>120</v>
      </c>
      <c r="C14" s="827" t="s">
        <v>380</v>
      </c>
      <c r="D14" s="828"/>
    </row>
    <row r="15" spans="2:7" ht="17.25" customHeight="1"/>
    <row r="16" spans="2:7" ht="17.25" customHeight="1">
      <c r="C16" s="348" t="s">
        <v>121</v>
      </c>
    </row>
    <row r="17" spans="2:5">
      <c r="C17" s="348" t="s">
        <v>29</v>
      </c>
    </row>
    <row r="18" spans="2:5">
      <c r="E18" s="348" t="s">
        <v>21</v>
      </c>
    </row>
    <row r="21" spans="2:5">
      <c r="B21" s="120" t="s">
        <v>21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9"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topLeftCell="A2" zoomScale="94" zoomScaleNormal="94" zoomScaleSheetLayoutView="100" workbookViewId="0">
      <selection activeCell="AE7" sqref="AE7"/>
    </sheetView>
  </sheetViews>
  <sheetFormatPr defaultColWidth="9" defaultRowHeight="13.2"/>
  <cols>
    <col min="1" max="1" width="7.33203125" style="474" customWidth="1"/>
    <col min="2" max="13" width="6.77734375" style="474" customWidth="1"/>
    <col min="14" max="14" width="7.44140625" style="474" customWidth="1"/>
    <col min="15" max="15" width="5.88671875" style="474" customWidth="1"/>
    <col min="16" max="16" width="7.44140625" style="474" customWidth="1"/>
    <col min="17" max="29" width="6.77734375" style="474" customWidth="1"/>
    <col min="30" max="16384" width="9" style="474"/>
  </cols>
  <sheetData>
    <row r="1" spans="1:29" ht="15" customHeight="1">
      <c r="A1" s="844" t="s">
        <v>3</v>
      </c>
      <c r="B1" s="845"/>
      <c r="C1" s="845"/>
      <c r="D1" s="845"/>
      <c r="E1" s="845"/>
      <c r="F1" s="845"/>
      <c r="G1" s="845"/>
      <c r="H1" s="845"/>
      <c r="I1" s="845"/>
      <c r="J1" s="845"/>
      <c r="K1" s="845"/>
      <c r="L1" s="845"/>
      <c r="M1" s="845"/>
      <c r="N1" s="846"/>
      <c r="P1" s="847" t="s">
        <v>4</v>
      </c>
      <c r="Q1" s="848"/>
      <c r="R1" s="848"/>
      <c r="S1" s="848"/>
      <c r="T1" s="848"/>
      <c r="U1" s="848"/>
      <c r="V1" s="848"/>
      <c r="W1" s="848"/>
      <c r="X1" s="848"/>
      <c r="Y1" s="848"/>
      <c r="Z1" s="848"/>
      <c r="AA1" s="848"/>
      <c r="AB1" s="848"/>
      <c r="AC1" s="849"/>
    </row>
    <row r="2" spans="1:29" ht="18" customHeight="1" thickBot="1">
      <c r="A2" s="850" t="s">
        <v>5</v>
      </c>
      <c r="B2" s="851"/>
      <c r="C2" s="851"/>
      <c r="D2" s="851"/>
      <c r="E2" s="851"/>
      <c r="F2" s="851"/>
      <c r="G2" s="851"/>
      <c r="H2" s="851"/>
      <c r="I2" s="851"/>
      <c r="J2" s="851"/>
      <c r="K2" s="851"/>
      <c r="L2" s="851"/>
      <c r="M2" s="851"/>
      <c r="N2" s="852"/>
      <c r="P2" s="853" t="s">
        <v>6</v>
      </c>
      <c r="Q2" s="851"/>
      <c r="R2" s="851"/>
      <c r="S2" s="851"/>
      <c r="T2" s="851"/>
      <c r="U2" s="851"/>
      <c r="V2" s="851"/>
      <c r="W2" s="851"/>
      <c r="X2" s="851"/>
      <c r="Y2" s="851"/>
      <c r="Z2" s="851"/>
      <c r="AA2" s="851"/>
      <c r="AB2" s="851"/>
      <c r="AC2" s="854"/>
    </row>
    <row r="3" spans="1:29" ht="13.8" thickBot="1">
      <c r="A3" s="9"/>
      <c r="B3" s="242" t="s">
        <v>250</v>
      </c>
      <c r="C3" s="242" t="s">
        <v>7</v>
      </c>
      <c r="D3" s="242" t="s">
        <v>8</v>
      </c>
      <c r="E3" s="242" t="s">
        <v>9</v>
      </c>
      <c r="F3" s="229" t="s">
        <v>10</v>
      </c>
      <c r="G3" s="242" t="s">
        <v>11</v>
      </c>
      <c r="H3" s="242" t="s">
        <v>12</v>
      </c>
      <c r="I3" s="242" t="s">
        <v>13</v>
      </c>
      <c r="J3" s="242" t="s">
        <v>14</v>
      </c>
      <c r="K3" s="242" t="s">
        <v>15</v>
      </c>
      <c r="L3" s="242" t="s">
        <v>16</v>
      </c>
      <c r="M3" s="242" t="s">
        <v>17</v>
      </c>
      <c r="N3" s="10" t="s">
        <v>18</v>
      </c>
      <c r="P3" s="11"/>
      <c r="Q3" s="242" t="s">
        <v>250</v>
      </c>
      <c r="R3" s="242" t="s">
        <v>7</v>
      </c>
      <c r="S3" s="242" t="s">
        <v>8</v>
      </c>
      <c r="T3" s="242" t="s">
        <v>9</v>
      </c>
      <c r="U3" s="229" t="s">
        <v>10</v>
      </c>
      <c r="V3" s="241" t="s">
        <v>11</v>
      </c>
      <c r="W3" s="241" t="s">
        <v>12</v>
      </c>
      <c r="X3" s="241" t="s">
        <v>13</v>
      </c>
      <c r="Y3" s="242" t="s">
        <v>14</v>
      </c>
      <c r="Z3" s="242" t="s">
        <v>15</v>
      </c>
      <c r="AA3" s="242" t="s">
        <v>16</v>
      </c>
      <c r="AB3" s="242" t="s">
        <v>17</v>
      </c>
      <c r="AC3" s="12" t="s">
        <v>19</v>
      </c>
    </row>
    <row r="4" spans="1:29" ht="19.8" thickBot="1">
      <c r="A4" s="443" t="s">
        <v>239</v>
      </c>
      <c r="B4" s="399">
        <f>AVERAGE(B8:B17)</f>
        <v>65.400000000000006</v>
      </c>
      <c r="C4" s="399">
        <f t="shared" ref="C4:M4" si="0">AVERAGE(C7:C17)</f>
        <v>55.545454545454547</v>
      </c>
      <c r="D4" s="399">
        <f t="shared" si="0"/>
        <v>64.454545454545453</v>
      </c>
      <c r="E4" s="399">
        <f t="shared" si="0"/>
        <v>102.36363636363636</v>
      </c>
      <c r="F4" s="399">
        <f t="shared" si="0"/>
        <v>167.90909090909091</v>
      </c>
      <c r="G4" s="399">
        <f t="shared" si="0"/>
        <v>404.2</v>
      </c>
      <c r="H4" s="399">
        <f t="shared" si="0"/>
        <v>621</v>
      </c>
      <c r="I4" s="399">
        <f t="shared" si="0"/>
        <v>905.9</v>
      </c>
      <c r="J4" s="399">
        <f t="shared" si="0"/>
        <v>563.4</v>
      </c>
      <c r="K4" s="399">
        <f t="shared" si="0"/>
        <v>366.4</v>
      </c>
      <c r="L4" s="399">
        <f t="shared" si="0"/>
        <v>210.8</v>
      </c>
      <c r="M4" s="399">
        <f t="shared" si="0"/>
        <v>131.5</v>
      </c>
      <c r="N4" s="399">
        <f>SUM(B4:M4)</f>
        <v>3658.8727272727274</v>
      </c>
      <c r="O4" s="14"/>
      <c r="P4" s="13" t="str">
        <f>+A4</f>
        <v>12-21年月平均</v>
      </c>
      <c r="Q4" s="399">
        <f t="shared" ref="Q4:AB4" si="1">AVERAGE(Q8:Q17)</f>
        <v>9.6999999999999993</v>
      </c>
      <c r="R4" s="399">
        <f t="shared" si="1"/>
        <v>9.9</v>
      </c>
      <c r="S4" s="399">
        <f t="shared" si="1"/>
        <v>15</v>
      </c>
      <c r="T4" s="399">
        <f t="shared" si="1"/>
        <v>7.5</v>
      </c>
      <c r="U4" s="399">
        <f t="shared" si="1"/>
        <v>10.7</v>
      </c>
      <c r="V4" s="399">
        <f t="shared" si="1"/>
        <v>9.9</v>
      </c>
      <c r="W4" s="399">
        <f t="shared" si="1"/>
        <v>8.9</v>
      </c>
      <c r="X4" s="399">
        <f t="shared" si="1"/>
        <v>12.6</v>
      </c>
      <c r="Y4" s="399">
        <f t="shared" si="1"/>
        <v>10.9</v>
      </c>
      <c r="Z4" s="399">
        <f t="shared" si="1"/>
        <v>21.8</v>
      </c>
      <c r="AA4" s="399">
        <f t="shared" si="1"/>
        <v>12.8</v>
      </c>
      <c r="AB4" s="399">
        <f t="shared" si="1"/>
        <v>12.9</v>
      </c>
      <c r="AC4" s="399">
        <f>SUM(Q4:AB4)</f>
        <v>142.6</v>
      </c>
    </row>
    <row r="5" spans="1:29" ht="13.8" thickBot="1">
      <c r="A5" s="456"/>
      <c r="B5" s="456"/>
      <c r="C5" s="137"/>
      <c r="D5" s="137"/>
      <c r="E5" s="137"/>
      <c r="F5" s="15" t="s">
        <v>20</v>
      </c>
      <c r="G5" s="401"/>
      <c r="H5" s="401"/>
      <c r="I5" s="401"/>
      <c r="J5" s="401"/>
      <c r="K5" s="401"/>
      <c r="L5" s="401"/>
      <c r="M5" s="401"/>
      <c r="N5" s="401"/>
      <c r="O5" s="145"/>
      <c r="P5" s="231"/>
      <c r="Q5" s="231"/>
      <c r="R5" s="137"/>
      <c r="S5" s="137"/>
      <c r="T5" s="137"/>
      <c r="U5" s="15" t="s">
        <v>20</v>
      </c>
      <c r="V5" s="401"/>
      <c r="W5" s="401"/>
      <c r="X5" s="401"/>
      <c r="Y5" s="401"/>
      <c r="Z5" s="401"/>
      <c r="AA5" s="401"/>
      <c r="AB5" s="401"/>
      <c r="AC5" s="401"/>
    </row>
    <row r="6" spans="1:29" ht="13.8" thickBot="1">
      <c r="A6" s="228"/>
      <c r="B6" s="228"/>
      <c r="C6" s="507"/>
      <c r="D6" s="507"/>
      <c r="E6" s="507"/>
      <c r="F6" s="324">
        <v>63</v>
      </c>
      <c r="G6" s="400"/>
      <c r="H6" s="400"/>
      <c r="I6" s="400"/>
      <c r="J6" s="400"/>
      <c r="K6" s="400"/>
      <c r="L6" s="400"/>
      <c r="M6" s="400"/>
      <c r="N6" s="401"/>
      <c r="O6" s="14"/>
      <c r="P6" s="231"/>
      <c r="Q6" s="231"/>
      <c r="R6" s="507"/>
      <c r="S6" s="507"/>
      <c r="T6" s="507"/>
      <c r="U6" s="324">
        <v>1</v>
      </c>
      <c r="V6" s="137"/>
      <c r="W6" s="137"/>
      <c r="X6" s="137"/>
      <c r="Y6" s="137"/>
      <c r="Z6" s="137"/>
      <c r="AA6" s="137"/>
      <c r="AB6" s="137"/>
      <c r="AC6" s="401"/>
    </row>
    <row r="7" spans="1:29" ht="18" customHeight="1" thickBot="1">
      <c r="A7" s="457" t="s">
        <v>249</v>
      </c>
      <c r="B7" s="488">
        <v>81</v>
      </c>
      <c r="C7" s="489">
        <v>39</v>
      </c>
      <c r="D7" s="489">
        <v>72</v>
      </c>
      <c r="E7" s="489">
        <v>88</v>
      </c>
      <c r="F7" s="489">
        <v>72</v>
      </c>
      <c r="G7" s="400"/>
      <c r="H7" s="400"/>
      <c r="I7" s="400"/>
      <c r="J7" s="400"/>
      <c r="K7" s="400"/>
      <c r="L7" s="400"/>
      <c r="M7" s="400"/>
      <c r="N7" s="230">
        <f t="shared" ref="N7:N18" si="2">SUM(B7:M7)</f>
        <v>352</v>
      </c>
      <c r="O7" s="150" t="s">
        <v>21</v>
      </c>
      <c r="P7" s="457" t="s">
        <v>249</v>
      </c>
      <c r="Q7" s="488">
        <v>0</v>
      </c>
      <c r="R7" s="489">
        <v>5</v>
      </c>
      <c r="S7" s="489">
        <v>4</v>
      </c>
      <c r="T7" s="489">
        <v>1</v>
      </c>
      <c r="U7" s="489">
        <v>1</v>
      </c>
      <c r="V7" s="400"/>
      <c r="W7" s="400"/>
      <c r="X7" s="400"/>
      <c r="Y7" s="400"/>
      <c r="Z7" s="400"/>
      <c r="AA7" s="400"/>
      <c r="AB7" s="400"/>
      <c r="AC7" s="230">
        <f t="shared" ref="AC7:AC18" si="3">SUM(Q7:AB7)</f>
        <v>11</v>
      </c>
    </row>
    <row r="8" spans="1:29" ht="18" customHeight="1" thickBot="1">
      <c r="A8" s="457" t="s">
        <v>205</v>
      </c>
      <c r="B8" s="486">
        <v>81</v>
      </c>
      <c r="C8" s="486">
        <v>48</v>
      </c>
      <c r="D8" s="487">
        <v>71</v>
      </c>
      <c r="E8" s="486">
        <v>128</v>
      </c>
      <c r="F8" s="486">
        <v>171</v>
      </c>
      <c r="G8" s="486">
        <v>350</v>
      </c>
      <c r="H8" s="486">
        <v>569</v>
      </c>
      <c r="I8" s="486">
        <v>553</v>
      </c>
      <c r="J8" s="486">
        <v>458</v>
      </c>
      <c r="K8" s="486">
        <v>306</v>
      </c>
      <c r="L8" s="486">
        <v>220</v>
      </c>
      <c r="M8" s="487">
        <v>229</v>
      </c>
      <c r="N8" s="480">
        <f t="shared" si="2"/>
        <v>3184</v>
      </c>
      <c r="O8" s="455"/>
      <c r="P8" s="458" t="s">
        <v>204</v>
      </c>
      <c r="Q8" s="490">
        <v>1</v>
      </c>
      <c r="R8" s="490">
        <v>2</v>
      </c>
      <c r="S8" s="490">
        <v>1</v>
      </c>
      <c r="T8" s="490">
        <v>0</v>
      </c>
      <c r="U8" s="490">
        <v>0</v>
      </c>
      <c r="V8" s="490">
        <v>0</v>
      </c>
      <c r="W8" s="490">
        <v>1</v>
      </c>
      <c r="X8" s="490">
        <v>1</v>
      </c>
      <c r="Y8" s="490">
        <v>0</v>
      </c>
      <c r="Z8" s="490">
        <v>1</v>
      </c>
      <c r="AA8" s="490">
        <v>0</v>
      </c>
      <c r="AB8" s="490">
        <v>0</v>
      </c>
      <c r="AC8" s="491">
        <f t="shared" si="3"/>
        <v>7</v>
      </c>
    </row>
    <row r="9" spans="1:29" ht="18" customHeight="1" thickBot="1">
      <c r="A9" s="458" t="s">
        <v>137</v>
      </c>
      <c r="B9" s="319">
        <v>112</v>
      </c>
      <c r="C9" s="319">
        <v>85</v>
      </c>
      <c r="D9" s="319">
        <v>60</v>
      </c>
      <c r="E9" s="319">
        <v>97</v>
      </c>
      <c r="F9" s="319">
        <v>95</v>
      </c>
      <c r="G9" s="319">
        <v>305</v>
      </c>
      <c r="H9" s="319">
        <v>544</v>
      </c>
      <c r="I9" s="319">
        <v>449</v>
      </c>
      <c r="J9" s="319">
        <v>475</v>
      </c>
      <c r="K9" s="319">
        <v>505</v>
      </c>
      <c r="L9" s="319">
        <v>219</v>
      </c>
      <c r="M9" s="320">
        <v>98</v>
      </c>
      <c r="N9" s="479">
        <f t="shared" si="2"/>
        <v>3044</v>
      </c>
      <c r="O9" s="150"/>
      <c r="P9" s="458" t="s">
        <v>137</v>
      </c>
      <c r="Q9" s="402">
        <v>16</v>
      </c>
      <c r="R9" s="402">
        <v>1</v>
      </c>
      <c r="S9" s="402">
        <v>19</v>
      </c>
      <c r="T9" s="400">
        <v>3</v>
      </c>
      <c r="U9" s="400">
        <v>13</v>
      </c>
      <c r="V9" s="400">
        <v>1</v>
      </c>
      <c r="W9" s="400">
        <v>2</v>
      </c>
      <c r="X9" s="400">
        <v>2</v>
      </c>
      <c r="Y9" s="400">
        <v>0</v>
      </c>
      <c r="Z9" s="400">
        <v>24</v>
      </c>
      <c r="AA9" s="400">
        <v>4</v>
      </c>
      <c r="AB9" s="400">
        <v>1</v>
      </c>
      <c r="AC9" s="478">
        <f t="shared" si="3"/>
        <v>86</v>
      </c>
    </row>
    <row r="10" spans="1:29" ht="18" customHeight="1" thickBot="1">
      <c r="A10" s="459" t="s">
        <v>30</v>
      </c>
      <c r="B10" s="403">
        <v>84</v>
      </c>
      <c r="C10" s="403">
        <v>100</v>
      </c>
      <c r="D10" s="404">
        <v>77</v>
      </c>
      <c r="E10" s="404">
        <v>80</v>
      </c>
      <c r="F10" s="198">
        <v>236</v>
      </c>
      <c r="G10" s="198">
        <v>438</v>
      </c>
      <c r="H10" s="199">
        <v>631</v>
      </c>
      <c r="I10" s="198">
        <v>752</v>
      </c>
      <c r="J10" s="197">
        <v>523</v>
      </c>
      <c r="K10" s="198">
        <v>427</v>
      </c>
      <c r="L10" s="197">
        <v>253</v>
      </c>
      <c r="M10" s="405">
        <v>136</v>
      </c>
      <c r="N10" s="462">
        <f t="shared" si="2"/>
        <v>3737</v>
      </c>
      <c r="O10" s="150"/>
      <c r="P10" s="460" t="s">
        <v>22</v>
      </c>
      <c r="Q10" s="406">
        <v>7</v>
      </c>
      <c r="R10" s="406">
        <v>7</v>
      </c>
      <c r="S10" s="407">
        <v>13</v>
      </c>
      <c r="T10" s="407">
        <v>3</v>
      </c>
      <c r="U10" s="407">
        <v>8</v>
      </c>
      <c r="V10" s="407">
        <v>11</v>
      </c>
      <c r="W10" s="406">
        <v>5</v>
      </c>
      <c r="X10" s="407">
        <v>11</v>
      </c>
      <c r="Y10" s="407">
        <v>9</v>
      </c>
      <c r="Z10" s="407">
        <v>9</v>
      </c>
      <c r="AA10" s="408">
        <v>20</v>
      </c>
      <c r="AB10" s="408">
        <v>35</v>
      </c>
      <c r="AC10" s="476">
        <f t="shared" si="3"/>
        <v>138</v>
      </c>
    </row>
    <row r="11" spans="1:29" ht="18" customHeight="1" thickBot="1">
      <c r="A11" s="459" t="s">
        <v>31</v>
      </c>
      <c r="B11" s="407">
        <v>41</v>
      </c>
      <c r="C11" s="407">
        <v>44</v>
      </c>
      <c r="D11" s="407">
        <v>67</v>
      </c>
      <c r="E11" s="407">
        <v>103</v>
      </c>
      <c r="F11" s="409">
        <v>311</v>
      </c>
      <c r="G11" s="407">
        <v>415</v>
      </c>
      <c r="H11" s="407">
        <v>539</v>
      </c>
      <c r="I11" s="409">
        <v>1165</v>
      </c>
      <c r="J11" s="407">
        <v>534</v>
      </c>
      <c r="K11" s="407">
        <v>297</v>
      </c>
      <c r="L11" s="406">
        <v>205</v>
      </c>
      <c r="M11" s="410">
        <v>92</v>
      </c>
      <c r="N11" s="463">
        <f t="shared" si="2"/>
        <v>3813</v>
      </c>
      <c r="O11" s="150"/>
      <c r="P11" s="459" t="s">
        <v>31</v>
      </c>
      <c r="Q11" s="407">
        <v>9</v>
      </c>
      <c r="R11" s="407">
        <v>22</v>
      </c>
      <c r="S11" s="406">
        <v>18</v>
      </c>
      <c r="T11" s="407">
        <v>9</v>
      </c>
      <c r="U11" s="411">
        <v>21</v>
      </c>
      <c r="V11" s="407">
        <v>14</v>
      </c>
      <c r="W11" s="407">
        <v>6</v>
      </c>
      <c r="X11" s="407">
        <v>13</v>
      </c>
      <c r="Y11" s="407">
        <v>7</v>
      </c>
      <c r="Z11" s="412">
        <v>81</v>
      </c>
      <c r="AA11" s="411">
        <v>31</v>
      </c>
      <c r="AB11" s="412">
        <v>37</v>
      </c>
      <c r="AC11" s="477">
        <f t="shared" si="3"/>
        <v>268</v>
      </c>
    </row>
    <row r="12" spans="1:29" ht="18" customHeight="1" thickBot="1">
      <c r="A12" s="459" t="s">
        <v>32</v>
      </c>
      <c r="B12" s="407">
        <v>57</v>
      </c>
      <c r="C12" s="406">
        <v>35</v>
      </c>
      <c r="D12" s="407">
        <v>95</v>
      </c>
      <c r="E12" s="406">
        <v>112</v>
      </c>
      <c r="F12" s="407">
        <v>131</v>
      </c>
      <c r="G12" s="18">
        <v>340</v>
      </c>
      <c r="H12" s="18">
        <v>483</v>
      </c>
      <c r="I12" s="19">
        <v>1339</v>
      </c>
      <c r="J12" s="18">
        <v>614</v>
      </c>
      <c r="K12" s="18">
        <v>349</v>
      </c>
      <c r="L12" s="18">
        <v>236</v>
      </c>
      <c r="M12" s="413">
        <v>68</v>
      </c>
      <c r="N12" s="462">
        <f t="shared" si="2"/>
        <v>3859</v>
      </c>
      <c r="O12" s="150"/>
      <c r="P12" s="459" t="s">
        <v>32</v>
      </c>
      <c r="Q12" s="407">
        <v>19</v>
      </c>
      <c r="R12" s="407">
        <v>12</v>
      </c>
      <c r="S12" s="407">
        <v>8</v>
      </c>
      <c r="T12" s="406">
        <v>12</v>
      </c>
      <c r="U12" s="407">
        <v>7</v>
      </c>
      <c r="V12" s="407">
        <v>15</v>
      </c>
      <c r="W12" s="18">
        <v>16</v>
      </c>
      <c r="X12" s="413">
        <v>12</v>
      </c>
      <c r="Y12" s="406">
        <v>16</v>
      </c>
      <c r="Z12" s="407">
        <v>6</v>
      </c>
      <c r="AA12" s="406">
        <v>12</v>
      </c>
      <c r="AB12" s="406">
        <v>6</v>
      </c>
      <c r="AC12" s="476">
        <f t="shared" si="3"/>
        <v>141</v>
      </c>
    </row>
    <row r="13" spans="1:29" ht="18" customHeight="1" thickBot="1">
      <c r="A13" s="459" t="s">
        <v>33</v>
      </c>
      <c r="B13" s="414">
        <v>68</v>
      </c>
      <c r="C13" s="407">
        <v>42</v>
      </c>
      <c r="D13" s="407">
        <v>44</v>
      </c>
      <c r="E13" s="406">
        <v>75</v>
      </c>
      <c r="F13" s="406">
        <v>135</v>
      </c>
      <c r="G13" s="406">
        <v>448</v>
      </c>
      <c r="H13" s="407">
        <v>507</v>
      </c>
      <c r="I13" s="407">
        <v>808</v>
      </c>
      <c r="J13" s="411">
        <v>795</v>
      </c>
      <c r="K13" s="406">
        <v>313</v>
      </c>
      <c r="L13" s="406">
        <v>246</v>
      </c>
      <c r="M13" s="406">
        <v>143</v>
      </c>
      <c r="N13" s="462">
        <f t="shared" si="2"/>
        <v>3624</v>
      </c>
      <c r="O13" s="150"/>
      <c r="P13" s="459" t="s">
        <v>33</v>
      </c>
      <c r="Q13" s="416">
        <v>9</v>
      </c>
      <c r="R13" s="407">
        <v>16</v>
      </c>
      <c r="S13" s="407">
        <v>12</v>
      </c>
      <c r="T13" s="406">
        <v>6</v>
      </c>
      <c r="U13" s="417">
        <v>7</v>
      </c>
      <c r="V13" s="417">
        <v>14</v>
      </c>
      <c r="W13" s="407">
        <v>9</v>
      </c>
      <c r="X13" s="407">
        <v>14</v>
      </c>
      <c r="Y13" s="407">
        <v>9</v>
      </c>
      <c r="Z13" s="407">
        <v>9</v>
      </c>
      <c r="AA13" s="417">
        <v>8</v>
      </c>
      <c r="AB13" s="417">
        <v>7</v>
      </c>
      <c r="AC13" s="476">
        <f t="shared" si="3"/>
        <v>120</v>
      </c>
    </row>
    <row r="14" spans="1:29" ht="18" customHeight="1" thickBot="1">
      <c r="A14" s="17" t="s">
        <v>34</v>
      </c>
      <c r="B14" s="418">
        <v>71</v>
      </c>
      <c r="C14" s="418">
        <v>97</v>
      </c>
      <c r="D14" s="418">
        <v>61</v>
      </c>
      <c r="E14" s="419">
        <v>105</v>
      </c>
      <c r="F14" s="419">
        <v>198</v>
      </c>
      <c r="G14" s="419">
        <v>442</v>
      </c>
      <c r="H14" s="420">
        <v>790</v>
      </c>
      <c r="I14" s="20">
        <v>674</v>
      </c>
      <c r="J14" s="20">
        <v>594</v>
      </c>
      <c r="K14" s="419">
        <v>275</v>
      </c>
      <c r="L14" s="419">
        <v>133</v>
      </c>
      <c r="M14" s="419">
        <v>108</v>
      </c>
      <c r="N14" s="462">
        <f t="shared" si="2"/>
        <v>3548</v>
      </c>
      <c r="O14" s="14"/>
      <c r="P14" s="461" t="s">
        <v>34</v>
      </c>
      <c r="Q14" s="418">
        <v>7</v>
      </c>
      <c r="R14" s="418">
        <v>13</v>
      </c>
      <c r="S14" s="418">
        <v>11</v>
      </c>
      <c r="T14" s="419">
        <v>11</v>
      </c>
      <c r="U14" s="419">
        <v>12</v>
      </c>
      <c r="V14" s="419">
        <v>15</v>
      </c>
      <c r="W14" s="419">
        <v>20</v>
      </c>
      <c r="X14" s="419">
        <v>15</v>
      </c>
      <c r="Y14" s="419">
        <v>15</v>
      </c>
      <c r="Z14" s="419">
        <v>20</v>
      </c>
      <c r="AA14" s="419">
        <v>9</v>
      </c>
      <c r="AB14" s="419">
        <v>7</v>
      </c>
      <c r="AC14" s="475">
        <f t="shared" si="3"/>
        <v>155</v>
      </c>
    </row>
    <row r="15" spans="1:29" ht="13.8" hidden="1" thickBot="1">
      <c r="A15" s="22" t="s">
        <v>35</v>
      </c>
      <c r="B15" s="416">
        <v>38</v>
      </c>
      <c r="C15" s="419">
        <v>19</v>
      </c>
      <c r="D15" s="419">
        <v>38</v>
      </c>
      <c r="E15" s="419">
        <v>203</v>
      </c>
      <c r="F15" s="419">
        <v>146</v>
      </c>
      <c r="G15" s="419">
        <v>439</v>
      </c>
      <c r="H15" s="420">
        <v>964</v>
      </c>
      <c r="I15" s="420">
        <v>1154</v>
      </c>
      <c r="J15" s="419">
        <v>423</v>
      </c>
      <c r="K15" s="419">
        <v>388</v>
      </c>
      <c r="L15" s="419">
        <v>176</v>
      </c>
      <c r="M15" s="419">
        <v>143</v>
      </c>
      <c r="N15" s="421">
        <f t="shared" si="2"/>
        <v>4131</v>
      </c>
      <c r="O15" s="14"/>
      <c r="P15" s="21" t="s">
        <v>35</v>
      </c>
      <c r="Q15" s="419">
        <v>7</v>
      </c>
      <c r="R15" s="419">
        <v>7</v>
      </c>
      <c r="S15" s="419">
        <v>8</v>
      </c>
      <c r="T15" s="419">
        <v>12</v>
      </c>
      <c r="U15" s="419">
        <v>9</v>
      </c>
      <c r="V15" s="419">
        <v>6</v>
      </c>
      <c r="W15" s="419">
        <v>11</v>
      </c>
      <c r="X15" s="419">
        <v>8</v>
      </c>
      <c r="Y15" s="419">
        <v>16</v>
      </c>
      <c r="Z15" s="419">
        <v>40</v>
      </c>
      <c r="AA15" s="419">
        <v>17</v>
      </c>
      <c r="AB15" s="419">
        <v>16</v>
      </c>
      <c r="AC15" s="419">
        <f t="shared" si="3"/>
        <v>157</v>
      </c>
    </row>
    <row r="16" spans="1:29" ht="13.8" hidden="1" thickBot="1">
      <c r="A16" s="422" t="s">
        <v>36</v>
      </c>
      <c r="B16" s="20">
        <v>49</v>
      </c>
      <c r="C16" s="20">
        <v>63</v>
      </c>
      <c r="D16" s="20">
        <v>50</v>
      </c>
      <c r="E16" s="20">
        <v>71</v>
      </c>
      <c r="F16" s="20">
        <v>144</v>
      </c>
      <c r="G16" s="20">
        <v>374</v>
      </c>
      <c r="H16" s="147">
        <v>729</v>
      </c>
      <c r="I16" s="147">
        <v>1097</v>
      </c>
      <c r="J16" s="147">
        <v>650</v>
      </c>
      <c r="K16" s="20">
        <v>397</v>
      </c>
      <c r="L16" s="20">
        <v>192</v>
      </c>
      <c r="M16" s="20">
        <v>217</v>
      </c>
      <c r="N16" s="421">
        <f t="shared" si="2"/>
        <v>4033</v>
      </c>
      <c r="O16" s="14"/>
      <c r="P16" s="23" t="s">
        <v>36</v>
      </c>
      <c r="Q16" s="20">
        <v>10</v>
      </c>
      <c r="R16" s="20">
        <v>6</v>
      </c>
      <c r="S16" s="20">
        <v>14</v>
      </c>
      <c r="T16" s="20">
        <v>10</v>
      </c>
      <c r="U16" s="20">
        <v>10</v>
      </c>
      <c r="V16" s="20">
        <v>19</v>
      </c>
      <c r="W16" s="20">
        <v>11</v>
      </c>
      <c r="X16" s="20">
        <v>20</v>
      </c>
      <c r="Y16" s="20">
        <v>15</v>
      </c>
      <c r="Z16" s="20">
        <v>8</v>
      </c>
      <c r="AA16" s="20">
        <v>11</v>
      </c>
      <c r="AB16" s="20">
        <v>8</v>
      </c>
      <c r="AC16" s="419">
        <f t="shared" si="3"/>
        <v>142</v>
      </c>
    </row>
    <row r="17" spans="1:30" ht="13.8" hidden="1" thickBot="1">
      <c r="A17" s="22" t="s">
        <v>37</v>
      </c>
      <c r="B17" s="20">
        <v>53</v>
      </c>
      <c r="C17" s="20">
        <v>39</v>
      </c>
      <c r="D17" s="20">
        <v>74</v>
      </c>
      <c r="E17" s="20">
        <v>64</v>
      </c>
      <c r="F17" s="20">
        <v>208</v>
      </c>
      <c r="G17" s="20">
        <v>491</v>
      </c>
      <c r="H17" s="20">
        <v>454</v>
      </c>
      <c r="I17" s="147">
        <v>1068</v>
      </c>
      <c r="J17" s="20">
        <v>568</v>
      </c>
      <c r="K17" s="20">
        <v>407</v>
      </c>
      <c r="L17" s="20">
        <v>228</v>
      </c>
      <c r="M17" s="20">
        <v>81</v>
      </c>
      <c r="N17" s="415">
        <f t="shared" si="2"/>
        <v>3735</v>
      </c>
      <c r="O17" s="14"/>
      <c r="P17" s="21" t="s">
        <v>37</v>
      </c>
      <c r="Q17" s="20">
        <v>12</v>
      </c>
      <c r="R17" s="20">
        <v>13</v>
      </c>
      <c r="S17" s="20">
        <v>46</v>
      </c>
      <c r="T17" s="20">
        <v>9</v>
      </c>
      <c r="U17" s="20">
        <v>20</v>
      </c>
      <c r="V17" s="20">
        <v>4</v>
      </c>
      <c r="W17" s="20">
        <v>8</v>
      </c>
      <c r="X17" s="20">
        <v>30</v>
      </c>
      <c r="Y17" s="20">
        <v>22</v>
      </c>
      <c r="Z17" s="20">
        <v>20</v>
      </c>
      <c r="AA17" s="20">
        <v>16</v>
      </c>
      <c r="AB17" s="20">
        <v>12</v>
      </c>
      <c r="AC17" s="423">
        <f t="shared" si="3"/>
        <v>212</v>
      </c>
    </row>
    <row r="18" spans="1:30" ht="13.8" hidden="1" thickBot="1">
      <c r="A18" s="22" t="s">
        <v>23</v>
      </c>
      <c r="B18" s="148">
        <v>67</v>
      </c>
      <c r="C18" s="148">
        <v>62</v>
      </c>
      <c r="D18" s="148">
        <v>57</v>
      </c>
      <c r="E18" s="148">
        <v>77</v>
      </c>
      <c r="F18" s="148">
        <v>473</v>
      </c>
      <c r="G18" s="148">
        <v>468</v>
      </c>
      <c r="H18" s="149">
        <v>659</v>
      </c>
      <c r="I18" s="148">
        <v>851</v>
      </c>
      <c r="J18" s="148">
        <v>542</v>
      </c>
      <c r="K18" s="148">
        <v>270</v>
      </c>
      <c r="L18" s="148">
        <v>208</v>
      </c>
      <c r="M18" s="148">
        <v>174</v>
      </c>
      <c r="N18" s="424">
        <f t="shared" si="2"/>
        <v>3908</v>
      </c>
      <c r="O18" s="14" t="s">
        <v>29</v>
      </c>
      <c r="P18" s="23" t="s">
        <v>23</v>
      </c>
      <c r="Q18" s="20">
        <v>6</v>
      </c>
      <c r="R18" s="20">
        <v>25</v>
      </c>
      <c r="S18" s="20">
        <v>29</v>
      </c>
      <c r="T18" s="20">
        <v>4</v>
      </c>
      <c r="U18" s="20">
        <v>17</v>
      </c>
      <c r="V18" s="20">
        <v>19</v>
      </c>
      <c r="W18" s="20">
        <v>14</v>
      </c>
      <c r="X18" s="20">
        <v>37</v>
      </c>
      <c r="Y18" s="24">
        <v>76</v>
      </c>
      <c r="Z18" s="20">
        <v>34</v>
      </c>
      <c r="AA18" s="20">
        <v>17</v>
      </c>
      <c r="AB18" s="20">
        <v>18</v>
      </c>
      <c r="AC18" s="423">
        <f t="shared" si="3"/>
        <v>296</v>
      </c>
    </row>
    <row r="19" spans="1:30">
      <c r="A19" s="25"/>
      <c r="B19" s="425"/>
      <c r="C19" s="425"/>
      <c r="D19" s="425"/>
      <c r="E19" s="425"/>
      <c r="F19" s="425"/>
      <c r="G19" s="425"/>
      <c r="H19" s="425"/>
      <c r="I19" s="425"/>
      <c r="J19" s="425"/>
      <c r="K19" s="425"/>
      <c r="L19" s="425"/>
      <c r="M19" s="425"/>
      <c r="N19" s="26"/>
      <c r="O19" s="14"/>
      <c r="P19" s="27"/>
      <c r="Q19" s="426"/>
      <c r="R19" s="426"/>
      <c r="S19" s="426"/>
      <c r="T19" s="426"/>
      <c r="U19" s="426"/>
      <c r="V19" s="426"/>
      <c r="W19" s="426"/>
      <c r="X19" s="426"/>
      <c r="Y19" s="426"/>
      <c r="Z19" s="426"/>
      <c r="AA19" s="426"/>
      <c r="AB19" s="426"/>
      <c r="AC19" s="425"/>
    </row>
    <row r="20" spans="1:30" ht="13.5" customHeight="1">
      <c r="A20" s="855" t="s">
        <v>302</v>
      </c>
      <c r="B20" s="856"/>
      <c r="C20" s="856"/>
      <c r="D20" s="856"/>
      <c r="E20" s="856"/>
      <c r="F20" s="856"/>
      <c r="G20" s="856"/>
      <c r="H20" s="856"/>
      <c r="I20" s="856"/>
      <c r="J20" s="856"/>
      <c r="K20" s="856"/>
      <c r="L20" s="856"/>
      <c r="M20" s="856"/>
      <c r="N20" s="857"/>
      <c r="O20" s="14"/>
      <c r="P20" s="855" t="str">
        <f>+A20</f>
        <v>※2022年 第19週（5/9～5/15） 現在</v>
      </c>
      <c r="Q20" s="856"/>
      <c r="R20" s="856"/>
      <c r="S20" s="856"/>
      <c r="T20" s="856"/>
      <c r="U20" s="856"/>
      <c r="V20" s="856"/>
      <c r="W20" s="856"/>
      <c r="X20" s="856"/>
      <c r="Y20" s="856"/>
      <c r="Z20" s="856"/>
      <c r="AA20" s="856"/>
      <c r="AB20" s="856"/>
      <c r="AC20" s="857"/>
    </row>
    <row r="21" spans="1:30" ht="13.8" thickBot="1">
      <c r="A21" s="28"/>
      <c r="B21" s="14"/>
      <c r="C21" s="14"/>
      <c r="D21" s="14"/>
      <c r="E21" s="14"/>
      <c r="F21" s="14"/>
      <c r="G21" s="14" t="s">
        <v>21</v>
      </c>
      <c r="H21" s="14"/>
      <c r="I21" s="14"/>
      <c r="J21" s="14"/>
      <c r="K21" s="14"/>
      <c r="L21" s="14"/>
      <c r="M21" s="14"/>
      <c r="N21" s="29"/>
      <c r="O21" s="14"/>
      <c r="P21" s="257"/>
      <c r="Q21" s="14"/>
      <c r="R21" s="14"/>
      <c r="S21" s="14"/>
      <c r="T21" s="14"/>
      <c r="U21" s="14"/>
      <c r="V21" s="14"/>
      <c r="W21" s="14"/>
      <c r="X21" s="14"/>
      <c r="Y21" s="14"/>
      <c r="Z21" s="14"/>
      <c r="AA21" s="14"/>
      <c r="AB21" s="14"/>
      <c r="AC21" s="31"/>
    </row>
    <row r="22" spans="1:30" ht="17.25" customHeight="1" thickBot="1">
      <c r="A22" s="28"/>
      <c r="B22" s="427" t="s">
        <v>229</v>
      </c>
      <c r="C22" s="14"/>
      <c r="D22" s="32" t="s">
        <v>303</v>
      </c>
      <c r="E22" s="33"/>
      <c r="F22" s="14"/>
      <c r="G22" s="14" t="s">
        <v>21</v>
      </c>
      <c r="H22" s="14"/>
      <c r="I22" s="14"/>
      <c r="J22" s="14"/>
      <c r="K22" s="14"/>
      <c r="L22" s="14"/>
      <c r="M22" s="14"/>
      <c r="N22" s="29"/>
      <c r="O22" s="150" t="s">
        <v>21</v>
      </c>
      <c r="P22" s="258"/>
      <c r="Q22" s="428" t="s">
        <v>230</v>
      </c>
      <c r="R22" s="842" t="s">
        <v>304</v>
      </c>
      <c r="S22" s="843"/>
      <c r="T22" s="14" t="s">
        <v>21</v>
      </c>
      <c r="U22" s="14"/>
      <c r="V22" s="14"/>
      <c r="W22" s="14"/>
      <c r="X22" s="14"/>
      <c r="Y22" s="14"/>
      <c r="Z22" s="14"/>
      <c r="AA22" s="14"/>
      <c r="AB22" s="14"/>
      <c r="AC22" s="31"/>
    </row>
    <row r="23" spans="1:30" ht="15" customHeight="1">
      <c r="A23" s="28"/>
      <c r="B23" s="14"/>
      <c r="C23" s="14"/>
      <c r="D23" s="14" t="s">
        <v>29</v>
      </c>
      <c r="E23" s="14"/>
      <c r="F23" s="14"/>
      <c r="G23" s="14"/>
      <c r="H23" s="14"/>
      <c r="I23" s="14"/>
      <c r="J23" s="14"/>
      <c r="K23" s="14"/>
      <c r="L23" s="14"/>
      <c r="M23" s="14"/>
      <c r="N23" s="29"/>
      <c r="O23" s="150" t="s">
        <v>21</v>
      </c>
      <c r="P23" s="257"/>
      <c r="Q23" s="14"/>
      <c r="R23" s="14"/>
      <c r="S23" s="14"/>
      <c r="T23" s="14"/>
      <c r="U23" s="14"/>
      <c r="V23" s="14"/>
      <c r="W23" s="14"/>
      <c r="X23" s="14"/>
      <c r="Y23" s="14"/>
      <c r="Z23" s="14"/>
      <c r="AA23" s="14"/>
      <c r="AB23" s="14"/>
      <c r="AC23" s="31"/>
    </row>
    <row r="24" spans="1:30" ht="9" customHeight="1">
      <c r="A24" s="28"/>
      <c r="B24" s="14"/>
      <c r="C24" s="14"/>
      <c r="D24" s="14"/>
      <c r="E24" s="14"/>
      <c r="F24" s="14"/>
      <c r="G24" s="14"/>
      <c r="H24" s="14"/>
      <c r="I24" s="14"/>
      <c r="J24" s="14"/>
      <c r="K24" s="14"/>
      <c r="L24" s="14"/>
      <c r="M24" s="14"/>
      <c r="N24" s="29"/>
      <c r="O24" s="150" t="s">
        <v>21</v>
      </c>
      <c r="P24" s="30"/>
      <c r="Q24" s="14"/>
      <c r="R24" s="14"/>
      <c r="S24" s="14"/>
      <c r="T24" s="14"/>
      <c r="U24" s="14"/>
      <c r="V24" s="14"/>
      <c r="W24" s="14"/>
      <c r="X24" s="14"/>
      <c r="Y24" s="14"/>
      <c r="Z24" s="14"/>
      <c r="AA24" s="14"/>
      <c r="AB24" s="14"/>
      <c r="AC24" s="31"/>
    </row>
    <row r="25" spans="1:30">
      <c r="A25" s="28"/>
      <c r="B25" s="14"/>
      <c r="C25" s="14"/>
      <c r="D25" s="14"/>
      <c r="E25" s="14"/>
      <c r="F25" s="14"/>
      <c r="G25" s="14"/>
      <c r="H25" s="14"/>
      <c r="I25" s="14"/>
      <c r="J25" s="14"/>
      <c r="K25" s="14"/>
      <c r="L25" s="14"/>
      <c r="M25" s="14"/>
      <c r="N25" s="29"/>
      <c r="O25" s="14" t="s">
        <v>21</v>
      </c>
      <c r="P25" s="16"/>
      <c r="AC25" s="34"/>
    </row>
    <row r="26" spans="1:30">
      <c r="A26" s="28"/>
      <c r="B26" s="14"/>
      <c r="C26" s="14"/>
      <c r="D26" s="14"/>
      <c r="E26" s="14"/>
      <c r="F26" s="14"/>
      <c r="G26" s="14"/>
      <c r="H26" s="14"/>
      <c r="I26" s="14"/>
      <c r="J26" s="14"/>
      <c r="K26" s="14"/>
      <c r="L26" s="14"/>
      <c r="M26" s="14"/>
      <c r="N26" s="29"/>
      <c r="O26" s="14" t="s">
        <v>21</v>
      </c>
      <c r="P26" s="16"/>
      <c r="AC26" s="34"/>
    </row>
    <row r="27" spans="1:30">
      <c r="A27" s="28"/>
      <c r="B27" s="14"/>
      <c r="C27" s="14"/>
      <c r="D27" s="14"/>
      <c r="E27" s="14"/>
      <c r="F27" s="14"/>
      <c r="G27" s="14"/>
      <c r="H27" s="14"/>
      <c r="I27" s="14"/>
      <c r="J27" s="14"/>
      <c r="K27" s="14"/>
      <c r="L27" s="14"/>
      <c r="M27" s="14"/>
      <c r="N27" s="29"/>
      <c r="O27" s="14" t="s">
        <v>21</v>
      </c>
      <c r="P27" s="16"/>
      <c r="AC27" s="34"/>
      <c r="AD27" s="321"/>
    </row>
    <row r="28" spans="1:30">
      <c r="A28" s="28"/>
      <c r="B28" s="14"/>
      <c r="C28" s="14"/>
      <c r="D28" s="14"/>
      <c r="E28" s="14"/>
      <c r="F28" s="14"/>
      <c r="G28" s="14"/>
      <c r="H28" s="14"/>
      <c r="I28" s="14"/>
      <c r="J28" s="14"/>
      <c r="K28" s="14"/>
      <c r="L28" s="14"/>
      <c r="M28" s="14"/>
      <c r="N28" s="29"/>
      <c r="O28" s="14"/>
      <c r="P28" s="16"/>
      <c r="AC28" s="34"/>
    </row>
    <row r="29" spans="1:30">
      <c r="A29" s="28"/>
      <c r="B29" s="14"/>
      <c r="C29" s="14"/>
      <c r="D29" s="14"/>
      <c r="E29" s="14"/>
      <c r="F29" s="14"/>
      <c r="G29" s="14"/>
      <c r="H29" s="14"/>
      <c r="I29" s="14"/>
      <c r="J29" s="14"/>
      <c r="K29" s="14"/>
      <c r="L29" s="14"/>
      <c r="M29" s="14"/>
      <c r="N29" s="29"/>
      <c r="O29" s="14"/>
      <c r="P29" s="16"/>
      <c r="AC29" s="34"/>
    </row>
    <row r="30" spans="1:30" ht="13.8" thickBot="1">
      <c r="A30" s="35"/>
      <c r="B30" s="36"/>
      <c r="C30" s="36"/>
      <c r="D30" s="36"/>
      <c r="E30" s="36"/>
      <c r="F30" s="36"/>
      <c r="G30" s="36"/>
      <c r="H30" s="36"/>
      <c r="I30" s="36"/>
      <c r="J30" s="36"/>
      <c r="K30" s="36"/>
      <c r="L30" s="36"/>
      <c r="M30" s="36"/>
      <c r="N30" s="37"/>
      <c r="O30" s="14"/>
      <c r="P30" s="38"/>
      <c r="Q30" s="39"/>
      <c r="R30" s="39"/>
      <c r="S30" s="39"/>
      <c r="T30" s="39"/>
      <c r="U30" s="39"/>
      <c r="V30" s="39"/>
      <c r="W30" s="39"/>
      <c r="X30" s="39"/>
      <c r="Y30" s="39"/>
      <c r="Z30" s="39"/>
      <c r="AA30" s="39"/>
      <c r="AB30" s="39"/>
      <c r="AC30" s="40"/>
    </row>
    <row r="31" spans="1:30">
      <c r="A31" s="41"/>
      <c r="C31" s="14"/>
      <c r="D31" s="14"/>
      <c r="E31" s="14"/>
      <c r="F31" s="14"/>
      <c r="G31" s="14"/>
      <c r="H31" s="14"/>
      <c r="I31" s="14"/>
      <c r="J31" s="14"/>
      <c r="K31" s="14"/>
      <c r="L31" s="14"/>
      <c r="M31" s="14"/>
      <c r="N31" s="14"/>
      <c r="O31" s="14"/>
    </row>
    <row r="32" spans="1:30">
      <c r="O32" s="14"/>
    </row>
    <row r="33" spans="1:29">
      <c r="K33" s="429" t="s">
        <v>29</v>
      </c>
      <c r="O33" s="14"/>
    </row>
    <row r="34" spans="1:29">
      <c r="O34" s="14"/>
    </row>
    <row r="35" spans="1:29">
      <c r="O35" s="14"/>
    </row>
    <row r="36" spans="1:29">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29">
      <c r="Q37" s="186" t="s">
        <v>231</v>
      </c>
      <c r="R37" s="186"/>
      <c r="S37" s="186"/>
      <c r="T37" s="186"/>
      <c r="U37" s="186"/>
      <c r="V37" s="186"/>
      <c r="W37" s="186"/>
      <c r="X37" s="186"/>
    </row>
    <row r="38" spans="1:29">
      <c r="Q38" s="186" t="s">
        <v>232</v>
      </c>
      <c r="R38" s="186"/>
      <c r="S38" s="186"/>
      <c r="T38" s="186"/>
      <c r="U38" s="186"/>
      <c r="V38" s="186"/>
      <c r="W38" s="186"/>
      <c r="X38" s="186"/>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スポンサー広告</vt:lpstr>
      <vt:lpstr>19　ノロウイルス関連情報 </vt:lpstr>
      <vt:lpstr>19  衛生訓話</vt:lpstr>
      <vt:lpstr>19　新型コロナウイルス情報</vt:lpstr>
      <vt:lpstr>19　食中毒記事等 </vt:lpstr>
      <vt:lpstr>19　海外情報</vt:lpstr>
      <vt:lpstr>18(17)　感染症情報</vt:lpstr>
      <vt:lpstr>19　感染症統計</vt:lpstr>
      <vt:lpstr>19 食品回収</vt:lpstr>
      <vt:lpstr>19　食品表示</vt:lpstr>
      <vt:lpstr>19　 残留農薬　等 </vt:lpstr>
      <vt:lpstr>'18(17)　感染症情報'!Print_Area</vt:lpstr>
      <vt:lpstr>'19  衛生訓話'!Print_Area</vt:lpstr>
      <vt:lpstr>'19　 残留農薬　等 '!Print_Area</vt:lpstr>
      <vt:lpstr>'19　ノロウイルス関連情報 '!Print_Area</vt:lpstr>
      <vt:lpstr>'19　海外情報'!Print_Area</vt:lpstr>
      <vt:lpstr>'19　感染症統計'!Print_Area</vt:lpstr>
      <vt:lpstr>'19　食中毒記事等 '!Print_Area</vt:lpstr>
      <vt:lpstr>'19 食品回収'!Print_Area</vt:lpstr>
      <vt:lpstr>'19　食品表示'!Print_Area</vt:lpstr>
      <vt:lpstr>スポンサー広告!Print_Area</vt:lpstr>
      <vt:lpstr>'19　 残留農薬　等 '!Print_Titles</vt:lpstr>
      <vt:lpstr>'19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2022-05-22T13:12:46Z</dcterms:modified>
</cp:coreProperties>
</file>