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filterPrivacy="1" codeName="ThisWorkbook"/>
  <xr:revisionPtr revIDLastSave="0" documentId="13_ncr:1_{5857E2CA-DA5A-47B4-A63C-FA6BE83423F7}" xr6:coauthVersionLast="47" xr6:coauthVersionMax="47" xr10:uidLastSave="{00000000-0000-0000-0000-000000000000}"/>
  <bookViews>
    <workbookView xWindow="-108" yWindow="-108" windowWidth="23256" windowHeight="12576" firstSheet="1" activeTab="2" xr2:uid="{00000000-000D-0000-FFFF-FFFF00000000}"/>
  </bookViews>
  <sheets>
    <sheet name="ヘッドライン" sheetId="78" state="hidden" r:id="rId1"/>
    <sheet name="スポンサー広告" sheetId="95" r:id="rId2"/>
    <sheet name="14　ノロウイルス関連情報 " sheetId="101" r:id="rId3"/>
    <sheet name="14 衛生訓話" sheetId="113" r:id="rId4"/>
    <sheet name="14　新型コロナウイルス情報" sheetId="82" r:id="rId5"/>
    <sheet name="14　食中毒記事等 " sheetId="29" r:id="rId6"/>
    <sheet name="14　海外情報" sheetId="31" r:id="rId7"/>
    <sheet name="13　感染症情報" sheetId="103" r:id="rId8"/>
    <sheet name="14　感染症統計" sheetId="106" r:id="rId9"/>
    <sheet name="14 食品回収" sheetId="60" r:id="rId10"/>
    <sheet name="14　食品表示" sheetId="34" r:id="rId11"/>
    <sheet name="14　 残留農薬　等 " sheetId="35" r:id="rId12"/>
  </sheets>
  <definedNames>
    <definedName name="_xlnm._FilterDatabase" localSheetId="11" hidden="1">'14　 残留農薬　等 '!$A$1:$C$1</definedName>
    <definedName name="_xlnm._FilterDatabase" localSheetId="2" hidden="1">'14　ノロウイルス関連情報 '!$A$22:$G$75</definedName>
    <definedName name="_xlnm._FilterDatabase" localSheetId="5" hidden="1">'14　食中毒記事等 '!$A$1:$D$1</definedName>
    <definedName name="_xlnm.Print_Area" localSheetId="7">'13　感染症情報'!$A$1:$E$21</definedName>
    <definedName name="_xlnm.Print_Area" localSheetId="11">'14　 残留農薬　等 '!$A$1:$A$16</definedName>
    <definedName name="_xlnm.Print_Area" localSheetId="2">'14　ノロウイルス関連情報 '!$A$1:$N$84</definedName>
    <definedName name="_xlnm.Print_Area" localSheetId="3">'14 衛生訓話'!$A$1:$R$21</definedName>
    <definedName name="_xlnm.Print_Area" localSheetId="6">'14　海外情報'!$A$1:$C$41</definedName>
    <definedName name="_xlnm.Print_Area" localSheetId="8">'14　感染症統計'!$A$1:$AC$36</definedName>
    <definedName name="_xlnm.Print_Area" localSheetId="5">'14　食中毒記事等 '!$A$1:$D$39</definedName>
    <definedName name="_xlnm.Print_Area" localSheetId="9">'14 食品回収'!$A$1:$E$38</definedName>
    <definedName name="_xlnm.Print_Area" localSheetId="10">'14　食品表示'!$A$1:$N$21</definedName>
    <definedName name="_xlnm.Print_Area" localSheetId="1">スポンサー広告!$C$1:$Y$18</definedName>
    <definedName name="_xlnm.Print_Titles" localSheetId="11">'14　 残留農薬　等 '!$1:$1</definedName>
    <definedName name="_xlnm.Print_Titles" localSheetId="5">'14　食中毒記事等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7" i="78" l="1"/>
  <c r="C14" i="78"/>
  <c r="B14" i="78"/>
  <c r="C13" i="78"/>
  <c r="B13" i="78"/>
  <c r="B11" i="78"/>
  <c r="B28" i="101" l="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L30" i="82"/>
  <c r="K28" i="82"/>
  <c r="K29" i="82"/>
  <c r="K30" i="82"/>
  <c r="I30" i="82"/>
  <c r="L27" i="82"/>
  <c r="B12" i="78"/>
  <c r="B15" i="78" l="1"/>
  <c r="B4" i="106"/>
  <c r="C4" i="106"/>
  <c r="D4" i="106"/>
  <c r="E4" i="106"/>
  <c r="F4" i="106"/>
  <c r="G4" i="106"/>
  <c r="H4" i="106"/>
  <c r="I4" i="106"/>
  <c r="J4" i="106"/>
  <c r="K4" i="106"/>
  <c r="L4" i="106"/>
  <c r="M4" i="106"/>
  <c r="P4" i="106"/>
  <c r="Q4" i="106"/>
  <c r="AC4" i="106" s="1"/>
  <c r="R4" i="106"/>
  <c r="S4" i="106"/>
  <c r="T4" i="106"/>
  <c r="U4" i="106"/>
  <c r="V4" i="106"/>
  <c r="W4" i="106"/>
  <c r="X4" i="106"/>
  <c r="Y4" i="106"/>
  <c r="Z4" i="106"/>
  <c r="AA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I18" i="82"/>
  <c r="N14" i="82" l="1"/>
  <c r="I22" i="82"/>
  <c r="B16" i="78"/>
  <c r="B9" i="78" l="1"/>
  <c r="B10" i="78" l="1"/>
  <c r="G75" i="101" l="1"/>
  <c r="F75" i="101" s="1"/>
  <c r="G74" i="101"/>
  <c r="G73" i="101"/>
  <c r="D10" i="78" s="1"/>
  <c r="N71" i="101"/>
  <c r="M71" i="101"/>
  <c r="G70" i="101"/>
  <c r="B70" i="101" s="1"/>
  <c r="G69" i="101"/>
  <c r="G68" i="101"/>
  <c r="G67" i="101"/>
  <c r="G66" i="101"/>
  <c r="G65" i="101"/>
  <c r="G64" i="101"/>
  <c r="G63" i="101"/>
  <c r="G62" i="101"/>
  <c r="G61" i="101"/>
  <c r="G60" i="101"/>
  <c r="G59" i="101"/>
  <c r="G58" i="101"/>
  <c r="G57" i="101"/>
  <c r="G56" i="101"/>
  <c r="G55" i="101"/>
  <c r="G54" i="101"/>
  <c r="G53" i="101"/>
  <c r="G52" i="101"/>
  <c r="G51" i="101"/>
  <c r="G50" i="101"/>
  <c r="G49" i="101"/>
  <c r="G48" i="101"/>
  <c r="G47" i="101"/>
  <c r="G46" i="101"/>
  <c r="G45" i="101"/>
  <c r="G44" i="101"/>
  <c r="G43" i="101"/>
  <c r="G42" i="101"/>
  <c r="G41" i="101"/>
  <c r="G40" i="101"/>
  <c r="G39" i="101"/>
  <c r="G38" i="101"/>
  <c r="G37" i="101"/>
  <c r="G36" i="101"/>
  <c r="G35" i="101"/>
  <c r="G34" i="101"/>
  <c r="G33" i="101"/>
  <c r="G32" i="101"/>
  <c r="G31" i="101"/>
  <c r="G30" i="101"/>
  <c r="G29" i="101"/>
  <c r="G28" i="101"/>
  <c r="G27" i="101"/>
  <c r="B27" i="101" s="1"/>
  <c r="G26" i="101"/>
  <c r="B26" i="101" s="1"/>
  <c r="G25" i="101"/>
  <c r="B25" i="101" s="1"/>
  <c r="G24" i="101"/>
  <c r="B24" i="101" s="1"/>
  <c r="G23" i="101"/>
  <c r="B23" i="101" s="1"/>
  <c r="I74" i="101" l="1"/>
  <c r="I73" i="101"/>
  <c r="F10" i="78" s="1"/>
  <c r="M75" i="101"/>
  <c r="K75" i="101"/>
  <c r="K23" i="82" l="1"/>
  <c r="I21" i="82"/>
  <c r="K13" i="82" l="1"/>
  <c r="L24" i="82" l="1"/>
  <c r="B18" i="78" l="1"/>
  <c r="K14" i="82" l="1"/>
  <c r="I13" i="82" l="1"/>
  <c r="L26" i="82" l="1"/>
  <c r="K27" i="82" l="1"/>
  <c r="K26" i="82"/>
  <c r="K18" i="82"/>
  <c r="K19" i="82"/>
  <c r="K20" i="82"/>
  <c r="K21" i="82"/>
  <c r="K22" i="82"/>
  <c r="K24" i="82"/>
  <c r="K25" i="82"/>
  <c r="K17" i="82"/>
  <c r="K16" i="82"/>
  <c r="K15" i="82"/>
  <c r="L15" i="82"/>
  <c r="I14" i="82" l="1"/>
  <c r="L13" i="82" l="1"/>
  <c r="L14" i="82"/>
  <c r="I15" i="82"/>
  <c r="I16" i="82"/>
  <c r="I17" i="82"/>
  <c r="I19" i="82"/>
  <c r="I20" i="82"/>
  <c r="I23"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<sst xmlns="http://schemas.openxmlformats.org/spreadsheetml/2006/main" count="737" uniqueCount="513">
  <si>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</si>
  <si>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</si>
  <si>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</si>
  <si>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</si>
  <si>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</si>
  <si>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</si>
  <si>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</si>
  <si>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</si>
  <si>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</si>
  <si>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</si>
  <si>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</si>
  <si>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</si>
  <si>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</si>
  <si>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</si>
  <si>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</si>
  <si>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</si>
  <si>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</si>
  <si>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</si>
  <si>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</si>
  <si>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</si>
  <si>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</si>
  <si>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</si>
  <si>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</si>
  <si>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</si>
  <si>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</si>
  <si>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</si>
  <si>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</si>
  <si>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</si>
  <si>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</si>
  <si>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</si>
  <si>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</si>
  <si>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</si>
  <si>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</si>
  <si>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</si>
  <si>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</si>
  <si>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</si>
  <si>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</si>
  <si>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</si>
  <si>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</si>
  <si>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</si>
  <si>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</si>
  <si>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</si>
  <si>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</si>
  <si>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</si>
  <si>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</si>
  <si>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</si>
  <si>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</si>
  <si>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</si>
  <si>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</si>
  <si>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</si>
  <si>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</si>
  <si>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</si>
  <si>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</si>
  <si>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</si>
  <si>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</si>
  <si>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</si>
  <si>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</si>
  <si>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</si>
  <si>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</si>
  <si>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</si>
  <si>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</si>
  <si>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</si>
  <si>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</si>
  <si>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</si>
  <si>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</si>
  <si>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</si>
  <si>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</si>
  <si>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</si>
  <si>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</si>
  <si>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</si>
  <si>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</si>
  <si>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</si>
  <si>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</si>
  <si>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</si>
  <si>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</si>
  <si>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</si>
  <si>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</si>
  <si>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</si>
  <si>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</si>
  <si>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</si>
  <si>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</si>
  <si>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</si>
  <si>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</si>
  <si>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</si>
  <si>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</si>
  <si>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</si>
  <si>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</si>
  <si>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</si>
  <si>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</si>
  <si>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</si>
  <si>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</si>
  <si>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</si>
  <si>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</si>
  <si>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</si>
  <si>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</si>
  <si>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</si>
  <si>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</si>
  <si>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</si>
  <si>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</si>
  <si>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</si>
  <si>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</si>
  <si>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</si>
  <si>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</si>
  <si>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</si>
  <si>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</si>
  <si>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</si>
  <si>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</si>
  <si>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</si>
  <si>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</si>
  <si>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</si>
  <si>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</si>
  <si>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</si>
  <si>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</si>
  <si>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</si>
  <si>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</si>
  <si>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</si>
  <si>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</si>
  <si>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</si>
  <si>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</si>
  <si>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</si>
  <si>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</si>
  <si>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その他は割愛</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</si>
  <si>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</si>
  <si>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</si>
  <si>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</si>
  <si>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</si>
  <si>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</si>
  <si>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</si>
  <si>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</si>
  <si>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</si>
  <si>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</si>
  <si>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</si>
  <si>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</si>
  <si>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</si>
  <si>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</si>
  <si>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</si>
  <si>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</si>
  <si>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</si>
  <si>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 xml:space="preserve"> </t>
    <phoneticPr fontId="34"/>
  </si>
  <si>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</si>
  <si>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</si>
  <si>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</si>
  <si>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</si>
  <si>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</si>
  <si>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</si>
  <si>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</si>
  <si>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</si>
  <si>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</si>
  <si>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</si>
  <si>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</si>
  <si>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</si>
  <si>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</si>
  <si>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</si>
  <si>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</si>
  <si>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</si>
  <si>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</si>
  <si>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</si>
  <si>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</si>
  <si>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</si>
  <si>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</si>
  <si>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</si>
  <si>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</si>
  <si>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</si>
  <si>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</si>
  <si>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</si>
  <si>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</si>
  <si>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</si>
  <si>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</si>
  <si>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</si>
  <si>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</si>
  <si>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4"/>
  </si>
  <si>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4"/>
  </si>
  <si>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4"/>
  </si>
  <si>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4"/>
  </si>
  <si>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4"/>
  </si>
  <si>
    <t>　</t>
    <phoneticPr fontId="34"/>
  </si>
  <si>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</si>
  <si>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</si>
  <si>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</si>
  <si>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</si>
  <si>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</si>
  <si>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</si>
  <si>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</si>
  <si>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</si>
  <si>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</si>
  <si>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</si>
  <si>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</si>
  <si>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</si>
  <si>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</si>
  <si>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</si>
  <si>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</si>
  <si>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</si>
  <si>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</si>
  <si>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</si>
  <si>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</si>
  <si>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</si>
  <si>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フランス</t>
    <phoneticPr fontId="107"/>
  </si>
  <si>
    <t>ドイツ</t>
    <phoneticPr fontId="107"/>
  </si>
  <si>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</si>
  <si>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</si>
  <si>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7"/>
  </si>
  <si>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7"/>
  </si>
  <si>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7"/>
  </si>
  <si>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7"/>
  </si>
  <si>
    <t>3.  地域住民、同居者の参加団体に感染者が確認された段階</t>
    <phoneticPr fontId="107"/>
  </si>
  <si>
    <t>2021年</t>
  </si>
  <si>
    <t>2021年</t>
    <phoneticPr fontId="5"/>
  </si>
  <si>
    <t>日本</t>
    <rPh sb="0" eb="2">
      <t>ニホン</t>
    </rPh>
    <phoneticPr fontId="107"/>
  </si>
  <si>
    <t>・長期間休業に対する対策　従業員のケア</t>
    <phoneticPr fontId="107"/>
  </si>
  <si>
    <t>　</t>
    <phoneticPr fontId="107"/>
  </si>
  <si>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7"/>
  </si>
  <si>
    <t>PCR検査確認</t>
    <rPh sb="3" eb="5">
      <t>ケンサ</t>
    </rPh>
    <rPh sb="5" eb="7">
      <t>カクニン</t>
    </rPh>
    <phoneticPr fontId="107"/>
  </si>
  <si>
    <t>無症状なら１週間経過と就業制限</t>
    <rPh sb="0" eb="3">
      <t>ムショウジョウ</t>
    </rPh>
    <rPh sb="6" eb="8">
      <t>シュウカン</t>
    </rPh>
    <rPh sb="8" eb="10">
      <t>ケイカ</t>
    </rPh>
    <rPh sb="11" eb="13">
      <t>シュウギョウ</t>
    </rPh>
    <rPh sb="13" eb="15">
      <t>セイゲン</t>
    </rPh>
    <phoneticPr fontId="107"/>
  </si>
  <si>
    <t>★</t>
    <phoneticPr fontId="107"/>
  </si>
  <si>
    <t>★PCR+</t>
    <phoneticPr fontId="107"/>
  </si>
  <si>
    <t>保健所　　       医療機関</t>
    <phoneticPr fontId="107"/>
  </si>
  <si>
    <t>行動履歴整理</t>
    <rPh sb="0" eb="2">
      <t>コウドウ</t>
    </rPh>
    <rPh sb="2" eb="4">
      <t>リレキ</t>
    </rPh>
    <rPh sb="4" eb="6">
      <t>セイリ</t>
    </rPh>
    <phoneticPr fontId="107"/>
  </si>
  <si>
    <r>
      <rPr>
        <sz val="13"/>
        <color theme="0"/>
        <rFont val="ＭＳ Ｐゴシック"/>
        <family val="3"/>
        <charset val="128"/>
      </rPr>
      <t>南アフリカ</t>
    </r>
    <rPh sb="0" eb="1">
      <t>ミナミ</t>
    </rPh>
    <phoneticPr fontId="5"/>
  </si>
  <si>
    <t xml:space="preserve"> </t>
    <phoneticPr fontId="16"/>
  </si>
  <si>
    <t xml:space="preserve"> </t>
    <phoneticPr fontId="107"/>
  </si>
  <si>
    <t>厚生労働省：国内の発生状況など
https://www.mhlw.go.jp/stf/covid-19/kokunainohasseijoukyou.html#h2_1
厚生労働省：データからわかる－新型コロナウイルス感染症情報－
https：//covid19.mhlw.go.jp/</t>
    <phoneticPr fontId="107"/>
  </si>
  <si>
    <t>https://www.mhlw.go.jp/stf/covid-19/kokunainohasseijoukyou.html#h2_1</t>
    <phoneticPr fontId="107"/>
  </si>
  <si>
    <t>厚生労働省：データからわかる－新型コロナウイルス感染症情報－</t>
    <phoneticPr fontId="107"/>
  </si>
  <si>
    <t xml:space="preserve">
</t>
    <phoneticPr fontId="107"/>
  </si>
  <si>
    <t>https：//covid19.mhlw.go.jp/</t>
    <phoneticPr fontId="107"/>
  </si>
  <si>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</si>
  <si>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</si>
  <si>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r>
      <rPr>
        <sz val="13"/>
        <color theme="0"/>
        <rFont val="ＭＳ Ｐゴシック"/>
        <family val="3"/>
        <charset val="128"/>
      </rPr>
      <t>イラン</t>
    </r>
    <phoneticPr fontId="5"/>
  </si>
  <si>
    <r>
      <rPr>
        <sz val="13"/>
        <color theme="0"/>
        <rFont val="ＭＳ Ｐゴシック"/>
        <family val="3"/>
        <charset val="128"/>
      </rPr>
      <t>ロシア</t>
    </r>
    <phoneticPr fontId="5"/>
  </si>
  <si>
    <r>
      <rPr>
        <sz val="13"/>
        <color theme="0"/>
        <rFont val="ＭＳ Ｐゴシック"/>
        <family val="3"/>
        <charset val="128"/>
      </rPr>
      <t>ブラジル</t>
    </r>
    <phoneticPr fontId="5"/>
  </si>
  <si>
    <t>&gt;</t>
    <phoneticPr fontId="107"/>
  </si>
  <si>
    <r>
      <rPr>
        <sz val="13"/>
        <color theme="0"/>
        <rFont val="Inherit"/>
        <family val="2"/>
      </rPr>
      <t>スペイン</t>
    </r>
    <phoneticPr fontId="107"/>
  </si>
  <si>
    <r>
      <rPr>
        <sz val="13"/>
        <color theme="0"/>
        <rFont val="ＭＳ Ｐゴシック"/>
        <family val="3"/>
        <charset val="128"/>
      </rPr>
      <t>パキスタン</t>
    </r>
    <phoneticPr fontId="5"/>
  </si>
  <si>
    <r>
      <rPr>
        <sz val="13"/>
        <color theme="0"/>
        <rFont val="ＭＳ Ｐゴシック"/>
        <family val="3"/>
        <charset val="128"/>
      </rPr>
      <t>米国</t>
    </r>
    <rPh sb="0" eb="2">
      <t>ベイコク</t>
    </rPh>
    <phoneticPr fontId="5"/>
  </si>
  <si>
    <r>
      <rPr>
        <sz val="13"/>
        <color theme="0"/>
        <rFont val="ＭＳ Ｐゴシック"/>
        <family val="3"/>
        <charset val="128"/>
      </rPr>
      <t>インド</t>
    </r>
    <phoneticPr fontId="5"/>
  </si>
  <si>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</si>
  <si>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rPr>
        <sz val="13"/>
        <color theme="0"/>
        <rFont val="ＭＳ Ｐゴシック"/>
        <family val="3"/>
        <charset val="128"/>
      </rPr>
      <t>トルコ</t>
    </r>
    <phoneticPr fontId="5"/>
  </si>
  <si>
    <r>
      <rPr>
        <sz val="13"/>
        <color theme="0"/>
        <rFont val="ＭＳ Ｐゴシック"/>
        <family val="3"/>
        <charset val="128"/>
      </rPr>
      <t>チリ</t>
    </r>
    <phoneticPr fontId="5"/>
  </si>
  <si>
    <r>
      <rPr>
        <sz val="13"/>
        <color theme="0"/>
        <rFont val="ＭＳ Ｐゴシック"/>
        <family val="3"/>
        <charset val="128"/>
      </rPr>
      <t>メキシコ</t>
    </r>
    <phoneticPr fontId="5"/>
  </si>
  <si>
    <t xml:space="preserve">業者
</t>
    <rPh sb="0" eb="2">
      <t>ギョウシャ</t>
    </rPh>
    <phoneticPr fontId="5"/>
  </si>
  <si>
    <t>コロナ・ワクチン接種予定と内容　(菅前首相の最大の功績)</t>
    <rPh sb="8" eb="10">
      <t>セッシュ</t>
    </rPh>
    <rPh sb="10" eb="12">
      <t>ヨテイ</t>
    </rPh>
    <rPh sb="13" eb="15">
      <t>ナイヨウ</t>
    </rPh>
    <rPh sb="17" eb="18">
      <t>スガ</t>
    </rPh>
    <rPh sb="18" eb="21">
      <t>ゼンシュショウ</t>
    </rPh>
    <rPh sb="22" eb="24">
      <t>サイダイ</t>
    </rPh>
    <rPh sb="25" eb="27">
      <t>コウセキ</t>
    </rPh>
    <phoneticPr fontId="107"/>
  </si>
  <si>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</si>
  <si>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</si>
  <si>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</si>
  <si>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</si>
  <si>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 xml:space="preserve"> 全国指数</t>
    <phoneticPr fontId="5"/>
  </si>
  <si>
    <t>先週より</t>
    <phoneticPr fontId="5"/>
  </si>
  <si>
    <t>北海道</t>
    <rPh sb="0" eb="3">
      <t>ホッカイドウ</t>
    </rPh>
    <phoneticPr fontId="107"/>
  </si>
  <si>
    <t xml:space="preserve">腸チフス
</t>
    <rPh sb="0" eb="1">
      <t>チョウレイカンセンチイキ</t>
    </rPh>
    <phoneticPr fontId="5"/>
  </si>
  <si>
    <t>腸チフス1例 感染地域：インド</t>
    <phoneticPr fontId="107"/>
  </si>
  <si>
    <t>　    レベル2</t>
    <phoneticPr fontId="5"/>
  </si>
  <si>
    <t>8．衛生訓話</t>
    <rPh sb="2" eb="4">
      <t>エイセイ</t>
    </rPh>
    <rPh sb="4" eb="6">
      <t>クンワ</t>
    </rPh>
    <phoneticPr fontId="5"/>
  </si>
  <si>
    <t>12-21年月平均</t>
  </si>
  <si>
    <t>南アフリカの     ο株は1ヶ月で終息している</t>
    <rPh sb="0" eb="1">
      <t>ミナミ</t>
    </rPh>
    <rPh sb="12" eb="13">
      <t>カブ</t>
    </rPh>
    <rPh sb="16" eb="17">
      <t>ゲツ</t>
    </rPh>
    <rPh sb="18" eb="20">
      <t>シュウソク</t>
    </rPh>
    <phoneticPr fontId="107"/>
  </si>
  <si>
    <t xml:space="preserve">           </t>
    <phoneticPr fontId="107"/>
  </si>
  <si>
    <t xml:space="preserve">             南アフリカ</t>
    <rPh sb="13" eb="14">
      <t>ミナミ</t>
    </rPh>
    <phoneticPr fontId="107"/>
  </si>
  <si>
    <t>　　　　　　　</t>
    <phoneticPr fontId="107"/>
  </si>
  <si>
    <t>　　日本でのο株の感染は80,000～120,000人/日で約一ヵ月　</t>
    <phoneticPr fontId="107"/>
  </si>
  <si>
    <t>　　　　1月下旬から2月下旬</t>
    <rPh sb="5" eb="6">
      <t>ガツ</t>
    </rPh>
    <rPh sb="6" eb="8">
      <t>ゲジュン</t>
    </rPh>
    <rPh sb="11" eb="12">
      <t>ガツ</t>
    </rPh>
    <rPh sb="12" eb="14">
      <t>ゲシュン</t>
    </rPh>
    <phoneticPr fontId="107"/>
  </si>
  <si>
    <t>お見積り、ご注文はこちらから</t>
    <rPh sb="1" eb="3">
      <t>ミツモ</t>
    </rPh>
    <rPh sb="6" eb="8">
      <t>チュウモン</t>
    </rPh>
    <phoneticPr fontId="107"/>
  </si>
  <si>
    <t>株式会社Food・Safety</t>
    <rPh sb="0" eb="4">
      <t>カブシキガイシャ</t>
    </rPh>
    <phoneticPr fontId="107"/>
  </si>
  <si>
    <t>株式会社Food・Safety</t>
    <phoneticPr fontId="107"/>
  </si>
  <si>
    <t>ノロウイルス指数平年より低いものの感染中</t>
    <rPh sb="6" eb="8">
      <t>シスウ</t>
    </rPh>
    <rPh sb="8" eb="10">
      <t>ヘイネン</t>
    </rPh>
    <rPh sb="12" eb="13">
      <t>ヒク</t>
    </rPh>
    <rPh sb="17" eb="20">
      <t>カンセンチュウ</t>
    </rPh>
    <phoneticPr fontId="5"/>
  </si>
  <si>
    <t>2022年</t>
    <phoneticPr fontId="5"/>
  </si>
  <si>
    <t>1月</t>
    <phoneticPr fontId="107"/>
  </si>
  <si>
    <t>ノロウイルスが流行しています</t>
    <rPh sb="7" eb="9">
      <t>リュウコウ</t>
    </rPh>
    <phoneticPr fontId="5"/>
  </si>
  <si>
    <t>必要な人だけ病院措置であとは自宅療養が必要な対策</t>
    <rPh sb="0" eb="2">
      <t>ヒツヨウ</t>
    </rPh>
    <rPh sb="3" eb="4">
      <t>ヒト</t>
    </rPh>
    <rPh sb="6" eb="8">
      <t>ビョウイン</t>
    </rPh>
    <rPh sb="8" eb="10">
      <t>ソチ</t>
    </rPh>
    <rPh sb="14" eb="18">
      <t>ジタクリョウヨウ</t>
    </rPh>
    <rPh sb="19" eb="21">
      <t>ヒツヨウ</t>
    </rPh>
    <rPh sb="22" eb="24">
      <t>タイサク</t>
    </rPh>
    <phoneticPr fontId="107"/>
  </si>
  <si>
    <r>
      <rPr>
        <sz val="13"/>
        <color theme="0"/>
        <rFont val="ＭＳ Ｐゴシック"/>
        <family val="3"/>
        <charset val="128"/>
      </rPr>
      <t>カナダ</t>
    </r>
    <phoneticPr fontId="5"/>
  </si>
  <si>
    <t>南アフリカではピークアウト　まもなく日本でもピークアウトが始まります</t>
    <rPh sb="0" eb="1">
      <t>ミナミ</t>
    </rPh>
    <rPh sb="18" eb="20">
      <t>ニホン</t>
    </rPh>
    <rPh sb="29" eb="30">
      <t>ハジ</t>
    </rPh>
    <phoneticPr fontId="107"/>
  </si>
  <si>
    <t>9-10月、4月以降　
施設の所在市町村で流行・食中毒が報告される　
定点観測値が5.00前後</t>
    <phoneticPr fontId="5"/>
  </si>
  <si>
    <t>【情報共有】　週間・情報収集/情報は毎週確認する
【常設】　嘔吐物処理セットの配備
【体調管理】従業員の健康状況を徹底し、不良者は調理・加工ラインより外す</t>
    <rPh sb="26" eb="28">
      <t>ジョウセツ</t>
    </rPh>
    <rPh sb="30" eb="32">
      <t>オウト</t>
    </rPh>
    <rPh sb="32" eb="33">
      <t>ブツ</t>
    </rPh>
    <rPh sb="33" eb="35">
      <t>ショリ</t>
    </rPh>
    <rPh sb="39" eb="41">
      <t>ハイビ</t>
    </rPh>
    <phoneticPr fontId="5"/>
  </si>
  <si>
    <t xml:space="preserve">  
</t>
    <phoneticPr fontId="16"/>
  </si>
  <si>
    <t>毎週　　ひとつ　　覚えていきましょう</t>
    <phoneticPr fontId="5"/>
  </si>
  <si>
    <t>管理レベル「2」　</t>
    <phoneticPr fontId="5"/>
  </si>
  <si>
    <t xml:space="preserve"> 商品名                                                                   会社名 食品名称                                           機能性関与成分  含有量            届出効果(略)         届出日
G1182	【G1182】
熟成発酵キムチ王（白菜キムチ）	株式会社パシオン	はくさいキムチ（刻み）	フラクトオリゴ糖	3g	お腹の調子を整える	2022/01/29
	G1153	【G1153】
豊熟黒大蒜　機能性表示食品	株式会社スパン・ライフ	加工にんにく	GABA	12.3mg	血圧を下げる	2022/01/26
	G1142	【G1142】
弁天丸ほうれん草	大協青果株式会社	ホウレンソウ	ルテイン	10mg	光による刺激から目を保護するとされる網膜（黄斑部）色素を増加させる	2022/01/24
	G1139	【G1139】
黒の恵み　機能性表示食品	有限会社奈良岡ファーム	加工にんにく	GABA	12.3㎎	血圧を下げる	2022/01/22
	G1127	【G1127】
熟成黒にんにく　機能性表示食品	株式会社たから	にんにく加工品	GABA	12.3ｍｇ	血圧を下げる	2022/01/19</t>
    <phoneticPr fontId="16"/>
  </si>
  <si>
    <t>中国</t>
    <rPh sb="0" eb="2">
      <t>チュウゴク</t>
    </rPh>
    <phoneticPr fontId="107"/>
  </si>
  <si>
    <t>　　　　　欧州</t>
    <rPh sb="5" eb="7">
      <t>オウシュウ</t>
    </rPh>
    <phoneticPr fontId="107"/>
  </si>
  <si>
    <t>かなり少ない</t>
    <rPh sb="3" eb="4">
      <t>スク</t>
    </rPh>
    <phoneticPr fontId="107"/>
  </si>
  <si>
    <t>　↓　職場の先輩は以下のことを理解して　わかり易く　指導しましょう　↓</t>
    <phoneticPr fontId="5"/>
  </si>
  <si>
    <t>岩国市内の飲食店の仕出し弁当を食べた男女９人が、おう吐や下痢などの症状を訴え、県は、弁当が原因のノロウイルスによる食中毒と断定し、この飲食店を７日から３日間の営業停止処分にしました。</t>
    <phoneticPr fontId="107"/>
  </si>
  <si>
    <t>NHK</t>
    <phoneticPr fontId="107"/>
  </si>
  <si>
    <t>船橋市保健所は6日、同市内の保育園1カ所で、ノロウイルスによる感染性胃腸炎の集団感染が起きたと発表した。園児39人と職員1人の計40人に嘔吐（おうと）や下痢の症状が出たが、いずれも軽症で、快方に向かっている。</t>
    <phoneticPr fontId="107"/>
  </si>
  <si>
    <t>千葉日報</t>
    <rPh sb="0" eb="4">
      <t>チバニッポウ</t>
    </rPh>
    <phoneticPr fontId="107"/>
  </si>
  <si>
    <t>サンシャインシティーズ</t>
    <phoneticPr fontId="107"/>
  </si>
  <si>
    <t>この度、サンシャイン60 スカイレストラン「ジンジャーズビーチサンシャイン」の従業員が、4月2日(土)にノロウイルスに感染していたことが判明いたしました。
感染確認以降、保健所と連携の上対応し、当該店舗につきましては、併せて安全を期し休業をしておりますが、サンシャインシティを日頃よりご利用いただいておりますお客様ならびに多くの関係者の皆様に、多大なご心配をおかけしましたことを深くお詫び申し上げます。</t>
    <phoneticPr fontId="107"/>
  </si>
  <si>
    <t>和歌山県はきょう（７日）海南市の障害者支援施設で入所者や職員１９人が食中毒症状を訴えたことを明らかにしました。県で調べたところ７人中６人の便からノロウイルスが検出され、県は二次感染予防を指導しました。県によりますとこの施設は、社会福祉法人あおい会障害者支援施設太陽の丘で、先月（３月）末からきのう（６日）までの間に食中毒を確認していて、６人の便からノロウイルスを検出しています。</t>
    <phoneticPr fontId="107"/>
  </si>
  <si>
    <t>和歌山放送</t>
    <rPh sb="0" eb="3">
      <t>ワカヤマ</t>
    </rPh>
    <rPh sb="3" eb="5">
      <t>ホウソウ</t>
    </rPh>
    <phoneticPr fontId="107"/>
  </si>
  <si>
    <t>　　　現在感染が拡大している地域はオミクロン株の感染だが、死亡ウ率は以前の半分以下</t>
    <rPh sb="3" eb="5">
      <t>ゲンザイ</t>
    </rPh>
    <rPh sb="5" eb="7">
      <t>カンセン</t>
    </rPh>
    <rPh sb="8" eb="10">
      <t>カクダイ</t>
    </rPh>
    <rPh sb="14" eb="16">
      <t>チイキ</t>
    </rPh>
    <rPh sb="22" eb="23">
      <t>カブ</t>
    </rPh>
    <rPh sb="24" eb="26">
      <t>カンセン</t>
    </rPh>
    <rPh sb="29" eb="31">
      <t>シボウ</t>
    </rPh>
    <rPh sb="32" eb="33">
      <t>リツ</t>
    </rPh>
    <rPh sb="34" eb="36">
      <t>イゼン</t>
    </rPh>
    <rPh sb="37" eb="41">
      <t>ハンブンイカ</t>
    </rPh>
    <phoneticPr fontId="107"/>
  </si>
  <si>
    <t xml:space="preserve">
第四波ο南アフリカ変異株は現在拡大中1,710万人/週　日150万人
既にピークアウト　高止まりから
増加傾向に
世界はBA-2株に置き換わりか
置き換わり過渡期の国は拡大感染、中国で感染拡大、今週からデータ掲載。</t>
    <rPh sb="1" eb="3">
      <t>ダイヨン</t>
    </rPh>
    <rPh sb="3" eb="4">
      <t>ハ</t>
    </rPh>
    <rPh sb="5" eb="6">
      <t>ミナミ</t>
    </rPh>
    <rPh sb="10" eb="13">
      <t>ヘンイカブ</t>
    </rPh>
    <rPh sb="14" eb="16">
      <t>ゲンザイ</t>
    </rPh>
    <rPh sb="16" eb="19">
      <t>カクダイチュウ</t>
    </rPh>
    <rPh sb="24" eb="26">
      <t>マンニン</t>
    </rPh>
    <rPh sb="27" eb="28">
      <t>シュウ</t>
    </rPh>
    <rPh sb="29" eb="30">
      <t>ヒ</t>
    </rPh>
    <rPh sb="33" eb="35">
      <t>マンニン</t>
    </rPh>
    <rPh sb="36" eb="37">
      <t>スデ</t>
    </rPh>
    <rPh sb="45" eb="47">
      <t>タカド</t>
    </rPh>
    <rPh sb="52" eb="56">
      <t>ゾウカケイコウ</t>
    </rPh>
    <rPh sb="58" eb="60">
      <t>セカイ</t>
    </rPh>
    <rPh sb="65" eb="66">
      <t>カブ</t>
    </rPh>
    <rPh sb="67" eb="68">
      <t>オ</t>
    </rPh>
    <rPh sb="69" eb="70">
      <t>カ</t>
    </rPh>
    <rPh sb="74" eb="75">
      <t>オ</t>
    </rPh>
    <rPh sb="76" eb="77">
      <t>カ</t>
    </rPh>
    <rPh sb="79" eb="82">
      <t>カトキ</t>
    </rPh>
    <rPh sb="83" eb="84">
      <t>クニ</t>
    </rPh>
    <rPh sb="85" eb="89">
      <t>カクダイカンセン</t>
    </rPh>
    <rPh sb="90" eb="92">
      <t>チュウゴク</t>
    </rPh>
    <rPh sb="93" eb="97">
      <t>カンセンカクダイ</t>
    </rPh>
    <rPh sb="98" eb="100">
      <t>コンシュウ</t>
    </rPh>
    <rPh sb="105" eb="107">
      <t>ケイサイ</t>
    </rPh>
    <phoneticPr fontId="107"/>
  </si>
  <si>
    <t>回収＆返金</t>
  </si>
  <si>
    <t>九州コーケン</t>
  </si>
  <si>
    <t>ヤマタ水産</t>
  </si>
  <si>
    <t>サミット</t>
  </si>
  <si>
    <t>回収＆返金/交換</t>
  </si>
  <si>
    <t>ベルク</t>
  </si>
  <si>
    <t>ヨーク</t>
  </si>
  <si>
    <t>回収</t>
  </si>
  <si>
    <t>結核例195</t>
    <phoneticPr fontId="5"/>
  </si>
  <si>
    <t>https://www.recall-plus.jp/info/42903</t>
    <phoneticPr fontId="16"/>
  </si>
  <si>
    <t xml:space="preserve"> GⅡ　13週　0例</t>
    <rPh sb="6" eb="7">
      <t>シュウ</t>
    </rPh>
    <phoneticPr fontId="5"/>
  </si>
  <si>
    <t xml:space="preserve"> GⅡ　14週　0例</t>
    <rPh sb="9" eb="10">
      <t>レイ</t>
    </rPh>
    <phoneticPr fontId="5"/>
  </si>
  <si>
    <t>今週のニュース（Noroｖｉｒｕｓ）　(4/11-4/17)</t>
    <rPh sb="0" eb="2">
      <t>コンシュウ</t>
    </rPh>
    <phoneticPr fontId="5"/>
  </si>
  <si>
    <t>2022/13週</t>
    <phoneticPr fontId="5"/>
  </si>
  <si>
    <t>2022/14週</t>
    <phoneticPr fontId="5"/>
  </si>
  <si>
    <t>食中毒情報　(4/11-4/17)</t>
    <rPh sb="0" eb="3">
      <t>ショクチュウドク</t>
    </rPh>
    <rPh sb="3" eb="5">
      <t>ジョウホウ</t>
    </rPh>
    <phoneticPr fontId="5"/>
  </si>
  <si>
    <t>海外情報　(4/11-4/17)</t>
    <rPh sb="0" eb="2">
      <t>カイガイ</t>
    </rPh>
    <rPh sb="2" eb="4">
      <t>ジョウホウ</t>
    </rPh>
    <phoneticPr fontId="5"/>
  </si>
  <si>
    <t>食品リコール・回収情報　 　(4/11-4/17)</t>
    <rPh sb="0" eb="2">
      <t>ショクヒン</t>
    </rPh>
    <rPh sb="7" eb="9">
      <t>カイシュウ</t>
    </rPh>
    <rPh sb="9" eb="11">
      <t>ジョウホウ</t>
    </rPh>
    <phoneticPr fontId="5"/>
  </si>
  <si>
    <t>食品表示　(4/11-4/17)</t>
    <rPh sb="0" eb="2">
      <t>ショクヒン</t>
    </rPh>
    <rPh sb="2" eb="4">
      <t>ヒョウジ</t>
    </rPh>
    <phoneticPr fontId="5"/>
  </si>
  <si>
    <t>残留農薬 (4/11-4/17)</t>
    <rPh sb="0" eb="2">
      <t>ザンリュウ</t>
    </rPh>
    <rPh sb="2" eb="3">
      <t>ノウ</t>
    </rPh>
    <rPh sb="3" eb="4">
      <t>ヤク</t>
    </rPh>
    <phoneticPr fontId="5"/>
  </si>
  <si>
    <t>※2022年 第14週（4/4～4/10） 現在</t>
    <phoneticPr fontId="5"/>
  </si>
  <si>
    <t>発症無</t>
    <rPh sb="0" eb="3">
      <t>ハッショウナシ</t>
    </rPh>
    <phoneticPr fontId="5"/>
  </si>
  <si>
    <t>トライアルカンパ...</t>
  </si>
  <si>
    <t>エルドラド</t>
  </si>
  <si>
    <t>北海道エルム豊上...</t>
  </si>
  <si>
    <t>エースワン</t>
  </si>
  <si>
    <t>オークワ</t>
  </si>
  <si>
    <t>道水</t>
  </si>
  <si>
    <t>大創産業</t>
  </si>
  <si>
    <t>お詫び</t>
  </si>
  <si>
    <t>日東ベスト</t>
  </si>
  <si>
    <t>ファミリーマート...</t>
  </si>
  <si>
    <t>資生堂パーラー</t>
  </si>
  <si>
    <t>銀座本店 金平糖ミックス(子猫) 一括表示シール誤貼付</t>
  </si>
  <si>
    <t>ドンク</t>
  </si>
  <si>
    <t>スイートポテト 一部アレルギー(卵)表示欠落</t>
  </si>
  <si>
    <t>マックスバリュ東...</t>
  </si>
  <si>
    <t>浜北店 7種野菜の甘辛チキン丼 アレルギー(えび,ごま)表示欠落</t>
  </si>
  <si>
    <t>小田急商事</t>
  </si>
  <si>
    <t>OX代々木上原店 旨豚焼売 別商品のラベル誤貼付</t>
  </si>
  <si>
    <t>スズキヤ</t>
  </si>
  <si>
    <t>パンドブラン 一部従来と異なる食品素材配合</t>
  </si>
  <si>
    <t>アルム</t>
  </si>
  <si>
    <t>晴れの国おかやま平地飼いカケッコたまご 一部賞味期限誤記載</t>
  </si>
  <si>
    <t>平塚河内店 ハーフピザ(5品目) 一部表示欠落</t>
  </si>
  <si>
    <t>いなげや</t>
  </si>
  <si>
    <t>大和相模大塚駅前店 ガーリックポテト 特定原材料(乳成分)表示欠落</t>
  </si>
  <si>
    <t>マルタスギヨ</t>
  </si>
  <si>
    <t>数の子わさび 保存方法表示欠落</t>
  </si>
  <si>
    <t>元祖たこ昌</t>
  </si>
  <si>
    <t>たこの唐揚せん 賞味期限誤印字</t>
  </si>
  <si>
    <t>川口差間店 三元豚ガーリックカットステーキ アレルゲン表示欠落</t>
  </si>
  <si>
    <t>生活協同組合ユー...</t>
  </si>
  <si>
    <t>CO・OP数の子わさび 特定原材料(豚肉)表示欠落</t>
  </si>
  <si>
    <t>ローソン高知</t>
  </si>
  <si>
    <t>土佐山田町栄町店 一部賞味期限切れ商品を陳列・販売</t>
  </si>
  <si>
    <t>朝日エアポートサ...</t>
  </si>
  <si>
    <t>舞鶴若狭道六人部PA下り線 くるみゆべし 一部賞味期限切れ</t>
  </si>
  <si>
    <t>新三郎商店</t>
  </si>
  <si>
    <t>しおをかけてたべるプリン・花塩プレーン 一部瓶に欠け</t>
  </si>
  <si>
    <t>オイシス</t>
  </si>
  <si>
    <t>ティラミス風コーヒーゼリー 一部消費期限表示欠落</t>
  </si>
  <si>
    <t>井荻駅前店 塩銀さけ(甘口) 一部消費期限誤表示</t>
  </si>
  <si>
    <t>食用油脂11商品 製造許可範囲外の生産品</t>
  </si>
  <si>
    <t>メガセンタートライアル中間店 照り焼きチキンピザ 保存方法誤表記</t>
  </si>
  <si>
    <t>紅ずわいガニ入りクリームコロッケ 一部表示欠落</t>
  </si>
  <si>
    <t>スモーク信州サーモン 一部賞味期限誤表示</t>
  </si>
  <si>
    <t>角島へ。アレルギー(落花生)表示欠落</t>
  </si>
  <si>
    <t>神田店 かんぱち刺身他 計3品目 一部消費期限切れ原料使用</t>
  </si>
  <si>
    <t>鶏ザンギ用(コロコロチキン) 一部表示欠落</t>
  </si>
  <si>
    <t>いかさしそうめん 賞味期限表示欠落</t>
  </si>
  <si>
    <t>からしマヨネーズ風味ジャイアントコーン 別商品原料一部混入</t>
  </si>
  <si>
    <t>辛みソーセージ 300g 一部原料原産地表示間違い</t>
  </si>
  <si>
    <t>パンプキンスープ他 計2品目 一括表示シール誤貼付</t>
  </si>
  <si>
    <t>ファミマ 蓮根ごぼうサラダ 一部原材料表示不備</t>
  </si>
  <si>
    <t>名張西店 生炊きいかなごくぎ煮50g 一部賞味期限欠落</t>
  </si>
  <si>
    <r>
      <t xml:space="preserve">タイトル </t>
    </r>
    <r>
      <rPr>
        <sz val="14"/>
        <color theme="0"/>
        <rFont val="ＭＳ Ｐゴシック"/>
        <family val="3"/>
        <charset val="128"/>
      </rPr>
      <t>(ラベル表示の記載ミスや抜けが目立ちました!!)</t>
    </r>
    <rPh sb="9" eb="11">
      <t>ヒョウジ</t>
    </rPh>
    <rPh sb="12" eb="14">
      <t>キサイ</t>
    </rPh>
    <rPh sb="17" eb="18">
      <t>ヌ</t>
    </rPh>
    <rPh sb="20" eb="22">
      <t>メダ</t>
    </rPh>
    <phoneticPr fontId="5"/>
  </si>
  <si>
    <t>2022年第13週（3月28日〜4月3日）</t>
    <phoneticPr fontId="107"/>
  </si>
  <si>
    <t xml:space="preserve">腸管出血性大腸菌感染症16例（有症者8例、うちHUS 1例）
感染地域：国内13例、国内・国外不明3例
国内の感染地域：‌北海道3例、東京都2例、岡山県2例、神奈川
県1例、新潟県1例、京都府1例、大阪府1例、
福岡県1例、国内（都道府県不明）1例
</t>
    <phoneticPr fontId="107"/>
  </si>
  <si>
    <t>血清群・毒素型：‌O157 VT2（4例）、O26 VT1（3例）、O157VT1・VT2（1例）、O146 VT2（1例）、　　　　　O8VT2（1例）、その他・不明（6例）
累積報告数：185例（有症者84例、うちHUS 2例．死亡なし）</t>
    <phoneticPr fontId="107"/>
  </si>
  <si>
    <t xml:space="preserve">年齢群：‌10代（2例）、20代（3例）、30代（2例）、40代（3例）、
50代（4例）、60代（1例）、70代（1例）
</t>
    <phoneticPr fontId="107"/>
  </si>
  <si>
    <t>E型肝炎2例 感染地域（感染源）：埼玉県1例（不明）、千葉県1例（不明）
A型肝炎2例 感染地域：神奈川県1例、国内・国外不明1例</t>
    <phoneticPr fontId="107"/>
  </si>
  <si>
    <t>レジオネラ症18例（肺炎型18例）
感染地域：‌京都府4例、兵庫県3例、愛知県2例、北海道1例、宮城県1例、栃木県1例、埼玉県1例、　　三重県1例、奈良県1例、佐賀県1例、国内・国外不明2例
年齢群：50代（1例）、60代（5例）、70代（7例）、80代（5例）累積報告数：261例</t>
    <phoneticPr fontId="107"/>
  </si>
  <si>
    <t>アメーバ赤痢6例（腸管アメーバ症6例）
感染地域：‌北海道2例、栃木県1例、福岡県1例、国内（都道府県不明）1例、国内・国外不明1例
感染経路：性的接触2例（異性間2例）、その他・不明4例</t>
    <phoneticPr fontId="107"/>
  </si>
  <si>
    <t>今週の新型コロナ 新規感染者数　世界で597万人(対前週の増加に対して更に168万人)減少</t>
    <rPh sb="0" eb="2">
      <t>コンシュウ</t>
    </rPh>
    <rPh sb="9" eb="15">
      <t>シンキカンセンシャスウ</t>
    </rPh>
    <rPh sb="23" eb="24">
      <t>ニン</t>
    </rPh>
    <rPh sb="24" eb="25">
      <t>タイ</t>
    </rPh>
    <rPh sb="25" eb="27">
      <t>ゼンシュウ</t>
    </rPh>
    <rPh sb="28" eb="30">
      <t>ゾウカ</t>
    </rPh>
    <rPh sb="31" eb="32">
      <t>タイ</t>
    </rPh>
    <rPh sb="34" eb="35">
      <t>サラ</t>
    </rPh>
    <rPh sb="40" eb="41">
      <t>ニン</t>
    </rPh>
    <rPh sb="43" eb="45">
      <t>ゲンショウ</t>
    </rPh>
    <phoneticPr fontId="5"/>
  </si>
  <si>
    <t xml:space="preserve">
世界の新規感染者数: 597万人で感染拡大 　世界は第4波が確実にピークアウト始まる。
北半球は春から夏に向かう。</t>
    <rPh sb="1" eb="3">
      <t>セカイ</t>
    </rPh>
    <rPh sb="4" eb="6">
      <t>シンキ</t>
    </rPh>
    <rPh sb="6" eb="10">
      <t>カンセンシャスウ</t>
    </rPh>
    <rPh sb="15" eb="17">
      <t>マンニン</t>
    </rPh>
    <rPh sb="18" eb="22">
      <t>カンセンカクダイ</t>
    </rPh>
    <rPh sb="24" eb="26">
      <t>セカイ</t>
    </rPh>
    <rPh sb="27" eb="28">
      <t>ダイ</t>
    </rPh>
    <rPh sb="29" eb="30">
      <t>ハ</t>
    </rPh>
    <rPh sb="31" eb="33">
      <t>カクジツ</t>
    </rPh>
    <rPh sb="40" eb="41">
      <t>ハジ</t>
    </rPh>
    <rPh sb="45" eb="48">
      <t>キタハンキュウ</t>
    </rPh>
    <rPh sb="49" eb="50">
      <t>ハル</t>
    </rPh>
    <rPh sb="52" eb="53">
      <t>ナツ</t>
    </rPh>
    <rPh sb="54" eb="55">
      <t>ム</t>
    </rPh>
    <phoneticPr fontId="5"/>
  </si>
  <si>
    <t>Reported 4/17　 7:20 (前週より597万人) 　　世界は感染　第四波は終息中、アジアでは一部拡大傾向</t>
    <rPh sb="21" eb="23">
      <t>ゼンシュウ</t>
    </rPh>
    <rPh sb="22" eb="23">
      <t>シュウ</t>
    </rPh>
    <rPh sb="23" eb="24">
      <t>ゼンシュウ</t>
    </rPh>
    <rPh sb="28" eb="30">
      <t>マンニン</t>
    </rPh>
    <rPh sb="34" eb="36">
      <t>セカイ</t>
    </rPh>
    <rPh sb="37" eb="39">
      <t>カンセン</t>
    </rPh>
    <rPh sb="40" eb="42">
      <t>ダイヨン</t>
    </rPh>
    <rPh sb="42" eb="43">
      <t>ナミ</t>
    </rPh>
    <rPh sb="44" eb="46">
      <t>シュウソク</t>
    </rPh>
    <rPh sb="46" eb="47">
      <t>チュウ</t>
    </rPh>
    <rPh sb="53" eb="55">
      <t>イチブ</t>
    </rPh>
    <rPh sb="55" eb="59">
      <t>カクダイケイコウ</t>
    </rPh>
    <phoneticPr fontId="5"/>
  </si>
  <si>
    <t>累計感染者数の増加ペース 104</t>
    <rPh sb="0" eb="2">
      <t>ルイケイ</t>
    </rPh>
    <rPh sb="2" eb="5">
      <t>カンセンシャ</t>
    </rPh>
    <rPh sb="5" eb="6">
      <t>スウ</t>
    </rPh>
    <rPh sb="7" eb="9">
      <t>ゾウカ</t>
    </rPh>
    <phoneticPr fontId="5"/>
  </si>
  <si>
    <t>「XE」…「BA.1」＋「BA.2」</t>
    <phoneticPr fontId="107"/>
  </si>
  <si>
    <t>当初1-2か月で終息かと考えていたオミクロン株は変異しながら高止まり　
最新変異はXE株　
新タイプ「XE」 日本でも初確認</t>
    <phoneticPr fontId="107"/>
  </si>
  <si>
    <t>県保健福祉部は14日、県北健康福祉センター管内の保育所で、ノロウイルスを原因とする感染性胃腸炎が集団発生したと発表した。　同部によると、８～14日、園児24人、職員６人が嘔吐（おうと）や下痢などの症状を訴えた。</t>
    <phoneticPr fontId="107"/>
  </si>
  <si>
    <t>下野新聞</t>
    <rPh sb="0" eb="2">
      <t>シモノ</t>
    </rPh>
    <rPh sb="2" eb="4">
      <t>シンブン</t>
    </rPh>
    <phoneticPr fontId="107"/>
  </si>
  <si>
    <t>岩手日日新聞社</t>
    <phoneticPr fontId="107"/>
  </si>
  <si>
    <t>Iwanichi Online 岩手日日新聞社 
県医療政策室は１１日、北上市内の保育所（園児６６人、職員２４人）でノロウイルスによる感染性胃腸炎が集団発生したと発表した。</t>
    <phoneticPr fontId="107"/>
  </si>
  <si>
    <t>　　　　　今週のお題(私物を食品製造・調理現場に持ち込まない)</t>
    <rPh sb="11" eb="13">
      <t>シブツ</t>
    </rPh>
    <rPh sb="14" eb="16">
      <t>ショクヒン</t>
    </rPh>
    <rPh sb="16" eb="18">
      <t>セイゾウ</t>
    </rPh>
    <rPh sb="19" eb="21">
      <t>チョウリ</t>
    </rPh>
    <rPh sb="21" eb="23">
      <t>ゲンバ</t>
    </rPh>
    <rPh sb="24" eb="25">
      <t>モ</t>
    </rPh>
    <rPh sb="26" eb="27">
      <t>コ</t>
    </rPh>
    <phoneticPr fontId="5"/>
  </si>
  <si>
    <t>　　なぜ私物を食品製造・調理現場に持ち込まないようにするのですか？</t>
    <rPh sb="4" eb="6">
      <t>シブツ</t>
    </rPh>
    <rPh sb="7" eb="9">
      <t>ショクヒン</t>
    </rPh>
    <rPh sb="9" eb="11">
      <t>セイゾウ</t>
    </rPh>
    <rPh sb="12" eb="14">
      <t>チョウリ</t>
    </rPh>
    <rPh sb="14" eb="16">
      <t>ゲンバ</t>
    </rPh>
    <rPh sb="17" eb="18">
      <t>モ</t>
    </rPh>
    <rPh sb="19" eb="20">
      <t>コ</t>
    </rPh>
    <phoneticPr fontId="5"/>
  </si>
  <si>
    <t>　　　 個人にとっては大切な私物でも、工場内の他の人、お客様には不要物です。</t>
    <rPh sb="4" eb="6">
      <t>コジン</t>
    </rPh>
    <rPh sb="11" eb="13">
      <t>タイセツ</t>
    </rPh>
    <rPh sb="14" eb="16">
      <t>シブツ</t>
    </rPh>
    <rPh sb="19" eb="22">
      <t>コウジョウナイ</t>
    </rPh>
    <rPh sb="23" eb="24">
      <t>ホカ</t>
    </rPh>
    <rPh sb="25" eb="26">
      <t>ヒト</t>
    </rPh>
    <rPh sb="28" eb="30">
      <t>キャクサマ</t>
    </rPh>
    <rPh sb="32" eb="34">
      <t>フヨウ</t>
    </rPh>
    <rPh sb="34" eb="35">
      <t>ブツ</t>
    </rPh>
    <phoneticPr fontId="5"/>
  </si>
  <si>
    <t>　　　〇</t>
    <phoneticPr fontId="5"/>
  </si>
  <si>
    <t>×</t>
    <phoneticPr fontId="5"/>
  </si>
  <si>
    <r>
      <t>私物とはこんなもの</t>
    </r>
    <r>
      <rPr>
        <b/>
        <sz val="20"/>
        <color theme="3" tint="-0.249977111117893"/>
        <rFont val="ＭＳ Ｐゴシック"/>
        <family val="3"/>
        <charset val="128"/>
      </rPr>
      <t>⇒</t>
    </r>
    <rPh sb="0" eb="2">
      <t>シブツ</t>
    </rPh>
    <phoneticPr fontId="5"/>
  </si>
  <si>
    <t>具体的品目</t>
    <rPh sb="0" eb="3">
      <t>グタイテキ</t>
    </rPh>
    <rPh sb="3" eb="5">
      <t>ヒンモク</t>
    </rPh>
    <phoneticPr fontId="5"/>
  </si>
  <si>
    <t>鍵</t>
    <rPh sb="0" eb="1">
      <t>カギ</t>
    </rPh>
    <phoneticPr fontId="5"/>
  </si>
  <si>
    <t>財布</t>
    <rPh sb="0" eb="2">
      <t>サイフ</t>
    </rPh>
    <phoneticPr fontId="5"/>
  </si>
  <si>
    <t>小銭</t>
    <rPh sb="0" eb="2">
      <t>コゼニ</t>
    </rPh>
    <phoneticPr fontId="5"/>
  </si>
  <si>
    <t>イアリング</t>
    <phoneticPr fontId="5"/>
  </si>
  <si>
    <t>ピアス</t>
    <phoneticPr fontId="5"/>
  </si>
  <si>
    <t>ネックレス</t>
    <phoneticPr fontId="5"/>
  </si>
  <si>
    <t>腕時計</t>
    <rPh sb="0" eb="1">
      <t>ウデ</t>
    </rPh>
    <rPh sb="1" eb="3">
      <t>ドケイ</t>
    </rPh>
    <phoneticPr fontId="5"/>
  </si>
  <si>
    <t>指輪</t>
    <rPh sb="0" eb="2">
      <t>ユビワ</t>
    </rPh>
    <phoneticPr fontId="5"/>
  </si>
  <si>
    <t>ヘアピン</t>
    <phoneticPr fontId="5"/>
  </si>
  <si>
    <t>薬</t>
    <rPh sb="0" eb="1">
      <t>クスリ</t>
    </rPh>
    <phoneticPr fontId="5"/>
  </si>
  <si>
    <t>飲食物</t>
    <rPh sb="0" eb="3">
      <t>インショクブツ</t>
    </rPh>
    <phoneticPr fontId="5"/>
  </si>
  <si>
    <t>携帯電話</t>
    <rPh sb="0" eb="2">
      <t>ケイタイ</t>
    </rPh>
    <rPh sb="2" eb="4">
      <t>デンワ</t>
    </rPh>
    <phoneticPr fontId="5"/>
  </si>
  <si>
    <t>雑誌</t>
    <rPh sb="0" eb="2">
      <t>ザッシ</t>
    </rPh>
    <phoneticPr fontId="5"/>
  </si>
  <si>
    <t>キーホルダー</t>
    <phoneticPr fontId="5"/>
  </si>
  <si>
    <t>マイボールペン</t>
    <phoneticPr fontId="5"/>
  </si>
  <si>
    <t>定位置管理</t>
    <rPh sb="0" eb="3">
      <t>テイイチ</t>
    </rPh>
    <rPh sb="3" eb="5">
      <t>カンリ</t>
    </rPh>
    <phoneticPr fontId="5"/>
  </si>
  <si>
    <t>無管理</t>
    <rPh sb="0" eb="1">
      <t>ム</t>
    </rPh>
    <rPh sb="1" eb="3">
      <t>カンリ</t>
    </rPh>
    <phoneticPr fontId="5"/>
  </si>
  <si>
    <r>
      <t>私物は管理が出来ません。(工場内で使用するものは管理することが必須です。)</t>
    </r>
    <r>
      <rPr>
        <b/>
        <sz val="12"/>
        <color indexed="9"/>
        <rFont val="ＭＳ Ｐゴシック"/>
        <family val="3"/>
        <charset val="128"/>
      </rPr>
      <t xml:space="preserve">
　工場Ａでは、何ポンのボールペンを使っていますか？　
★業務終了後　元に戻したときに数を確認していれば、足りないボールペンの所在はどこにあるか探さなくてはなりません。
これが管理です。
★私物は所有者以外には管理できないので、床に落としても、製品に混入して異物になったとしてもわかりません。</t>
    </r>
    <r>
      <rPr>
        <b/>
        <sz val="12"/>
        <color indexed="13"/>
        <rFont val="ＭＳ Ｐゴシック"/>
        <family val="3"/>
        <charset val="128"/>
      </rPr>
      <t xml:space="preserve">
ここが重要です。</t>
    </r>
    <r>
      <rPr>
        <b/>
        <sz val="12"/>
        <color indexed="9"/>
        <rFont val="ＭＳ Ｐゴシック"/>
        <family val="3"/>
        <charset val="128"/>
      </rPr>
      <t xml:space="preserve">
★管理できないものは製造工場に持ち込んではならないということです。
</t>
    </r>
    <r>
      <rPr>
        <b/>
        <sz val="12"/>
        <color indexed="13"/>
        <rFont val="ＭＳ Ｐゴシック"/>
        <family val="3"/>
        <charset val="128"/>
      </rPr>
      <t>使用後に元に戻したか確認するための置き場、数を確認しやすくする工夫も大切なポイントです。</t>
    </r>
    <rPh sb="0" eb="2">
      <t>シブツ</t>
    </rPh>
    <rPh sb="3" eb="5">
      <t>カンリ</t>
    </rPh>
    <rPh sb="6" eb="8">
      <t>デキ</t>
    </rPh>
    <rPh sb="13" eb="16">
      <t>コウジョウナイ</t>
    </rPh>
    <rPh sb="17" eb="19">
      <t>シヨウ</t>
    </rPh>
    <rPh sb="24" eb="26">
      <t>カンリ</t>
    </rPh>
    <rPh sb="31" eb="33">
      <t>ヒッス</t>
    </rPh>
    <rPh sb="39" eb="41">
      <t>コウジョウ</t>
    </rPh>
    <rPh sb="45" eb="46">
      <t>ナン</t>
    </rPh>
    <rPh sb="55" eb="56">
      <t>ツカ</t>
    </rPh>
    <rPh sb="66" eb="68">
      <t>ギョウム</t>
    </rPh>
    <rPh sb="68" eb="71">
      <t>シュウリョウゴ</t>
    </rPh>
    <rPh sb="72" eb="73">
      <t>モト</t>
    </rPh>
    <rPh sb="74" eb="75">
      <t>モド</t>
    </rPh>
    <rPh sb="80" eb="81">
      <t>カズ</t>
    </rPh>
    <rPh sb="82" eb="84">
      <t>カクニン</t>
    </rPh>
    <rPh sb="90" eb="91">
      <t>タ</t>
    </rPh>
    <rPh sb="100" eb="102">
      <t>ショザイ</t>
    </rPh>
    <rPh sb="109" eb="110">
      <t>サガ</t>
    </rPh>
    <rPh sb="125" eb="127">
      <t>カンリ</t>
    </rPh>
    <rPh sb="132" eb="134">
      <t>シブツ</t>
    </rPh>
    <rPh sb="135" eb="138">
      <t>ショユウシャ</t>
    </rPh>
    <rPh sb="138" eb="140">
      <t>イガイ</t>
    </rPh>
    <rPh sb="142" eb="144">
      <t>カンリ</t>
    </rPh>
    <rPh sb="159" eb="161">
      <t>セイヒン</t>
    </rPh>
    <rPh sb="162" eb="164">
      <t>コンニュウ</t>
    </rPh>
    <rPh sb="166" eb="168">
      <t>イブツ</t>
    </rPh>
    <rPh sb="187" eb="189">
      <t>ジュウヨウ</t>
    </rPh>
    <rPh sb="194" eb="196">
      <t>カンリ</t>
    </rPh>
    <rPh sb="203" eb="205">
      <t>セイゾウ</t>
    </rPh>
    <rPh sb="205" eb="207">
      <t>コウジョウ</t>
    </rPh>
    <rPh sb="208" eb="209">
      <t>モ</t>
    </rPh>
    <rPh sb="210" eb="211">
      <t>コ</t>
    </rPh>
    <rPh sb="227" eb="230">
      <t>シヨウゴ</t>
    </rPh>
    <rPh sb="231" eb="232">
      <t>モト</t>
    </rPh>
    <rPh sb="233" eb="234">
      <t>モド</t>
    </rPh>
    <rPh sb="237" eb="239">
      <t>カクニン</t>
    </rPh>
    <rPh sb="244" eb="245">
      <t>オ</t>
    </rPh>
    <rPh sb="246" eb="247">
      <t>バ</t>
    </rPh>
    <rPh sb="248" eb="249">
      <t>カズ</t>
    </rPh>
    <rPh sb="250" eb="252">
      <t>カクニン</t>
    </rPh>
    <rPh sb="258" eb="260">
      <t>クフウ</t>
    </rPh>
    <rPh sb="261" eb="263">
      <t>タイセツ</t>
    </rPh>
    <phoneticPr fontId="5"/>
  </si>
  <si>
    <t>宮崎県</t>
    <rPh sb="0" eb="3">
      <t>ミヤザキケン</t>
    </rPh>
    <phoneticPr fontId="16"/>
  </si>
  <si>
    <t>＜ＢＵＺＺエンタランキング＞給食ニラが有毒スイセン・子育て施設で園児食中毒</t>
    <phoneticPr fontId="16"/>
  </si>
  <si>
    <t>フジテレビ</t>
    <phoneticPr fontId="16"/>
  </si>
  <si>
    <t>京都市内の子育て支援施設から市内の医療センターに通報があり、園児１２人が下痢や嘔吐などの食中毒の症状訴えたという。
原因は給食で出されたにらのしょうゆ漬け。</t>
    <phoneticPr fontId="16"/>
  </si>
  <si>
    <t>http://jcc.jp/sp/jiken/37698/</t>
    <phoneticPr fontId="16"/>
  </si>
  <si>
    <t>京都市</t>
    <rPh sb="0" eb="3">
      <t>キョウトシ</t>
    </rPh>
    <phoneticPr fontId="16"/>
  </si>
  <si>
    <t>https://topics.smt.docomo.ne.jp/article/saitama/region/saitama-20220415092720</t>
    <phoneticPr fontId="16"/>
  </si>
  <si>
    <t>アニサキス…スーパー「オリンピック」の刺し身で男性が食中毒に　アジやイワシ食べる　店に行政処分</t>
    <phoneticPr fontId="16"/>
  </si>
  <si>
    <t>埼玉新聞</t>
    <rPh sb="0" eb="4">
      <t>サイタマシンブン</t>
    </rPh>
    <phoneticPr fontId="16"/>
  </si>
  <si>
    <t>埼玉県さいたま市は１３日、同市南区別所のスーパー「オリンピック武蔵浦和店」で、魚介類の寄生虫「アニサキス」による食中毒が発生したとして、同日中の１日間、冷凍品を除く生食用の魚介類の調理、提供停止の行政処分を行った。
　市食品・医療品安全課によると、同店で購入したアジやイワシの刺し身を食べた３０代の男性に腹痛や吐き気などの症状が表れ、医療機関を受診したところ、体内からアニサキスが見つかった。市保健所は潜伏期間や喫食状況などから、同店で加工、販売した商品が原因による食中毒と判断した。</t>
    <phoneticPr fontId="16"/>
  </si>
  <si>
    <t>さいたま市</t>
    <rPh sb="4" eb="5">
      <t>シ</t>
    </rPh>
    <phoneticPr fontId="16"/>
  </si>
  <si>
    <t>温泉に【レジオネラ菌】　肺炎で男性死亡…加湿器も注意！？</t>
    <phoneticPr fontId="16"/>
  </si>
  <si>
    <t>番組が注目したのは「レジオネラ菌」です。日本有数の温泉地、有馬温泉のホテル「かんぽの宿　有馬」で70代の男性がレジオネラ肺炎を発症し、死亡したことが分かりました。　日本郵政・福本謙二常務執行役：「本当に申し訳ありませんでした」
　温泉施設に、思わぬ危険が潜んでいました。
　事故が起きたのは、神戸市にある「かんぽの宿　有馬」。
　先月中旬、施設で入浴した70代の男性2人が体調を崩し、その後、1人が亡くなりました。
　神戸市が施設の立ち入り検査をしたところ、驚くべき事実が判明。
　日本郵政・福本謙二常務執行役：「レジオネラ症の発症はかんぽの宿有馬に起因すると営業停止処分を受けた」
　浴槽などから基準値を上回るレジオネラ菌が検出されたというのです。
　レジオネラ菌。地中や水場など、どこにでも存在している菌ですが、この菌を含んだ細かい水分を吸い込むと、肺の中で血液中の白血球を破壊しながら増殖。最悪の場合、命を奪う恐れがあるといいます。　亡くなった男性はレジオネラ菌による肺炎を発症していました。
　どんな人が重症化しやすいのか。専門家は…。
　西武学園医学技術専門学園東京校・中原英臣校長：「高齢者、新生児、糖尿病、透析している人は重症化しやすい。感染した場合、症状が出ます。発熱・頭痛・関節痛。肺炎を起こしてしまうと、ちょっと怖い。手足の震えや神経的な症状が表れて、最悪の場合、命にかかわる」　では、対策はあるのでしょうか。
　西武学園医学技術専門学園東京校・中原英臣校長：「なるべく早く医者に行って診断してもらうことが一番大事。抗生物質とか色んな治療があるので治る可能性の方が高い」　今回、感染したもう一人の男性は、治療を受け快方に向かっているということです。　運営会社は「体調が悪い場合は申し出てほしい」と呼び掛けています。</t>
    <phoneticPr fontId="16"/>
  </si>
  <si>
    <t>https://news.tv-asahi.co.jp/news_society/articles/000251660.html</t>
    <phoneticPr fontId="16"/>
  </si>
  <si>
    <t>神戸市</t>
    <rPh sb="0" eb="3">
      <t>コウベシ</t>
    </rPh>
    <phoneticPr fontId="16"/>
  </si>
  <si>
    <t>テレビ朝日</t>
    <rPh sb="3" eb="5">
      <t>アサヒ</t>
    </rPh>
    <phoneticPr fontId="16"/>
  </si>
  <si>
    <t>グロリオサの球根食べ死亡</t>
    <phoneticPr fontId="16"/>
  </si>
  <si>
    <t>宮崎県は14日、ヤマイモに似た「グロリオサ」の球根を食べたとみられる同県延岡市の60代男性が死亡したと発表した。全国で、グロリオサによる食中毒による死亡は2012年以降、2例目。有毒植物を原因とする食中毒患者の約半数は60歳以上で、厚生労働省は「食用と間違いなく判断できない植物は食べないで」と注意を呼び掛けている。
　同県衛生管理課によると、男性は6日、家庭菜園で採ったグロリオサの球根をすりおろして食べたとみられ、8日午前、男性宅を訪れた知人が死亡しているのを発見した。男性の体内からはグロリオサに含まれる化学物質「コルヒチン」が検出された。　グロリオサはユリ科の植物で、球根はヤマイモと間違いやすく、下痢や嘔吐などの症状が出て、臓器の機能不全などで死亡に至ることもある。厚労省食品監視安全課によると、20年には鹿児島県の80代男性が死亡。21年3月には高知県の70代男性が食中毒になった。
　代表的な有毒植物の特徴は厚労省ホームページ「自然毒のリスクプロファイル」（https://www.mhlw.go.jp/stf/seisakunitsuite/bunya/kenkou_iryou/shokuhin/syokuchu/poison/index.html）で確認できる。</t>
    <phoneticPr fontId="16"/>
  </si>
  <si>
    <t>https://news.nifty.com/article/domestic/society/12159-1578685/</t>
    <phoneticPr fontId="16"/>
  </si>
  <si>
    <t>毎日新聞</t>
    <rPh sb="0" eb="4">
      <t>マイニチシンブン</t>
    </rPh>
    <phoneticPr fontId="16"/>
  </si>
  <si>
    <t>インスタントコーヒーが腐るとどうなる?カビが生える?食中毒になる?</t>
    <phoneticPr fontId="16"/>
  </si>
  <si>
    <t>インスタントコーヒーが腐るとこうなる　インスタントコーヒーが腐ると以下のような状態になります。
サラサラしておらず固まっている
保存容器を振っても塊がなかなか戻らない
白い点々としたカビのようなものが生えている
飲んだ時の味に明らかに違いがある
色が濃い黒色になっている、こげ茶色になっている
一部のインスタントコーヒーが溶けている
明らかに変な臭いがする
このような状態のインスタントコーヒーは保存状態が悪く腐っている状態と言えます。サラサラしておらず固まっていたり、溶けていたり、カビのようなものが生えているということは中に水分と微生物が入り込んでしまい、そこで腐敗を進めてしまっているサインです。
このような状態のインスタントコーヒーを口にしてしまうと、免疫力が落ちている時だと食中毒を引き起こしてしまう可能性がありますので注意しなければなりません。残念ですが上記のような状態のインスタントコーヒーは破棄した方が良いでしょう。</t>
    <phoneticPr fontId="16"/>
  </si>
  <si>
    <t>https://kisetsumimiyori.com/insutantkohi-kusaru/</t>
    <phoneticPr fontId="16"/>
  </si>
  <si>
    <t>季節の耳より情報局</t>
    <phoneticPr fontId="16"/>
  </si>
  <si>
    <t>全国</t>
    <rPh sb="0" eb="2">
      <t>ゼンコク</t>
    </rPh>
    <phoneticPr fontId="16"/>
  </si>
  <si>
    <t>アニサキス食中毒、すし店営業停止　みやき町の「しげなが」</t>
    <phoneticPr fontId="16"/>
  </si>
  <si>
    <t>佐賀県は１３日、客に提供したにぎりずしが原因で寄生虫のアニサキスによる食中毒が発生したとして、三養基郡みやき町のすし店「鮨（すし）ダイニングしげなが」に同日１日間の営業停止命令を出した。
　県生活衛生課によると、１１日午後７時ごろ、上峰町の３０代女性が同店でアジとサバ、イワシのにぎりずしを食べ、午後１１時ごろに腹痛の症状が出た。翌日に医療機関を受診し、アニサキスが検出された。発症前の４日間、他に生で魚介類を食べておらず、同店のすしを食べたことがアニサキスによる食中毒の原因だと断定した。　今年県内でのアニサキスによる食中毒は初めて。２０２０年は１４人、２１年は５人の被害が出ている。</t>
    <phoneticPr fontId="16"/>
  </si>
  <si>
    <t>佐賀県</t>
    <rPh sb="0" eb="3">
      <t>サガケン</t>
    </rPh>
    <phoneticPr fontId="16"/>
  </si>
  <si>
    <t>佐賀新聞</t>
    <rPh sb="0" eb="4">
      <t>サガシンブン</t>
    </rPh>
    <phoneticPr fontId="16"/>
  </si>
  <si>
    <t>https://www.saga-s.co.jp/articles/-/839821</t>
    <phoneticPr fontId="16"/>
  </si>
  <si>
    <t>特許技術製法で“賞味期限を生肉の約５倍・脂質最大約70%OFF・カロリー最大約60%OFF”を実現した「プリッとミート」販売の「ミートナチュール」株式投資型クラウドファンディングを開始</t>
    <phoneticPr fontId="16"/>
  </si>
  <si>
    <t>安全・安心・おいしい日本のお肉を世界に販路拡大したい
株式会社ミートナチュールは、関係会社にて特許を取得した製法により、国産肉を安心・安全に熟成させお客様へ提供することを可能にしました。一度肉の中心まで熱を通しているので、厚切り肉でも生焼けによる食中毒の心配がなく、調理時間も短縮できます。賞味期限も約4℃で約20日と通常の生肉より約5倍保存が効くようにすることで、食品ロス削減にも繋がると考えています（「プリッとミート」成分表より）。
この度、「プリッとミート」の普及に向けたブランディングと、自社ブランドの国産牛畜産などを目指し、2022年4月１日より株式投資型クラウドファンディングFUNDINNOにおいて、募集案内の事前開示を開始いたしました。弊社は今回の資金調達により資本力の充実を図り、事業の成長に繋げます。募集期間は2022年4月12日～2022年4月16日、上限とする募集額は 40,000,000円（1口 10万、1人 5口まで）です。</t>
    <phoneticPr fontId="16"/>
  </si>
  <si>
    <t>鹿児島県　</t>
    <phoneticPr fontId="16"/>
  </si>
  <si>
    <t>時事通信</t>
    <rPh sb="0" eb="4">
      <t>ジジツウシン</t>
    </rPh>
    <phoneticPr fontId="16"/>
  </si>
  <si>
    <t>https://www.jiji.com/jc/article?k=000000001.000099495&amp;g=prt</t>
    <phoneticPr fontId="16"/>
  </si>
  <si>
    <t>ウクライナ侵攻で小麦高騰、外食価格が上昇 - NNA ASIA・韓国・農林・水産　NNA ASIA</t>
  </si>
  <si>
    <t>インド、世界の小麦需要に対応可能　生産高は過去最高見込む＝高官 ｜ ロイター</t>
  </si>
  <si>
    <t>加工食品を星の数で評価、消費者団体が異議 - NNA ASIA・インド・食品・飲料</t>
  </si>
  <si>
    <t>FAOの3月の食料価格指数、過去最高を更新(世界) ｜ ビジネス短信 - ジェトロ</t>
  </si>
  <si>
    <t>エジプトが輸入規則を改定、輸入先の工場や商標の事前登録を簡略化(エジプト) ｜ ビジネス短信 - ジェトロ</t>
  </si>
  <si>
    <t>仏、「細菌汚染食品」による食中毒相次ぐ ｜ "Japan In-depth"［ジャパン・インデプス］</t>
  </si>
  <si>
    <t>卵形チョコ、食品監督庁が回収・検査へ - NNA ASIA・インドネシア・食品・飲料</t>
  </si>
  <si>
    <t>中国の人々に贈る“日本酒の歩き方”！ 利用者12億人のSNS・WeChatに中国語版「日本酒 ... - 河北新報</t>
  </si>
  <si>
    <t>世界の食料価格が過去最高　ウクライナ危機受け ｜ 共同通信</t>
  </si>
  <si>
    <t>そうざい半製品の販売量が大幅増 中国（CGTN Japanese） - Yahoo!ニュース</t>
  </si>
  <si>
    <t xml:space="preserve">スパゲッティの完璧なゆで方を科学的に求める方法が発表される - GIGAZINE </t>
  </si>
  <si>
    <t>ロシア産の魚介類、制裁すり抜け米国の食卓に - WSJ</t>
    <phoneticPr fontId="16"/>
  </si>
  <si>
    <t>https://jp.wsj.com/articles/russian-fish-find-way-onto-american-tables-despite-import-ban-11649404637</t>
    <phoneticPr fontId="16"/>
  </si>
  <si>
    <t>https://gigazine.net/news/20220410-spaghetti-cooked-with-ruler/</t>
    <phoneticPr fontId="16"/>
  </si>
  <si>
    <t>https://www.nna.jp/news/show/2323981</t>
    <phoneticPr fontId="16"/>
  </si>
  <si>
    <t>https://jp.reuters.com/article/ukraine-crisis-india-wheat-idJPKCN2M404R</t>
    <phoneticPr fontId="16"/>
  </si>
  <si>
    <t>https://www.jetro.go.jp/biznews/2022/04/afa914e3615455c9.html</t>
    <phoneticPr fontId="16"/>
  </si>
  <si>
    <t>https://www.jetro.go.jp/biznews/2022/04/ec484b8888d048d1.html</t>
    <phoneticPr fontId="16"/>
  </si>
  <si>
    <t>https://japan-indepth.jp/?p=65882</t>
    <phoneticPr fontId="16"/>
  </si>
  <si>
    <t>https://www.nna.jp/news/show/2322396</t>
    <phoneticPr fontId="16"/>
  </si>
  <si>
    <t>https://kahoku.news/release/prw202204109802.html</t>
    <phoneticPr fontId="16"/>
  </si>
  <si>
    <t>https://nordot.app/885135794108628992</t>
    <phoneticPr fontId="16"/>
  </si>
  <si>
    <t>https://news.yahoo.co.jp/articles/2e73729bc43e42f9e9e3d118cce6073fe65e7ee8</t>
    <phoneticPr fontId="16"/>
  </si>
  <si>
    <t>https://www.nna.jp/news/show/2322887</t>
    <phoneticPr fontId="16"/>
  </si>
  <si>
    <t>ロシアのウクライナ侵攻の影響で小麦価格が高騰し、韓国の外食産業にも打撃を与えている。14日付聯合ニュースが伝えた。 韓国農村経済研究院の海外穀物市場情報によると、４月12日時点（現地時間）のシカゴ先物取引所の小麦先物価格は１トン当たり405.55米ドル（約５万832円）で、…
関連国・地域： 韓国
関連業種： 食品・飲料／農林・水産／サービス…その他</t>
    <phoneticPr fontId="16"/>
  </si>
  <si>
    <t>インド消費者問題・食料・公的供給省のパンディ長官はロイターのインタビューで、ロシアのウクライナ侵攻で黒海周辺地域からの小麦供給が打撃を受ける中、インドの豊作と潤沢な在庫が世界的な需要を満たすことに寄与するとの見方を示した。インドは世界２位の小麦生産国。南アジアや東南アジア、欧州、西アジア、北アフリカなどの需要に対応する準備が整っているという。インドは新穀小麦の収穫期を迎えており、今年の生産高は過去最高の１億１１３２万トンとなる見通しだ。政府は食品補助プログラムに少なくとも年間２５００万トンの小麦備蓄を必要としている。昨年は国内農家から過去最高となる４３３４万トンを買い上げていた。</t>
    <phoneticPr fontId="16"/>
  </si>
  <si>
    <t>インドの複数の消費者団体が、加工食品に含まれる砂糖や塩分などの量を星の数で評価し、包装材に健康への影響を警告表示するインド食品安全基準局（ＦＳＳＡＩ）の方針に反対している。保健省や首相府に文書を送付し、対応を求めている。エコノミック・タイムズ（電子版）が12日に…
関連国・地域： インド
関連業種： 食品・飲料／マクロ・統計・その他経済</t>
    <phoneticPr fontId="16"/>
  </si>
  <si>
    <t>国連食糧農業機関（FAO）は4月8日、3月のFAO食料価格指数（FFPI、2014～2016年＝100）が159.3と、2カ月連続で過去最高値を更新したと発表（英語）外部サイトへ、新しいウィンドウで開きますした。FAOは3月の価格指数の上昇について、黒海地域での紛争が主要穀物と植物油の市場に影響を与えた、とした。
FFPIは、国際農産物市場の動向を監視するための価格指数で、肉類、穀類、植物油、乳製品、砂糖の5つのグループの価格指数から算出される。グループ別にみると、植物油の3月（248.6）の価格指数は2月水準（201.7）から46.9ポイント上昇し、3カ月連続で過去最高値を更新した。FAOは3月の指数急上昇について、「黒海地域で進行中の紛争の中で輸出が減少したことにより、3月のヒマワリ油の国際相場は大幅に上昇した」としたうえで、「ヒマワリ油の供給が混乱したため、世界的な輸入需要の高まりに支えられ、パーム油、大豆油、菜種油の価格も著しく上昇した」と分析した。
穀類の3月の価格指数は170.1で、2008年3月に記録した163.3を上回り、1990年以降で過去最高値を記録した。FAOは、ウクライナやロシアからの輸出が混乱していることから、小麦と粗粒穀物の国際価格が急騰したと説明した。
なお、FFPIの発表日には、穀物の需給見通しも併せて公表した。2022年の小麦の生産量を3月に発表した見通し（7億9,000万トン）から7億8,400万トンに下方修正した。投入資材や農地へのアクセスへの乱れが農作業の適時性を阻害することから、ウクライナの小麦生産量が減少するとした。また、2021～2022年の穀物世界貿易を、3月の見通しから1,460万トン引き下げ、4億6,900万トンとした。ウクライナとロシアの小麦とトウモロコシの輸出減少、さらには複数の国での輸入減少などを反映した。記録的な高値に加え、世界的な供給力の低下が、輸入にも影響を及ぼすとみる。</t>
    <phoneticPr fontId="16"/>
  </si>
  <si>
    <t>エジプト貿易産業省は3月31日、貿易産業令2022年195号において、輸入規制改定を公布した外部サイトへ、新しいウィンドウで開きます。エジプトが特定の品目を輸入する際、輸入先の工場や商標の事前登録、船積み前検査の義務化を規定する貿易産業省令2016年43号（2016年3月2日記事参照、貨物の船積前検査：エジプト向け輸出参照）の手続きが簡略化となる見込みだ。同法令は4月1日から施行された。
改定の対象品目は、自動車、家電、鉄鋼板、時計、玩具、トイレ浴槽、乳製品、菓子を含む飲料・食料、おむつや化粧品などの日用品などで、貿易産業省令2016年43号の対象品目に準ずる。
同法令により変更となるポイントは次のとおり。
在外エジプト大使館・領事館での輸入規制申請も認める〔これまでは輸出入管理公社（GEOIC）のみが申請窓口〕。
登録許可の管轄が輸出入管理公社の長官に移管。（これまでは貿易産業大臣が管轄）
申請から15日以内に許可（もしくは不許可）を出すことを明記（これまでは申請から許可までの日数について規定がなく、登録手続きに時間がかかっていた）。
エジプトでは、輸入手続きの関連の新たな規則制定や改定が多く、2021年10月の通関システムのデジタル化（ACIシステム）や、2022年2月のLC（信用状）決済の義務化などの規則の導入においては、混乱が生じている。今回も手続きの一部の簡略化をうたっているが、新たな規則の導入のため、手続き遅延や規定・運用が変更になる可能性もある。最新情報や詳細については、「輸出入管理公社ウェブ外部サイトへ、新しいウィンドウで開きます」など確認する必要がある。</t>
    <phoneticPr fontId="16"/>
  </si>
  <si>
    <t>インドネシアの医薬品食品監督庁（ＢＰＯＭ）は11日、イタリア菓子大手フェレロの「キンダー（Ｋｉｎｄｅｒ）」ブランドの卵形チョコレートを回収し、安全性を検査すると発表した。欧州の一部の国で、サルモネラ菌の食中毒との関連が取り沙汰され、英国当局が商品を回収したのを受…
関連国・地域： インドネシア／欧州
関連業種： 食品・飲料／社会・事件</t>
    <phoneticPr fontId="16"/>
  </si>
  <si>
    <t xml:space="preserve">海外市場に向けた日本酒のPR事業を手がける株式会社美酒企画（本社：東京都江東区、代表取締役：柴田 亜矢子、以下 美酒企画）は2022年4月8日（金）、中国最大級のスーパーアプリ「WeChat」（*1）にて、日本酒に特化した中国向けメディア「享受清酒」を立ち上げました。日本酒の楽しみ方や酒蔵情報など日本酒の魅力を、国際唎酒師兼ライターとして培った知識と経験を生かし、中国人消費者にダイレクトに発信してまいります。（*1）日本でいう「LINE」のような、中国で人気No.1のコミュニケーションアプリ。決済や送金、ECサイト、ライブ動画配信など幅広い用途で活用が加速し、中国では生活に欠かせないインフラとして定着。
■飲食店での酒類提供規制による出荷量の激減に苦しむ日本酒業界と、中国の人々をつなぐ架け橋に
醸造技術の急速な進歩や若手蔵元の台頭により、近年、質の向上が著しい日本酒。ワインのような酸のあるタイプ、シャンパンのような発泡タイプなど新感覚の商品も増え、コアな愛好家を魅了しています。しかし一方で少子化や嗜好の多様化もあり、日本酒の消費量は1973年をピークに年々減少。さらに追い打ちをかけているのがコロナ禍です。飲食店での酒類提供規制により出荷量が激減し、酒蔵の経営を圧迫しています。そこで日本酒の現在そして未来への一助になりたいと創業したのが、美酒企画です。代表は、早慶戦の日本酒版「美酒早慶戦」（*2）の運営を機に日本酒に本格的に開眼。国際唎酒師の資格を取り、ライター活動等に従事していました。伝え手の経験を生かし、新しい日本酒専門メディアを創設しようと決意。近年、市場規模が急拡大し今後も成長が見込まれる、人口14億人の巨大市場・中国に進出することとしました。 
（*2）早稲田・慶應出身の酒蔵の日本酒を早稲田・慶應出身の酒好きが飲み比べて投票し、蔵別順位と大学別順位を決する年に一度のイベント。2011年の開始以来、年々規模が拡大し、今では全国から約80の酒蔵が参加。
 </t>
    <phoneticPr fontId="16"/>
  </si>
  <si>
    <t>国連食糧農業機関（FAO）は8日、3月の世界食料価格指数が159.3ポイントとなったと発表した。過去最高だった前月から17.9ポイント上昇し2カ月連続で最高値を更新した。ロシアのウクライナ侵攻を受け、穀物や植物油の価格が高騰したのが要因という。
　ウクライナは有数の穀物生産国で、FAOによるとロシアと合わせ、世界の小麦輸出の約30％、トウモロコシの約20％を占めている。</t>
    <phoneticPr fontId="16"/>
  </si>
  <si>
    <t>仕上げる前の状態まで加工し、焼く、揚げるなどのひと手間だけで手軽に食べられる「そうざい半製品」が中国で人気となっています。　新型コロナウイルスのさらなる感染拡大を防ぐため、広い範囲で住民の自宅隔離が行われている上海市では、ここ2週間のそうざい半製品の売り上げは、前年同期比250％以上の増加となりました。中国全体で見ても、今年3月の売り上げは前年同期比で倍以上に増えました。　中国のそうざい半製品を含む調理済み食品の市場は、年間20％前後の伸びで急成長し、2023年には5165億元（約10兆円）規模になると予想されています。（c）CGTN Japanese/AFPBB News</t>
    <phoneticPr fontId="16"/>
  </si>
  <si>
    <t>乾麺のスパゲッティをゆでる時、パッケージに書かれている時間を参考にしますが、実際はさまざまな条件で最適なゆで時間が変わるため、ゆで具合を完璧にするためには実際にスパゲッティを食べてみたり、スパゲッティを壁に貼り付けたりといった方法が必要になります。そんなスパゲッティのゆで時間を科学的に検証する方法が、イリノイ大学アーバナ・シャンペーン校(UIUC)の研究者によって明らかとなりました。
Swelling, softening, and elastocapillary adhesion of cooked pasta: Physics of Fluids: Vol 34, No 4
https://aip.scitation.org/doi/10.1063/5.0083696
How to tell if your spaghetti is perfectly done using just a simple ruler | Ars Technica
https://arstechnica.com/science/2022/03/how-to-tell-if-your-spaghetti-is-perfectly-done-using-just-a-simple-ruler/
食材であるスパゲッティは物理実験の対象になることがよくあります。「スパゲッティの乾麺は必ず3つ以上に折れる」という物理法則を解明した研究は2006年にイグ・ノーベル物理学賞を授賞。さらにこの物理法則乗り越えて、スパゲッティを2つに折る方法も論文で発表されて話題となりました。</t>
    <phoneticPr fontId="16"/>
  </si>
  <si>
    <t>米国ではロシア産の魚介類の輸入が禁じられたが、夕食の皿に盛られた白身魚のフライは、ロシアの水域内で捕獲された魚が使用されているかもしれない。
　米政府は3月、ロシアのウクライナ侵攻を巡る制裁措置拡大の一環として、ウオッカやダイヤモンドなどの消費財とともに、ロシア産の水産物の輸入を禁止した。それにもかかわらず、多くのロシア産の魚が米国に入り込んでいる。水産業界の専門家によると、中国を経由する複雑なサプライチェーンによって、ロシア原産であることが分からなくなっていることが多く、米国にはそうした製品の原産地を追跡する手段がないためだという。
　例えば、米国際貿易委員会（ITC）の2021年の報告書によると、ロシアの漁船が同国水域で捕獲した魚の推定27％が、中国に出荷され、そこで加工された後に米国に輸出されている。そうした製品には、中国の工場で切り身やフィッシュスティック（白身魚のすり身にパン粉を付けて揚げたもの）に加工されたスケトウダラや缶詰にされたサケなどがある。こうした品目は中国からの輸入品に分類されるため、現在の制裁を回避できる。冷凍ガニは、たとえロシアで捕れたものでもアラスカ産と表示されていることが多い。
...</t>
    <phoneticPr fontId="16"/>
  </si>
  <si>
    <t>・フランスで大腸菌、サルモネラ菌、リステリア菌などに汚染されている食品が相次ぎ見つかり、被害が出ている。
・子供や高齢者が重篤化。菌は冷凍状態でも生き続けるため、よく加熱することが重要。
・フランス政府はサイトでリコール製品一覧を掲載。消費者に注意を呼びかけている。
現在フランスではここ数週間で、大腸菌、サルモネラ菌、リステリア菌などに汚染されている食品が相次いで見つかり、食品に対する配慮を改めて考えさせられる事態となっている。まず、4月6日のフランス保健省の調査結果で、イタリアの食品工業会社ブイトーニ（ネスレグループ）のピザが大腸菌に汚染されている可能性が指摘された。汚染されたピザはフランスのほぼ全域で販売されており、少なくともそのピザを食べた48人の感染が確認され、2人の子供が死亡したのだ。
その後、イタリアの食品会社フェレロのチョコレート菓子、キンダーシリーズからサルモネラ菌が発見されリコールされた。ベルギーの工場で生産された製品はヨーロッパ中で販売されている。フランスだけでも21人の子供が感染し、8人が入院した。ヨーロッパ全体でもこの数週間で100人以上の感染者が確認されている。またさらに、フランス乳製品大手ラクタリス社グループの複数のチーズからリステリア菌も見つかったということで、スーパーからいくつかのチーズが姿を消したのだ。</t>
    <phoneticPr fontId="16"/>
  </si>
  <si>
    <t>ウクライナ</t>
    <phoneticPr fontId="16"/>
  </si>
  <si>
    <t>インド</t>
    <phoneticPr fontId="16"/>
  </si>
  <si>
    <t>FAO</t>
    <phoneticPr fontId="16"/>
  </si>
  <si>
    <t>エジプト</t>
    <phoneticPr fontId="16"/>
  </si>
  <si>
    <t>フランス</t>
    <phoneticPr fontId="16"/>
  </si>
  <si>
    <t>インドネシア</t>
    <phoneticPr fontId="16"/>
  </si>
  <si>
    <t>中国</t>
    <rPh sb="0" eb="2">
      <t>チュウゴク</t>
    </rPh>
    <phoneticPr fontId="16"/>
  </si>
  <si>
    <t>米国</t>
    <rPh sb="0" eb="2">
      <t>ベイコク</t>
    </rPh>
    <phoneticPr fontId="16"/>
  </si>
  <si>
    <t>　</t>
    <phoneticPr fontId="16"/>
  </si>
  <si>
    <t>機能性表示食 4/17現在　5,331品目です　(A18,A89,A178,A217を除く)</t>
    <phoneticPr fontId="16"/>
  </si>
  <si>
    <t>機能性表示食品「広告」の一斉指導を考察</t>
    <phoneticPr fontId="16"/>
  </si>
  <si>
    <t>「認知機能」をサポートする機能性表示食品の広告に対し、消費者庁が行った一斉指導（3月31日付）。「事後チェック指針」に基づきインターネット広告を監視した結果、131商品で問題が見つかった。業界関係者からは「厳しい」という声が聞かれる。だが、不適切な広告・表示が氾濫している現状を考えれば、取り締まりの“本番”はこれからといえそうだ。
「葛の花」事件の教訓生かせず
　機能性表示食品の広告・表示の取り締まりで有名なのは、2017年11月の「葛の花由来イソフラボン」配合商品を対象とした行政処分。販売会社16社が景品表示法違反に問われた。
　この事件が発端となり、策定されたのが消費者庁の「事後チェック指針」だ。機能性表示食品について、違法となる表示・広告の考え方を示している。今回の一斉指導でも用いられた。
　ある販売会社によると、「実名で公表された『葛の花』事件ほどの衝撃はないが、『認知機能』の行政指導も業界にとって相応のインパクトはある」という。今回、「葛の花」事件の教訓を生かせず、115事業者（131商品）が行政指導を受けた。この背景には、事後チェック指針に対する認識不足がある。
事後チェック指針のポイントとは？
認知機能 イメージ    115事業者は、どのような理由で行政指導を受けたのか。一斉指導のポイントを事後チェック指針に基づいて考察する。
　今回の指導事例に、商品の対象者が中高年であるにもかかわらず、「受験生の考える力を鍛えるために」などと表示していたケースがある。「認知機能」の機能性表示食品については各社とも、40歳以上や50歳以上を対象としたヒト試験の結果を科学的根拠としている。若年層を試験の対象としていないことから、10代・20代に対する効果は不明だ。このため、若年層に向けた宣伝はできない。　次に、消費者庁へ届け出た文言の一部を切り出した表示も問題視された。たとえば、届け出た文言が、「認知機能の一部である記憶力（言葉・数字・図形・位置情報）を維持」という商品について考えてみる。　この商品では、ヒト試験の結果を基に、記憶力のうち、言葉・数字・図形・位置情報を覚え、維持する機能が確認されている。それにもかかわらず、一部を切り出して「記憶力を維持」と宣伝すると、消費者は記憶力全般に対して効果があると誤認してしまう。記憶力には幅広い領域があり、宣伝できるのは届け出た範囲内に限定される。これを逸脱すると、法令違反に問われる。　また事後チェック指針では、「解消に至らない身体の組織機能などの不安や悩みの表示」を禁止している。今回の一斉指導でも指摘された点だ。　事例を見ると、「よく知っている人の名前のはずなのに出てこない」「物をしまった場所がわからなくなる」といった悩みを列挙した広告などが改善指導を受けた。</t>
    <phoneticPr fontId="16"/>
  </si>
  <si>
    <t>４月から食品の「無添加」表示が禁止に！自民党政権の呆れる「弱肉強食」大企業優遇策</t>
    <phoneticPr fontId="16"/>
  </si>
  <si>
    <t>週刊誌「女性自身」が３月末に報じた「食卓が添加物だらけに…4月から食品の「無添加」表示禁止に識者が警鐘」がSNSで飛び交っている。私たちの暮らしに直結するこれほど重大なニュースをテレビや新聞がほとんど報じないのはなぜだろう。ここ数年、テレビや新聞が大々的に報じるのは「東京五輪」「ワクチン接種」「ロシア批判」など政府が報じてほしい内容ばかり。政府のプロパガンダ機関と化している。かなりの偏向報道ぶりだ。政府に不都合な事実を報じるのは週刊誌やネットメディアばかりである。
今回の「女性自身」の記事も立派なジャーナリズムであると思う。きょうはこれを紹介したい。
消費者庁が「食品添加物表示制度」を改正し、４月製造分から「無添加」「着色料不使用」などと商品パッケージに表示することを制限した。味噌や野菜飲料などから「無添加」「不使用」という表示が消えるというのだ。できるだけ添加物を避けるために表示をくまなくチェックしていた消費者にとってはショックな話である。「健康志向」に逆行することを消費者庁が行うのはなぜだろう。記事によると、新ルールの背景には大手食品会社の思惑があるという。
添加物を使用した加工食品を大量生産して安く売る大手に対抗し、小規模の食品会社ほど「無添加」や「着色料不使用」の食品を開発して独自色を出そうと企業努力を重ねてきた。これらの表示を禁じることは、消費者の健康志向に訴えて商品の差別化を図る中小の食品会社には大打撃となり、大手を利することになるというのである。記事は「採算があわないので、もう無添加の商品は作らない」というメーカーが出てくるという関係者の声も紹介している。表示できなくなれば、わざわざコストをかけて作る企業が減るのは当然だ。気づかないうちに食卓が食品添加物だらけになるという記事の指摘は、的を射たものだろう。</t>
    <phoneticPr fontId="16"/>
  </si>
  <si>
    <t>産地偽装の「うな源」、破産手続きの開始決定　中国産を「国産」</t>
    <phoneticPr fontId="16"/>
  </si>
  <si>
    <t>中国産ウナギを「国産」と偽り、弁当などを販売していた奈良県大和高田市の食品販売会社「うな源」と関連会社「M’S　EEL」が、奈良地裁葛城支部から破産手続きの開始決定を受けたことが分かった。3月24日付。信用調査会社が今月12日に発表した。2社の負債総額は合わせて3億3200万円という。　帝国データバンク奈良支店によると、うな源は1967年に創業。農林水産省近畿農政局が食品表示法に基づく立ち入り検査をし、中国産のウナギを国産と表示して約15万個を販売していたことが判明した。
　今年に入り、大阪府と奈良県にあった5店舗を閉店し、事業を続けることが困難になっていたという。</t>
    <phoneticPr fontId="16"/>
  </si>
  <si>
    <t>そごう・西武は事業売却へ　わずか４兆円に縮む百貨店市場のいまとは</t>
    <phoneticPr fontId="16"/>
  </si>
  <si>
    <t>日本百貨店協会（東京都）によると、全国百貨店売上高は2020年に1975年以来45年ぶりの低水準となった。21年には対前年比5.8％増の4兆4182億円とやや回復したものの、依然として厳しい事業環境が続いている。
　閉塞感が漂うなか、22年2月、セブン&amp;アイ・ホールディングス（東京都：以下、セブン&amp;アイ）が傘下のそごう・西武（東京都）の株式売却を検討していると報じられた。セブン&amp;アイはこの報道に対し、「そごう・西武の株式売却を含め、あらゆる可能性を排除せずに検討を行っている」とコメント。それと前後して、少数株主の米投資会社バリューアクト・キャピタルがコンビニエンスストア（CVS）事業に集中するよう求める提案書を公開。「速やかにそごう・西武の100％の売却を実行することが最重要課題」と主張した。すでに
続きを読むには…</t>
    <phoneticPr fontId="16"/>
  </si>
  <si>
    <t>徳島県立保健製薬環境センターニュース Vol.43</t>
    <phoneticPr fontId="16"/>
  </si>
  <si>
    <t>・残留農薬とは
農業では病害虫の予防や除草などのために農薬が使用されています。使用された農薬は、栽培中に雨や分解などで減少していきますが、可食部分に残留する場合があり、これを「残留農薬」と呼びます。農薬は農産物の安定生産や供給に欠かせない一方、食事などにより体内に入ることで健康に悪影響を与える可能性もあります。そのため、食品衛生法で許容される残留量が食品ごとに定められています。これを「残留基準」と言い、基準を超える食品の流通は禁止されています。
・残留農薬検査について
残留農薬検査では、細かく粉砕した食品（検体）から農薬等の成分を有機溶媒に溶かし（抽出）、その後、農薬以外の不要成分を除去（精製）して試験液とします。この工程を前処理と呼びます。こうして得られた試験液をガスクロマトグラフ質量分析装置（GC-MS/MS）や液体クロマトグラフ質量分析装置(LC-MS/MS)などの機器で測定します。そのデータを基に検体中の残留農薬の濃度が基準値を超過していないか判断します。
当センターでは、生鮮野菜及び果実、またはその加工品について、年間 110 検体前後の残留農薬検査を実施しています。</t>
    <phoneticPr fontId="16"/>
  </si>
  <si>
    <t>file:///C:/Users/Owner/Downloads/centernews%E3%83%BCVol43-analysis%20method%20of%20agricultural%20chemical%20residue%20.pdf</t>
    <phoneticPr fontId="16"/>
  </si>
  <si>
    <t>水道の水質基準等の改正方針案について</t>
    <phoneticPr fontId="16"/>
  </si>
  <si>
    <t>１．食品健康影響評価を踏まえた目標値の見直し
農薬名 新目標値(mg/L) 現行目標値(mg/L)
【対】ホスチアゼート 0.005 0.003
【要】クロロピクリン 0.003 －
【他】ウニコナゾールＰ 0.05 0.04
［理由］
内閣府食品安全委員会により公表されたこれらの農薬の食品健康影響評価の結果に基づき水道水の目標値を計算※したところ、現行の目標値と異なる結果が得られたため。
※ 内閣府食品安全委員会が設定した許容一日摂取量（ADI：Acceptable Daily Intake）を用い、１日 2L 摂取、体重 50kg、割当率 10％として算出。
２．検出状況を踏まえた分類の変更
農薬名：イプフェンカルバゾン
（現行）要検討農薬類 目標値 0.002mg/L
（改正）対象農薬リスト掲載農薬類 目標値 0.002mg/L
［理由］
厚生労働科学研究において、原水、浄水においてイプフェンカルバゾンが検出されており、総農薬方式での寄与も大きいことが示唆されたため。</t>
    <phoneticPr fontId="16"/>
  </si>
  <si>
    <t>令和 2 年度残留農薬検査におけるトマト検体からのメタミドホスの検出について</t>
    <phoneticPr fontId="16"/>
  </si>
  <si>
    <t>当センターでは，食品衛生法に基づいて毎年度定められる秋田県食品衛生監視指導計画に則り，県の各保健所が収去した県内流通食品（主に野菜・果実）について，残留農薬検査を行っている。令和 2 年 7 月に県内産トマトの検査を行ったところ，北秋田保健所から搬入された検体において，無登録農薬※1 のメタミドホス※2 が，基準値※3 と同値で検出された。この検体からは，メタミドホスの前駆物質であり，登録農薬※4 のアセフェート※5 も検出されたため，当該メタミドホスは，作物体中でアセフェートが代謝された
結果，生じたものであると考えられた。基準値超過違反のおそれがあることから，確認のため再検査を行った結果，再度メタミドホスが検出され，初めの検査と同水準であった。
最終的には，収去から検査までの各過程における誤差等を考慮して，基準値と同値とし“基準値を超えてはいない”と判断した。
残留農薬の基準値超過に至る原因としては，生産者の農薬の誤使用やドリフトが大半を占めるが，このように農薬の代謝物が要因となるのは非常に特殊であり，今回，この事例をまとめたので報告する。</t>
    <phoneticPr fontId="16"/>
  </si>
  <si>
    <t>file:///C:/Users/Owner/Downloads/%E2%97%8F%E3%80%87027_%E4%BB%A4%E5%92%8C2%E5%B9%B4%E5%BA%A6%E6%AE%8B%E7%95%99%E8%BE%B2%E8%96%AC%E6%A4%9C%E6%9F%BB%E3%81%AB%E3%81%8A%E3%81%91%E3%82%8B%E3%83%88%E3%83%9E%E3%83%88%E6%A4%9C%E4%BD%93%E3%81%8B%E3%82%89%E3%81%AE%E3%83%A1%E3%82%BF%E3%83%9F%E3%83%89%E3%83%9B%E3%82%B9%E3%81%AE%E6%A4%9C%E5%87%BA%E3%81%AB%E3%81%A4%E3%81%84%E3%81%A6(p._61%EF%BD%9E64)%20(4).pdf</t>
    <phoneticPr fontId="16"/>
  </si>
  <si>
    <t>皆様  週刊情報2022-14を配信いたします</t>
    <phoneticPr fontId="5"/>
  </si>
  <si>
    <t>ご興味のある方　ご連絡ください</t>
    <rPh sb="1" eb="3">
      <t>キョウミ</t>
    </rPh>
    <rPh sb="6" eb="7">
      <t>カタ</t>
    </rPh>
    <rPh sb="9" eb="11">
      <t>レンラク</t>
    </rPh>
    <phoneticPr fontId="107"/>
  </si>
  <si>
    <t>すき家、麦茶への「ゴキブリ混入」で謝罪　ツイッターで写真拡散...保健所が立ち入り調査へ</t>
    <phoneticPr fontId="16"/>
  </si>
  <si>
    <t>牛丼チェーン「すき家」の三重県内の店舗で、店員から出されたコップにゴキブリが入っていたと、ツイッターに写真が投稿された。
【写真】麦茶のコップに混入したゴキブリ
　すき家は、提供した麦茶にゴキブリが入っていたのは事実だと取材に認め、「重く受け止めています」と謝罪した。なぜコップに入ったのかは不明だと言い、今後原因の特定を進めるとしている。
■伊賀保健所「衛生面の実態について店の状況を調査したい」
　茶色で透明なコップを横から見ると、いくつかの氷の下に、ゴキブリが浮かぶ姿が映っている。　この写真は、2022年4月13日にツイッターで投稿された。　投稿者によると、この日にすき家を訪れ、キムチ牛丼を頼むと、店員がこのコップを持ってきた。ゴキブリに気づいて飲まず、店員に伝えて、交換してもらった。　その後、食欲がなくなってしまったが、牛丼は食べて代金を支払ったという。
身近な牛丼店で起きたハプニングの報告だけに、写真の投稿は、関心を集めて3000件以上リツイートされている。
投稿者は、ツイッター上でアドバイスも受け、14日に保健所に連絡して対処してもらうよう求めたという。
　三重県の伊賀保健所は14日、J-CASTニュースの取材に対し、衛生指導課の担当者がこの店舗の利用者から通報が入ったことを認めたうえで、こう話した。「この店とやり取りをしており、衛生面の実態がどうなっているのか店の状況を調査することにしました。指導などをするかについては、店に行ってから判断したいと考えています」
　すき家の広報担当者は同日、この店舗の店員が麦茶を出し、その中にゴキブリが混入していたのは事実だと認め、「今回のことを重く受け止めており、お客様には申し訳ないことをしたと思っています」とお詫びの意を示した。</t>
    <phoneticPr fontId="16"/>
  </si>
  <si>
    <t>https://news.yahoo.co.jp/articles/3eeee17ec799899dd00cfe1c86550b0652eabdff</t>
    <phoneticPr fontId="16"/>
  </si>
  <si>
    <t>J-castニュース</t>
    <phoneticPr fontId="16"/>
  </si>
  <si>
    <t>三重県</t>
    <rPh sb="0" eb="3">
      <t>ミエケン</t>
    </rPh>
    <phoneticPr fontId="16"/>
  </si>
  <si>
    <t>ハンディーモバイル対応水分活性装置(スギヤマゲン)</t>
    <rPh sb="9" eb="11">
      <t>タイオウ</t>
    </rPh>
    <rPh sb="11" eb="17">
      <t>スイブンカッセイソウチ</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</si>
</sst>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 numFmtId="186" formatCode="#,##0_);[Red]\(#,##0\)"/>
  </numFmts>
  <fonts count="228">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16"/>
      <color indexed="4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b/>
      <sz val="20"/>
      <color rgb="FF000000"/>
      <name val="ＭＳ Ｐゴシック"/>
      <family val="3"/>
      <charset val="128"/>
    </font>
    <font>
      <sz val="11"/>
      <name val="ＭＳ Ｐゴシック"/>
      <family val="3"/>
      <charset val="128"/>
      <scheme val="minor"/>
    </font>
    <font>
      <b/>
      <sz val="10"/>
      <name val="ＭＳ Ｐゴシック"/>
      <family val="3"/>
      <charset val="128"/>
    </font>
    <font>
      <b/>
      <u/>
      <sz val="12"/>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20"/>
      <color theme="1"/>
      <name val="ＭＳ Ｐゴシック"/>
      <family val="3"/>
      <charset val="128"/>
      <scheme val="minor"/>
    </font>
    <font>
      <b/>
      <sz val="10"/>
      <color rgb="FFFFFFFF"/>
      <name val="Arial"/>
      <family val="2"/>
    </font>
    <font>
      <sz val="14"/>
      <color theme="1"/>
      <name val="ＭＳ Ｐゴシック"/>
      <family val="3"/>
      <charset val="128"/>
      <scheme val="minor"/>
    </font>
    <font>
      <sz val="11"/>
      <color rgb="FF000000"/>
      <name val="ＭＳ Ｐゴシック"/>
      <family val="3"/>
      <charset val="128"/>
    </font>
    <font>
      <b/>
      <sz val="13"/>
      <color theme="0"/>
      <name val="Arial"/>
      <family val="2"/>
    </font>
    <font>
      <b/>
      <sz val="20"/>
      <color rgb="FF000000"/>
      <name val="メイリオ"/>
      <family val="3"/>
      <charset val="128"/>
    </font>
    <font>
      <b/>
      <sz val="12"/>
      <name val="Segoe UI"/>
      <family val="2"/>
    </font>
    <font>
      <sz val="13"/>
      <color theme="0"/>
      <name val="ＭＳ ゴシック"/>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3"/>
      <color theme="0"/>
      <name val="ＭＳ Ｐゴシック"/>
      <family val="3"/>
      <charset val="128"/>
      <scheme val="minor"/>
    </font>
    <font>
      <sz val="13"/>
      <color theme="0"/>
      <name val="9,776"/>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8"/>
      <color theme="1"/>
      <name val="ＭＳ Ｐゴシック"/>
      <family val="3"/>
      <charset val="128"/>
      <scheme val="minor"/>
    </font>
    <font>
      <b/>
      <sz val="14"/>
      <color theme="1"/>
      <name val="BIZ UDPゴシック"/>
      <family val="3"/>
      <charset val="128"/>
    </font>
    <font>
      <b/>
      <sz val="24"/>
      <color theme="1"/>
      <name val="BIZ UDPゴシック"/>
      <family val="3"/>
      <charset val="128"/>
    </font>
    <font>
      <b/>
      <sz val="20"/>
      <color rgb="FFFF0000"/>
      <name val="BIZ UDPゴシック"/>
      <family val="3"/>
      <charset val="128"/>
    </font>
    <font>
      <b/>
      <sz val="14"/>
      <color rgb="FF2B2B2B"/>
      <name val="Arial"/>
      <family val="3"/>
      <charset val="128"/>
    </font>
    <font>
      <b/>
      <sz val="14"/>
      <color rgb="FF2B2B2B"/>
      <name val="Arial"/>
      <family val="2"/>
    </font>
    <font>
      <u/>
      <sz val="10"/>
      <color rgb="FF24890D"/>
      <name val="Inherit"/>
      <family val="2"/>
    </font>
    <font>
      <b/>
      <sz val="11"/>
      <name val="游ゴシック"/>
      <family val="3"/>
      <charset val="128"/>
    </font>
    <font>
      <b/>
      <sz val="11"/>
      <color theme="1"/>
      <name val="游ゴシック"/>
      <family val="3"/>
      <charset val="128"/>
    </font>
    <font>
      <sz val="19"/>
      <name val="ＭＳ Ｐゴシック"/>
      <family val="3"/>
      <charset val="128"/>
    </font>
    <font>
      <sz val="16"/>
      <name val="Microsoft YaHei"/>
      <family val="3"/>
      <charset val="128"/>
    </font>
    <font>
      <b/>
      <sz val="9"/>
      <color rgb="FFFF0000"/>
      <name val="ＭＳ Ｐゴシック"/>
      <family val="3"/>
      <charset val="128"/>
    </font>
    <font>
      <b/>
      <sz val="20"/>
      <color theme="1"/>
      <name val="BIZ UDPゴシック"/>
      <family val="3"/>
      <charset val="128"/>
    </font>
    <font>
      <b/>
      <sz val="22"/>
      <color theme="1"/>
      <name val="BIZ UDPゴシック"/>
      <family val="3"/>
      <charset val="128"/>
    </font>
    <font>
      <b/>
      <sz val="13"/>
      <color theme="0"/>
      <name val="Inherit"/>
      <family val="2"/>
    </font>
    <font>
      <b/>
      <sz val="16"/>
      <color theme="1"/>
      <name val="ＭＳ Ｐゴシック"/>
      <family val="3"/>
      <charset val="128"/>
    </font>
    <font>
      <b/>
      <sz val="14"/>
      <color theme="1"/>
      <name val="ＭＳ Ｐゴシック"/>
      <family val="3"/>
      <charset val="128"/>
      <scheme val="minor"/>
    </font>
    <font>
      <sz val="18"/>
      <color theme="1"/>
      <name val="ＭＳ Ｐゴシック"/>
      <family val="3"/>
      <charset val="128"/>
      <scheme val="minor"/>
    </font>
    <font>
      <b/>
      <sz val="24"/>
      <color theme="0"/>
      <name val="BIZ UDPゴシック"/>
      <family val="3"/>
      <charset val="128"/>
    </font>
    <font>
      <u/>
      <sz val="18"/>
      <color indexed="12"/>
      <name val="ＭＳ Ｐゴシック"/>
      <family val="3"/>
      <charset val="128"/>
    </font>
    <font>
      <b/>
      <sz val="18"/>
      <color theme="1"/>
      <name val="BIZ UDPゴシック"/>
      <family val="3"/>
      <charset val="128"/>
    </font>
    <font>
      <b/>
      <sz val="18"/>
      <color rgb="FFFF0000"/>
      <name val="BIZ UDPゴシック"/>
      <family val="3"/>
      <charset val="128"/>
    </font>
    <font>
      <b/>
      <sz val="13"/>
      <color theme="0"/>
      <name val="ＭＳ Ｐゴシック"/>
      <family val="3"/>
      <charset val="128"/>
      <scheme val="minor"/>
    </font>
    <font>
      <b/>
      <sz val="13"/>
      <color theme="0"/>
      <name val="9,776"/>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Meiryo UI"/>
      <family val="3"/>
      <charset val="128"/>
    </font>
    <font>
      <sz val="11"/>
      <name val="ＪＳＰゴシック"/>
      <family val="3"/>
      <charset val="128"/>
    </font>
    <font>
      <sz val="12"/>
      <name val="ＪＳＰゴシック"/>
      <family val="3"/>
      <charset val="128"/>
    </font>
    <font>
      <b/>
      <sz val="14"/>
      <name val="游ゴシック"/>
      <family val="3"/>
      <charset val="128"/>
    </font>
    <font>
      <sz val="20"/>
      <color indexed="9"/>
      <name val="ＭＳ Ｐゴシック"/>
      <family val="3"/>
      <charset val="128"/>
    </font>
    <font>
      <sz val="20"/>
      <color indexed="8"/>
      <name val="ＭＳ Ｐゴシック"/>
      <family val="3"/>
      <charset val="128"/>
    </font>
    <font>
      <b/>
      <sz val="20"/>
      <color rgb="FF222222"/>
      <name val="ＭＳ ゴシック"/>
      <family val="3"/>
      <charset val="128"/>
    </font>
    <font>
      <b/>
      <sz val="16"/>
      <name val="Arial"/>
      <family val="2"/>
    </font>
    <font>
      <sz val="16"/>
      <name val="Arial"/>
      <family val="2"/>
    </font>
    <font>
      <b/>
      <sz val="16"/>
      <color rgb="FFE60000"/>
      <name val="Arial"/>
      <family val="2"/>
    </font>
    <font>
      <b/>
      <sz val="14"/>
      <name val="ＭＳ Ｐゴシック"/>
      <family val="3"/>
      <charset val="128"/>
      <scheme val="minor"/>
    </font>
    <font>
      <b/>
      <sz val="16"/>
      <color indexed="53"/>
      <name val="ＭＳ Ｐゴシック"/>
      <family val="3"/>
      <charset val="128"/>
    </font>
    <font>
      <sz val="14"/>
      <color indexed="63"/>
      <name val="Arial"/>
      <family val="2"/>
    </font>
    <font>
      <sz val="14"/>
      <color indexed="63"/>
      <name val="ＭＳ Ｐゴシック"/>
      <family val="3"/>
      <charset val="128"/>
    </font>
    <font>
      <b/>
      <sz val="28"/>
      <name val="ＭＳ Ｐゴシック"/>
      <family val="3"/>
      <charset val="128"/>
    </font>
    <font>
      <b/>
      <sz val="28"/>
      <color indexed="63"/>
      <name val="ＭＳ Ｐゴシック"/>
      <family val="3"/>
      <charset val="128"/>
    </font>
    <font>
      <b/>
      <sz val="12"/>
      <color theme="3" tint="-0.249977111117893"/>
      <name val="ＭＳ Ｐゴシック"/>
      <family val="3"/>
      <charset val="128"/>
    </font>
    <font>
      <b/>
      <sz val="20"/>
      <color theme="3" tint="-0.249977111117893"/>
      <name val="ＭＳ Ｐゴシック"/>
      <family val="3"/>
      <charset val="128"/>
    </font>
    <font>
      <sz val="11"/>
      <color theme="3" tint="-0.249977111117893"/>
      <name val="ＭＳ Ｐゴシック"/>
      <family val="3"/>
      <charset val="128"/>
    </font>
    <font>
      <b/>
      <sz val="12"/>
      <color indexed="13"/>
      <name val="ＭＳ Ｐゴシック"/>
      <family val="3"/>
      <charset val="128"/>
    </font>
    <font>
      <sz val="11"/>
      <name val="HGS行書体"/>
      <family val="4"/>
      <charset val="128"/>
    </font>
    <font>
      <sz val="9"/>
      <color indexed="63"/>
      <name val="Lr oSVbN"/>
      <family val="2"/>
    </font>
    <font>
      <b/>
      <sz val="11"/>
      <color indexed="57"/>
      <name val="Lr oSVbN"/>
      <family val="2"/>
    </font>
    <font>
      <sz val="16"/>
      <color theme="1"/>
      <name val="ＭＳ Ｐゴシック"/>
      <family val="3"/>
      <charset val="128"/>
    </font>
  </fonts>
  <fills count="55">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bgColor indexed="64"/>
      </patternFill>
    </fill>
    <fill>
      <patternFill patternType="solid">
        <fgColor rgb="FFFFCC99"/>
        <bgColor indexed="64"/>
      </patternFill>
    </fill>
    <fill>
      <patternFill patternType="solid">
        <fgColor rgb="FF6EF729"/>
        <bgColor indexed="64"/>
      </patternFill>
    </fill>
    <fill>
      <patternFill patternType="solid">
        <fgColor theme="4"/>
        <bgColor indexed="64"/>
      </patternFill>
    </fill>
    <fill>
      <patternFill patternType="solid">
        <fgColor theme="3"/>
        <bgColor indexed="64"/>
      </patternFill>
    </fill>
    <fill>
      <patternFill patternType="solid">
        <fgColor theme="0" tint="-4.9989318521683403E-2"/>
        <bgColor indexed="64"/>
      </patternFill>
    </fill>
    <fill>
      <patternFill patternType="solid">
        <fgColor rgb="FF3399FF"/>
        <bgColor indexed="64"/>
      </patternFill>
    </fill>
    <fill>
      <patternFill patternType="solid">
        <fgColor indexed="12"/>
        <bgColor indexed="64"/>
      </patternFill>
    </fill>
    <fill>
      <patternFill patternType="solid">
        <fgColor theme="9" tint="0.79998168889431442"/>
        <bgColor indexed="64"/>
      </patternFill>
    </fill>
    <fill>
      <patternFill patternType="solid">
        <fgColor rgb="FFDFEAFF"/>
        <bgColor indexed="64"/>
      </patternFill>
    </fill>
    <fill>
      <patternFill patternType="solid">
        <fgColor rgb="FF92D050"/>
        <bgColor indexed="64"/>
      </patternFill>
    </fill>
    <fill>
      <patternFill patternType="solid">
        <fgColor rgb="FF66CCFF"/>
        <bgColor indexed="64"/>
      </patternFill>
    </fill>
    <fill>
      <patternFill patternType="solid">
        <fgColor theme="7" tint="0.59999389629810485"/>
        <bgColor indexed="64"/>
      </patternFill>
    </fill>
    <fill>
      <patternFill patternType="solid">
        <fgColor rgb="FF002060"/>
        <bgColor indexed="64"/>
      </patternFill>
    </fill>
    <fill>
      <patternFill patternType="solid">
        <fgColor theme="3" tint="-0.249977111117893"/>
        <bgColor indexed="64"/>
      </patternFill>
    </fill>
  </fills>
  <borders count="263">
    <border>
      <left/>
      <right/>
      <top/>
      <bottom/>
      <diagonal/>
    </border>
    <border>
      <left style="medium">
        <color indexed="12"/>
      </left>
      <right style="medium">
        <color indexed="12"/>
      </right>
      <top style="double">
        <color indexed="12"/>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right style="medium">
        <color indexed="12"/>
      </right>
      <top/>
      <bottom style="thin">
        <color indexed="12"/>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rgb="FF888888"/>
      </right>
      <top/>
      <bottom style="medium">
        <color rgb="FF888888"/>
      </bottom>
      <diagonal/>
    </border>
    <border>
      <left style="medium">
        <color indexed="12"/>
      </left>
      <right style="medium">
        <color indexed="12"/>
      </right>
      <top style="thin">
        <color indexed="12"/>
      </top>
      <bottom style="medium">
        <color indexed="12"/>
      </bottom>
      <diagonal/>
    </border>
    <border>
      <left style="medium">
        <color indexed="12"/>
      </left>
      <right/>
      <top style="thin">
        <color indexed="12"/>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indexed="23"/>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top/>
      <bottom style="medium">
        <color indexed="12"/>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12"/>
      </top>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auto="1"/>
      </left>
      <right/>
      <top/>
      <bottom style="thick">
        <color indexed="12"/>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style="medium">
        <color auto="1"/>
      </left>
      <right style="medium">
        <color indexed="12"/>
      </right>
      <top style="medium">
        <color indexed="12"/>
      </top>
      <bottom style="thin">
        <color indexed="12"/>
      </bottom>
      <diagonal/>
    </border>
    <border>
      <left style="medium">
        <color indexed="12"/>
      </left>
      <right style="medium">
        <color indexed="12"/>
      </right>
      <top/>
      <bottom style="medium">
        <color auto="1"/>
      </bottom>
      <diagonal/>
    </border>
    <border>
      <left style="medium">
        <color indexed="12"/>
      </left>
      <right style="medium">
        <color auto="1"/>
      </right>
      <top style="medium">
        <color indexed="12"/>
      </top>
      <bottom style="medium">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auto="1"/>
      </left>
      <right style="medium">
        <color indexed="12"/>
      </right>
      <top style="thin">
        <color rgb="FF0070C0"/>
      </top>
      <bottom style="medium">
        <color auto="1"/>
      </bottom>
      <diagonal/>
    </border>
    <border>
      <left style="medium">
        <color rgb="FF888888"/>
      </left>
      <right/>
      <top/>
      <bottom style="medium">
        <color rgb="FF888888"/>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thick">
        <color rgb="FF002060"/>
      </left>
      <right/>
      <top style="medium">
        <color rgb="FF002060"/>
      </top>
      <bottom style="thick">
        <color rgb="FF002060"/>
      </bottom>
      <diagonal/>
    </border>
    <border>
      <left/>
      <right/>
      <top style="medium">
        <color rgb="FF002060"/>
      </top>
      <bottom style="thick">
        <color rgb="FF002060"/>
      </bottom>
      <diagonal/>
    </border>
    <border>
      <left/>
      <right style="thick">
        <color rgb="FF002060"/>
      </right>
      <top style="medium">
        <color rgb="FF002060"/>
      </top>
      <bottom style="thick">
        <color rgb="FF002060"/>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auto="1"/>
      </right>
      <top style="thick">
        <color indexed="12"/>
      </top>
      <bottom/>
      <diagonal/>
    </border>
    <border>
      <left/>
      <right style="medium">
        <color auto="1"/>
      </right>
      <top/>
      <bottom/>
      <diagonal/>
    </border>
    <border>
      <left/>
      <right style="medium">
        <color auto="1"/>
      </right>
      <top/>
      <bottom style="medium">
        <color indexed="12"/>
      </bottom>
      <diagonal/>
    </border>
    <border>
      <left/>
      <right/>
      <top style="thin">
        <color indexed="12"/>
      </top>
      <bottom style="thick">
        <color indexed="12"/>
      </bottom>
      <diagonal/>
    </border>
    <border>
      <left style="thick">
        <color indexed="12"/>
      </left>
      <right style="thick">
        <color indexed="12"/>
      </right>
      <top style="thick">
        <color indexed="12"/>
      </top>
      <bottom/>
      <diagonal/>
    </border>
    <border>
      <left style="thick">
        <color indexed="12"/>
      </left>
      <right style="thick">
        <color indexed="12"/>
      </right>
      <top/>
      <bottom/>
      <diagonal/>
    </border>
    <border>
      <left style="thick">
        <color indexed="12"/>
      </left>
      <right style="thick">
        <color indexed="12"/>
      </right>
      <top/>
      <bottom style="medium">
        <color indexed="12"/>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12"/>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top style="thick">
        <color indexed="64"/>
      </top>
      <bottom style="hair">
        <color indexed="64"/>
      </bottom>
      <diagonal/>
    </border>
    <border>
      <left style="medium">
        <color indexed="64"/>
      </left>
      <right style="hair">
        <color indexed="64"/>
      </right>
      <top style="thick">
        <color indexed="64"/>
      </top>
      <bottom style="medium">
        <color indexed="64"/>
      </bottom>
      <diagonal/>
    </border>
    <border>
      <left style="hair">
        <color indexed="64"/>
      </left>
      <right style="hair">
        <color indexed="64"/>
      </right>
      <top style="thick">
        <color indexed="64"/>
      </top>
      <bottom style="medium">
        <color indexed="64"/>
      </bottom>
      <diagonal/>
    </border>
    <border>
      <left style="hair">
        <color indexed="64"/>
      </left>
      <right/>
      <top style="thick">
        <color indexed="64"/>
      </top>
      <bottom style="medium">
        <color indexed="64"/>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thick">
        <color auto="1"/>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thick">
        <color auto="1"/>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top style="hair">
        <color indexed="64"/>
      </top>
      <bottom style="thick">
        <color indexed="64"/>
      </bottom>
      <diagonal/>
    </border>
    <border>
      <left style="medium">
        <color indexed="64"/>
      </left>
      <right style="hair">
        <color indexed="64"/>
      </right>
      <top style="hair">
        <color indexed="64"/>
      </top>
      <bottom style="thick">
        <color indexed="64"/>
      </bottom>
      <diagonal/>
    </border>
    <border>
      <left/>
      <right style="thick">
        <color auto="1"/>
      </right>
      <top style="hair">
        <color indexed="64"/>
      </top>
      <bottom style="thick">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12"/>
      </left>
      <right/>
      <top style="thin">
        <color indexed="12"/>
      </top>
      <bottom style="medium">
        <color indexed="12"/>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1" fillId="0" borderId="0">
      <alignment vertical="center"/>
    </xf>
    <xf numFmtId="0" fontId="6" fillId="0" borderId="0"/>
    <xf numFmtId="0" fontId="71" fillId="0" borderId="0">
      <alignment vertical="center"/>
    </xf>
    <xf numFmtId="0" fontId="6" fillId="0" borderId="0"/>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3" fillId="0" borderId="0">
      <alignment vertical="center"/>
    </xf>
    <xf numFmtId="0" fontId="4" fillId="0" borderId="0">
      <alignment vertical="center"/>
    </xf>
    <xf numFmtId="0" fontId="7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201" fillId="0" borderId="0"/>
    <xf numFmtId="0" fontId="202" fillId="0" borderId="0" applyNumberFormat="0" applyFill="0" applyBorder="0" applyAlignment="0" applyProtection="0"/>
    <xf numFmtId="0" fontId="201" fillId="0" borderId="0"/>
  </cellStyleXfs>
  <cellXfs count="979">
    <xf numFmtId="0" fontId="0" fillId="0" borderId="0" xfId="0">
      <alignment vertical="center"/>
    </xf>
    <xf numFmtId="0" fontId="6" fillId="0" borderId="0" xfId="2">
      <alignment vertical="center"/>
    </xf>
    <xf numFmtId="0" fontId="6" fillId="2" borderId="0" xfId="2" applyFill="1" applyBorder="1" applyAlignment="1">
      <alignment horizontal="center" vertical="center"/>
    </xf>
    <xf numFmtId="14" fontId="19" fillId="3" borderId="2" xfId="2" applyNumberFormat="1" applyFont="1" applyFill="1" applyBorder="1" applyAlignment="1">
      <alignment horizontal="center" vertical="center" shrinkToFit="1"/>
    </xf>
    <xf numFmtId="0" fontId="10" fillId="0" borderId="0" xfId="2" applyFont="1" applyFill="1" applyBorder="1" applyAlignment="1">
      <alignment horizontal="center" vertical="center"/>
    </xf>
    <xf numFmtId="14" fontId="10" fillId="0" borderId="0" xfId="2" applyNumberFormat="1" applyFont="1" applyFill="1" applyBorder="1" applyAlignment="1">
      <alignment horizontal="center" vertical="center"/>
    </xf>
    <xf numFmtId="0" fontId="10" fillId="0" borderId="0" xfId="2" applyFont="1" applyFill="1" applyBorder="1" applyAlignment="1">
      <alignment vertical="top" wrapText="1"/>
    </xf>
    <xf numFmtId="0" fontId="6" fillId="0" borderId="0" xfId="2" applyFill="1" applyBorder="1">
      <alignment vertical="center"/>
    </xf>
    <xf numFmtId="0" fontId="6" fillId="0" borderId="0" xfId="2" applyFont="1" applyFill="1" applyBorder="1" applyAlignment="1">
      <alignment vertical="center"/>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3" fillId="4" borderId="7" xfId="2" applyFont="1" applyFill="1" applyBorder="1" applyAlignment="1">
      <alignment horizontal="center" vertical="center" wrapText="1"/>
    </xf>
    <xf numFmtId="0" fontId="23" fillId="4" borderId="8" xfId="2" applyFont="1" applyFill="1" applyBorder="1" applyAlignment="1">
      <alignment horizontal="center" vertical="center" wrapText="1"/>
    </xf>
    <xf numFmtId="0" fontId="24" fillId="5" borderId="9" xfId="2" applyFont="1" applyFill="1" applyBorder="1" applyAlignment="1">
      <alignment horizontal="center" vertical="center" wrapText="1"/>
    </xf>
    <xf numFmtId="0" fontId="6" fillId="6" borderId="0" xfId="2" applyFill="1">
      <alignment vertical="center"/>
    </xf>
    <xf numFmtId="177" fontId="12" fillId="3" borderId="10" xfId="2" applyNumberFormat="1" applyFont="1" applyFill="1" applyBorder="1" applyAlignment="1">
      <alignment horizontal="center" vertical="center" shrinkToFit="1"/>
    </xf>
    <xf numFmtId="0" fontId="6" fillId="0" borderId="11" xfId="2" applyBorder="1">
      <alignment vertical="center"/>
    </xf>
    <xf numFmtId="0" fontId="23" fillId="6" borderId="13" xfId="2" applyFont="1" applyFill="1" applyBorder="1" applyAlignment="1">
      <alignment horizontal="center" vertical="center"/>
    </xf>
    <xf numFmtId="0" fontId="0" fillId="0" borderId="10" xfId="0" applyBorder="1" applyAlignment="1">
      <alignment horizontal="center" vertical="center" wrapText="1"/>
    </xf>
    <xf numFmtId="0" fontId="0" fillId="2" borderId="10" xfId="0" applyFill="1" applyBorder="1" applyAlignment="1">
      <alignment horizontal="center" vertical="center" wrapText="1"/>
    </xf>
    <xf numFmtId="0" fontId="6" fillId="0" borderId="10" xfId="2" applyBorder="1" applyAlignment="1">
      <alignment horizontal="center" vertical="center" wrapText="1"/>
    </xf>
    <xf numFmtId="0" fontId="23" fillId="6" borderId="15" xfId="2" applyFont="1" applyFill="1" applyBorder="1" applyAlignment="1">
      <alignment horizontal="center" vertical="center"/>
    </xf>
    <xf numFmtId="0" fontId="23" fillId="6" borderId="9" xfId="2" applyFont="1" applyFill="1" applyBorder="1" applyAlignment="1">
      <alignment horizontal="center" vertical="center"/>
    </xf>
    <xf numFmtId="0" fontId="23" fillId="0" borderId="15" xfId="2" applyFont="1" applyBorder="1" applyAlignment="1">
      <alignment horizontal="center" vertical="center"/>
    </xf>
    <xf numFmtId="0" fontId="6" fillId="2" borderId="10" xfId="2" applyFill="1" applyBorder="1" applyAlignment="1">
      <alignment horizontal="center" vertical="center" wrapText="1"/>
    </xf>
    <xf numFmtId="0" fontId="23" fillId="6" borderId="17" xfId="2" applyFont="1" applyFill="1" applyBorder="1" applyAlignment="1">
      <alignment horizontal="center" vertical="center"/>
    </xf>
    <xf numFmtId="177" fontId="17" fillId="6" borderId="18" xfId="2" applyNumberFormat="1" applyFont="1" applyFill="1" applyBorder="1" applyAlignment="1">
      <alignment horizontal="center" vertical="center" wrapText="1"/>
    </xf>
    <xf numFmtId="0" fontId="23" fillId="6" borderId="11" xfId="2" applyFont="1" applyFill="1" applyBorder="1" applyAlignment="1">
      <alignment horizontal="center" vertical="center"/>
    </xf>
    <xf numFmtId="0" fontId="6" fillId="6" borderId="17" xfId="2" applyFill="1" applyBorder="1">
      <alignment vertical="center"/>
    </xf>
    <xf numFmtId="0" fontId="6" fillId="6" borderId="18" xfId="2" applyFill="1" applyBorder="1">
      <alignment vertical="center"/>
    </xf>
    <xf numFmtId="0" fontId="6" fillId="6" borderId="11" xfId="2" applyFill="1" applyBorder="1">
      <alignment vertical="center"/>
    </xf>
    <xf numFmtId="0" fontId="6" fillId="6" borderId="19" xfId="2" applyFill="1" applyBorder="1">
      <alignment vertical="center"/>
    </xf>
    <xf numFmtId="0" fontId="14" fillId="6" borderId="20" xfId="2" applyFont="1" applyFill="1" applyBorder="1">
      <alignment vertical="center"/>
    </xf>
    <xf numFmtId="0" fontId="6" fillId="6" borderId="6" xfId="2" applyFill="1" applyBorder="1">
      <alignment vertical="center"/>
    </xf>
    <xf numFmtId="0" fontId="6" fillId="0" borderId="19" xfId="2" applyBorder="1">
      <alignment vertical="center"/>
    </xf>
    <xf numFmtId="0" fontId="6" fillId="6" borderId="21" xfId="2" applyFill="1" applyBorder="1">
      <alignment vertical="center"/>
    </xf>
    <xf numFmtId="0" fontId="6" fillId="6" borderId="22" xfId="2" applyFill="1" applyBorder="1">
      <alignment vertical="center"/>
    </xf>
    <xf numFmtId="0" fontId="6" fillId="6" borderId="23" xfId="2" applyFill="1" applyBorder="1">
      <alignment vertical="center"/>
    </xf>
    <xf numFmtId="0" fontId="6" fillId="0" borderId="24" xfId="2" applyBorder="1">
      <alignment vertical="center"/>
    </xf>
    <xf numFmtId="0" fontId="6" fillId="0" borderId="25" xfId="2" applyBorder="1">
      <alignment vertical="center"/>
    </xf>
    <xf numFmtId="0" fontId="6" fillId="0" borderId="26" xfId="2" applyBorder="1">
      <alignment vertical="center"/>
    </xf>
    <xf numFmtId="0" fontId="6" fillId="0" borderId="27" xfId="2" applyBorder="1">
      <alignment vertical="center"/>
    </xf>
    <xf numFmtId="0" fontId="18" fillId="3" borderId="28" xfId="2" applyFont="1" applyFill="1" applyBorder="1" applyAlignment="1">
      <alignment horizontal="center" vertical="center" wrapText="1"/>
    </xf>
    <xf numFmtId="0" fontId="25" fillId="0" borderId="0" xfId="2" applyFont="1" applyFill="1" applyBorder="1" applyAlignment="1">
      <alignment vertical="center"/>
    </xf>
    <xf numFmtId="0" fontId="21" fillId="0" borderId="0" xfId="2" applyFont="1" applyFill="1" applyBorder="1" applyAlignment="1">
      <alignment vertical="top" wrapText="1"/>
    </xf>
    <xf numFmtId="0" fontId="6" fillId="0" borderId="0" xfId="2" applyFont="1">
      <alignment vertical="center"/>
    </xf>
    <xf numFmtId="0" fontId="9" fillId="6" borderId="0" xfId="2" applyFont="1" applyFill="1" applyBorder="1" applyAlignment="1">
      <alignment horizontal="center" vertical="center" wrapText="1"/>
    </xf>
    <xf numFmtId="14" fontId="9" fillId="6" borderId="0" xfId="2" applyNumberFormat="1" applyFont="1" applyFill="1" applyBorder="1" applyAlignment="1">
      <alignment horizontal="center" vertical="center"/>
    </xf>
    <xf numFmtId="14" fontId="26" fillId="6" borderId="0" xfId="2" applyNumberFormat="1" applyFont="1" applyFill="1" applyBorder="1" applyAlignment="1">
      <alignment horizontal="center" vertical="center"/>
    </xf>
    <xf numFmtId="0" fontId="6" fillId="0" borderId="0" xfId="2" applyFont="1" applyAlignment="1">
      <alignment vertical="center"/>
    </xf>
    <xf numFmtId="0" fontId="6" fillId="0" borderId="0" xfId="2" applyFont="1"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6" fillId="0" borderId="0" xfId="2" applyFill="1">
      <alignment vertical="center"/>
    </xf>
    <xf numFmtId="0" fontId="6" fillId="6" borderId="0" xfId="2" applyFont="1" applyFill="1" applyAlignment="1">
      <alignment vertical="center"/>
    </xf>
    <xf numFmtId="0" fontId="10" fillId="2" borderId="36" xfId="2" applyFont="1" applyFill="1" applyBorder="1" applyAlignment="1">
      <alignment horizontal="center" vertical="center"/>
    </xf>
    <xf numFmtId="14" fontId="10" fillId="2" borderId="37" xfId="2" applyNumberFormat="1" applyFont="1" applyFill="1" applyBorder="1" applyAlignment="1">
      <alignment horizontal="center" vertical="center"/>
    </xf>
    <xf numFmtId="0" fontId="6" fillId="0" borderId="0" xfId="2" applyFill="1" applyBorder="1" applyAlignment="1">
      <alignment horizontal="center" vertical="center"/>
    </xf>
    <xf numFmtId="0" fontId="6" fillId="6" borderId="0" xfId="2" applyFill="1" applyAlignment="1">
      <alignment vertical="center" wrapText="1"/>
    </xf>
    <xf numFmtId="0" fontId="15" fillId="6" borderId="39" xfId="2" applyFont="1" applyFill="1" applyBorder="1" applyAlignment="1">
      <alignment vertical="center" wrapText="1"/>
    </xf>
    <xf numFmtId="0" fontId="6" fillId="6" borderId="40" xfId="2" applyFill="1" applyBorder="1" applyAlignment="1">
      <alignment vertical="center" wrapText="1"/>
    </xf>
    <xf numFmtId="0" fontId="6" fillId="6" borderId="41" xfId="2" applyFill="1" applyBorder="1" applyAlignment="1">
      <alignment vertical="center" wrapText="1"/>
    </xf>
    <xf numFmtId="0" fontId="26" fillId="0" borderId="0" xfId="19" applyFont="1" applyFill="1" applyBorder="1" applyAlignment="1">
      <alignment horizontal="center" vertical="center"/>
    </xf>
    <xf numFmtId="0" fontId="26" fillId="0" borderId="0" xfId="19" applyFont="1" applyFill="1" applyBorder="1" applyAlignment="1">
      <alignment horizontal="center" vertical="center" wrapText="1"/>
    </xf>
    <xf numFmtId="0" fontId="8" fillId="0" borderId="34" xfId="1" applyFill="1" applyBorder="1" applyAlignment="1" applyProtection="1">
      <alignment vertical="center" wrapText="1"/>
    </xf>
    <xf numFmtId="0" fontId="10" fillId="6" borderId="0" xfId="2" applyFont="1" applyFill="1">
      <alignment vertical="center"/>
    </xf>
    <xf numFmtId="14" fontId="27" fillId="3" borderId="2" xfId="1" applyNumberFormat="1" applyFont="1" applyFill="1" applyBorder="1" applyAlignment="1" applyProtection="1">
      <alignment horizontal="center" vertical="center" wrapText="1" shrinkToFit="1"/>
    </xf>
    <xf numFmtId="14" fontId="21" fillId="0" borderId="0" xfId="2" applyNumberFormat="1" applyFont="1" applyFill="1" applyBorder="1" applyAlignment="1">
      <alignment horizontal="center" vertical="center"/>
    </xf>
    <xf numFmtId="0" fontId="35" fillId="10" borderId="49" xfId="17" applyFont="1" applyFill="1" applyBorder="1" applyAlignment="1">
      <alignment horizontal="left" vertical="center"/>
    </xf>
    <xf numFmtId="0" fontId="35" fillId="10" borderId="50" xfId="17" applyFont="1" applyFill="1" applyBorder="1" applyAlignment="1">
      <alignment horizontal="center" vertical="center"/>
    </xf>
    <xf numFmtId="0" fontId="35" fillId="10" borderId="50" xfId="2" applyFont="1" applyFill="1" applyBorder="1" applyAlignment="1">
      <alignment horizontal="center" vertical="center"/>
    </xf>
    <xf numFmtId="0" fontId="36" fillId="10" borderId="50" xfId="2" applyFont="1" applyFill="1" applyBorder="1" applyAlignment="1">
      <alignment horizontal="center" vertical="center"/>
    </xf>
    <xf numFmtId="0" fontId="36" fillId="10" borderId="51" xfId="2" applyFont="1" applyFill="1" applyBorder="1" applyAlignment="1">
      <alignment horizontal="center" vertical="center"/>
    </xf>
    <xf numFmtId="0" fontId="37" fillId="0" borderId="0" xfId="2" applyFont="1">
      <alignment vertical="center"/>
    </xf>
    <xf numFmtId="0" fontId="40" fillId="0" borderId="0" xfId="2" applyFont="1" applyAlignment="1">
      <alignment horizontal="center" vertical="center"/>
    </xf>
    <xf numFmtId="0" fontId="41" fillId="0" borderId="0" xfId="2" applyFont="1" applyAlignment="1">
      <alignment vertical="center" wrapText="1"/>
    </xf>
    <xf numFmtId="0" fontId="1" fillId="0" borderId="0" xfId="17">
      <alignment vertical="center"/>
    </xf>
    <xf numFmtId="0" fontId="42" fillId="0" borderId="0" xfId="17" applyFont="1">
      <alignment vertical="center"/>
    </xf>
    <xf numFmtId="0" fontId="36" fillId="10" borderId="52" xfId="2" applyFont="1" applyFill="1" applyBorder="1" applyAlignment="1">
      <alignment horizontal="center" vertical="center"/>
    </xf>
    <xf numFmtId="0" fontId="36" fillId="10" borderId="53" xfId="2" applyFont="1" applyFill="1" applyBorder="1" applyAlignment="1">
      <alignment horizontal="center" vertical="center"/>
    </xf>
    <xf numFmtId="0" fontId="43" fillId="0" borderId="0" xfId="2" applyFont="1" applyAlignment="1">
      <alignment vertical="center" wrapText="1"/>
    </xf>
    <xf numFmtId="0" fontId="45" fillId="0" borderId="0" xfId="2" applyFont="1">
      <alignment vertical="center"/>
    </xf>
    <xf numFmtId="0" fontId="46" fillId="0" borderId="0" xfId="2" applyFont="1" applyAlignment="1">
      <alignment horizontal="center" vertical="center"/>
    </xf>
    <xf numFmtId="0" fontId="1" fillId="11" borderId="53" xfId="17" applyFill="1" applyBorder="1">
      <alignment vertical="center"/>
    </xf>
    <xf numFmtId="0" fontId="39" fillId="0" borderId="0" xfId="17" applyFont="1" applyAlignment="1">
      <alignment horizontal="center" vertical="center"/>
    </xf>
    <xf numFmtId="0" fontId="47" fillId="0" borderId="0" xfId="2" applyFont="1" applyAlignment="1">
      <alignment vertical="center" wrapText="1"/>
    </xf>
    <xf numFmtId="0" fontId="8" fillId="0" borderId="52" xfId="1" applyFill="1" applyBorder="1" applyAlignment="1" applyProtection="1">
      <alignment vertical="center"/>
    </xf>
    <xf numFmtId="0" fontId="1" fillId="11" borderId="53" xfId="17" applyFill="1" applyBorder="1" applyAlignment="1">
      <alignment horizontal="center" vertical="center"/>
    </xf>
    <xf numFmtId="0" fontId="43" fillId="0" borderId="0" xfId="2" applyFont="1">
      <alignment vertical="center"/>
    </xf>
    <xf numFmtId="0" fontId="8" fillId="11" borderId="0" xfId="1" applyFill="1" applyBorder="1" applyAlignment="1" applyProtection="1">
      <alignment vertical="center" wrapText="1"/>
    </xf>
    <xf numFmtId="0" fontId="6" fillId="11" borderId="53" xfId="2" applyFill="1" applyBorder="1" applyAlignment="1">
      <alignment vertical="center" wrapText="1"/>
    </xf>
    <xf numFmtId="0" fontId="47" fillId="0" borderId="0" xfId="17" applyFont="1" applyAlignment="1">
      <alignment vertical="center" wrapText="1"/>
    </xf>
    <xf numFmtId="0" fontId="49" fillId="0" borderId="0" xfId="17" applyFont="1" applyAlignment="1">
      <alignment horizontal="left" vertical="center"/>
    </xf>
    <xf numFmtId="0" fontId="39"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1" fillId="13" borderId="59" xfId="17" applyFont="1" applyFill="1" applyBorder="1" applyAlignment="1">
      <alignment horizontal="center" vertical="center"/>
    </xf>
    <xf numFmtId="180" fontId="51" fillId="13" borderId="60" xfId="17" applyNumberFormat="1" applyFont="1" applyFill="1" applyBorder="1" applyAlignment="1">
      <alignment horizontal="center" vertical="center"/>
    </xf>
    <xf numFmtId="0" fontId="58" fillId="3" borderId="61" xfId="17" applyFont="1" applyFill="1" applyBorder="1" applyAlignment="1">
      <alignment horizontal="center" vertical="center" wrapText="1"/>
    </xf>
    <xf numFmtId="0" fontId="7" fillId="3" borderId="62" xfId="17" applyFont="1" applyFill="1" applyBorder="1" applyAlignment="1">
      <alignment horizontal="center" vertical="center" wrapText="1"/>
    </xf>
    <xf numFmtId="0" fontId="14" fillId="3" borderId="62" xfId="17" applyFont="1" applyFill="1" applyBorder="1" applyAlignment="1">
      <alignment horizontal="center" vertical="center" wrapText="1"/>
    </xf>
    <xf numFmtId="0" fontId="60" fillId="3" borderId="62" xfId="17" applyFont="1" applyFill="1" applyBorder="1" applyAlignment="1">
      <alignment horizontal="center" vertical="center" wrapText="1"/>
    </xf>
    <xf numFmtId="0" fontId="7" fillId="3" borderId="63" xfId="17" applyFont="1" applyFill="1" applyBorder="1" applyAlignment="1">
      <alignment horizontal="center" vertical="center" wrapText="1"/>
    </xf>
    <xf numFmtId="0" fontId="7" fillId="3" borderId="38" xfId="17" applyFont="1" applyFill="1" applyBorder="1" applyAlignment="1">
      <alignment horizontal="center" vertical="center" wrapText="1"/>
    </xf>
    <xf numFmtId="176" fontId="61" fillId="3" borderId="45" xfId="17" applyNumberFormat="1" applyFont="1" applyFill="1" applyBorder="1" applyAlignment="1">
      <alignment horizontal="center" vertical="center" wrapText="1"/>
    </xf>
    <xf numFmtId="0" fontId="61" fillId="3" borderId="45" xfId="17" applyFont="1" applyFill="1" applyBorder="1" applyAlignment="1">
      <alignment horizontal="left" vertical="center" wrapText="1"/>
    </xf>
    <xf numFmtId="0" fontId="7" fillId="3" borderId="32" xfId="17" applyFont="1" applyFill="1" applyBorder="1" applyAlignment="1">
      <alignment horizontal="center" vertical="center" wrapText="1"/>
    </xf>
    <xf numFmtId="176" fontId="61" fillId="14" borderId="64" xfId="17" applyNumberFormat="1" applyFont="1" applyFill="1" applyBorder="1" applyAlignment="1">
      <alignment horizontal="center" vertical="center" wrapText="1"/>
    </xf>
    <xf numFmtId="0" fontId="61" fillId="14" borderId="64" xfId="17" applyFont="1" applyFill="1" applyBorder="1" applyAlignment="1">
      <alignment horizontal="left" vertical="center" wrapText="1"/>
    </xf>
    <xf numFmtId="0" fontId="65" fillId="15" borderId="65" xfId="17" applyFont="1" applyFill="1" applyBorder="1" applyAlignment="1">
      <alignment horizontal="center" vertical="center" wrapText="1"/>
    </xf>
    <xf numFmtId="176" fontId="63" fillId="15" borderId="65" xfId="17" applyNumberFormat="1" applyFont="1" applyFill="1" applyBorder="1" applyAlignment="1">
      <alignment horizontal="center" vertical="center" wrapText="1"/>
    </xf>
    <xf numFmtId="181" fontId="65" fillId="11" borderId="65" xfId="0" applyNumberFormat="1" applyFont="1" applyFill="1" applyBorder="1" applyAlignment="1">
      <alignment horizontal="center" vertical="center"/>
    </xf>
    <xf numFmtId="0" fontId="65" fillId="15" borderId="66" xfId="17" applyFont="1" applyFill="1" applyBorder="1" applyAlignment="1">
      <alignment horizontal="center" vertical="center" wrapText="1"/>
    </xf>
    <xf numFmtId="182" fontId="67" fillId="15" borderId="67" xfId="17" applyNumberFormat="1" applyFont="1" applyFill="1" applyBorder="1" applyAlignment="1">
      <alignment horizontal="center" vertical="center" wrapText="1"/>
    </xf>
    <xf numFmtId="0" fontId="7" fillId="3" borderId="39" xfId="17" applyFont="1" applyFill="1" applyBorder="1" applyAlignment="1">
      <alignment horizontal="center" vertical="center" wrapText="1"/>
    </xf>
    <xf numFmtId="0" fontId="7" fillId="3" borderId="40" xfId="17" applyFont="1" applyFill="1" applyBorder="1" applyAlignment="1">
      <alignment horizontal="center" vertical="center" wrapText="1"/>
    </xf>
    <xf numFmtId="0" fontId="14" fillId="3" borderId="40" xfId="17" applyFont="1" applyFill="1" applyBorder="1" applyAlignment="1">
      <alignment horizontal="center" vertical="center" wrapText="1"/>
    </xf>
    <xf numFmtId="0" fontId="60" fillId="3" borderId="40" xfId="17" applyFont="1" applyFill="1" applyBorder="1" applyAlignment="1">
      <alignment horizontal="center" vertical="center" wrapText="1"/>
    </xf>
    <xf numFmtId="0" fontId="7" fillId="3" borderId="41"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6" xfId="2" applyBorder="1" applyAlignment="1">
      <alignment vertical="top" wrapText="1"/>
    </xf>
    <xf numFmtId="0" fontId="6" fillId="16" borderId="16" xfId="2" applyFill="1" applyBorder="1" applyAlignment="1">
      <alignment vertical="top" wrapText="1"/>
    </xf>
    <xf numFmtId="0" fontId="23" fillId="0" borderId="0" xfId="2" applyFont="1" applyAlignment="1">
      <alignment vertical="top" wrapText="1"/>
    </xf>
    <xf numFmtId="0" fontId="6" fillId="2" borderId="16" xfId="2" applyFill="1" applyBorder="1" applyAlignment="1">
      <alignment vertical="top" wrapText="1"/>
    </xf>
    <xf numFmtId="0" fontId="6" fillId="2" borderId="69" xfId="2" applyFill="1" applyBorder="1" applyAlignment="1">
      <alignment vertical="top" wrapText="1"/>
    </xf>
    <xf numFmtId="0" fontId="6" fillId="2" borderId="70" xfId="2" applyFill="1" applyBorder="1" applyAlignment="1">
      <alignment vertical="top" wrapText="1"/>
    </xf>
    <xf numFmtId="0" fontId="1" fillId="2" borderId="71" xfId="2" applyFont="1" applyFill="1" applyBorder="1" applyAlignment="1">
      <alignment vertical="top" wrapText="1"/>
    </xf>
    <xf numFmtId="0" fontId="1" fillId="2" borderId="69" xfId="2" applyFont="1" applyFill="1" applyBorder="1" applyAlignment="1">
      <alignment vertical="top" wrapText="1"/>
    </xf>
    <xf numFmtId="0" fontId="1" fillId="2" borderId="68" xfId="2" applyFont="1" applyFill="1" applyBorder="1" applyAlignment="1">
      <alignment vertical="top" wrapText="1"/>
    </xf>
    <xf numFmtId="0" fontId="6" fillId="3" borderId="16" xfId="2" applyFill="1" applyBorder="1">
      <alignment vertical="center"/>
    </xf>
    <xf numFmtId="0" fontId="1" fillId="3" borderId="72" xfId="2" applyFont="1" applyFill="1" applyBorder="1" applyAlignment="1">
      <alignment vertical="top" wrapText="1"/>
    </xf>
    <xf numFmtId="0" fontId="6" fillId="17" borderId="16" xfId="2" applyFill="1" applyBorder="1">
      <alignment vertical="center"/>
    </xf>
    <xf numFmtId="0" fontId="0" fillId="0" borderId="74" xfId="0" applyBorder="1">
      <alignment vertical="center"/>
    </xf>
    <xf numFmtId="0" fontId="15" fillId="0" borderId="74" xfId="0" applyFont="1" applyBorder="1">
      <alignment vertical="center"/>
    </xf>
    <xf numFmtId="0" fontId="0" fillId="0" borderId="75" xfId="0" applyBorder="1">
      <alignment vertical="center"/>
    </xf>
    <xf numFmtId="0" fontId="0" fillId="0" borderId="55" xfId="0" applyBorder="1">
      <alignment vertical="center"/>
    </xf>
    <xf numFmtId="177" fontId="12" fillId="22" borderId="10" xfId="2" applyNumberFormat="1" applyFont="1" applyFill="1" applyBorder="1" applyAlignment="1">
      <alignment horizontal="center" vertical="center" shrinkToFit="1"/>
    </xf>
    <xf numFmtId="0" fontId="6" fillId="22" borderId="0" xfId="2" applyFill="1" applyBorder="1" applyAlignment="1">
      <alignment horizontal="center" vertical="center"/>
    </xf>
    <xf numFmtId="0" fontId="8" fillId="22" borderId="0" xfId="1" applyFill="1" applyBorder="1" applyAlignment="1" applyProtection="1">
      <alignment vertical="center" wrapText="1"/>
    </xf>
    <xf numFmtId="0" fontId="25" fillId="22" borderId="0" xfId="2" applyFont="1" applyFill="1" applyBorder="1" applyAlignment="1">
      <alignment vertical="center"/>
    </xf>
    <xf numFmtId="0" fontId="25" fillId="22" borderId="0" xfId="1" applyFont="1" applyFill="1" applyBorder="1" applyAlignment="1" applyProtection="1">
      <alignment vertical="top" wrapText="1"/>
    </xf>
    <xf numFmtId="0" fontId="25" fillId="22" borderId="0" xfId="2" applyFont="1" applyFill="1" applyBorder="1" applyAlignment="1">
      <alignment vertical="top" wrapText="1"/>
    </xf>
    <xf numFmtId="0" fontId="25" fillId="22" borderId="32"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10" xfId="2" applyFill="1" applyBorder="1" applyAlignment="1">
      <alignment horizontal="center" vertical="center" wrapText="1"/>
    </xf>
    <xf numFmtId="0" fontId="6" fillId="0" borderId="110" xfId="2" applyBorder="1" applyAlignment="1">
      <alignment horizontal="center" vertical="center" wrapText="1"/>
    </xf>
    <xf numFmtId="0" fontId="6" fillId="7" borderId="110" xfId="2" applyFill="1" applyBorder="1" applyAlignment="1">
      <alignment horizontal="center" vertical="center" wrapText="1"/>
    </xf>
    <xf numFmtId="0" fontId="1" fillId="6" borderId="0" xfId="2" applyFont="1" applyFill="1">
      <alignment vertical="center"/>
    </xf>
    <xf numFmtId="0" fontId="21" fillId="0" borderId="47" xfId="1" applyFont="1" applyFill="1" applyBorder="1" applyAlignment="1" applyProtection="1">
      <alignment vertical="top" wrapText="1"/>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4" xfId="0" applyBorder="1" applyAlignment="1">
      <alignment vertical="top"/>
    </xf>
    <xf numFmtId="0" fontId="0" fillId="0" borderId="0" xfId="0" applyAlignment="1">
      <alignment vertical="top"/>
    </xf>
    <xf numFmtId="0" fontId="77" fillId="22" borderId="0" xfId="0" applyFont="1" applyFill="1">
      <alignment vertical="center"/>
    </xf>
    <xf numFmtId="0" fontId="76" fillId="22" borderId="0" xfId="0" applyFont="1" applyFill="1">
      <alignment vertical="center"/>
    </xf>
    <xf numFmtId="0" fontId="1" fillId="16" borderId="71" xfId="2" applyFont="1" applyFill="1" applyBorder="1" applyAlignment="1">
      <alignment vertical="top" wrapText="1"/>
    </xf>
    <xf numFmtId="0" fontId="80" fillId="0" borderId="0" xfId="0" applyFont="1" applyAlignment="1">
      <alignment horizontal="justify" vertical="center"/>
    </xf>
    <xf numFmtId="0" fontId="83" fillId="0" borderId="63" xfId="0" applyFont="1" applyBorder="1" applyAlignment="1">
      <alignment horizontal="justify" vertical="center" wrapText="1"/>
    </xf>
    <xf numFmtId="0" fontId="83" fillId="0" borderId="41" xfId="0" applyFont="1" applyBorder="1" applyAlignment="1">
      <alignment horizontal="justify" vertical="center" wrapText="1"/>
    </xf>
    <xf numFmtId="0" fontId="80" fillId="0" borderId="116" xfId="0" applyFont="1" applyBorder="1" applyAlignment="1">
      <alignment horizontal="center" vertical="center" wrapText="1"/>
    </xf>
    <xf numFmtId="0" fontId="80" fillId="0" borderId="41" xfId="0" applyFont="1" applyBorder="1" applyAlignment="1">
      <alignment horizontal="center" vertical="center" wrapText="1"/>
    </xf>
    <xf numFmtId="0" fontId="80" fillId="30" borderId="41" xfId="0" applyFont="1" applyFill="1" applyBorder="1" applyAlignment="1">
      <alignment horizontal="justify" vertical="center" wrapText="1"/>
    </xf>
    <xf numFmtId="0" fontId="80" fillId="0" borderId="41" xfId="0" applyFont="1" applyBorder="1" applyAlignment="1">
      <alignment horizontal="justify" vertical="center" wrapText="1"/>
    </xf>
    <xf numFmtId="0" fontId="7" fillId="31" borderId="62" xfId="17" applyFont="1" applyFill="1" applyBorder="1" applyAlignment="1">
      <alignment horizontal="center" vertical="center" wrapText="1"/>
    </xf>
    <xf numFmtId="0" fontId="8" fillId="22" borderId="0" xfId="1" applyFill="1" applyBorder="1" applyAlignment="1" applyProtection="1">
      <alignment horizontal="left" vertical="center"/>
    </xf>
    <xf numFmtId="0" fontId="0" fillId="0" borderId="0" xfId="0" applyAlignment="1">
      <alignment horizontal="left" vertical="center"/>
    </xf>
    <xf numFmtId="0" fontId="84" fillId="0" borderId="0" xfId="0" applyFont="1" applyAlignment="1">
      <alignment horizontal="left" vertical="center"/>
    </xf>
    <xf numFmtId="0" fontId="85" fillId="0" borderId="0" xfId="0" applyFont="1" applyAlignment="1">
      <alignment horizontal="center" vertical="center" wrapText="1"/>
    </xf>
    <xf numFmtId="0" fontId="85" fillId="0" borderId="0" xfId="0" applyFont="1" applyAlignment="1">
      <alignment horizontal="left" vertical="center" wrapText="1"/>
    </xf>
    <xf numFmtId="0" fontId="80" fillId="26" borderId="116" xfId="0" applyFont="1" applyFill="1" applyBorder="1" applyAlignment="1">
      <alignment horizontal="center" vertical="center" wrapText="1"/>
    </xf>
    <xf numFmtId="0" fontId="80" fillId="26" borderId="41" xfId="0" applyFont="1" applyFill="1" applyBorder="1" applyAlignment="1">
      <alignment horizontal="center" vertical="center" wrapText="1"/>
    </xf>
    <xf numFmtId="0" fontId="80" fillId="26" borderId="41" xfId="0" applyFont="1" applyFill="1" applyBorder="1" applyAlignment="1">
      <alignment horizontal="justify" vertical="center" wrapText="1"/>
    </xf>
    <xf numFmtId="0" fontId="75" fillId="22" borderId="0" xfId="0" applyFont="1" applyFill="1" applyAlignment="1">
      <alignment horizontal="center" vertical="center"/>
    </xf>
    <xf numFmtId="0" fontId="80" fillId="22" borderId="116" xfId="0" applyFont="1" applyFill="1" applyBorder="1" applyAlignment="1">
      <alignment horizontal="center" vertical="center" wrapText="1"/>
    </xf>
    <xf numFmtId="0" fontId="80" fillId="22" borderId="41" xfId="0" applyFont="1" applyFill="1" applyBorder="1" applyAlignment="1">
      <alignment horizontal="center" vertical="center" wrapText="1"/>
    </xf>
    <xf numFmtId="0" fontId="80" fillId="22" borderId="41" xfId="0" applyFont="1" applyFill="1" applyBorder="1" applyAlignment="1">
      <alignment horizontal="justify" vertical="center" wrapText="1"/>
    </xf>
    <xf numFmtId="0" fontId="72" fillId="26" borderId="0" xfId="0" applyFont="1" applyFill="1" applyAlignment="1">
      <alignment vertical="top" wrapText="1"/>
    </xf>
    <xf numFmtId="0" fontId="8" fillId="0" borderId="139" xfId="1" applyFill="1" applyBorder="1" applyAlignment="1" applyProtection="1">
      <alignment vertical="center" wrapText="1"/>
    </xf>
    <xf numFmtId="0" fontId="98" fillId="0" borderId="63" xfId="0" applyFont="1" applyBorder="1" applyAlignment="1">
      <alignment horizontal="justify" vertical="center" wrapText="1"/>
    </xf>
    <xf numFmtId="0" fontId="98" fillId="0" borderId="41" xfId="0" applyFont="1" applyBorder="1" applyAlignment="1">
      <alignment horizontal="justify" vertical="center" wrapText="1"/>
    </xf>
    <xf numFmtId="0" fontId="98" fillId="30" borderId="41" xfId="0" applyFont="1" applyFill="1" applyBorder="1" applyAlignment="1">
      <alignment horizontal="justify" vertical="center" wrapText="1"/>
    </xf>
    <xf numFmtId="0" fontId="103" fillId="0" borderId="0" xfId="17" applyFont="1">
      <alignment vertical="center"/>
    </xf>
    <xf numFmtId="0" fontId="102" fillId="0" borderId="0" xfId="2" applyFont="1">
      <alignment vertical="center"/>
    </xf>
    <xf numFmtId="0" fontId="104" fillId="23" borderId="143" xfId="0" applyFont="1" applyFill="1" applyBorder="1" applyAlignment="1">
      <alignment horizontal="center" vertical="center" wrapText="1"/>
    </xf>
    <xf numFmtId="0" fontId="0" fillId="27" borderId="0" xfId="0" applyFill="1">
      <alignment vertical="center"/>
    </xf>
    <xf numFmtId="0" fontId="80" fillId="22" borderId="0" xfId="0" applyFont="1" applyFill="1" applyAlignment="1">
      <alignment horizontal="justify" vertical="center"/>
    </xf>
    <xf numFmtId="0" fontId="6" fillId="22" borderId="0" xfId="2" applyFont="1" applyFill="1">
      <alignment vertical="center"/>
    </xf>
    <xf numFmtId="14" fontId="6" fillId="0" borderId="0" xfId="2" applyNumberFormat="1" applyFont="1" applyAlignment="1">
      <alignment vertical="center"/>
    </xf>
    <xf numFmtId="0" fontId="26" fillId="0" borderId="0" xfId="19" applyFont="1">
      <alignment vertical="center"/>
    </xf>
    <xf numFmtId="0" fontId="6" fillId="0" borderId="0" xfId="2">
      <alignment vertical="center"/>
    </xf>
    <xf numFmtId="0" fontId="0" fillId="0" borderId="0" xfId="0">
      <alignment vertical="center"/>
    </xf>
    <xf numFmtId="0" fontId="6" fillId="0" borderId="0" xfId="2" applyFill="1" applyBorder="1" applyAlignment="1">
      <alignment horizontal="center" vertical="center"/>
    </xf>
    <xf numFmtId="0" fontId="18" fillId="2" borderId="48" xfId="2" applyFont="1" applyFill="1" applyBorder="1" applyAlignment="1">
      <alignment horizontal="center" vertical="center" wrapText="1"/>
    </xf>
    <xf numFmtId="0" fontId="1" fillId="0" borderId="12" xfId="0" applyFont="1" applyBorder="1" applyAlignment="1">
      <alignment horizontal="center" vertical="center" wrapText="1"/>
    </xf>
    <xf numFmtId="0" fontId="0" fillId="0" borderId="12" xfId="0" applyBorder="1" applyAlignment="1">
      <alignment horizontal="center" vertical="center" wrapText="1"/>
    </xf>
    <xf numFmtId="0" fontId="32" fillId="0" borderId="12" xfId="0" applyFont="1" applyBorder="1" applyAlignment="1">
      <alignment horizontal="center" vertical="center" wrapText="1"/>
    </xf>
    <xf numFmtId="0" fontId="21" fillId="0" borderId="145" xfId="1" applyFont="1" applyFill="1" applyBorder="1" applyAlignment="1" applyProtection="1">
      <alignment vertical="top" wrapText="1"/>
    </xf>
    <xf numFmtId="0" fontId="95" fillId="26"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vertical="top" wrapText="1"/>
    </xf>
    <xf numFmtId="0" fontId="74" fillId="27" borderId="0" xfId="0" applyFont="1" applyFill="1" applyAlignment="1">
      <alignment vertical="top" wrapText="1"/>
    </xf>
    <xf numFmtId="0" fontId="97" fillId="27" borderId="0" xfId="0" applyFont="1" applyFill="1" applyAlignment="1">
      <alignment horizontal="center" vertical="center" wrapText="1"/>
    </xf>
    <xf numFmtId="0" fontId="97" fillId="27" borderId="0" xfId="0" applyFont="1" applyFill="1" applyAlignment="1">
      <alignment horizontal="center" vertical="top" wrapText="1"/>
    </xf>
    <xf numFmtId="0" fontId="99" fillId="27" borderId="0" xfId="0" applyFont="1" applyFill="1" applyAlignment="1">
      <alignment horizontal="center" vertical="top" wrapText="1"/>
    </xf>
    <xf numFmtId="0" fontId="97" fillId="27" borderId="0" xfId="0" applyFont="1" applyFill="1" applyAlignment="1">
      <alignment vertical="top" wrapText="1"/>
    </xf>
    <xf numFmtId="0" fontId="0" fillId="22" borderId="0" xfId="0" applyFill="1" applyAlignment="1">
      <alignment horizontal="left" vertical="top" wrapText="1" indent="1"/>
    </xf>
    <xf numFmtId="0" fontId="28" fillId="28" borderId="0" xfId="0" applyFont="1" applyFill="1" applyAlignment="1">
      <alignment vertical="center"/>
    </xf>
    <xf numFmtId="14" fontId="29" fillId="24" borderId="3" xfId="2" applyNumberFormat="1" applyFont="1" applyFill="1" applyBorder="1" applyAlignment="1">
      <alignment horizontal="center" vertical="center" shrinkToFit="1"/>
    </xf>
    <xf numFmtId="14" fontId="30" fillId="24" borderId="4" xfId="2" applyNumberFormat="1" applyFont="1" applyFill="1" applyBorder="1" applyAlignment="1">
      <alignment horizontal="center" vertical="center" shrinkToFit="1"/>
    </xf>
    <xf numFmtId="0" fontId="28" fillId="24" borderId="43" xfId="0" applyFont="1" applyFill="1" applyBorder="1" applyAlignment="1">
      <alignment horizontal="center" vertical="center" wrapText="1"/>
    </xf>
    <xf numFmtId="0" fontId="111" fillId="24" borderId="35" xfId="2" applyFont="1" applyFill="1" applyBorder="1" applyAlignment="1">
      <alignment horizontal="center" vertical="center" wrapText="1"/>
    </xf>
    <xf numFmtId="0" fontId="116" fillId="3" borderId="46" xfId="2" applyFont="1" applyFill="1" applyBorder="1" applyAlignment="1">
      <alignment horizontal="center" vertical="center"/>
    </xf>
    <xf numFmtId="14" fontId="116" fillId="3" borderId="45" xfId="2" applyNumberFormat="1" applyFont="1" applyFill="1" applyBorder="1" applyAlignment="1">
      <alignment horizontal="center" vertical="center"/>
    </xf>
    <xf numFmtId="14" fontId="116" fillId="3" borderId="2" xfId="2" applyNumberFormat="1" applyFont="1" applyFill="1" applyBorder="1" applyAlignment="1">
      <alignment horizontal="center" vertical="center"/>
    </xf>
    <xf numFmtId="0" fontId="116" fillId="3" borderId="44" xfId="2" applyFont="1" applyFill="1" applyBorder="1" applyAlignment="1">
      <alignment horizontal="center" vertical="center"/>
    </xf>
    <xf numFmtId="14" fontId="116" fillId="3" borderId="3" xfId="2" applyNumberFormat="1" applyFont="1" applyFill="1" applyBorder="1" applyAlignment="1">
      <alignment horizontal="center" vertical="center"/>
    </xf>
    <xf numFmtId="0" fontId="116" fillId="3" borderId="11" xfId="2" applyFont="1" applyFill="1" applyBorder="1" applyAlignment="1">
      <alignment horizontal="center" vertical="center"/>
    </xf>
    <xf numFmtId="0" fontId="116" fillId="22" borderId="0" xfId="2" applyFont="1" applyFill="1" applyBorder="1" applyAlignment="1">
      <alignment horizontal="center" vertical="center"/>
    </xf>
    <xf numFmtId="14" fontId="116" fillId="22" borderId="0" xfId="2" applyNumberFormat="1" applyFont="1" applyFill="1" applyBorder="1" applyAlignment="1">
      <alignment horizontal="center" vertical="center"/>
    </xf>
    <xf numFmtId="0" fontId="23" fillId="22" borderId="0" xfId="2" applyFont="1" applyFill="1" applyBorder="1" applyAlignment="1">
      <alignment horizontal="center" vertical="center"/>
    </xf>
    <xf numFmtId="0" fontId="117" fillId="0" borderId="0" xfId="2" applyFont="1" applyFill="1" applyBorder="1" applyAlignment="1">
      <alignment horizontal="center" vertical="center"/>
    </xf>
    <xf numFmtId="14" fontId="116" fillId="0" borderId="0" xfId="2" applyNumberFormat="1" applyFont="1" applyFill="1" applyBorder="1" applyAlignment="1">
      <alignment horizontal="center" vertical="center"/>
    </xf>
    <xf numFmtId="0" fontId="108" fillId="26" borderId="119" xfId="0" applyFont="1" applyFill="1" applyBorder="1" applyAlignment="1">
      <alignment horizontal="left" vertical="center"/>
    </xf>
    <xf numFmtId="0" fontId="108" fillId="26" borderId="120" xfId="0" applyFont="1" applyFill="1" applyBorder="1" applyAlignment="1">
      <alignment horizontal="left" vertical="center"/>
    </xf>
    <xf numFmtId="0" fontId="121" fillId="26" borderId="118" xfId="0" applyFont="1" applyFill="1" applyBorder="1" applyAlignment="1">
      <alignment horizontal="left" vertical="center"/>
    </xf>
    <xf numFmtId="0" fontId="0" fillId="0" borderId="16" xfId="0" applyBorder="1" applyAlignment="1">
      <alignment vertical="top" wrapText="1"/>
    </xf>
    <xf numFmtId="0" fontId="24" fillId="22" borderId="42" xfId="2" applyFont="1" applyFill="1" applyBorder="1" applyAlignment="1">
      <alignment horizontal="center" vertical="center" wrapText="1"/>
    </xf>
    <xf numFmtId="0" fontId="23" fillId="24" borderId="5" xfId="2" applyFont="1" applyFill="1" applyBorder="1" applyAlignment="1">
      <alignment horizontal="center" vertical="center" wrapText="1"/>
    </xf>
    <xf numFmtId="177" fontId="10" fillId="22" borderId="109" xfId="2" applyNumberFormat="1" applyFont="1" applyFill="1" applyBorder="1" applyAlignment="1">
      <alignment horizontal="center" vertical="center" wrapText="1"/>
    </xf>
    <xf numFmtId="0" fontId="24" fillId="22" borderId="10" xfId="2" applyFont="1" applyFill="1" applyBorder="1" applyAlignment="1">
      <alignment horizontal="center" vertical="center" wrapText="1"/>
    </xf>
    <xf numFmtId="180" fontId="51" fillId="13" borderId="149" xfId="17" applyNumberFormat="1" applyFont="1" applyFill="1" applyBorder="1" applyAlignment="1">
      <alignment horizontal="center" vertical="center"/>
    </xf>
    <xf numFmtId="0" fontId="8" fillId="0" borderId="0" xfId="1" applyAlignment="1" applyProtection="1">
      <alignment vertical="center" wrapText="1"/>
    </xf>
    <xf numFmtId="0" fontId="8" fillId="0" borderId="144" xfId="1" applyFill="1" applyBorder="1" applyAlignment="1" applyProtection="1">
      <alignment vertical="center" wrapText="1"/>
    </xf>
    <xf numFmtId="0" fontId="0" fillId="37" borderId="0" xfId="0" applyFill="1">
      <alignment vertical="center"/>
    </xf>
    <xf numFmtId="0" fontId="134" fillId="37" borderId="0" xfId="0" applyFont="1" applyFill="1">
      <alignment vertical="center"/>
    </xf>
    <xf numFmtId="0" fontId="135" fillId="37" borderId="0" xfId="0" applyFont="1" applyFill="1">
      <alignment vertical="center"/>
    </xf>
    <xf numFmtId="0" fontId="136" fillId="37" borderId="0" xfId="0" applyFont="1" applyFill="1">
      <alignment vertical="center"/>
    </xf>
    <xf numFmtId="0" fontId="137" fillId="37" borderId="0" xfId="0" applyFont="1" applyFill="1">
      <alignment vertical="center"/>
    </xf>
    <xf numFmtId="0" fontId="78" fillId="37" borderId="0" xfId="0" applyFont="1" applyFill="1">
      <alignment vertical="center"/>
    </xf>
    <xf numFmtId="0" fontId="23" fillId="35" borderId="7" xfId="2" applyFont="1" applyFill="1" applyBorder="1" applyAlignment="1">
      <alignment horizontal="center" vertical="center" wrapText="1"/>
    </xf>
    <xf numFmtId="0" fontId="23" fillId="35" borderId="5" xfId="2" applyFont="1" applyFill="1" applyBorder="1" applyAlignment="1">
      <alignment horizontal="center" vertical="center" wrapText="1"/>
    </xf>
    <xf numFmtId="184" fontId="140" fillId="27" borderId="0" xfId="0" applyNumberFormat="1" applyFont="1" applyFill="1" applyAlignment="1">
      <alignment vertical="center" wrapText="1"/>
    </xf>
    <xf numFmtId="0" fontId="130" fillId="26" borderId="0" xfId="0" applyFont="1" applyFill="1">
      <alignment vertical="center"/>
    </xf>
    <xf numFmtId="180" fontId="51" fillId="13" borderId="155" xfId="17" applyNumberFormat="1" applyFont="1" applyFill="1" applyBorder="1" applyAlignment="1">
      <alignment horizontal="center" vertical="center"/>
    </xf>
    <xf numFmtId="177" fontId="140" fillId="27" borderId="0" xfId="0" applyNumberFormat="1" applyFont="1" applyFill="1" applyBorder="1" applyAlignment="1">
      <alignment horizontal="right" vertical="center" wrapText="1"/>
    </xf>
    <xf numFmtId="0" fontId="141" fillId="27" borderId="0" xfId="0" applyFont="1" applyFill="1" applyAlignment="1">
      <alignment vertical="center" wrapText="1"/>
    </xf>
    <xf numFmtId="0" fontId="6" fillId="0" borderId="73" xfId="0" applyFont="1" applyBorder="1">
      <alignment vertical="center"/>
    </xf>
    <xf numFmtId="0" fontId="6" fillId="0" borderId="50" xfId="0" applyFont="1" applyBorder="1">
      <alignment vertical="center"/>
    </xf>
    <xf numFmtId="0" fontId="6" fillId="0" borderId="74" xfId="0" applyFont="1" applyBorder="1">
      <alignment vertical="center"/>
    </xf>
    <xf numFmtId="0" fontId="6" fillId="0" borderId="0" xfId="0" applyFont="1">
      <alignment vertical="center"/>
    </xf>
    <xf numFmtId="0" fontId="113" fillId="0" borderId="74" xfId="0" applyFont="1" applyBorder="1">
      <alignment vertical="center"/>
    </xf>
    <xf numFmtId="0" fontId="113" fillId="0" borderId="0" xfId="0" applyFont="1">
      <alignment vertical="center"/>
    </xf>
    <xf numFmtId="0" fontId="113" fillId="6" borderId="74" xfId="0" applyFont="1" applyFill="1" applyBorder="1">
      <alignment vertical="center"/>
    </xf>
    <xf numFmtId="0" fontId="113" fillId="6" borderId="0" xfId="0" applyFont="1" applyFill="1">
      <alignment vertical="center"/>
    </xf>
    <xf numFmtId="180" fontId="51" fillId="13" borderId="160" xfId="17" applyNumberFormat="1" applyFont="1" applyFill="1" applyBorder="1" applyAlignment="1">
      <alignment horizontal="center" vertical="center"/>
    </xf>
    <xf numFmtId="0" fontId="6" fillId="6" borderId="164" xfId="2" applyFill="1" applyBorder="1">
      <alignment vertical="center"/>
    </xf>
    <xf numFmtId="0" fontId="6" fillId="0" borderId="164" xfId="2" applyBorder="1">
      <alignment vertical="center"/>
    </xf>
    <xf numFmtId="3" fontId="148" fillId="22" borderId="0" xfId="0" applyNumberFormat="1" applyFont="1" applyFill="1" applyAlignment="1">
      <alignment vertical="center" wrapText="1"/>
    </xf>
    <xf numFmtId="0" fontId="118" fillId="22" borderId="162" xfId="17" applyFont="1" applyFill="1" applyBorder="1" applyAlignment="1">
      <alignment horizontal="center" vertical="center" wrapText="1"/>
    </xf>
    <xf numFmtId="14" fontId="118" fillId="22" borderId="163" xfId="17" applyNumberFormat="1" applyFont="1" applyFill="1" applyBorder="1" applyAlignment="1">
      <alignment horizontal="center" vertical="center"/>
    </xf>
    <xf numFmtId="185" fontId="148" fillId="22" borderId="0" xfId="0" applyNumberFormat="1" applyFont="1" applyFill="1" applyAlignment="1">
      <alignment horizontal="right" vertical="center" wrapText="1"/>
    </xf>
    <xf numFmtId="0" fontId="6" fillId="0" borderId="0" xfId="2" applyAlignment="1">
      <alignment horizontal="left" vertical="top"/>
    </xf>
    <xf numFmtId="0" fontId="6" fillId="38" borderId="176" xfId="2" applyFill="1" applyBorder="1" applyAlignment="1">
      <alignment horizontal="left" vertical="top"/>
    </xf>
    <xf numFmtId="0" fontId="8" fillId="38" borderId="175" xfId="1" applyFill="1" applyBorder="1" applyAlignment="1" applyProtection="1">
      <alignment horizontal="left" vertical="top"/>
    </xf>
    <xf numFmtId="14" fontId="19" fillId="3" borderId="108" xfId="2" applyNumberFormat="1" applyFont="1" applyFill="1" applyBorder="1" applyAlignment="1">
      <alignment horizontal="center" vertical="center" shrinkToFit="1"/>
    </xf>
    <xf numFmtId="14" fontId="27" fillId="3" borderId="108" xfId="1" applyNumberFormat="1" applyFont="1" applyFill="1" applyBorder="1" applyAlignment="1" applyProtection="1">
      <alignment horizontal="center" vertical="center" wrapText="1" shrinkToFit="1"/>
    </xf>
    <xf numFmtId="0" fontId="8" fillId="0" borderId="116" xfId="1" applyFill="1" applyBorder="1" applyAlignment="1" applyProtection="1">
      <alignment vertical="center" wrapText="1"/>
    </xf>
    <xf numFmtId="0" fontId="21" fillId="24" borderId="3" xfId="2" applyFont="1" applyFill="1" applyBorder="1" applyAlignment="1">
      <alignment vertical="center"/>
    </xf>
    <xf numFmtId="0" fontId="103" fillId="0" borderId="0" xfId="17" applyFont="1" applyAlignment="1">
      <alignment horizontal="left" vertical="center"/>
    </xf>
    <xf numFmtId="0" fontId="72" fillId="27" borderId="0" xfId="0" applyFont="1" applyFill="1" applyAlignment="1">
      <alignment vertical="top" wrapText="1"/>
    </xf>
    <xf numFmtId="3" fontId="73" fillId="27" borderId="0" xfId="0" applyNumberFormat="1" applyFont="1" applyFill="1" applyAlignment="1">
      <alignment vertical="top" wrapText="1"/>
    </xf>
    <xf numFmtId="0" fontId="13" fillId="0" borderId="0" xfId="2" applyFont="1" applyFill="1" applyBorder="1" applyAlignment="1">
      <alignment vertical="center"/>
    </xf>
    <xf numFmtId="0" fontId="13" fillId="0" borderId="0" xfId="2" applyFont="1" applyFill="1" applyAlignment="1">
      <alignment vertical="center" wrapText="1"/>
    </xf>
    <xf numFmtId="0" fontId="6" fillId="0" borderId="0" xfId="2" applyFont="1" applyFill="1" applyBorder="1" applyAlignment="1">
      <alignment horizontal="center" vertical="center"/>
    </xf>
    <xf numFmtId="185" fontId="150" fillId="22" borderId="0" xfId="0" applyNumberFormat="1" applyFont="1" applyFill="1" applyAlignment="1">
      <alignment horizontal="right" vertical="center"/>
    </xf>
    <xf numFmtId="0" fontId="148" fillId="0" borderId="0" xfId="0" applyFont="1" applyAlignment="1">
      <alignment vertical="center" wrapText="1"/>
    </xf>
    <xf numFmtId="185" fontId="150" fillId="0" borderId="0" xfId="0" applyNumberFormat="1" applyFont="1" applyAlignment="1">
      <alignment horizontal="right" vertical="center"/>
    </xf>
    <xf numFmtId="184" fontId="141" fillId="27" borderId="0" xfId="0" applyNumberFormat="1" applyFont="1" applyFill="1" applyBorder="1" applyAlignment="1">
      <alignment horizontal="center" vertical="center" wrapText="1"/>
    </xf>
    <xf numFmtId="184" fontId="141" fillId="27" borderId="0" xfId="0" applyNumberFormat="1" applyFont="1" applyFill="1" applyAlignment="1">
      <alignment vertical="center" wrapText="1"/>
    </xf>
    <xf numFmtId="177" fontId="140" fillId="27" borderId="0" xfId="0" applyNumberFormat="1" applyFont="1" applyFill="1" applyAlignment="1">
      <alignment horizontal="right" vertical="center" wrapText="1"/>
    </xf>
    <xf numFmtId="0" fontId="156" fillId="22" borderId="0" xfId="0" applyFont="1" applyFill="1">
      <alignment vertical="center"/>
    </xf>
    <xf numFmtId="0" fontId="156" fillId="22" borderId="0" xfId="0" applyFont="1" applyFill="1" applyBorder="1">
      <alignment vertical="center"/>
    </xf>
    <xf numFmtId="0" fontId="157" fillId="2" borderId="69" xfId="2" applyFont="1" applyFill="1" applyBorder="1" applyAlignment="1">
      <alignment vertical="top" wrapText="1"/>
    </xf>
    <xf numFmtId="0" fontId="116" fillId="24" borderId="46" xfId="2" applyFont="1" applyFill="1" applyBorder="1" applyAlignment="1">
      <alignment horizontal="center" vertical="center"/>
    </xf>
    <xf numFmtId="0" fontId="116" fillId="24" borderId="11" xfId="2" applyFont="1" applyFill="1" applyBorder="1" applyAlignment="1">
      <alignment horizontal="center" vertical="center" wrapText="1"/>
    </xf>
    <xf numFmtId="0" fontId="116" fillId="24" borderId="44" xfId="2" applyFont="1" applyFill="1" applyBorder="1" applyAlignment="1">
      <alignment horizontal="center" vertical="center"/>
    </xf>
    <xf numFmtId="3" fontId="158" fillId="27" borderId="0" xfId="0" applyNumberFormat="1" applyFont="1" applyFill="1">
      <alignment vertical="center"/>
    </xf>
    <xf numFmtId="0" fontId="6" fillId="0" borderId="0" xfId="2">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8" fillId="0" borderId="0" xfId="1" applyFill="1" applyBorder="1" applyAlignment="1" applyProtection="1">
      <alignment vertical="center" wrapText="1"/>
    </xf>
    <xf numFmtId="14" fontId="13" fillId="22" borderId="141" xfId="2" applyNumberFormat="1" applyFont="1" applyFill="1" applyBorder="1" applyAlignment="1">
      <alignment horizontal="center" vertical="center"/>
    </xf>
    <xf numFmtId="14" fontId="13" fillId="22" borderId="142" xfId="2" applyNumberFormat="1" applyFont="1" applyFill="1" applyBorder="1" applyAlignment="1">
      <alignment horizontal="center" vertical="center"/>
    </xf>
    <xf numFmtId="0" fontId="13" fillId="22" borderId="0" xfId="2" applyFont="1" applyFill="1" applyBorder="1" applyAlignment="1">
      <alignment horizontal="center" vertical="center" wrapText="1"/>
    </xf>
    <xf numFmtId="14" fontId="13" fillId="22" borderId="0" xfId="2" applyNumberFormat="1" applyFont="1" applyFill="1" applyBorder="1" applyAlignment="1">
      <alignment horizontal="center" vertical="center"/>
    </xf>
    <xf numFmtId="14" fontId="13" fillId="22" borderId="0" xfId="2" applyNumberFormat="1" applyFont="1" applyFill="1" applyBorder="1" applyAlignment="1">
      <alignment horizontal="left" vertical="center"/>
    </xf>
    <xf numFmtId="0" fontId="114" fillId="22" borderId="140" xfId="2" applyFont="1" applyFill="1" applyBorder="1" applyAlignment="1">
      <alignment horizontal="center" vertical="center" wrapText="1"/>
    </xf>
    <xf numFmtId="0" fontId="115" fillId="22" borderId="141" xfId="2" applyFont="1" applyFill="1" applyBorder="1" applyAlignment="1">
      <alignment horizontal="left" vertical="center"/>
    </xf>
    <xf numFmtId="0" fontId="18" fillId="24" borderId="186" xfId="2" applyFont="1" applyFill="1" applyBorder="1" applyAlignment="1">
      <alignment horizontal="center" vertical="center" wrapText="1"/>
    </xf>
    <xf numFmtId="0" fontId="8" fillId="0" borderId="189" xfId="1" applyFill="1" applyBorder="1" applyAlignment="1" applyProtection="1">
      <alignment vertical="center" wrapText="1"/>
    </xf>
    <xf numFmtId="0" fontId="18" fillId="24" borderId="190" xfId="2" applyFont="1" applyFill="1" applyBorder="1" applyAlignment="1">
      <alignment horizontal="center" vertical="center" wrapText="1"/>
    </xf>
    <xf numFmtId="0" fontId="18" fillId="24" borderId="190" xfId="1" applyFont="1" applyFill="1" applyBorder="1" applyAlignment="1" applyProtection="1">
      <alignment horizontal="center" vertical="center" wrapText="1"/>
    </xf>
    <xf numFmtId="0" fontId="21" fillId="0" borderId="188" xfId="2" applyFont="1" applyFill="1" applyBorder="1" applyAlignment="1">
      <alignment vertical="top" wrapText="1"/>
    </xf>
    <xf numFmtId="0" fontId="8" fillId="0" borderId="191" xfId="1" applyBorder="1" applyAlignment="1" applyProtection="1">
      <alignment vertical="center" wrapText="1"/>
    </xf>
    <xf numFmtId="0" fontId="112" fillId="24" borderId="193" xfId="0" applyFont="1" applyFill="1" applyBorder="1" applyAlignment="1">
      <alignment horizontal="center" vertical="center" wrapText="1"/>
    </xf>
    <xf numFmtId="0" fontId="109" fillId="0" borderId="181" xfId="0" applyFont="1" applyBorder="1" applyAlignment="1">
      <alignment horizontal="left" vertical="top" wrapText="1"/>
    </xf>
    <xf numFmtId="0" fontId="28" fillId="24" borderId="194" xfId="0" applyFont="1" applyFill="1" applyBorder="1" applyAlignment="1">
      <alignment horizontal="center" vertical="center" wrapText="1"/>
    </xf>
    <xf numFmtId="0" fontId="21" fillId="0" borderId="181" xfId="0" applyFont="1" applyBorder="1" applyAlignment="1">
      <alignment horizontal="left" vertical="top" wrapText="1"/>
    </xf>
    <xf numFmtId="0" fontId="155" fillId="22" borderId="0" xfId="0" applyFont="1" applyFill="1">
      <alignment vertical="center"/>
    </xf>
    <xf numFmtId="0" fontId="151" fillId="22" borderId="0" xfId="0" applyFont="1" applyFill="1" applyAlignment="1">
      <alignment vertical="center" wrapText="1"/>
    </xf>
    <xf numFmtId="0" fontId="148" fillId="22" borderId="0" xfId="0" applyFont="1" applyFill="1" applyAlignment="1">
      <alignment vertical="center" wrapText="1"/>
    </xf>
    <xf numFmtId="0" fontId="150" fillId="22" borderId="0" xfId="0" applyFont="1" applyFill="1">
      <alignment vertical="center"/>
    </xf>
    <xf numFmtId="0" fontId="150" fillId="0" borderId="0" xfId="0" applyFont="1">
      <alignment vertical="center"/>
    </xf>
    <xf numFmtId="3" fontId="160" fillId="0" borderId="0" xfId="0" applyNumberFormat="1" applyFont="1">
      <alignment vertical="center"/>
    </xf>
    <xf numFmtId="0" fontId="110" fillId="0" borderId="31" xfId="2" applyFont="1" applyBorder="1" applyAlignment="1">
      <alignment vertical="center" shrinkToFit="1"/>
    </xf>
    <xf numFmtId="0" fontId="110" fillId="0" borderId="105" xfId="2" applyFont="1" applyBorder="1" applyAlignment="1">
      <alignment vertical="center" shrinkToFit="1"/>
    </xf>
    <xf numFmtId="0" fontId="163" fillId="26" borderId="104" xfId="2" applyFont="1" applyFill="1" applyBorder="1" applyAlignment="1">
      <alignment horizontal="center" vertical="center" wrapText="1" shrinkToFit="1"/>
    </xf>
    <xf numFmtId="0" fontId="164" fillId="0" borderId="0" xfId="0" applyFont="1" applyAlignment="1">
      <alignment vertical="center" wrapText="1"/>
    </xf>
    <xf numFmtId="0" fontId="165" fillId="0" borderId="0" xfId="0" applyFont="1" applyAlignment="1">
      <alignment vertical="center" wrapText="1"/>
    </xf>
    <xf numFmtId="3" fontId="146" fillId="27" borderId="0" xfId="0" applyNumberFormat="1" applyFont="1" applyFill="1">
      <alignment vertical="center"/>
    </xf>
    <xf numFmtId="0" fontId="154" fillId="22" borderId="0" xfId="0" applyFont="1" applyFill="1" applyAlignment="1">
      <alignment vertical="top" wrapText="1"/>
    </xf>
    <xf numFmtId="0" fontId="140" fillId="27" borderId="0" xfId="0" applyFont="1" applyFill="1" applyBorder="1" applyAlignment="1">
      <alignment horizontal="left" vertical="center" wrapText="1"/>
    </xf>
    <xf numFmtId="3" fontId="140" fillId="27" borderId="0" xfId="0" applyNumberFormat="1" applyFont="1" applyFill="1" applyBorder="1" applyAlignment="1">
      <alignment horizontal="right" vertical="center" wrapText="1"/>
    </xf>
    <xf numFmtId="177" fontId="141" fillId="27" borderId="0" xfId="0" applyNumberFormat="1" applyFont="1" applyFill="1" applyBorder="1" applyAlignment="1">
      <alignment horizontal="right" vertical="center" wrapText="1"/>
    </xf>
    <xf numFmtId="0" fontId="27" fillId="0" borderId="101" xfId="1" applyFont="1" applyBorder="1" applyAlignment="1" applyProtection="1">
      <alignment vertical="top" wrapText="1"/>
    </xf>
    <xf numFmtId="0" fontId="27" fillId="0" borderId="102" xfId="2" applyFont="1" applyBorder="1" applyAlignment="1">
      <alignment vertical="top" wrapText="1"/>
    </xf>
    <xf numFmtId="0" fontId="27" fillId="0" borderId="103" xfId="2" applyFont="1" applyBorder="1" applyAlignment="1">
      <alignment vertical="top" wrapText="1"/>
    </xf>
    <xf numFmtId="0" fontId="18" fillId="26" borderId="182" xfId="2" applyFont="1" applyFill="1" applyBorder="1" applyAlignment="1">
      <alignment horizontal="center" vertical="center" wrapText="1"/>
    </xf>
    <xf numFmtId="0" fontId="109" fillId="26" borderId="183" xfId="2" applyFont="1" applyFill="1" applyBorder="1" applyAlignment="1">
      <alignment horizontal="center" vertical="center"/>
    </xf>
    <xf numFmtId="0" fontId="109" fillId="26" borderId="184" xfId="2" applyFont="1" applyFill="1" applyBorder="1" applyAlignment="1">
      <alignment horizontal="center" vertical="center"/>
    </xf>
    <xf numFmtId="14" fontId="21" fillId="26" borderId="185" xfId="2" applyNumberFormat="1" applyFont="1" applyFill="1" applyBorder="1" applyAlignment="1">
      <alignment horizontal="center" vertical="center"/>
    </xf>
    <xf numFmtId="0" fontId="170" fillId="22" borderId="10" xfId="0" applyFont="1" applyFill="1" applyBorder="1" applyAlignment="1">
      <alignment horizontal="center" vertical="center" wrapText="1"/>
    </xf>
    <xf numFmtId="177" fontId="171" fillId="22" borderId="10" xfId="2" applyNumberFormat="1" applyFont="1" applyFill="1" applyBorder="1" applyAlignment="1">
      <alignment horizontal="center" vertical="center" shrinkToFit="1"/>
    </xf>
    <xf numFmtId="0" fontId="6" fillId="0" borderId="0" xfId="2" applyAlignment="1">
      <alignment horizontal="left" vertical="center"/>
    </xf>
    <xf numFmtId="0" fontId="6" fillId="0" borderId="0" xfId="2">
      <alignment vertical="center"/>
    </xf>
    <xf numFmtId="0" fontId="8" fillId="0" borderId="203" xfId="1" applyBorder="1" applyAlignment="1" applyProtection="1">
      <alignment vertical="center"/>
    </xf>
    <xf numFmtId="3" fontId="172" fillId="27" borderId="0" xfId="0" applyNumberFormat="1" applyFont="1" applyFill="1" applyAlignment="1">
      <alignment vertical="center" wrapText="1"/>
    </xf>
    <xf numFmtId="177" fontId="23" fillId="24" borderId="10" xfId="2" applyNumberFormat="1" applyFont="1" applyFill="1" applyBorder="1" applyAlignment="1">
      <alignment horizontal="center" vertical="center" shrinkToFit="1"/>
    </xf>
    <xf numFmtId="0" fontId="175" fillId="39" borderId="0" xfId="0" applyFont="1" applyFill="1" applyAlignment="1">
      <alignment vertical="top" wrapText="1"/>
    </xf>
    <xf numFmtId="0" fontId="0" fillId="39" borderId="0" xfId="0" applyFill="1">
      <alignment vertical="center"/>
    </xf>
    <xf numFmtId="0" fontId="177" fillId="39" borderId="0" xfId="0" applyFont="1" applyFill="1" applyAlignment="1">
      <alignment vertical="center" wrapText="1"/>
    </xf>
    <xf numFmtId="0" fontId="0" fillId="39" borderId="0" xfId="0" applyFill="1" applyAlignment="1">
      <alignment vertical="top" wrapText="1"/>
    </xf>
    <xf numFmtId="0" fontId="77" fillId="39" borderId="0" xfId="0" applyFont="1" applyFill="1" applyAlignment="1">
      <alignment vertical="top" wrapText="1"/>
    </xf>
    <xf numFmtId="0" fontId="178" fillId="39" borderId="0" xfId="0" applyFont="1" applyFill="1" applyAlignment="1">
      <alignment vertical="center" wrapText="1"/>
    </xf>
    <xf numFmtId="0" fontId="179" fillId="39" borderId="0" xfId="0" applyFont="1" applyFill="1" applyAlignment="1">
      <alignment vertical="center" wrapText="1"/>
    </xf>
    <xf numFmtId="0" fontId="180" fillId="39" borderId="0" xfId="0" applyFont="1" applyFill="1" applyAlignment="1">
      <alignment vertical="center" wrapText="1"/>
    </xf>
    <xf numFmtId="0" fontId="77" fillId="0" borderId="0" xfId="0" applyFont="1" applyAlignment="1">
      <alignment vertical="top" wrapText="1"/>
    </xf>
    <xf numFmtId="0" fontId="181" fillId="6" borderId="74" xfId="0" applyFont="1" applyFill="1" applyBorder="1">
      <alignment vertical="center"/>
    </xf>
    <xf numFmtId="0" fontId="181" fillId="6" borderId="0" xfId="0" applyFont="1" applyFill="1" applyAlignment="1">
      <alignment horizontal="left" vertical="center"/>
    </xf>
    <xf numFmtId="0" fontId="181" fillId="6" borderId="0" xfId="0" applyFont="1" applyFill="1">
      <alignment vertical="center"/>
    </xf>
    <xf numFmtId="176" fontId="181" fillId="6" borderId="0" xfId="0" applyNumberFormat="1" applyFont="1" applyFill="1" applyAlignment="1">
      <alignment horizontal="left" vertical="center"/>
    </xf>
    <xf numFmtId="183" fontId="181" fillId="6" borderId="0" xfId="0" applyNumberFormat="1" applyFont="1" applyFill="1" applyAlignment="1">
      <alignment horizontal="center" vertical="center"/>
    </xf>
    <xf numFmtId="0" fontId="181" fillId="6" borderId="74" xfId="0" applyFont="1" applyFill="1" applyBorder="1" applyAlignment="1">
      <alignment vertical="top"/>
    </xf>
    <xf numFmtId="0" fontId="181" fillId="6" borderId="0" xfId="0" applyFont="1" applyFill="1" applyAlignment="1">
      <alignment vertical="top"/>
    </xf>
    <xf numFmtId="14" fontId="181" fillId="6" borderId="0" xfId="0" applyNumberFormat="1" applyFont="1" applyFill="1" applyAlignment="1">
      <alignment horizontal="left" vertical="center"/>
    </xf>
    <xf numFmtId="14" fontId="181" fillId="0" borderId="0" xfId="0" applyNumberFormat="1" applyFont="1">
      <alignment vertical="center"/>
    </xf>
    <xf numFmtId="0" fontId="182" fillId="0" borderId="0" xfId="0" applyFont="1">
      <alignment vertical="center"/>
    </xf>
    <xf numFmtId="180" fontId="51" fillId="13" borderId="204" xfId="17" applyNumberFormat="1" applyFont="1" applyFill="1" applyBorder="1" applyAlignment="1">
      <alignment horizontal="center" vertical="center"/>
    </xf>
    <xf numFmtId="0" fontId="8" fillId="0" borderId="208" xfId="1" applyBorder="1" applyAlignment="1" applyProtection="1">
      <alignment vertical="center"/>
    </xf>
    <xf numFmtId="0" fontId="181" fillId="6" borderId="0" xfId="0" applyFont="1" applyFill="1" applyAlignment="1">
      <alignment horizontal="left" vertical="center"/>
    </xf>
    <xf numFmtId="0" fontId="8" fillId="0" borderId="145" xfId="1" applyFill="1" applyBorder="1" applyAlignment="1" applyProtection="1">
      <alignment vertical="top" wrapText="1"/>
    </xf>
    <xf numFmtId="0" fontId="6" fillId="0" borderId="68" xfId="2" applyBorder="1" applyAlignment="1">
      <alignment vertical="top" wrapText="1"/>
    </xf>
    <xf numFmtId="0" fontId="6" fillId="0" borderId="0" xfId="2">
      <alignment vertical="center"/>
    </xf>
    <xf numFmtId="0" fontId="8" fillId="38" borderId="149" xfId="1" applyFill="1" applyBorder="1" applyAlignment="1" applyProtection="1">
      <alignment horizontal="left" vertical="top"/>
    </xf>
    <xf numFmtId="0" fontId="6" fillId="38" borderId="174" xfId="2" applyFill="1" applyBorder="1" applyAlignment="1">
      <alignment horizontal="left" vertical="top"/>
    </xf>
    <xf numFmtId="0" fontId="38" fillId="0" borderId="0" xfId="17" applyFont="1">
      <alignment vertical="center"/>
    </xf>
    <xf numFmtId="0" fontId="94" fillId="0" borderId="0" xfId="17" applyFont="1" applyAlignment="1">
      <alignment horizontal="left" vertical="center"/>
    </xf>
    <xf numFmtId="0" fontId="36" fillId="10" borderId="0" xfId="2" applyFont="1" applyFill="1" applyAlignment="1">
      <alignment horizontal="center" vertical="center"/>
    </xf>
    <xf numFmtId="0" fontId="44" fillId="0" borderId="0" xfId="17" applyFont="1">
      <alignment vertical="center"/>
    </xf>
    <xf numFmtId="0" fontId="14" fillId="0" borderId="0" xfId="17" applyFont="1" applyAlignment="1">
      <alignment horizontal="center" vertical="center"/>
    </xf>
    <xf numFmtId="14" fontId="1" fillId="0" borderId="52"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4" fillId="0" borderId="0" xfId="17" applyFont="1" applyAlignment="1">
      <alignment vertical="top" wrapText="1"/>
    </xf>
    <xf numFmtId="0" fontId="1" fillId="11" borderId="0" xfId="17" applyFill="1" applyAlignment="1">
      <alignment horizontal="center" vertical="center"/>
    </xf>
    <xf numFmtId="0" fontId="1" fillId="0" borderId="52" xfId="17" applyBorder="1">
      <alignment vertical="center"/>
    </xf>
    <xf numFmtId="0" fontId="6" fillId="11" borderId="0" xfId="2" applyFill="1" applyAlignment="1">
      <alignment vertical="center" wrapText="1"/>
    </xf>
    <xf numFmtId="0" fontId="39" fillId="0" borderId="0" xfId="17" applyFont="1">
      <alignment vertical="center"/>
    </xf>
    <xf numFmtId="0" fontId="48" fillId="0" borderId="0" xfId="17" applyFont="1" applyAlignment="1">
      <alignment horizontal="center" vertical="center" wrapText="1"/>
    </xf>
    <xf numFmtId="0" fontId="49" fillId="0" borderId="0" xfId="17" applyFont="1">
      <alignment vertical="center"/>
    </xf>
    <xf numFmtId="0" fontId="6" fillId="0" borderId="0" xfId="2" applyAlignment="1">
      <alignment horizontal="center" vertical="center"/>
    </xf>
    <xf numFmtId="0" fontId="9" fillId="0" borderId="0" xfId="17" applyFont="1" applyAlignment="1">
      <alignment horizontal="left" vertical="center"/>
    </xf>
    <xf numFmtId="0" fontId="50" fillId="0" borderId="0" xfId="17" applyFont="1" applyAlignment="1">
      <alignment horizontal="left" vertical="center"/>
    </xf>
    <xf numFmtId="0" fontId="51" fillId="0" borderId="55" xfId="17" applyFont="1" applyBorder="1">
      <alignment vertical="center"/>
    </xf>
    <xf numFmtId="0" fontId="51" fillId="0" borderId="55" xfId="17" applyFont="1" applyBorder="1" applyAlignment="1">
      <alignment horizontal="right" vertical="center"/>
    </xf>
    <xf numFmtId="0" fontId="39" fillId="0" borderId="57" xfId="17" applyFont="1" applyBorder="1" applyAlignment="1">
      <alignment horizontal="center" vertical="center"/>
    </xf>
    <xf numFmtId="0" fontId="39" fillId="0" borderId="209"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xf>
    <xf numFmtId="0" fontId="54" fillId="0" borderId="0" xfId="17" applyFont="1" applyAlignment="1">
      <alignment horizontal="center" vertical="center" wrapText="1"/>
    </xf>
    <xf numFmtId="0" fontId="49" fillId="0" borderId="0" xfId="17" applyFont="1" applyAlignment="1">
      <alignment horizontal="right" vertical="center"/>
    </xf>
    <xf numFmtId="0" fontId="55" fillId="0" borderId="0" xfId="17" applyFont="1" applyAlignment="1">
      <alignment horizontal="center" vertical="center"/>
    </xf>
    <xf numFmtId="0" fontId="1" fillId="0" borderId="0" xfId="17" applyAlignment="1">
      <alignment vertical="center" shrinkToFit="1"/>
    </xf>
    <xf numFmtId="0" fontId="12" fillId="0" borderId="210" xfId="17" applyFont="1" applyBorder="1" applyAlignment="1">
      <alignment horizontal="center" vertical="center" shrinkToFit="1"/>
    </xf>
    <xf numFmtId="0" fontId="51" fillId="0" borderId="58" xfId="17" applyFont="1" applyBorder="1" applyAlignment="1">
      <alignment vertical="center" shrinkToFit="1"/>
    </xf>
    <xf numFmtId="0" fontId="51" fillId="0" borderId="58" xfId="17" applyFont="1" applyBorder="1" applyAlignment="1">
      <alignment horizontal="center" vertical="center"/>
    </xf>
    <xf numFmtId="0" fontId="1" fillId="0" borderId="153" xfId="17" applyBorder="1" applyAlignment="1">
      <alignment horizontal="center" vertical="center" wrapText="1"/>
    </xf>
    <xf numFmtId="0" fontId="1" fillId="0" borderId="154" xfId="17" applyBorder="1" applyAlignment="1">
      <alignment horizontal="center" vertical="center"/>
    </xf>
    <xf numFmtId="0" fontId="13" fillId="0" borderId="156" xfId="2" applyFont="1" applyBorder="1" applyAlignment="1">
      <alignment horizontal="center" vertical="center" wrapText="1"/>
    </xf>
    <xf numFmtId="0" fontId="13" fillId="0" borderId="157" xfId="2" applyFont="1" applyBorder="1" applyAlignment="1">
      <alignment horizontal="center" vertical="center" wrapText="1"/>
    </xf>
    <xf numFmtId="0" fontId="13" fillId="0" borderId="20" xfId="2" applyFont="1" applyBorder="1" applyAlignment="1">
      <alignment horizontal="center" vertical="center" wrapText="1"/>
    </xf>
    <xf numFmtId="0" fontId="1" fillId="22" borderId="161"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60" fillId="3" borderId="0" xfId="17" applyFont="1" applyFill="1" applyAlignment="1">
      <alignment horizontal="center" vertical="center" wrapText="1"/>
    </xf>
    <xf numFmtId="0" fontId="1" fillId="6" borderId="0" xfId="2" applyFont="1" applyFill="1" applyAlignment="1">
      <alignment horizontal="center" vertical="center"/>
    </xf>
    <xf numFmtId="0" fontId="47" fillId="6" borderId="0" xfId="0" applyFont="1" applyFill="1" applyAlignment="1">
      <alignment horizontal="center" vertical="center" wrapText="1"/>
    </xf>
    <xf numFmtId="180" fontId="51"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7" fillId="6" borderId="0" xfId="17" applyFont="1" applyFill="1">
      <alignment vertical="center"/>
    </xf>
    <xf numFmtId="0" fontId="51" fillId="0" borderId="0" xfId="16" applyFont="1">
      <alignment vertical="center"/>
    </xf>
    <xf numFmtId="0" fontId="10" fillId="0" borderId="0" xfId="16" applyFont="1">
      <alignment vertical="center"/>
    </xf>
    <xf numFmtId="177" fontId="1" fillId="5" borderId="42" xfId="2" applyNumberFormat="1" applyFont="1" applyFill="1" applyBorder="1" applyAlignment="1">
      <alignment horizontal="center" vertical="center" wrapText="1"/>
    </xf>
    <xf numFmtId="177" fontId="6" fillId="22" borderId="10" xfId="2" applyNumberFormat="1" applyFill="1" applyBorder="1" applyAlignment="1">
      <alignment horizontal="center" vertical="center" shrinkToFit="1"/>
    </xf>
    <xf numFmtId="177" fontId="1" fillId="22" borderId="42" xfId="2" applyNumberFormat="1" applyFont="1" applyFill="1" applyBorder="1" applyAlignment="1">
      <alignment horizontal="center" vertical="center" wrapText="1"/>
    </xf>
    <xf numFmtId="177" fontId="6" fillId="22" borderId="14" xfId="2" applyNumberFormat="1" applyFill="1" applyBorder="1" applyAlignment="1">
      <alignment horizontal="center" vertical="center" shrinkToFit="1"/>
    </xf>
    <xf numFmtId="177" fontId="6" fillId="7" borderId="12" xfId="2" applyNumberFormat="1" applyFill="1" applyBorder="1" applyAlignment="1">
      <alignment horizontal="center" vertical="center" shrinkToFit="1"/>
    </xf>
    <xf numFmtId="177" fontId="6" fillId="6" borderId="12" xfId="2" applyNumberFormat="1" applyFill="1" applyBorder="1" applyAlignment="1">
      <alignment horizontal="center" vertical="center" shrinkToFit="1"/>
    </xf>
    <xf numFmtId="177" fontId="6" fillId="0" borderId="12" xfId="2" applyNumberFormat="1" applyBorder="1" applyAlignment="1">
      <alignment horizontal="center" vertical="center" shrinkToFit="1"/>
    </xf>
    <xf numFmtId="177" fontId="6" fillId="0" borderId="10" xfId="2" applyNumberFormat="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25" borderId="10" xfId="2" applyNumberFormat="1" applyFill="1" applyBorder="1" applyAlignment="1">
      <alignment horizontal="center" vertical="center" shrinkToFit="1"/>
    </xf>
    <xf numFmtId="177" fontId="6" fillId="9" borderId="10" xfId="2" applyNumberFormat="1" applyFill="1" applyBorder="1" applyAlignment="1">
      <alignment horizontal="center" vertical="center" shrinkToFit="1"/>
    </xf>
    <xf numFmtId="177" fontId="10" fillId="0" borderId="10" xfId="2" applyNumberFormat="1" applyFont="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2" borderId="10" xfId="2" applyNumberFormat="1" applyFill="1" applyBorder="1" applyAlignment="1">
      <alignment horizontal="center" vertical="center" shrinkToFit="1"/>
    </xf>
    <xf numFmtId="0" fontId="1" fillId="0" borderId="10" xfId="0" applyFont="1" applyBorder="1" applyAlignment="1">
      <alignment horizontal="center" vertical="center" wrapText="1"/>
    </xf>
    <xf numFmtId="0" fontId="6" fillId="6" borderId="10" xfId="2" applyFill="1" applyBorder="1" applyAlignment="1">
      <alignment horizontal="center" vertical="center" wrapText="1"/>
    </xf>
    <xf numFmtId="177" fontId="6" fillId="0" borderId="109" xfId="2" applyNumberFormat="1" applyBorder="1" applyAlignment="1">
      <alignment horizontal="center" vertical="center" wrapText="1"/>
    </xf>
    <xf numFmtId="0" fontId="6" fillId="0" borderId="10" xfId="2" applyBorder="1" applyAlignment="1">
      <alignment horizontal="center" vertical="center"/>
    </xf>
    <xf numFmtId="177" fontId="1" fillId="0" borderId="10" xfId="2" applyNumberFormat="1" applyFont="1" applyBorder="1" applyAlignment="1">
      <alignment horizontal="center" vertical="center" shrinkToFit="1"/>
    </xf>
    <xf numFmtId="177" fontId="6" fillId="6" borderId="10" xfId="2" applyNumberFormat="1" applyFill="1" applyBorder="1" applyAlignment="1">
      <alignment horizontal="center" vertical="center" wrapText="1"/>
    </xf>
    <xf numFmtId="177" fontId="6" fillId="0" borderId="10" xfId="2" applyNumberFormat="1" applyBorder="1" applyAlignment="1">
      <alignment horizontal="center" vertical="center" wrapText="1"/>
    </xf>
    <xf numFmtId="177" fontId="6" fillId="7" borderId="10" xfId="2" applyNumberFormat="1" applyFill="1" applyBorder="1" applyAlignment="1">
      <alignment horizontal="center" vertical="center" wrapText="1"/>
    </xf>
    <xf numFmtId="177" fontId="6" fillId="8" borderId="109" xfId="2" applyNumberFormat="1" applyFill="1" applyBorder="1" applyAlignment="1">
      <alignment horizontal="center" vertical="center" wrapText="1"/>
    </xf>
    <xf numFmtId="0" fontId="23" fillId="0" borderId="9" xfId="2" applyFont="1" applyBorder="1" applyAlignment="1">
      <alignment horizontal="center" vertical="center"/>
    </xf>
    <xf numFmtId="177" fontId="6" fillId="8" borderId="10" xfId="2" applyNumberFormat="1" applyFill="1" applyBorder="1" applyAlignment="1">
      <alignment horizontal="center" vertical="center" wrapText="1"/>
    </xf>
    <xf numFmtId="177" fontId="6" fillId="0" borderId="111"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2" fillId="6" borderId="0" xfId="2" applyFont="1" applyFill="1" applyAlignment="1">
      <alignment horizontal="center" vertical="center"/>
    </xf>
    <xf numFmtId="0" fontId="79" fillId="6" borderId="0" xfId="2" applyFont="1" applyFill="1" applyAlignment="1">
      <alignment horizontal="left" vertical="center"/>
    </xf>
    <xf numFmtId="0" fontId="1" fillId="0" borderId="0" xfId="2" applyFont="1">
      <alignment vertical="center"/>
    </xf>
    <xf numFmtId="0" fontId="181" fillId="6" borderId="0" xfId="0" applyFont="1" applyFill="1" applyAlignment="1">
      <alignment horizontal="left" vertical="center"/>
    </xf>
    <xf numFmtId="184" fontId="140" fillId="40" borderId="0" xfId="0" applyNumberFormat="1" applyFont="1" applyFill="1" applyAlignment="1">
      <alignment vertical="center" wrapText="1"/>
    </xf>
    <xf numFmtId="184" fontId="141" fillId="40" borderId="0" xfId="0" applyNumberFormat="1" applyFont="1" applyFill="1" applyBorder="1" applyAlignment="1">
      <alignment horizontal="center" vertical="center" wrapText="1"/>
    </xf>
    <xf numFmtId="184" fontId="173" fillId="40" borderId="0" xfId="0" applyNumberFormat="1" applyFont="1" applyFill="1" applyAlignment="1">
      <alignment vertical="center" wrapText="1"/>
    </xf>
    <xf numFmtId="0" fontId="184" fillId="0" borderId="0" xfId="1" applyFont="1" applyAlignment="1" applyProtection="1">
      <alignment horizontal="left" vertical="top" wrapText="1"/>
    </xf>
    <xf numFmtId="0" fontId="21" fillId="0" borderId="0" xfId="0" applyFont="1" applyBorder="1" applyAlignment="1">
      <alignment horizontal="left" vertical="top" wrapText="1"/>
    </xf>
    <xf numFmtId="0" fontId="51" fillId="22" borderId="210" xfId="16" applyFont="1" applyFill="1" applyBorder="1">
      <alignment vertical="center"/>
    </xf>
    <xf numFmtId="0" fontId="51" fillId="22" borderId="211" xfId="16" applyFont="1" applyFill="1" applyBorder="1">
      <alignment vertical="center"/>
    </xf>
    <xf numFmtId="0" fontId="10" fillId="22" borderId="211" xfId="16" applyFont="1" applyFill="1" applyBorder="1">
      <alignment vertical="center"/>
    </xf>
    <xf numFmtId="0" fontId="38" fillId="0" borderId="0" xfId="17" applyFont="1" applyAlignment="1">
      <alignment horizontal="left" vertical="center" indent="2"/>
    </xf>
    <xf numFmtId="0" fontId="147" fillId="28" borderId="0" xfId="0" applyFont="1" applyFill="1" applyAlignment="1">
      <alignment vertical="center"/>
    </xf>
    <xf numFmtId="0" fontId="185" fillId="0" borderId="0" xfId="17" applyFont="1" applyAlignment="1">
      <alignment vertical="center"/>
    </xf>
    <xf numFmtId="184" fontId="188" fillId="40" borderId="0" xfId="0" applyNumberFormat="1" applyFont="1" applyFill="1" applyAlignment="1">
      <alignment vertical="center" wrapText="1"/>
    </xf>
    <xf numFmtId="3" fontId="146" fillId="27" borderId="0" xfId="0" applyNumberFormat="1" applyFont="1" applyFill="1" applyBorder="1" applyAlignment="1">
      <alignment horizontal="right" vertical="center"/>
    </xf>
    <xf numFmtId="0" fontId="189" fillId="0" borderId="0" xfId="1" applyFont="1" applyAlignment="1" applyProtection="1">
      <alignment horizontal="left" vertical="top" wrapText="1"/>
    </xf>
    <xf numFmtId="0" fontId="24" fillId="5" borderId="9" xfId="2" applyFont="1" applyFill="1" applyBorder="1" applyAlignment="1">
      <alignment horizontal="center" vertical="top" wrapText="1"/>
    </xf>
    <xf numFmtId="0" fontId="153" fillId="22" borderId="0" xfId="0" applyFont="1" applyFill="1" applyAlignment="1">
      <alignment horizontal="left" vertical="top" wrapText="1"/>
    </xf>
    <xf numFmtId="10" fontId="141" fillId="27" borderId="0" xfId="0" applyNumberFormat="1" applyFont="1" applyFill="1" applyAlignment="1">
      <alignment horizontal="center" vertical="center" wrapText="1"/>
    </xf>
    <xf numFmtId="3" fontId="140" fillId="27" borderId="0" xfId="0" applyNumberFormat="1" applyFont="1" applyFill="1" applyBorder="1" applyAlignment="1">
      <alignment vertical="center" wrapText="1"/>
    </xf>
    <xf numFmtId="184" fontId="173" fillId="43" borderId="0" xfId="0" applyNumberFormat="1" applyFont="1" applyFill="1" applyBorder="1" applyAlignment="1">
      <alignment horizontal="center" vertical="center" wrapText="1"/>
    </xf>
    <xf numFmtId="184" fontId="133" fillId="43" borderId="0" xfId="0" applyNumberFormat="1" applyFont="1" applyFill="1" applyBorder="1" applyAlignment="1">
      <alignment horizontal="center" vertical="center" wrapText="1"/>
    </xf>
    <xf numFmtId="0" fontId="191" fillId="22" borderId="0" xfId="0" applyFont="1" applyFill="1" applyAlignment="1">
      <alignment horizontal="left" vertical="top" wrapText="1" indent="1"/>
    </xf>
    <xf numFmtId="0" fontId="176" fillId="39" borderId="0" xfId="0" applyFont="1" applyFill="1" applyAlignment="1">
      <alignment vertical="center"/>
    </xf>
    <xf numFmtId="0" fontId="194" fillId="39" borderId="0" xfId="0" applyFont="1" applyFill="1" applyAlignment="1">
      <alignment vertical="top" wrapText="1"/>
    </xf>
    <xf numFmtId="0" fontId="191" fillId="39" borderId="0" xfId="0" applyFont="1" applyFill="1">
      <alignment vertical="center"/>
    </xf>
    <xf numFmtId="0" fontId="195" fillId="39" borderId="0" xfId="0" applyFont="1" applyFill="1" applyAlignment="1">
      <alignment vertical="center" wrapText="1"/>
    </xf>
    <xf numFmtId="0" fontId="174" fillId="39" borderId="0" xfId="0" applyFont="1" applyFill="1" applyAlignment="1">
      <alignment vertical="top" wrapText="1"/>
    </xf>
    <xf numFmtId="0" fontId="1" fillId="22" borderId="0" xfId="2" applyFont="1" applyFill="1">
      <alignment vertical="center"/>
    </xf>
    <xf numFmtId="0" fontId="24" fillId="22" borderId="42" xfId="2" applyFont="1" applyFill="1" applyBorder="1" applyAlignment="1">
      <alignment horizontal="center" vertical="top" wrapText="1"/>
    </xf>
    <xf numFmtId="0" fontId="23" fillId="22" borderId="212" xfId="2" applyFont="1" applyFill="1" applyBorder="1" applyAlignment="1">
      <alignment horizontal="left" vertical="center"/>
    </xf>
    <xf numFmtId="0" fontId="23" fillId="22" borderId="13" xfId="2" applyFont="1" applyFill="1" applyBorder="1" applyAlignment="1">
      <alignment horizontal="left" vertical="center"/>
    </xf>
    <xf numFmtId="0" fontId="23" fillId="6" borderId="13" xfId="2" applyFont="1" applyFill="1" applyBorder="1" applyAlignment="1">
      <alignment horizontal="left" vertical="center"/>
    </xf>
    <xf numFmtId="0" fontId="23" fillId="0" borderId="11" xfId="2" applyFont="1" applyBorder="1" applyAlignment="1">
      <alignment horizontal="left" vertical="center"/>
    </xf>
    <xf numFmtId="0" fontId="23" fillId="6" borderId="15" xfId="2" applyFont="1" applyFill="1" applyBorder="1" applyAlignment="1">
      <alignment horizontal="left" vertical="center"/>
    </xf>
    <xf numFmtId="177" fontId="13" fillId="45" borderId="109" xfId="2" applyNumberFormat="1" applyFont="1" applyFill="1" applyBorder="1" applyAlignment="1">
      <alignment horizontal="center" vertical="center" wrapText="1"/>
    </xf>
    <xf numFmtId="177" fontId="13" fillId="45" borderId="10" xfId="2" applyNumberFormat="1" applyFont="1" applyFill="1" applyBorder="1" applyAlignment="1">
      <alignment horizontal="center" vertical="center" shrinkToFit="1"/>
    </xf>
    <xf numFmtId="3" fontId="146" fillId="27" borderId="0" xfId="0" applyNumberFormat="1" applyFont="1" applyFill="1" applyBorder="1" applyAlignment="1">
      <alignment vertical="center"/>
    </xf>
    <xf numFmtId="184" fontId="141" fillId="27" borderId="0" xfId="0" applyNumberFormat="1" applyFont="1" applyFill="1" applyAlignment="1">
      <alignment horizontal="center" vertical="center" wrapText="1"/>
    </xf>
    <xf numFmtId="0" fontId="196" fillId="40" borderId="0" xfId="0" applyFont="1" applyFill="1" applyBorder="1" applyAlignment="1">
      <alignment horizontal="left" vertical="center"/>
    </xf>
    <xf numFmtId="3" fontId="158" fillId="40" borderId="0" xfId="0" applyNumberFormat="1" applyFont="1" applyFill="1" applyAlignment="1">
      <alignment vertical="center" wrapText="1"/>
    </xf>
    <xf numFmtId="177" fontId="197" fillId="40" borderId="0" xfId="0" applyNumberFormat="1" applyFont="1" applyFill="1" applyBorder="1">
      <alignment vertical="center"/>
    </xf>
    <xf numFmtId="14" fontId="26" fillId="22" borderId="0" xfId="2" applyNumberFormat="1" applyFont="1" applyFill="1" applyAlignment="1">
      <alignment horizontal="left" vertical="center"/>
    </xf>
    <xf numFmtId="14" fontId="26" fillId="22" borderId="0" xfId="2" applyNumberFormat="1" applyFont="1" applyFill="1" applyBorder="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2" fillId="22" borderId="0" xfId="17" applyFont="1" applyFill="1">
      <alignment vertical="center"/>
    </xf>
    <xf numFmtId="0" fontId="167" fillId="40" borderId="0" xfId="0" applyFont="1" applyFill="1" applyBorder="1" applyAlignment="1">
      <alignment horizontal="left" vertical="center"/>
    </xf>
    <xf numFmtId="3" fontId="146" fillId="40" borderId="0" xfId="0" applyNumberFormat="1" applyFont="1" applyFill="1">
      <alignment vertical="center"/>
    </xf>
    <xf numFmtId="177" fontId="168" fillId="40" borderId="0" xfId="0" applyNumberFormat="1" applyFont="1" applyFill="1" applyBorder="1" applyAlignment="1">
      <alignment vertical="center"/>
    </xf>
    <xf numFmtId="3" fontId="140" fillId="27" borderId="0" xfId="0" applyNumberFormat="1" applyFont="1" applyFill="1">
      <alignment vertical="center"/>
    </xf>
    <xf numFmtId="0" fontId="8" fillId="0" borderId="0" xfId="1" applyAlignment="1" applyProtection="1">
      <alignment vertical="center"/>
    </xf>
    <xf numFmtId="0" fontId="145" fillId="27" borderId="0" xfId="0" applyFont="1" applyFill="1" applyBorder="1" applyAlignment="1">
      <alignment horizontal="left" vertical="center" wrapText="1"/>
    </xf>
    <xf numFmtId="186" fontId="146" fillId="27" borderId="0" xfId="0" applyNumberFormat="1" applyFont="1" applyFill="1" applyBorder="1" applyAlignment="1">
      <alignment horizontal="right" vertical="center" wrapText="1"/>
    </xf>
    <xf numFmtId="0" fontId="141" fillId="27" borderId="0" xfId="0" applyFont="1" applyFill="1" applyBorder="1" applyAlignment="1">
      <alignment horizontal="left" vertical="center" shrinkToFit="1"/>
    </xf>
    <xf numFmtId="184" fontId="140" fillId="27" borderId="0" xfId="0" applyNumberFormat="1" applyFont="1" applyFill="1" applyBorder="1" applyAlignment="1">
      <alignment horizontal="center" vertical="center" wrapText="1"/>
    </xf>
    <xf numFmtId="0" fontId="6" fillId="0" borderId="0" xfId="2">
      <alignment vertical="center"/>
    </xf>
    <xf numFmtId="177" fontId="13" fillId="0" borderId="10" xfId="2" applyNumberFormat="1" applyFont="1" applyBorder="1" applyAlignment="1">
      <alignment horizontal="center" vertical="center" wrapText="1"/>
    </xf>
    <xf numFmtId="177" fontId="13" fillId="0" borderId="10" xfId="2" applyNumberFormat="1" applyFont="1" applyBorder="1" applyAlignment="1">
      <alignment horizontal="center" vertical="center" shrinkToFit="1"/>
    </xf>
    <xf numFmtId="177" fontId="13" fillId="8" borderId="10" xfId="2" applyNumberFormat="1" applyFont="1" applyFill="1" applyBorder="1" applyAlignment="1">
      <alignment horizontal="center" vertical="center" shrinkToFit="1"/>
    </xf>
    <xf numFmtId="177" fontId="13" fillId="22" borderId="10" xfId="2" applyNumberFormat="1" applyFont="1" applyFill="1" applyBorder="1" applyAlignment="1">
      <alignment horizontal="center" vertical="center" shrinkToFit="1"/>
    </xf>
    <xf numFmtId="177" fontId="13" fillId="22" borderId="108" xfId="2" applyNumberFormat="1" applyFont="1" applyFill="1" applyBorder="1" applyAlignment="1">
      <alignment horizontal="center" vertical="center" wrapText="1"/>
    </xf>
    <xf numFmtId="177" fontId="13" fillId="22" borderId="109" xfId="2" applyNumberFormat="1" applyFont="1" applyFill="1" applyBorder="1" applyAlignment="1">
      <alignment horizontal="center" vertical="center" wrapText="1"/>
    </xf>
    <xf numFmtId="0" fontId="13" fillId="0" borderId="213" xfId="2" applyFont="1" applyBorder="1" applyAlignment="1">
      <alignment horizontal="center" vertical="center" wrapText="1"/>
    </xf>
    <xf numFmtId="0" fontId="13" fillId="0" borderId="214" xfId="2" applyFont="1" applyBorder="1" applyAlignment="1">
      <alignment horizontal="center" vertical="center" wrapText="1"/>
    </xf>
    <xf numFmtId="0" fontId="13" fillId="0" borderId="215" xfId="2" applyFont="1" applyBorder="1" applyAlignment="1">
      <alignment horizontal="center" vertical="center" wrapText="1"/>
    </xf>
    <xf numFmtId="0" fontId="13" fillId="0" borderId="213" xfId="2" applyFont="1" applyBorder="1" applyAlignment="1">
      <alignment horizontal="center" vertical="center"/>
    </xf>
    <xf numFmtId="0" fontId="13" fillId="6" borderId="213" xfId="2" applyFont="1" applyFill="1" applyBorder="1" applyAlignment="1">
      <alignment horizontal="center" vertical="center" wrapText="1"/>
    </xf>
    <xf numFmtId="0" fontId="8" fillId="0" borderId="145" xfId="1" applyFill="1" applyBorder="1" applyAlignment="1" applyProtection="1">
      <alignment vertical="center"/>
    </xf>
    <xf numFmtId="0" fontId="8" fillId="0" borderId="216" xfId="1" applyFill="1" applyBorder="1" applyAlignment="1" applyProtection="1">
      <alignment vertical="center"/>
    </xf>
    <xf numFmtId="0" fontId="10" fillId="0" borderId="217" xfId="2" applyFont="1" applyBorder="1" applyAlignment="1">
      <alignment vertical="center"/>
    </xf>
    <xf numFmtId="0" fontId="10" fillId="0" borderId="218" xfId="2" applyFont="1" applyBorder="1" applyAlignment="1">
      <alignment vertical="center"/>
    </xf>
    <xf numFmtId="0" fontId="170" fillId="22" borderId="165" xfId="0" applyFont="1" applyFill="1" applyBorder="1" applyAlignment="1">
      <alignment horizontal="center" vertical="center" wrapText="1"/>
    </xf>
    <xf numFmtId="0" fontId="170" fillId="22" borderId="199" xfId="0" applyFont="1" applyFill="1" applyBorder="1" applyAlignment="1">
      <alignment horizontal="center" vertical="center" wrapText="1"/>
    </xf>
    <xf numFmtId="0" fontId="203" fillId="22" borderId="212" xfId="2" applyFont="1" applyFill="1" applyBorder="1" applyAlignment="1">
      <alignment horizontal="center" vertical="center"/>
    </xf>
    <xf numFmtId="177" fontId="203" fillId="22" borderId="10" xfId="2" applyNumberFormat="1" applyFont="1" applyFill="1" applyBorder="1" applyAlignment="1">
      <alignment horizontal="center" vertical="center" shrinkToFit="1"/>
    </xf>
    <xf numFmtId="177" fontId="204" fillId="22" borderId="10" xfId="2" applyNumberFormat="1" applyFont="1" applyFill="1" applyBorder="1" applyAlignment="1">
      <alignment horizontal="center" vertical="center" shrinkToFit="1"/>
    </xf>
    <xf numFmtId="177" fontId="205" fillId="22" borderId="12" xfId="2" applyNumberFormat="1" applyFont="1" applyFill="1" applyBorder="1" applyAlignment="1">
      <alignment horizontal="center" vertical="center" shrinkToFit="1"/>
    </xf>
    <xf numFmtId="177" fontId="206" fillId="22" borderId="108" xfId="2" applyNumberFormat="1" applyFont="1" applyFill="1" applyBorder="1" applyAlignment="1">
      <alignment horizontal="center" vertical="center" wrapText="1"/>
    </xf>
    <xf numFmtId="0" fontId="207" fillId="0" borderId="180" xfId="1" applyFont="1" applyBorder="1" applyAlignment="1" applyProtection="1">
      <alignment horizontal="left" vertical="top" wrapText="1"/>
    </xf>
    <xf numFmtId="0" fontId="36" fillId="0" borderId="33" xfId="1" applyFont="1" applyBorder="1" applyAlignment="1" applyProtection="1">
      <alignment horizontal="left" vertical="top" wrapText="1"/>
    </xf>
    <xf numFmtId="0" fontId="190" fillId="0" borderId="0" xfId="0" applyFont="1" applyAlignment="1">
      <alignment vertical="top" wrapText="1"/>
    </xf>
    <xf numFmtId="0" fontId="116" fillId="3" borderId="2" xfId="2" applyFont="1" applyFill="1" applyBorder="1" applyAlignment="1">
      <alignment horizontal="center" vertical="center"/>
    </xf>
    <xf numFmtId="0" fontId="131" fillId="34" borderId="219" xfId="2" applyFont="1" applyFill="1" applyBorder="1" applyAlignment="1">
      <alignment horizontal="center" vertical="center" wrapText="1"/>
    </xf>
    <xf numFmtId="0" fontId="132" fillId="34" borderId="220" xfId="2" applyFont="1" applyFill="1" applyBorder="1" applyAlignment="1">
      <alignment horizontal="center" vertical="center" wrapText="1"/>
    </xf>
    <xf numFmtId="0" fontId="198" fillId="34" borderId="220" xfId="2" applyFont="1" applyFill="1" applyBorder="1" applyAlignment="1">
      <alignment horizontal="left" vertical="center"/>
    </xf>
    <xf numFmtId="0" fontId="125" fillId="34" borderId="220" xfId="2" applyFont="1" applyFill="1" applyBorder="1" applyAlignment="1">
      <alignment horizontal="center" vertical="center"/>
    </xf>
    <xf numFmtId="0" fontId="125" fillId="34" borderId="221" xfId="2" applyFont="1" applyFill="1" applyBorder="1" applyAlignment="1">
      <alignment horizontal="center" vertical="center"/>
    </xf>
    <xf numFmtId="0" fontId="77" fillId="22" borderId="222" xfId="0" applyFont="1" applyFill="1" applyBorder="1" applyAlignment="1">
      <alignment horizontal="left" vertical="center"/>
    </xf>
    <xf numFmtId="14" fontId="77" fillId="22" borderId="222" xfId="0" applyNumberFormat="1" applyFont="1" applyFill="1" applyBorder="1" applyAlignment="1">
      <alignment horizontal="left" vertical="center"/>
    </xf>
    <xf numFmtId="0" fontId="104" fillId="41" borderId="143" xfId="0" applyFont="1" applyFill="1" applyBorder="1" applyAlignment="1">
      <alignment horizontal="center" vertical="center" wrapText="1"/>
    </xf>
    <xf numFmtId="0" fontId="104" fillId="0" borderId="143" xfId="0" applyFont="1" applyBorder="1" applyAlignment="1">
      <alignment horizontal="center" vertical="center" wrapText="1"/>
    </xf>
    <xf numFmtId="0" fontId="104" fillId="0" borderId="165" xfId="0" applyFont="1" applyBorder="1" applyAlignment="1">
      <alignment horizontal="center" vertical="center" wrapText="1"/>
    </xf>
    <xf numFmtId="3" fontId="13" fillId="22" borderId="0" xfId="0" applyNumberFormat="1" applyFont="1" applyFill="1">
      <alignment vertical="center"/>
    </xf>
    <xf numFmtId="3" fontId="150" fillId="0" borderId="0" xfId="0" applyNumberFormat="1" applyFont="1">
      <alignment vertical="center"/>
    </xf>
    <xf numFmtId="184" fontId="173" fillId="46" borderId="0" xfId="0" applyNumberFormat="1" applyFont="1" applyFill="1" applyBorder="1" applyAlignment="1">
      <alignment horizontal="center" vertical="center" wrapText="1"/>
    </xf>
    <xf numFmtId="177" fontId="23" fillId="22" borderId="10" xfId="2" applyNumberFormat="1" applyFont="1" applyFill="1" applyBorder="1" applyAlignment="1">
      <alignment horizontal="center" vertical="center" shrinkToFit="1"/>
    </xf>
    <xf numFmtId="0" fontId="154" fillId="24" borderId="0" xfId="0" applyFont="1" applyFill="1" applyAlignment="1">
      <alignment horizontal="center" vertical="center"/>
    </xf>
    <xf numFmtId="0" fontId="140" fillId="46" borderId="0" xfId="0" applyFont="1" applyFill="1" applyBorder="1" applyAlignment="1">
      <alignment horizontal="left" vertical="center" wrapText="1"/>
    </xf>
    <xf numFmtId="0" fontId="140" fillId="46" borderId="0" xfId="0" applyFont="1" applyFill="1" applyAlignment="1">
      <alignment horizontal="left" vertical="center" wrapText="1"/>
    </xf>
    <xf numFmtId="0" fontId="140" fillId="46" borderId="0" xfId="0" applyFont="1" applyFill="1" applyBorder="1" applyAlignment="1">
      <alignment horizontal="left" vertical="center"/>
    </xf>
    <xf numFmtId="0" fontId="140" fillId="46" borderId="0" xfId="0" applyFont="1" applyFill="1" applyAlignment="1">
      <alignment horizontal="left" vertical="center" shrinkToFit="1"/>
    </xf>
    <xf numFmtId="0" fontId="140" fillId="46" borderId="0" xfId="0" applyFont="1" applyFill="1" applyBorder="1" applyAlignment="1">
      <alignment horizontal="left" vertical="center" shrinkToFit="1"/>
    </xf>
    <xf numFmtId="0" fontId="6" fillId="0" borderId="0" xfId="2">
      <alignment vertical="center"/>
    </xf>
    <xf numFmtId="0" fontId="8" fillId="0" borderId="226" xfId="1" applyBorder="1" applyAlignment="1" applyProtection="1">
      <alignment vertical="center"/>
    </xf>
    <xf numFmtId="14" fontId="109" fillId="24" borderId="227" xfId="2" applyNumberFormat="1" applyFont="1" applyFill="1" applyBorder="1" applyAlignment="1">
      <alignment vertical="center" wrapText="1" shrinkToFit="1"/>
    </xf>
    <xf numFmtId="0" fontId="162" fillId="48" borderId="0" xfId="0" applyFont="1" applyFill="1" applyAlignment="1">
      <alignment horizontal="center" vertical="center" wrapText="1"/>
    </xf>
    <xf numFmtId="0" fontId="159" fillId="48" borderId="115" xfId="0" applyFont="1" applyFill="1" applyBorder="1" applyAlignment="1">
      <alignment horizontal="center" vertical="center" wrapText="1"/>
    </xf>
    <xf numFmtId="0" fontId="8" fillId="0" borderId="0" xfId="1" applyAlignment="1" applyProtection="1">
      <alignment horizontal="left" vertical="top" wrapText="1"/>
    </xf>
    <xf numFmtId="0" fontId="184" fillId="0" borderId="233" xfId="1" applyFont="1" applyBorder="1" applyAlignment="1" applyProtection="1">
      <alignment horizontal="left" vertical="top" wrapText="1"/>
    </xf>
    <xf numFmtId="0" fontId="161" fillId="40" borderId="0" xfId="0" applyFont="1" applyFill="1" applyBorder="1" applyAlignment="1">
      <alignment horizontal="left" vertical="center" shrinkToFit="1"/>
    </xf>
    <xf numFmtId="3" fontId="140" fillId="40" borderId="0" xfId="0" applyNumberFormat="1" applyFont="1" applyFill="1" applyBorder="1" applyAlignment="1">
      <alignment vertical="center" wrapText="1"/>
    </xf>
    <xf numFmtId="177" fontId="140" fillId="40" borderId="0" xfId="0" applyNumberFormat="1" applyFont="1" applyFill="1" applyBorder="1" applyAlignment="1">
      <alignment horizontal="right" vertical="center" wrapText="1"/>
    </xf>
    <xf numFmtId="0" fontId="18" fillId="2" borderId="48" xfId="2" applyFont="1" applyFill="1" applyBorder="1" applyAlignment="1">
      <alignment horizontal="left" vertical="center" wrapText="1"/>
    </xf>
    <xf numFmtId="0" fontId="116" fillId="24" borderId="29" xfId="2" applyFont="1" applyFill="1" applyBorder="1" applyAlignment="1">
      <alignment horizontal="center" vertical="center"/>
    </xf>
    <xf numFmtId="14" fontId="116" fillId="24" borderId="30" xfId="2" applyNumberFormat="1" applyFont="1" applyFill="1" applyBorder="1" applyAlignment="1">
      <alignment horizontal="center" vertical="center"/>
    </xf>
    <xf numFmtId="0" fontId="184" fillId="24" borderId="0" xfId="1" applyFont="1" applyFill="1" applyAlignment="1" applyProtection="1">
      <alignment horizontal="left" vertical="top" wrapText="1"/>
    </xf>
    <xf numFmtId="14" fontId="116" fillId="24" borderId="45" xfId="2" applyNumberFormat="1" applyFont="1" applyFill="1" applyBorder="1" applyAlignment="1">
      <alignment horizontal="center" vertical="center"/>
    </xf>
    <xf numFmtId="0" fontId="21" fillId="24" borderId="11" xfId="1" applyFont="1" applyFill="1" applyBorder="1" applyAlignment="1" applyProtection="1">
      <alignment horizontal="center" vertical="center" wrapText="1"/>
    </xf>
    <xf numFmtId="14" fontId="116" fillId="24" borderId="2" xfId="2" applyNumberFormat="1" applyFont="1" applyFill="1" applyBorder="1" applyAlignment="1">
      <alignment horizontal="center" vertical="center" wrapText="1"/>
    </xf>
    <xf numFmtId="14" fontId="116" fillId="24" borderId="3" xfId="2" applyNumberFormat="1" applyFont="1" applyFill="1" applyBorder="1" applyAlignment="1">
      <alignment horizontal="center" vertical="center"/>
    </xf>
    <xf numFmtId="14" fontId="116" fillId="24" borderId="2" xfId="2" applyNumberFormat="1" applyFont="1" applyFill="1" applyBorder="1" applyAlignment="1">
      <alignment horizontal="center" vertical="center"/>
    </xf>
    <xf numFmtId="0" fontId="116" fillId="24" borderId="3" xfId="2" applyFont="1" applyFill="1" applyBorder="1" applyAlignment="1">
      <alignment horizontal="center" vertical="center" shrinkToFit="1"/>
    </xf>
    <xf numFmtId="0" fontId="18" fillId="26" borderId="48" xfId="2" applyFont="1" applyFill="1" applyBorder="1" applyAlignment="1">
      <alignment horizontal="center" vertical="center" wrapText="1"/>
    </xf>
    <xf numFmtId="0" fontId="110" fillId="26" borderId="48" xfId="1" applyFont="1" applyFill="1" applyBorder="1" applyAlignment="1" applyProtection="1">
      <alignment horizontal="center" vertical="center" wrapText="1"/>
    </xf>
    <xf numFmtId="0" fontId="210" fillId="48" borderId="0" xfId="0" applyFont="1" applyFill="1" applyAlignment="1">
      <alignment horizontal="center" vertical="center" wrapText="1"/>
    </xf>
    <xf numFmtId="0" fontId="211" fillId="0" borderId="0" xfId="0" applyFont="1" applyAlignment="1">
      <alignment vertical="center" wrapText="1"/>
    </xf>
    <xf numFmtId="0" fontId="212" fillId="0" borderId="0" xfId="0" applyFont="1" applyAlignment="1">
      <alignment vertical="center" wrapText="1"/>
    </xf>
    <xf numFmtId="0" fontId="213" fillId="0" borderId="0" xfId="0" applyFont="1">
      <alignment vertical="center"/>
    </xf>
    <xf numFmtId="0" fontId="212" fillId="0" borderId="0" xfId="0" applyFont="1" applyAlignment="1">
      <alignment horizontal="left" vertical="center" wrapText="1"/>
    </xf>
    <xf numFmtId="0" fontId="211" fillId="0" borderId="0" xfId="0" applyFont="1" applyAlignment="1">
      <alignment horizontal="left" vertical="center" wrapText="1"/>
    </xf>
    <xf numFmtId="0" fontId="104" fillId="49" borderId="143" xfId="0" applyFont="1" applyFill="1" applyBorder="1" applyAlignment="1">
      <alignment horizontal="center" vertical="center" wrapText="1"/>
    </xf>
    <xf numFmtId="0" fontId="6" fillId="22" borderId="0" xfId="2" applyFill="1" applyAlignment="1">
      <alignment vertical="center" wrapText="1"/>
    </xf>
    <xf numFmtId="185" fontId="214" fillId="0" borderId="0" xfId="0" applyNumberFormat="1" applyFont="1" applyAlignment="1">
      <alignment horizontal="left" vertical="center"/>
    </xf>
    <xf numFmtId="0" fontId="73" fillId="40" borderId="0" xfId="0" applyFont="1" applyFill="1" applyAlignment="1">
      <alignment vertical="top" wrapText="1"/>
    </xf>
    <xf numFmtId="177" fontId="140" fillId="40" borderId="0" xfId="0" applyNumberFormat="1" applyFont="1" applyFill="1" applyAlignment="1">
      <alignment vertical="top" wrapText="1"/>
    </xf>
    <xf numFmtId="3" fontId="140" fillId="40" borderId="0" xfId="0" applyNumberFormat="1" applyFont="1" applyFill="1" applyAlignment="1">
      <alignment vertical="top" wrapText="1"/>
    </xf>
    <xf numFmtId="0" fontId="0" fillId="27" borderId="0" xfId="0" applyFill="1" applyAlignment="1">
      <alignment horizontal="left" vertical="top"/>
    </xf>
    <xf numFmtId="0" fontId="77" fillId="24" borderId="222" xfId="0" applyFont="1" applyFill="1" applyBorder="1" applyAlignment="1">
      <alignment horizontal="left" vertical="center"/>
    </xf>
    <xf numFmtId="0" fontId="77" fillId="50" borderId="222" xfId="0" applyFont="1" applyFill="1" applyBorder="1" applyAlignment="1">
      <alignment horizontal="left" vertical="center"/>
    </xf>
    <xf numFmtId="0" fontId="77" fillId="51" borderId="222" xfId="0" applyFont="1" applyFill="1" applyBorder="1" applyAlignment="1">
      <alignment horizontal="left" vertical="center"/>
    </xf>
    <xf numFmtId="0" fontId="77" fillId="38" borderId="222" xfId="0" applyFont="1" applyFill="1" applyBorder="1" applyAlignment="1">
      <alignment horizontal="left" vertical="center"/>
    </xf>
    <xf numFmtId="0" fontId="152" fillId="0" borderId="162" xfId="17" applyFont="1" applyFill="1" applyBorder="1" applyAlignment="1">
      <alignment horizontal="center" vertical="center" wrapText="1"/>
    </xf>
    <xf numFmtId="14" fontId="152" fillId="0" borderId="163" xfId="17" applyNumberFormat="1" applyFont="1" applyFill="1" applyBorder="1" applyAlignment="1">
      <alignment horizontal="center" vertical="center" wrapText="1"/>
    </xf>
    <xf numFmtId="0" fontId="118" fillId="0" borderId="162" xfId="17" applyFont="1" applyFill="1" applyBorder="1" applyAlignment="1">
      <alignment horizontal="center" vertical="center" wrapText="1"/>
    </xf>
    <xf numFmtId="14" fontId="118" fillId="0" borderId="163" xfId="17" applyNumberFormat="1" applyFont="1" applyFill="1" applyBorder="1" applyAlignment="1">
      <alignment horizontal="center" vertical="center"/>
    </xf>
    <xf numFmtId="0" fontId="150" fillId="0" borderId="0" xfId="0" applyFont="1" applyFill="1" applyAlignment="1">
      <alignment horizontal="center" vertical="center" wrapText="1"/>
    </xf>
    <xf numFmtId="14" fontId="38" fillId="0" borderId="163" xfId="17" applyNumberFormat="1" applyFont="1" applyFill="1" applyBorder="1" applyAlignment="1">
      <alignment horizontal="center" vertical="center" wrapText="1"/>
    </xf>
    <xf numFmtId="0" fontId="13" fillId="0" borderId="162" xfId="17" applyFont="1" applyFill="1" applyBorder="1" applyAlignment="1">
      <alignment horizontal="center" vertical="center" wrapText="1"/>
    </xf>
    <xf numFmtId="14" fontId="13" fillId="0" borderId="163" xfId="17" applyNumberFormat="1" applyFont="1" applyFill="1" applyBorder="1" applyAlignment="1">
      <alignment horizontal="center" vertical="center"/>
    </xf>
    <xf numFmtId="0" fontId="38" fillId="0" borderId="162" xfId="17" applyFont="1" applyFill="1" applyBorder="1" applyAlignment="1">
      <alignment horizontal="center" vertical="center" wrapText="1"/>
    </xf>
    <xf numFmtId="14" fontId="38" fillId="0" borderId="163" xfId="17" applyNumberFormat="1" applyFont="1" applyFill="1" applyBorder="1" applyAlignment="1">
      <alignment horizontal="center" vertical="center"/>
    </xf>
    <xf numFmtId="0" fontId="1" fillId="0" borderId="162" xfId="17" applyFill="1" applyBorder="1" applyAlignment="1">
      <alignment horizontal="center" vertical="center" wrapText="1"/>
    </xf>
    <xf numFmtId="14" fontId="1" fillId="0" borderId="163" xfId="17" applyNumberFormat="1" applyFill="1" applyBorder="1" applyAlignment="1">
      <alignment horizontal="center" vertical="center"/>
    </xf>
    <xf numFmtId="14" fontId="118" fillId="0" borderId="163" xfId="17" applyNumberFormat="1" applyFont="1" applyFill="1" applyBorder="1" applyAlignment="1">
      <alignment horizontal="center" vertical="center" wrapText="1"/>
    </xf>
    <xf numFmtId="0" fontId="122" fillId="0" borderId="0" xfId="0" applyFont="1" applyFill="1" applyAlignment="1">
      <alignment horizontal="center" vertical="center"/>
    </xf>
    <xf numFmtId="0" fontId="77" fillId="0" borderId="0" xfId="0" applyFont="1" applyFill="1" applyAlignment="1">
      <alignment horizontal="center" vertical="center" wrapText="1"/>
    </xf>
    <xf numFmtId="0" fontId="77" fillId="0" borderId="0" xfId="0" applyFont="1" applyFill="1" applyAlignment="1">
      <alignment horizontal="center" vertical="center"/>
    </xf>
    <xf numFmtId="0" fontId="13" fillId="0" borderId="205" xfId="2" applyFont="1" applyFill="1" applyBorder="1" applyAlignment="1">
      <alignment vertical="top" wrapText="1"/>
    </xf>
    <xf numFmtId="0" fontId="13" fillId="0" borderId="206" xfId="2" applyFont="1" applyFill="1" applyBorder="1" applyAlignment="1">
      <alignment vertical="top" wrapText="1"/>
    </xf>
    <xf numFmtId="0" fontId="13" fillId="0" borderId="207" xfId="2" applyFont="1" applyFill="1" applyBorder="1" applyAlignment="1">
      <alignment vertical="top" wrapText="1"/>
    </xf>
    <xf numFmtId="0" fontId="123" fillId="0" borderId="0" xfId="0" applyFont="1" applyFill="1" applyAlignment="1">
      <alignment vertical="center" wrapText="1"/>
    </xf>
    <xf numFmtId="0" fontId="77" fillId="0" borderId="222" xfId="0" applyFont="1" applyFill="1" applyBorder="1" applyAlignment="1">
      <alignment horizontal="left" vertical="center"/>
    </xf>
    <xf numFmtId="0" fontId="146" fillId="0" borderId="0" xfId="0" applyFont="1" applyAlignment="1">
      <alignment vertical="center" wrapText="1"/>
    </xf>
    <xf numFmtId="0" fontId="154" fillId="0" borderId="0" xfId="0" applyFont="1">
      <alignment vertical="center"/>
    </xf>
    <xf numFmtId="0" fontId="153" fillId="22" borderId="0" xfId="0" applyFont="1" applyFill="1" applyAlignment="1">
      <alignment vertical="top" wrapText="1"/>
    </xf>
    <xf numFmtId="0" fontId="118" fillId="24" borderId="162" xfId="17" applyFont="1" applyFill="1" applyBorder="1" applyAlignment="1">
      <alignment horizontal="center" vertical="center" wrapText="1"/>
    </xf>
    <xf numFmtId="14" fontId="118" fillId="24" borderId="163" xfId="17" applyNumberFormat="1" applyFont="1" applyFill="1" applyBorder="1" applyAlignment="1">
      <alignment horizontal="center" vertical="center"/>
    </xf>
    <xf numFmtId="0" fontId="152" fillId="24" borderId="162" xfId="17" applyFont="1" applyFill="1" applyBorder="1" applyAlignment="1">
      <alignment horizontal="center" vertical="center" wrapText="1"/>
    </xf>
    <xf numFmtId="0" fontId="6" fillId="0" borderId="0" xfId="20">
      <alignment vertical="center"/>
    </xf>
    <xf numFmtId="0" fontId="216" fillId="22" borderId="0" xfId="20" applyFont="1" applyFill="1">
      <alignment vertical="center"/>
    </xf>
    <xf numFmtId="0" fontId="217" fillId="22" borderId="0" xfId="20" applyFont="1" applyFill="1">
      <alignment vertical="center"/>
    </xf>
    <xf numFmtId="0" fontId="217" fillId="34" borderId="0" xfId="20" applyFont="1" applyFill="1">
      <alignment vertical="center"/>
    </xf>
    <xf numFmtId="0" fontId="6" fillId="48" borderId="234" xfId="20" applyFill="1" applyBorder="1" applyAlignment="1">
      <alignment horizontal="center" vertical="center"/>
    </xf>
    <xf numFmtId="0" fontId="218" fillId="48" borderId="235" xfId="20" applyFont="1" applyFill="1" applyBorder="1" applyAlignment="1">
      <alignment horizontal="left" vertical="center"/>
    </xf>
    <xf numFmtId="0" fontId="218" fillId="48" borderId="236" xfId="20" applyFont="1" applyFill="1" applyBorder="1" applyAlignment="1">
      <alignment horizontal="left" vertical="center"/>
    </xf>
    <xf numFmtId="0" fontId="6" fillId="52" borderId="234" xfId="20" applyFill="1" applyBorder="1">
      <alignment vertical="center"/>
    </xf>
    <xf numFmtId="0" fontId="6" fillId="52" borderId="236" xfId="20" applyFill="1" applyBorder="1">
      <alignment vertical="center"/>
    </xf>
    <xf numFmtId="0" fontId="6" fillId="22" borderId="0" xfId="20" applyFill="1">
      <alignment vertical="center"/>
    </xf>
    <xf numFmtId="0" fontId="218" fillId="0" borderId="0" xfId="20" applyFont="1" applyAlignment="1">
      <alignment horizontal="center" vertical="center"/>
    </xf>
    <xf numFmtId="0" fontId="6" fillId="48" borderId="237" xfId="20" applyFill="1" applyBorder="1" applyAlignment="1">
      <alignment horizontal="center" vertical="center"/>
    </xf>
    <xf numFmtId="0" fontId="6" fillId="48" borderId="0" xfId="20" applyFill="1">
      <alignment vertical="center"/>
    </xf>
    <xf numFmtId="0" fontId="6" fillId="48" borderId="238" xfId="20" applyFill="1" applyBorder="1">
      <alignment vertical="center"/>
    </xf>
    <xf numFmtId="0" fontId="6" fillId="52" borderId="237" xfId="20" applyFill="1" applyBorder="1">
      <alignment vertical="center"/>
    </xf>
    <xf numFmtId="0" fontId="6" fillId="52" borderId="0" xfId="20" applyFill="1">
      <alignment vertical="center"/>
    </xf>
    <xf numFmtId="0" fontId="6" fillId="52" borderId="238" xfId="20" applyFill="1" applyBorder="1">
      <alignment vertical="center"/>
    </xf>
    <xf numFmtId="0" fontId="6" fillId="24" borderId="236" xfId="20" applyFill="1" applyBorder="1">
      <alignment vertical="center"/>
    </xf>
    <xf numFmtId="0" fontId="13" fillId="24" borderId="250" xfId="20" applyFont="1" applyFill="1" applyBorder="1" applyAlignment="1">
      <alignment horizontal="center" vertical="center" wrapText="1"/>
    </xf>
    <xf numFmtId="0" fontId="6" fillId="24" borderId="251" xfId="20" applyFill="1" applyBorder="1">
      <alignment vertical="center"/>
    </xf>
    <xf numFmtId="0" fontId="13" fillId="24" borderId="247" xfId="20" applyFont="1" applyFill="1" applyBorder="1" applyAlignment="1">
      <alignment horizontal="center" vertical="center" wrapText="1"/>
    </xf>
    <xf numFmtId="0" fontId="6" fillId="24" borderId="253" xfId="20" applyFill="1" applyBorder="1">
      <alignment vertical="center"/>
    </xf>
    <xf numFmtId="0" fontId="13" fillId="24" borderId="256" xfId="20" applyFont="1" applyFill="1" applyBorder="1" applyAlignment="1">
      <alignment horizontal="center" vertical="center" wrapText="1"/>
    </xf>
    <xf numFmtId="0" fontId="6" fillId="24" borderId="258" xfId="20" applyFill="1" applyBorder="1">
      <alignment vertical="center"/>
    </xf>
    <xf numFmtId="0" fontId="6" fillId="53" borderId="0" xfId="20" applyFill="1" applyAlignment="1">
      <alignment horizontal="center" vertical="center"/>
    </xf>
    <xf numFmtId="0" fontId="6" fillId="53" borderId="0" xfId="20" applyFill="1">
      <alignment vertical="center"/>
    </xf>
    <xf numFmtId="0" fontId="6" fillId="53" borderId="0" xfId="20" applyFill="1" applyAlignment="1">
      <alignment vertical="center" wrapText="1"/>
    </xf>
    <xf numFmtId="0" fontId="223" fillId="53" borderId="0" xfId="20" applyFont="1" applyFill="1" applyAlignment="1">
      <alignment vertical="top" wrapText="1"/>
    </xf>
    <xf numFmtId="0" fontId="18" fillId="0" borderId="0" xfId="20" applyFont="1">
      <alignment vertical="center"/>
    </xf>
    <xf numFmtId="0" fontId="18" fillId="0" borderId="0" xfId="20" applyFont="1" applyAlignment="1">
      <alignment horizontal="center" vertical="center"/>
    </xf>
    <xf numFmtId="0" fontId="6" fillId="54" borderId="0" xfId="20" applyFill="1">
      <alignment vertical="center"/>
    </xf>
    <xf numFmtId="0" fontId="6" fillId="54" borderId="0" xfId="20" applyFill="1" applyAlignment="1">
      <alignment vertical="center" wrapText="1"/>
    </xf>
    <xf numFmtId="0" fontId="224" fillId="54" borderId="0" xfId="20" applyFont="1" applyFill="1">
      <alignment vertical="center"/>
    </xf>
    <xf numFmtId="0" fontId="6" fillId="54" borderId="0" xfId="20" applyFill="1" applyAlignment="1">
      <alignment horizontal="center" vertical="center"/>
    </xf>
    <xf numFmtId="0" fontId="6" fillId="6" borderId="0" xfId="20" applyFill="1" applyAlignment="1">
      <alignment vertical="center" wrapText="1"/>
    </xf>
    <xf numFmtId="0" fontId="6" fillId="6" borderId="0" xfId="20" applyFill="1">
      <alignment vertical="center"/>
    </xf>
    <xf numFmtId="0" fontId="6" fillId="6" borderId="0" xfId="20" applyFill="1" applyAlignment="1">
      <alignment horizontal="center" vertical="center"/>
    </xf>
    <xf numFmtId="0" fontId="225" fillId="6" borderId="0" xfId="20" applyFont="1" applyFill="1" applyAlignment="1">
      <alignment vertical="center" wrapText="1"/>
    </xf>
    <xf numFmtId="0" fontId="6" fillId="0" borderId="0" xfId="20" applyAlignment="1">
      <alignment horizontal="center" vertical="center"/>
    </xf>
    <xf numFmtId="0" fontId="226" fillId="6" borderId="0" xfId="20" applyFont="1" applyFill="1" applyAlignment="1">
      <alignment vertical="center" wrapText="1"/>
    </xf>
    <xf numFmtId="0" fontId="109" fillId="0" borderId="188" xfId="1" applyFont="1" applyFill="1" applyBorder="1" applyAlignment="1" applyProtection="1">
      <alignment vertical="top" wrapText="1"/>
    </xf>
    <xf numFmtId="0" fontId="109" fillId="0" borderId="188" xfId="2" applyFont="1" applyFill="1" applyBorder="1" applyAlignment="1">
      <alignment vertical="top" wrapText="1"/>
    </xf>
    <xf numFmtId="0" fontId="109" fillId="0" borderId="181" xfId="1" applyFont="1" applyBorder="1" applyAlignment="1" applyProtection="1">
      <alignment horizontal="left" vertical="top" wrapText="1"/>
    </xf>
    <xf numFmtId="14" fontId="109" fillId="24" borderId="228" xfId="1" applyNumberFormat="1" applyFont="1" applyFill="1" applyBorder="1" applyAlignment="1" applyProtection="1">
      <alignment horizontal="center" vertical="center" wrapText="1" shrinkToFit="1"/>
    </xf>
    <xf numFmtId="14" fontId="109" fillId="24" borderId="229" xfId="1" applyNumberFormat="1" applyFont="1" applyFill="1" applyBorder="1" applyAlignment="1" applyProtection="1">
      <alignment vertical="center" wrapText="1" shrinkToFit="1"/>
    </xf>
    <xf numFmtId="0" fontId="227" fillId="0" borderId="47" xfId="1" applyFont="1" applyFill="1" applyBorder="1" applyAlignment="1" applyProtection="1">
      <alignment vertical="top" wrapText="1"/>
    </xf>
    <xf numFmtId="0" fontId="8" fillId="0" borderId="262" xfId="1" applyFill="1" applyBorder="1" applyAlignment="1" applyProtection="1">
      <alignment vertical="top" wrapText="1"/>
    </xf>
    <xf numFmtId="56" fontId="21" fillId="24" borderId="0" xfId="1" applyNumberFormat="1" applyFont="1" applyFill="1" applyAlignment="1" applyProtection="1">
      <alignment horizontal="left" vertical="top" wrapText="1"/>
    </xf>
    <xf numFmtId="0" fontId="175" fillId="39" borderId="0" xfId="0" applyFont="1" applyFill="1" applyBorder="1" applyAlignment="1">
      <alignment vertical="top" wrapText="1"/>
    </xf>
    <xf numFmtId="0" fontId="85" fillId="0" borderId="0" xfId="0" applyFont="1" applyAlignment="1">
      <alignment horizontal="left" vertical="center" wrapText="1"/>
    </xf>
    <xf numFmtId="0" fontId="89" fillId="0" borderId="0" xfId="0" applyFont="1" applyAlignment="1">
      <alignment horizontal="left" vertical="center" wrapText="1"/>
    </xf>
    <xf numFmtId="0" fontId="88" fillId="0" borderId="0" xfId="0" applyFont="1" applyBorder="1" applyAlignment="1">
      <alignment horizontal="left" vertical="center" wrapText="1"/>
    </xf>
    <xf numFmtId="0" fontId="89" fillId="0" borderId="0" xfId="0" applyFont="1" applyAlignment="1">
      <alignment horizontal="left" vertical="top" wrapText="1"/>
    </xf>
    <xf numFmtId="0" fontId="85" fillId="0" borderId="0" xfId="0" applyFont="1" applyAlignment="1">
      <alignment horizontal="left" vertical="top" wrapText="1"/>
    </xf>
    <xf numFmtId="0" fontId="86" fillId="0" borderId="0" xfId="0" applyFont="1" applyBorder="1" applyAlignment="1">
      <alignment horizontal="left" vertical="center" wrapText="1"/>
    </xf>
    <xf numFmtId="0" fontId="6" fillId="0" borderId="74" xfId="0" applyFont="1" applyBorder="1" applyAlignment="1">
      <alignment horizontal="left" vertical="center"/>
    </xf>
    <xf numFmtId="0" fontId="6" fillId="0" borderId="0" xfId="0" applyFont="1" applyBorder="1" applyAlignment="1">
      <alignment horizontal="left" vertical="center"/>
    </xf>
    <xf numFmtId="0" fontId="6" fillId="0" borderId="76" xfId="0" applyFont="1" applyBorder="1" applyAlignment="1">
      <alignment horizontal="left" vertical="center"/>
    </xf>
    <xf numFmtId="0" fontId="181" fillId="6" borderId="0" xfId="0" applyFont="1" applyFill="1" applyAlignment="1">
      <alignment horizontal="left" vertical="center" wrapText="1"/>
    </xf>
    <xf numFmtId="0" fontId="181" fillId="6" borderId="76" xfId="0" applyFont="1" applyFill="1" applyBorder="1" applyAlignment="1">
      <alignment horizontal="left" vertical="center" wrapText="1"/>
    </xf>
    <xf numFmtId="0" fontId="181" fillId="6" borderId="0" xfId="0" applyFont="1" applyFill="1" applyAlignment="1">
      <alignment horizontal="left" vertical="center"/>
    </xf>
    <xf numFmtId="0" fontId="181" fillId="6" borderId="0" xfId="0" applyFont="1" applyFill="1" applyAlignment="1">
      <alignment horizontal="left" vertical="top" wrapText="1"/>
    </xf>
    <xf numFmtId="0" fontId="8" fillId="0" borderId="0" xfId="1" applyAlignment="1" applyProtection="1">
      <alignment horizontal="center" vertical="center" wrapText="1"/>
    </xf>
    <xf numFmtId="0" fontId="195" fillId="39" borderId="0" xfId="0" applyFont="1" applyFill="1" applyAlignment="1">
      <alignment horizontal="left" vertical="center" wrapText="1"/>
    </xf>
    <xf numFmtId="0" fontId="193" fillId="39" borderId="0" xfId="1" applyFont="1" applyFill="1" applyAlignment="1" applyProtection="1">
      <alignment horizontal="center" vertical="center" wrapText="1"/>
    </xf>
    <xf numFmtId="0" fontId="192" fillId="44" borderId="0" xfId="0" applyFont="1" applyFill="1" applyAlignment="1">
      <alignment horizontal="center" vertical="center" wrapText="1"/>
    </xf>
    <xf numFmtId="0" fontId="186" fillId="39" borderId="0" xfId="0" applyFont="1" applyFill="1" applyAlignment="1">
      <alignment horizontal="center" vertical="center"/>
    </xf>
    <xf numFmtId="0" fontId="186" fillId="39" borderId="0" xfId="0" applyFont="1" applyFill="1" applyAlignment="1">
      <alignment horizontal="center" vertical="center" wrapText="1"/>
    </xf>
    <xf numFmtId="0" fontId="187" fillId="39" borderId="0" xfId="0" applyFont="1" applyFill="1" applyBorder="1" applyAlignment="1">
      <alignment horizontal="center" vertical="center" wrapText="1"/>
    </xf>
    <xf numFmtId="0" fontId="175" fillId="39" borderId="0" xfId="0" applyFont="1" applyFill="1" applyAlignment="1">
      <alignment horizontal="center" vertical="center" wrapText="1"/>
    </xf>
    <xf numFmtId="0" fontId="10" fillId="7" borderId="158" xfId="17" applyFont="1" applyFill="1" applyBorder="1" applyAlignment="1">
      <alignment horizontal="left" vertical="center" wrapText="1"/>
    </xf>
    <xf numFmtId="0" fontId="10" fillId="7" borderId="155" xfId="17" applyFont="1" applyFill="1" applyBorder="1" applyAlignment="1">
      <alignment horizontal="left" vertical="center" wrapText="1"/>
    </xf>
    <xf numFmtId="0" fontId="10" fillId="7" borderId="159" xfId="17" applyFont="1" applyFill="1" applyBorder="1" applyAlignment="1">
      <alignment horizontal="left" vertical="center" wrapText="1"/>
    </xf>
    <xf numFmtId="0" fontId="38" fillId="0" borderId="205" xfId="17" applyFont="1" applyFill="1" applyBorder="1" applyAlignment="1">
      <alignment horizontal="left" vertical="top" wrapText="1"/>
    </xf>
    <xf numFmtId="0" fontId="38" fillId="0" borderId="206" xfId="17" applyFont="1" applyFill="1" applyBorder="1" applyAlignment="1">
      <alignment horizontal="left" vertical="top" wrapText="1"/>
    </xf>
    <xf numFmtId="0" fontId="38" fillId="0" borderId="207" xfId="17" applyFont="1" applyFill="1" applyBorder="1" applyAlignment="1">
      <alignment horizontal="left" vertical="top" wrapText="1"/>
    </xf>
    <xf numFmtId="0" fontId="51" fillId="0" borderId="54" xfId="17" applyFont="1" applyBorder="1" applyAlignment="1">
      <alignment horizontal="center" vertical="center"/>
    </xf>
    <xf numFmtId="0" fontId="51" fillId="0" borderId="55" xfId="17" applyFont="1" applyBorder="1" applyAlignment="1">
      <alignment horizontal="center" vertical="center"/>
    </xf>
    <xf numFmtId="0" fontId="51" fillId="0" borderId="56" xfId="17" applyFont="1" applyBorder="1" applyAlignment="1">
      <alignment horizontal="center" vertical="center"/>
    </xf>
    <xf numFmtId="0" fontId="1" fillId="0" borderId="82" xfId="17" applyBorder="1" applyAlignment="1">
      <alignment horizontal="center" vertical="center"/>
    </xf>
    <xf numFmtId="0" fontId="1" fillId="0" borderId="83" xfId="17" applyBorder="1" applyAlignment="1">
      <alignment horizontal="center" vertical="center"/>
    </xf>
    <xf numFmtId="0" fontId="1" fillId="0" borderId="84" xfId="17" applyBorder="1" applyAlignment="1">
      <alignment horizontal="center" vertical="center"/>
    </xf>
    <xf numFmtId="0" fontId="39" fillId="0" borderId="85" xfId="17" applyFont="1" applyBorder="1" applyAlignment="1">
      <alignment horizontal="center" vertical="center" wrapText="1"/>
    </xf>
    <xf numFmtId="0" fontId="39" fillId="0" borderId="50" xfId="17" applyFont="1" applyBorder="1" applyAlignment="1">
      <alignment horizontal="center" vertical="center" wrapText="1"/>
    </xf>
    <xf numFmtId="0" fontId="35" fillId="19" borderId="0" xfId="17" applyFont="1" applyFill="1" applyAlignment="1">
      <alignment horizontal="center" vertical="center"/>
    </xf>
    <xf numFmtId="179" fontId="11" fillId="0" borderId="86" xfId="17" applyNumberFormat="1" applyFont="1" applyBorder="1" applyAlignment="1">
      <alignment horizontal="center" vertical="center" shrinkToFit="1"/>
    </xf>
    <xf numFmtId="179" fontId="11" fillId="0" borderId="87" xfId="17" applyNumberFormat="1" applyFont="1" applyBorder="1" applyAlignment="1">
      <alignment horizontal="center" vertical="center" shrinkToFit="1"/>
    </xf>
    <xf numFmtId="0" fontId="49" fillId="0" borderId="88" xfId="17" applyFont="1" applyBorder="1" applyAlignment="1">
      <alignment horizontal="center" vertical="center"/>
    </xf>
    <xf numFmtId="0" fontId="49" fillId="0" borderId="89" xfId="17" applyFont="1" applyBorder="1" applyAlignment="1">
      <alignment horizontal="center" vertical="center"/>
    </xf>
    <xf numFmtId="0" fontId="38" fillId="24" borderId="205" xfId="17" applyFont="1" applyFill="1" applyBorder="1" applyAlignment="1">
      <alignment horizontal="left" vertical="top" wrapText="1"/>
    </xf>
    <xf numFmtId="0" fontId="38" fillId="24" borderId="206" xfId="17" applyFont="1" applyFill="1" applyBorder="1" applyAlignment="1">
      <alignment horizontal="left" vertical="top" wrapText="1"/>
    </xf>
    <xf numFmtId="0" fontId="38" fillId="24" borderId="207" xfId="17" applyFont="1" applyFill="1" applyBorder="1" applyAlignment="1">
      <alignment horizontal="left" vertical="top" wrapText="1"/>
    </xf>
    <xf numFmtId="0" fontId="38" fillId="12" borderId="90" xfId="18" applyFont="1" applyFill="1" applyBorder="1" applyAlignment="1">
      <alignment horizontal="center" vertical="center"/>
    </xf>
    <xf numFmtId="0" fontId="38" fillId="12" borderId="91" xfId="18" applyFont="1" applyFill="1" applyBorder="1" applyAlignment="1">
      <alignment horizontal="center" vertical="center"/>
    </xf>
    <xf numFmtId="0" fontId="12" fillId="0" borderId="146" xfId="17" applyFont="1" applyBorder="1" applyAlignment="1">
      <alignment horizontal="center" vertical="center" wrapText="1"/>
    </xf>
    <xf numFmtId="0" fontId="12" fillId="0" borderId="147" xfId="17" applyFont="1" applyBorder="1" applyAlignment="1">
      <alignment horizontal="center" vertical="center" wrapText="1"/>
    </xf>
    <xf numFmtId="0" fontId="12" fillId="0" borderId="148" xfId="17" applyFont="1" applyBorder="1" applyAlignment="1">
      <alignment horizontal="center" vertical="center" wrapText="1"/>
    </xf>
    <xf numFmtId="0" fontId="56" fillId="0" borderId="150" xfId="17" applyFont="1" applyBorder="1" applyAlignment="1">
      <alignment horizontal="center" vertical="center"/>
    </xf>
    <xf numFmtId="0" fontId="56" fillId="0" borderId="151" xfId="17" applyFont="1" applyBorder="1" applyAlignment="1">
      <alignment horizontal="center" vertical="center"/>
    </xf>
    <xf numFmtId="0" fontId="56" fillId="0" borderId="152" xfId="17" applyFont="1" applyBorder="1" applyAlignment="1">
      <alignment horizontal="center" vertical="center"/>
    </xf>
    <xf numFmtId="0" fontId="200" fillId="0" borderId="205" xfId="17" applyFont="1" applyFill="1" applyBorder="1" applyAlignment="1">
      <alignment horizontal="left" vertical="top" wrapText="1"/>
    </xf>
    <xf numFmtId="0" fontId="13" fillId="0" borderId="205" xfId="17" applyFont="1" applyFill="1" applyBorder="1" applyAlignment="1">
      <alignment horizontal="left" vertical="top" wrapText="1"/>
    </xf>
    <xf numFmtId="0" fontId="13" fillId="0" borderId="206" xfId="17" applyFont="1" applyFill="1" applyBorder="1" applyAlignment="1">
      <alignment horizontal="left" vertical="top" wrapText="1"/>
    </xf>
    <xf numFmtId="0" fontId="13" fillId="0" borderId="207" xfId="17" applyFont="1" applyFill="1" applyBorder="1" applyAlignment="1">
      <alignment horizontal="left" vertical="top" wrapText="1"/>
    </xf>
    <xf numFmtId="0" fontId="13" fillId="0" borderId="205" xfId="2" applyFont="1" applyFill="1" applyBorder="1" applyAlignment="1">
      <alignment horizontal="left" vertical="top" wrapText="1"/>
    </xf>
    <xf numFmtId="0" fontId="13" fillId="0" borderId="206" xfId="2" applyFont="1" applyFill="1" applyBorder="1" applyAlignment="1">
      <alignment horizontal="left" vertical="top" wrapText="1"/>
    </xf>
    <xf numFmtId="0" fontId="13" fillId="0" borderId="207" xfId="2" applyFont="1" applyFill="1" applyBorder="1" applyAlignment="1">
      <alignment horizontal="left" vertical="top" wrapText="1"/>
    </xf>
    <xf numFmtId="0" fontId="61" fillId="14" borderId="64" xfId="17" applyFont="1" applyFill="1" applyBorder="1" applyAlignment="1">
      <alignment horizontal="right" vertical="center" wrapText="1"/>
    </xf>
    <xf numFmtId="0" fontId="62" fillId="14" borderId="64" xfId="0" applyFont="1" applyFill="1" applyBorder="1" applyAlignment="1">
      <alignment horizontal="right" vertical="center"/>
    </xf>
    <xf numFmtId="0" fontId="0" fillId="14" borderId="64" xfId="0" applyFill="1" applyBorder="1" applyAlignment="1">
      <alignment horizontal="right" vertical="center"/>
    </xf>
    <xf numFmtId="180" fontId="61" fillId="14" borderId="64" xfId="17" applyNumberFormat="1" applyFont="1" applyFill="1" applyBorder="1" applyAlignment="1">
      <alignment horizontal="center" vertical="center" wrapText="1"/>
    </xf>
    <xf numFmtId="180" fontId="0" fillId="14" borderId="64" xfId="0" applyNumberFormat="1" applyFill="1" applyBorder="1" applyAlignment="1">
      <alignment horizontal="center" vertical="center" wrapText="1"/>
    </xf>
    <xf numFmtId="0" fontId="63" fillId="15" borderId="65" xfId="17" applyFont="1" applyFill="1" applyBorder="1" applyAlignment="1">
      <alignment horizontal="center" vertical="center" wrapText="1"/>
    </xf>
    <xf numFmtId="0" fontId="64" fillId="15" borderId="65" xfId="0" applyFont="1" applyFill="1" applyBorder="1" applyAlignment="1">
      <alignment horizontal="center" vertical="center"/>
    </xf>
    <xf numFmtId="0" fontId="63" fillId="11" borderId="65" xfId="0" applyFont="1" applyFill="1" applyBorder="1" applyAlignment="1">
      <alignment horizontal="center" vertical="center"/>
    </xf>
    <xf numFmtId="0" fontId="66" fillId="11" borderId="65" xfId="0" applyFont="1" applyFill="1" applyBorder="1" applyAlignment="1">
      <alignment horizontal="center" vertical="center"/>
    </xf>
    <xf numFmtId="0" fontId="68" fillId="21" borderId="127" xfId="16" applyFont="1" applyFill="1" applyBorder="1" applyAlignment="1">
      <alignment horizontal="center" vertical="center"/>
    </xf>
    <xf numFmtId="0" fontId="68" fillId="21" borderId="132" xfId="16" applyFont="1" applyFill="1" applyBorder="1" applyAlignment="1">
      <alignment horizontal="center" vertical="center"/>
    </xf>
    <xf numFmtId="0" fontId="68" fillId="21" borderId="134" xfId="16" applyFont="1" applyFill="1" applyBorder="1" applyAlignment="1">
      <alignment horizontal="center" vertical="center"/>
    </xf>
    <xf numFmtId="0" fontId="69" fillId="2" borderId="128" xfId="16" applyFont="1" applyFill="1" applyBorder="1" applyAlignment="1">
      <alignment vertical="center" wrapText="1"/>
    </xf>
    <xf numFmtId="0" fontId="69" fillId="2" borderId="129" xfId="16" applyFont="1" applyFill="1" applyBorder="1" applyAlignment="1">
      <alignment vertical="center" wrapText="1"/>
    </xf>
    <xf numFmtId="0" fontId="69" fillId="2" borderId="130" xfId="16" applyFont="1" applyFill="1" applyBorder="1" applyAlignment="1">
      <alignment vertical="center" wrapText="1"/>
    </xf>
    <xf numFmtId="0" fontId="69" fillId="2" borderId="106" xfId="16" applyFont="1" applyFill="1" applyBorder="1" applyAlignment="1">
      <alignment vertical="center" wrapText="1"/>
    </xf>
    <xf numFmtId="0" fontId="69" fillId="2" borderId="0" xfId="16" applyFont="1" applyFill="1" applyAlignment="1">
      <alignment vertical="center" wrapText="1"/>
    </xf>
    <xf numFmtId="0" fontId="69" fillId="2" borderId="107" xfId="16" applyFont="1" applyFill="1" applyBorder="1" applyAlignment="1">
      <alignment vertical="center" wrapText="1"/>
    </xf>
    <xf numFmtId="0" fontId="69" fillId="2" borderId="135" xfId="16" applyFont="1" applyFill="1" applyBorder="1" applyAlignment="1">
      <alignment vertical="center" wrapText="1"/>
    </xf>
    <xf numFmtId="0" fontId="69" fillId="2" borderId="136" xfId="16" applyFont="1" applyFill="1" applyBorder="1" applyAlignment="1">
      <alignment vertical="center" wrapText="1"/>
    </xf>
    <xf numFmtId="0" fontId="69" fillId="2" borderId="137" xfId="16" applyFont="1" applyFill="1" applyBorder="1" applyAlignment="1">
      <alignment vertical="center" wrapText="1"/>
    </xf>
    <xf numFmtId="0" fontId="69" fillId="2" borderId="128" xfId="16" applyFont="1" applyFill="1" applyBorder="1" applyAlignment="1">
      <alignment horizontal="left" vertical="center" wrapText="1"/>
    </xf>
    <xf numFmtId="0" fontId="69" fillId="2" borderId="129" xfId="16" applyFont="1" applyFill="1" applyBorder="1" applyAlignment="1">
      <alignment horizontal="left" vertical="center" wrapText="1"/>
    </xf>
    <xf numFmtId="0" fontId="69" fillId="2" borderId="131" xfId="16" applyFont="1" applyFill="1" applyBorder="1" applyAlignment="1">
      <alignment horizontal="left" vertical="center" wrapText="1"/>
    </xf>
    <xf numFmtId="0" fontId="69" fillId="2" borderId="106" xfId="16" applyFont="1" applyFill="1" applyBorder="1" applyAlignment="1">
      <alignment horizontal="left" vertical="center" wrapText="1"/>
    </xf>
    <xf numFmtId="0" fontId="69" fillId="2" borderId="0" xfId="16" applyFont="1" applyFill="1" applyAlignment="1">
      <alignment horizontal="left" vertical="center" wrapText="1"/>
    </xf>
    <xf numFmtId="0" fontId="69" fillId="2" borderId="133" xfId="16" applyFont="1" applyFill="1" applyBorder="1" applyAlignment="1">
      <alignment horizontal="left" vertical="center" wrapText="1"/>
    </xf>
    <xf numFmtId="0" fontId="69" fillId="2" borderId="135" xfId="16" applyFont="1" applyFill="1" applyBorder="1" applyAlignment="1">
      <alignment horizontal="left" vertical="center" wrapText="1"/>
    </xf>
    <xf numFmtId="0" fontId="69" fillId="2" borderId="136" xfId="16" applyFont="1" applyFill="1" applyBorder="1" applyAlignment="1">
      <alignment horizontal="left" vertical="center" wrapText="1"/>
    </xf>
    <xf numFmtId="0" fontId="69" fillId="2" borderId="138" xfId="16" applyFont="1" applyFill="1" applyBorder="1" applyAlignment="1">
      <alignment horizontal="left" vertical="center" wrapText="1"/>
    </xf>
    <xf numFmtId="0" fontId="38" fillId="22" borderId="205" xfId="17" applyFont="1" applyFill="1" applyBorder="1" applyAlignment="1">
      <alignment horizontal="left" vertical="top" wrapText="1"/>
    </xf>
    <xf numFmtId="0" fontId="38" fillId="22" borderId="206" xfId="17" applyFont="1" applyFill="1" applyBorder="1" applyAlignment="1">
      <alignment horizontal="left" vertical="top" wrapText="1"/>
    </xf>
    <xf numFmtId="0" fontId="38" fillId="22" borderId="207" xfId="17" applyFont="1" applyFill="1" applyBorder="1" applyAlignment="1">
      <alignment horizontal="left" vertical="top" wrapText="1"/>
    </xf>
    <xf numFmtId="0" fontId="7" fillId="6" borderId="40" xfId="17" applyFont="1" applyFill="1" applyBorder="1" applyAlignment="1">
      <alignment horizontal="center" vertical="center" wrapText="1"/>
    </xf>
    <xf numFmtId="0" fontId="61" fillId="31" borderId="78" xfId="17" applyFont="1" applyFill="1" applyBorder="1" applyAlignment="1">
      <alignment horizontal="center" vertical="center" wrapText="1"/>
    </xf>
    <xf numFmtId="0" fontId="59" fillId="18" borderId="78" xfId="17" applyFont="1" applyFill="1" applyBorder="1" applyAlignment="1">
      <alignment horizontal="center" vertical="center" wrapText="1"/>
    </xf>
    <xf numFmtId="0" fontId="0" fillId="18" borderId="78" xfId="0" applyFill="1" applyBorder="1" applyAlignment="1">
      <alignment horizontal="center" vertical="center" wrapText="1"/>
    </xf>
    <xf numFmtId="0" fontId="69" fillId="3" borderId="79" xfId="17" applyFont="1" applyFill="1" applyBorder="1" applyAlignment="1">
      <alignment horizontal="center" vertical="center" wrapText="1"/>
    </xf>
    <xf numFmtId="0" fontId="69" fillId="3" borderId="80" xfId="17" applyFont="1" applyFill="1" applyBorder="1" applyAlignment="1">
      <alignment horizontal="center" vertical="center" wrapText="1"/>
    </xf>
    <xf numFmtId="0" fontId="69" fillId="3" borderId="81" xfId="17" applyFont="1" applyFill="1" applyBorder="1" applyAlignment="1">
      <alignment horizontal="center" vertical="center" wrapText="1"/>
    </xf>
    <xf numFmtId="180" fontId="61" fillId="3" borderId="79" xfId="17" applyNumberFormat="1" applyFont="1" applyFill="1" applyBorder="1" applyAlignment="1">
      <alignment horizontal="center" vertical="center" wrapText="1"/>
    </xf>
    <xf numFmtId="180" fontId="61" fillId="3" borderId="81" xfId="17" applyNumberFormat="1" applyFont="1" applyFill="1" applyBorder="1" applyAlignment="1">
      <alignment horizontal="center" vertical="center" wrapText="1"/>
    </xf>
    <xf numFmtId="0" fontId="13" fillId="22" borderId="205" xfId="2" applyFont="1" applyFill="1" applyBorder="1" applyAlignment="1">
      <alignment horizontal="left" vertical="top" wrapText="1"/>
    </xf>
    <xf numFmtId="0" fontId="13" fillId="22" borderId="206" xfId="2" applyFont="1" applyFill="1" applyBorder="1" applyAlignment="1">
      <alignment horizontal="left" vertical="top" wrapText="1"/>
    </xf>
    <xf numFmtId="0" fontId="13" fillId="22" borderId="207" xfId="2" applyFont="1" applyFill="1" applyBorder="1" applyAlignment="1">
      <alignment horizontal="left" vertical="top" wrapText="1"/>
    </xf>
    <xf numFmtId="0" fontId="124" fillId="0" borderId="205" xfId="2" applyFont="1" applyFill="1" applyBorder="1" applyAlignment="1">
      <alignment horizontal="left" vertical="top" wrapText="1"/>
    </xf>
    <xf numFmtId="0" fontId="124" fillId="0" borderId="206" xfId="2" applyFont="1" applyFill="1" applyBorder="1" applyAlignment="1">
      <alignment horizontal="left" vertical="top" wrapText="1"/>
    </xf>
    <xf numFmtId="0" fontId="124" fillId="0" borderId="207" xfId="2" applyFont="1" applyFill="1" applyBorder="1" applyAlignment="1">
      <alignment horizontal="left" vertical="top" wrapText="1"/>
    </xf>
    <xf numFmtId="0" fontId="219" fillId="52" borderId="235" xfId="20" applyFont="1" applyFill="1" applyBorder="1" applyAlignment="1">
      <alignment horizontal="center" vertical="center"/>
    </xf>
    <xf numFmtId="0" fontId="6" fillId="52" borderId="235" xfId="20" applyFill="1" applyBorder="1">
      <alignment vertical="center"/>
    </xf>
    <xf numFmtId="0" fontId="6" fillId="22" borderId="237" xfId="20" applyFill="1" applyBorder="1" applyAlignment="1">
      <alignment horizontal="center" vertical="center"/>
    </xf>
    <xf numFmtId="0" fontId="6" fillId="22" borderId="0" xfId="20" applyFill="1" applyAlignment="1">
      <alignment horizontal="center" vertical="center"/>
    </xf>
    <xf numFmtId="0" fontId="208" fillId="47" borderId="0" xfId="20" applyFont="1" applyFill="1" applyAlignment="1">
      <alignment horizontal="center" vertical="center"/>
    </xf>
    <xf numFmtId="0" fontId="109" fillId="22" borderId="0" xfId="20" applyFont="1" applyFill="1" applyAlignment="1">
      <alignment horizontal="center" vertical="center"/>
    </xf>
    <xf numFmtId="0" fontId="215" fillId="22" borderId="0" xfId="20" applyFont="1" applyFill="1" applyAlignment="1">
      <alignment horizontal="center" vertical="center"/>
    </xf>
    <xf numFmtId="0" fontId="35" fillId="12" borderId="0" xfId="20" applyFont="1" applyFill="1" applyAlignment="1">
      <alignment horizontal="center" vertical="center"/>
    </xf>
    <xf numFmtId="0" fontId="223" fillId="53" borderId="0" xfId="20" applyFont="1" applyFill="1" applyAlignment="1">
      <alignment horizontal="left" vertical="top" wrapText="1"/>
    </xf>
    <xf numFmtId="0" fontId="220" fillId="24" borderId="239" xfId="20" applyFont="1" applyFill="1" applyBorder="1" applyAlignment="1">
      <alignment horizontal="center" vertical="center" wrapText="1"/>
    </xf>
    <xf numFmtId="0" fontId="222" fillId="24" borderId="240" xfId="20" applyFont="1" applyFill="1" applyBorder="1" applyAlignment="1">
      <alignment horizontal="center" vertical="center" wrapText="1"/>
    </xf>
    <xf numFmtId="0" fontId="222" fillId="24" borderId="241" xfId="20" applyFont="1" applyFill="1" applyBorder="1" applyAlignment="1">
      <alignment horizontal="center" vertical="center" wrapText="1"/>
    </xf>
    <xf numFmtId="0" fontId="222" fillId="24" borderId="245" xfId="20" applyFont="1" applyFill="1" applyBorder="1" applyAlignment="1">
      <alignment horizontal="center" vertical="center"/>
    </xf>
    <xf numFmtId="0" fontId="222" fillId="24" borderId="246" xfId="20" applyFont="1" applyFill="1" applyBorder="1" applyAlignment="1">
      <alignment horizontal="center" vertical="center"/>
    </xf>
    <xf numFmtId="0" fontId="222" fillId="24" borderId="247" xfId="20" applyFont="1" applyFill="1" applyBorder="1" applyAlignment="1">
      <alignment horizontal="center" vertical="center"/>
    </xf>
    <xf numFmtId="0" fontId="222" fillId="24" borderId="254" xfId="20" applyFont="1" applyFill="1" applyBorder="1" applyAlignment="1">
      <alignment horizontal="center" vertical="center"/>
    </xf>
    <xf numFmtId="0" fontId="222" fillId="24" borderId="255" xfId="20" applyFont="1" applyFill="1" applyBorder="1" applyAlignment="1">
      <alignment horizontal="center" vertical="center"/>
    </xf>
    <xf numFmtId="0" fontId="222" fillId="24" borderId="256" xfId="20" applyFont="1" applyFill="1" applyBorder="1" applyAlignment="1">
      <alignment horizontal="center" vertical="center"/>
    </xf>
    <xf numFmtId="0" fontId="13" fillId="24" borderId="242" xfId="20" applyFont="1" applyFill="1" applyBorder="1" applyAlignment="1">
      <alignment horizontal="center" vertical="center" wrapText="1"/>
    </xf>
    <xf numFmtId="0" fontId="13" fillId="24" borderId="243" xfId="20" applyFont="1" applyFill="1" applyBorder="1" applyAlignment="1">
      <alignment horizontal="center" vertical="center" wrapText="1"/>
    </xf>
    <xf numFmtId="0" fontId="13" fillId="24" borderId="244" xfId="20" applyFont="1" applyFill="1" applyBorder="1" applyAlignment="1">
      <alignment horizontal="center" vertical="center" wrapText="1"/>
    </xf>
    <xf numFmtId="0" fontId="13" fillId="24" borderId="248" xfId="20" applyFont="1" applyFill="1" applyBorder="1" applyAlignment="1">
      <alignment horizontal="center" vertical="center" wrapText="1"/>
    </xf>
    <xf numFmtId="0" fontId="13" fillId="24" borderId="249" xfId="20" applyFont="1" applyFill="1" applyBorder="1" applyAlignment="1">
      <alignment horizontal="center" vertical="center" wrapText="1"/>
    </xf>
    <xf numFmtId="0" fontId="13" fillId="24" borderId="252" xfId="20" applyFont="1" applyFill="1" applyBorder="1" applyAlignment="1">
      <alignment horizontal="center" vertical="center" wrapText="1"/>
    </xf>
    <xf numFmtId="0" fontId="13" fillId="24" borderId="246" xfId="20" applyFont="1" applyFill="1" applyBorder="1" applyAlignment="1">
      <alignment horizontal="center" vertical="center" wrapText="1"/>
    </xf>
    <xf numFmtId="0" fontId="13" fillId="24" borderId="257" xfId="20" applyFont="1" applyFill="1" applyBorder="1" applyAlignment="1">
      <alignment horizontal="center" vertical="center" wrapText="1"/>
    </xf>
    <xf numFmtId="0" fontId="13" fillId="24" borderId="255" xfId="20" applyFont="1" applyFill="1" applyBorder="1" applyAlignment="1">
      <alignment horizontal="center" vertical="center" wrapText="1"/>
    </xf>
    <xf numFmtId="0" fontId="18" fillId="48" borderId="259" xfId="20" applyFont="1" applyFill="1" applyBorder="1" applyAlignment="1">
      <alignment horizontal="center" vertical="top"/>
    </xf>
    <xf numFmtId="0" fontId="18" fillId="48" borderId="260" xfId="20" applyFont="1" applyFill="1" applyBorder="1" applyAlignment="1">
      <alignment horizontal="center" vertical="top"/>
    </xf>
    <xf numFmtId="0" fontId="18" fillId="48" borderId="261" xfId="20" applyFont="1" applyFill="1" applyBorder="1" applyAlignment="1">
      <alignment horizontal="center" vertical="top"/>
    </xf>
    <xf numFmtId="0" fontId="18" fillId="52" borderId="259" xfId="20" applyFont="1" applyFill="1" applyBorder="1" applyAlignment="1">
      <alignment horizontal="center" vertical="top"/>
    </xf>
    <xf numFmtId="0" fontId="18" fillId="52" borderId="260" xfId="20" applyFont="1" applyFill="1" applyBorder="1" applyAlignment="1">
      <alignment horizontal="center" vertical="top"/>
    </xf>
    <xf numFmtId="0" fontId="18" fillId="52" borderId="261" xfId="20" applyFont="1" applyFill="1" applyBorder="1" applyAlignment="1">
      <alignment horizontal="center" vertical="top"/>
    </xf>
    <xf numFmtId="0" fontId="105" fillId="22" borderId="0" xfId="0" applyFont="1" applyFill="1" applyAlignment="1">
      <alignment horizontal="left" vertical="center"/>
    </xf>
    <xf numFmtId="0" fontId="80" fillId="0" borderId="117" xfId="0" applyFont="1" applyBorder="1" applyAlignment="1">
      <alignment horizontal="left" vertical="center"/>
    </xf>
    <xf numFmtId="0" fontId="130" fillId="22" borderId="0" xfId="0" applyFont="1" applyFill="1" applyAlignment="1">
      <alignment horizontal="center" vertical="top" wrapText="1"/>
    </xf>
    <xf numFmtId="0" fontId="80" fillId="22" borderId="117" xfId="0" applyFont="1" applyFill="1" applyBorder="1" applyAlignment="1">
      <alignment horizontal="left" vertical="center"/>
    </xf>
    <xf numFmtId="0" fontId="106" fillId="33" borderId="0" xfId="0" applyFont="1" applyFill="1" applyAlignment="1">
      <alignment horizontal="left" vertical="center" wrapText="1"/>
    </xf>
    <xf numFmtId="0" fontId="80" fillId="25" borderId="118" xfId="0" applyFont="1" applyFill="1" applyBorder="1" applyAlignment="1">
      <alignment horizontal="left" vertical="center"/>
    </xf>
    <xf numFmtId="0" fontId="80" fillId="25" borderId="119" xfId="0" applyFont="1" applyFill="1" applyBorder="1" applyAlignment="1">
      <alignment horizontal="left" vertical="center"/>
    </xf>
    <xf numFmtId="0" fontId="80" fillId="25" borderId="120" xfId="0" applyFont="1" applyFill="1" applyBorder="1" applyAlignment="1">
      <alignment horizontal="left" vertical="center"/>
    </xf>
    <xf numFmtId="0" fontId="108" fillId="26" borderId="118" xfId="0" applyFont="1" applyFill="1" applyBorder="1" applyAlignment="1">
      <alignment horizontal="left" vertical="center"/>
    </xf>
    <xf numFmtId="0" fontId="108" fillId="26" borderId="119" xfId="0" applyFont="1" applyFill="1" applyBorder="1" applyAlignment="1">
      <alignment horizontal="left" vertical="center"/>
    </xf>
    <xf numFmtId="0" fontId="108" fillId="26" borderId="120" xfId="0" applyFont="1" applyFill="1" applyBorder="1" applyAlignment="1">
      <alignment horizontal="left" vertical="center"/>
    </xf>
    <xf numFmtId="0" fontId="80" fillId="25" borderId="121" xfId="0" applyFont="1" applyFill="1" applyBorder="1" applyAlignment="1">
      <alignment horizontal="left" vertical="center"/>
    </xf>
    <xf numFmtId="0" fontId="80" fillId="25" borderId="122" xfId="0" applyFont="1" applyFill="1" applyBorder="1" applyAlignment="1">
      <alignment horizontal="left" vertical="center"/>
    </xf>
    <xf numFmtId="0" fontId="80" fillId="25" borderId="123" xfId="0" applyFont="1" applyFill="1" applyBorder="1" applyAlignment="1">
      <alignment horizontal="left" vertical="center"/>
    </xf>
    <xf numFmtId="0" fontId="80" fillId="25" borderId="126" xfId="0" applyFont="1" applyFill="1" applyBorder="1" applyAlignment="1">
      <alignment horizontal="left" vertical="center"/>
    </xf>
    <xf numFmtId="0" fontId="80" fillId="25" borderId="124" xfId="0" applyFont="1" applyFill="1" applyBorder="1" applyAlignment="1">
      <alignment horizontal="left" vertical="center"/>
    </xf>
    <xf numFmtId="0" fontId="80" fillId="25" borderId="125" xfId="0" applyFont="1" applyFill="1" applyBorder="1" applyAlignment="1">
      <alignment horizontal="left" vertical="center"/>
    </xf>
    <xf numFmtId="0" fontId="82" fillId="0" borderId="115" xfId="0" applyFont="1" applyBorder="1" applyAlignment="1">
      <alignment horizontal="justify" vertical="center" wrapText="1"/>
    </xf>
    <xf numFmtId="0" fontId="82" fillId="0" borderId="116" xfId="0" applyFont="1" applyBorder="1" applyAlignment="1">
      <alignment horizontal="justify" vertical="center" wrapText="1"/>
    </xf>
    <xf numFmtId="0" fontId="80" fillId="0" borderId="115" xfId="0" applyFont="1" applyBorder="1" applyAlignment="1">
      <alignment horizontal="justify" vertical="center" wrapText="1"/>
    </xf>
    <xf numFmtId="0" fontId="80" fillId="0" borderId="116" xfId="0" applyFont="1" applyBorder="1" applyAlignment="1">
      <alignment horizontal="justify" vertical="center" wrapText="1"/>
    </xf>
    <xf numFmtId="0" fontId="147" fillId="28" borderId="0" xfId="0" applyFont="1" applyFill="1" applyAlignment="1">
      <alignment horizontal="left" vertical="center" wrapText="1"/>
    </xf>
    <xf numFmtId="0" fontId="142" fillId="26" borderId="0" xfId="0" applyFont="1" applyFill="1" applyAlignment="1">
      <alignment horizontal="left" vertical="center"/>
    </xf>
    <xf numFmtId="0" fontId="143" fillId="26" borderId="0" xfId="1" applyFont="1" applyFill="1" applyBorder="1" applyAlignment="1" applyProtection="1">
      <alignment horizontal="left" vertical="top" wrapText="1"/>
    </xf>
    <xf numFmtId="0" fontId="74" fillId="27" borderId="0" xfId="0" applyFont="1" applyFill="1" applyAlignment="1">
      <alignment horizontal="center" vertical="top" wrapText="1"/>
    </xf>
    <xf numFmtId="0" fontId="74" fillId="27" borderId="0" xfId="0" applyFont="1" applyFill="1" applyAlignment="1">
      <alignment horizontal="right" vertical="top" wrapText="1"/>
    </xf>
    <xf numFmtId="0" fontId="119" fillId="32" borderId="0" xfId="0" applyFont="1" applyFill="1" applyAlignment="1">
      <alignment horizontal="center" vertical="top" wrapText="1"/>
    </xf>
    <xf numFmtId="0" fontId="106" fillId="32" borderId="0" xfId="0" applyFont="1" applyFill="1" applyAlignment="1">
      <alignment horizontal="center" vertical="top" wrapText="1"/>
    </xf>
    <xf numFmtId="0" fontId="139" fillId="36" borderId="0" xfId="0" applyFont="1" applyFill="1" applyAlignment="1">
      <alignment horizontal="left" vertical="top" wrapText="1"/>
    </xf>
    <xf numFmtId="0" fontId="138" fillId="36" borderId="0" xfId="0" applyFont="1" applyFill="1" applyAlignment="1">
      <alignment horizontal="left" vertical="top" wrapText="1"/>
    </xf>
    <xf numFmtId="0" fontId="18" fillId="36" borderId="0" xfId="0" applyFont="1" applyFill="1" applyAlignment="1">
      <alignment horizontal="center" vertical="center"/>
    </xf>
    <xf numFmtId="0" fontId="119" fillId="36" borderId="0" xfId="0" applyFont="1" applyFill="1" applyAlignment="1">
      <alignment horizontal="center" vertical="center"/>
    </xf>
    <xf numFmtId="0" fontId="166" fillId="27" borderId="0" xfId="0" applyFont="1" applyFill="1" applyAlignment="1">
      <alignment horizontal="center" vertical="top" wrapText="1"/>
    </xf>
    <xf numFmtId="0" fontId="74" fillId="27" borderId="0" xfId="0" applyFont="1" applyFill="1" applyAlignment="1">
      <alignment horizontal="left" vertical="top" wrapText="1"/>
    </xf>
    <xf numFmtId="0" fontId="74" fillId="27" borderId="0" xfId="0" applyFont="1" applyFill="1" applyAlignment="1">
      <alignment horizontal="left" vertical="top" wrapText="1" indent="4"/>
    </xf>
    <xf numFmtId="0" fontId="130" fillId="26" borderId="0" xfId="0" applyFont="1" applyFill="1" applyAlignment="1">
      <alignment horizontal="center" vertical="center" wrapText="1"/>
    </xf>
    <xf numFmtId="0" fontId="190" fillId="22" borderId="0" xfId="0" applyFont="1" applyFill="1" applyAlignment="1">
      <alignment horizontal="center" vertical="top" wrapText="1"/>
    </xf>
    <xf numFmtId="0" fontId="0" fillId="22" borderId="0" xfId="0" applyFill="1" applyAlignment="1">
      <alignment horizontal="center" vertical="center" wrapText="1"/>
    </xf>
    <xf numFmtId="0" fontId="174" fillId="22" borderId="0" xfId="0" applyFont="1" applyFill="1" applyAlignment="1">
      <alignment horizontal="center" vertical="center" wrapText="1"/>
    </xf>
    <xf numFmtId="0" fontId="153" fillId="22" borderId="0" xfId="0" applyFont="1" applyFill="1" applyAlignment="1">
      <alignment horizontal="left" vertical="top" wrapText="1"/>
    </xf>
    <xf numFmtId="56" fontId="109" fillId="24" borderId="223" xfId="2" applyNumberFormat="1" applyFont="1" applyFill="1" applyBorder="1" applyAlignment="1">
      <alignment horizontal="center" vertical="center"/>
    </xf>
    <xf numFmtId="0" fontId="109" fillId="24" borderId="224" xfId="2" applyFont="1" applyFill="1" applyBorder="1" applyAlignment="1">
      <alignment horizontal="center" vertical="center"/>
    </xf>
    <xf numFmtId="0" fontId="109" fillId="24" borderId="225" xfId="2" applyFont="1" applyFill="1" applyBorder="1" applyAlignment="1">
      <alignment horizontal="center" vertical="center"/>
    </xf>
    <xf numFmtId="14" fontId="109" fillId="24" borderId="171" xfId="1" applyNumberFormat="1" applyFont="1" applyFill="1" applyBorder="1" applyAlignment="1" applyProtection="1">
      <alignment horizontal="center" vertical="center" wrapText="1" shrinkToFit="1"/>
    </xf>
    <xf numFmtId="14" fontId="109" fillId="24" borderId="173" xfId="1" applyNumberFormat="1" applyFont="1" applyFill="1" applyBorder="1" applyAlignment="1" applyProtection="1">
      <alignment horizontal="center" vertical="center" wrapText="1" shrinkToFit="1"/>
    </xf>
    <xf numFmtId="14" fontId="109" fillId="24" borderId="172" xfId="1" applyNumberFormat="1" applyFont="1" applyFill="1" applyBorder="1" applyAlignment="1" applyProtection="1">
      <alignment horizontal="center" vertical="center" wrapText="1" shrinkToFit="1"/>
    </xf>
    <xf numFmtId="56" fontId="109" fillId="24" borderId="45" xfId="2" applyNumberFormat="1" applyFont="1" applyFill="1" applyBorder="1" applyAlignment="1">
      <alignment horizontal="center" vertical="center" wrapText="1"/>
    </xf>
    <xf numFmtId="56" fontId="109" fillId="24" borderId="2" xfId="2" applyNumberFormat="1" applyFont="1" applyFill="1" applyBorder="1" applyAlignment="1">
      <alignment horizontal="center" vertical="center" wrapText="1"/>
    </xf>
    <xf numFmtId="56" fontId="109" fillId="24" borderId="3" xfId="2" applyNumberFormat="1" applyFont="1" applyFill="1" applyBorder="1" applyAlignment="1">
      <alignment horizontal="center" vertical="center" wrapText="1"/>
    </xf>
    <xf numFmtId="14" fontId="109" fillId="24" borderId="187" xfId="1" applyNumberFormat="1" applyFont="1" applyFill="1" applyBorder="1" applyAlignment="1" applyProtection="1">
      <alignment horizontal="center" vertical="center" wrapText="1"/>
    </xf>
    <xf numFmtId="0" fontId="109" fillId="24" borderId="187" xfId="2" applyFont="1" applyFill="1" applyBorder="1" applyAlignment="1">
      <alignment horizontal="center" vertical="center"/>
    </xf>
    <xf numFmtId="14" fontId="109" fillId="24" borderId="169" xfId="2" applyNumberFormat="1" applyFont="1" applyFill="1" applyBorder="1" applyAlignment="1">
      <alignment horizontal="center" vertical="center" wrapText="1" shrinkToFit="1"/>
    </xf>
    <xf numFmtId="14" fontId="109" fillId="24" borderId="167" xfId="2" applyNumberFormat="1" applyFont="1" applyFill="1" applyBorder="1" applyAlignment="1">
      <alignment horizontal="center" vertical="center" wrapText="1" shrinkToFit="1"/>
    </xf>
    <xf numFmtId="14" fontId="109" fillId="24" borderId="168" xfId="2" applyNumberFormat="1" applyFont="1" applyFill="1" applyBorder="1" applyAlignment="1">
      <alignment horizontal="center" vertical="center" wrapText="1" shrinkToFit="1"/>
    </xf>
    <xf numFmtId="56" fontId="109" fillId="24" borderId="45" xfId="1" applyNumberFormat="1" applyFont="1" applyFill="1" applyBorder="1" applyAlignment="1" applyProtection="1">
      <alignment horizontal="center" vertical="center" wrapText="1"/>
    </xf>
    <xf numFmtId="56" fontId="109" fillId="24" borderId="2" xfId="1" applyNumberFormat="1" applyFont="1" applyFill="1" applyBorder="1" applyAlignment="1" applyProtection="1">
      <alignment horizontal="center" vertical="center" wrapText="1"/>
    </xf>
    <xf numFmtId="56" fontId="109" fillId="24" borderId="3" xfId="1" applyNumberFormat="1" applyFont="1" applyFill="1" applyBorder="1" applyAlignment="1" applyProtection="1">
      <alignment horizontal="center" vertical="center" wrapText="1"/>
    </xf>
    <xf numFmtId="14" fontId="21" fillId="24" borderId="169" xfId="1" applyNumberFormat="1" applyFont="1" applyFill="1" applyBorder="1" applyAlignment="1" applyProtection="1">
      <alignment horizontal="center" vertical="center" wrapText="1" shrinkToFit="1"/>
    </xf>
    <xf numFmtId="14" fontId="21" fillId="24" borderId="167" xfId="1" applyNumberFormat="1" applyFont="1" applyFill="1" applyBorder="1" applyAlignment="1" applyProtection="1">
      <alignment horizontal="center" vertical="center" wrapText="1" shrinkToFit="1"/>
    </xf>
    <xf numFmtId="14" fontId="21" fillId="24" borderId="170" xfId="1" applyNumberFormat="1" applyFont="1" applyFill="1" applyBorder="1" applyAlignment="1" applyProtection="1">
      <alignment horizontal="center" vertical="center" wrapText="1" shrinkToFit="1"/>
    </xf>
    <xf numFmtId="56" fontId="21" fillId="24" borderId="45" xfId="1" applyNumberFormat="1" applyFont="1" applyFill="1" applyBorder="1" applyAlignment="1" applyProtection="1">
      <alignment horizontal="center" vertical="center" wrapText="1"/>
    </xf>
    <xf numFmtId="56" fontId="21" fillId="24" borderId="2" xfId="1" applyNumberFormat="1" applyFont="1" applyFill="1" applyBorder="1" applyAlignment="1" applyProtection="1">
      <alignment horizontal="center" vertical="center" wrapText="1"/>
    </xf>
    <xf numFmtId="56" fontId="21" fillId="24" borderId="3" xfId="1" applyNumberFormat="1" applyFont="1" applyFill="1" applyBorder="1" applyAlignment="1" applyProtection="1">
      <alignment horizontal="center" vertical="center" wrapText="1"/>
    </xf>
    <xf numFmtId="14" fontId="21" fillId="24" borderId="187" xfId="1" applyNumberFormat="1" applyFont="1" applyFill="1" applyBorder="1" applyAlignment="1" applyProtection="1">
      <alignment horizontal="center" vertical="center" wrapText="1"/>
    </xf>
    <xf numFmtId="0" fontId="21" fillId="24" borderId="187" xfId="2" applyFont="1" applyFill="1" applyBorder="1" applyAlignment="1">
      <alignment horizontal="center" vertical="center"/>
    </xf>
    <xf numFmtId="0" fontId="21" fillId="24" borderId="192" xfId="2" applyFont="1" applyFill="1" applyBorder="1" applyAlignment="1">
      <alignment horizontal="center" vertical="center"/>
    </xf>
    <xf numFmtId="56" fontId="21" fillId="24" borderId="45" xfId="2" applyNumberFormat="1" applyFont="1" applyFill="1" applyBorder="1" applyAlignment="1">
      <alignment horizontal="center" vertical="center" wrapText="1"/>
    </xf>
    <xf numFmtId="56" fontId="21" fillId="24" borderId="2" xfId="2" applyNumberFormat="1" applyFont="1" applyFill="1" applyBorder="1" applyAlignment="1">
      <alignment horizontal="center" vertical="center" wrapText="1"/>
    </xf>
    <xf numFmtId="56" fontId="21" fillId="24" borderId="166" xfId="2" applyNumberFormat="1" applyFont="1" applyFill="1" applyBorder="1" applyAlignment="1">
      <alignment horizontal="center" vertical="center" wrapText="1"/>
    </xf>
    <xf numFmtId="14" fontId="29" fillId="24" borderId="45" xfId="2" applyNumberFormat="1" applyFont="1" applyFill="1" applyBorder="1" applyAlignment="1">
      <alignment horizontal="center" vertical="center" shrinkToFit="1"/>
    </xf>
    <xf numFmtId="14" fontId="29" fillId="24" borderId="2" xfId="2" applyNumberFormat="1" applyFont="1" applyFill="1" applyBorder="1" applyAlignment="1">
      <alignment horizontal="center" vertical="center" shrinkToFit="1"/>
    </xf>
    <xf numFmtId="14" fontId="29" fillId="24" borderId="195" xfId="2" applyNumberFormat="1" applyFont="1" applyFill="1" applyBorder="1" applyAlignment="1">
      <alignment horizontal="center" vertical="center" shrinkToFit="1"/>
    </xf>
    <xf numFmtId="14" fontId="21" fillId="3" borderId="1" xfId="1" applyNumberFormat="1" applyFont="1" applyFill="1" applyBorder="1" applyAlignment="1" applyProtection="1">
      <alignment horizontal="center" vertical="center" wrapText="1"/>
    </xf>
    <xf numFmtId="14" fontId="21" fillId="3" borderId="2" xfId="1" applyNumberFormat="1" applyFont="1" applyFill="1" applyBorder="1" applyAlignment="1" applyProtection="1">
      <alignment horizontal="center" vertical="center" wrapText="1"/>
    </xf>
    <xf numFmtId="14" fontId="19" fillId="3" borderId="45" xfId="2" applyNumberFormat="1" applyFont="1" applyFill="1" applyBorder="1" applyAlignment="1">
      <alignment horizontal="center" vertical="center" shrinkToFit="1"/>
    </xf>
    <xf numFmtId="14" fontId="19" fillId="3" borderId="2" xfId="2" applyNumberFormat="1" applyFont="1" applyFill="1" applyBorder="1" applyAlignment="1">
      <alignment horizontal="center" vertical="center" shrinkToFit="1"/>
    </xf>
    <xf numFmtId="56" fontId="21" fillId="3" borderId="45" xfId="2" applyNumberFormat="1" applyFont="1" applyFill="1" applyBorder="1" applyAlignment="1">
      <alignment horizontal="center" vertical="center" wrapText="1"/>
    </xf>
    <xf numFmtId="56" fontId="21" fillId="3" borderId="2" xfId="2" applyNumberFormat="1" applyFont="1" applyFill="1" applyBorder="1" applyAlignment="1">
      <alignment horizontal="center" vertical="center" wrapText="1"/>
    </xf>
    <xf numFmtId="56" fontId="109" fillId="24" borderId="166" xfId="2" applyNumberFormat="1" applyFont="1" applyFill="1" applyBorder="1" applyAlignment="1">
      <alignment horizontal="center" vertical="center" wrapText="1"/>
    </xf>
    <xf numFmtId="0" fontId="109" fillId="24" borderId="192" xfId="2" applyFont="1" applyFill="1" applyBorder="1" applyAlignment="1">
      <alignment horizontal="center" vertical="center"/>
    </xf>
    <xf numFmtId="0" fontId="21" fillId="24" borderId="196" xfId="2" applyFont="1" applyFill="1" applyBorder="1" applyAlignment="1">
      <alignment horizontal="center" vertical="center"/>
    </xf>
    <xf numFmtId="14" fontId="21" fillId="24" borderId="45" xfId="2" applyNumberFormat="1" applyFont="1" applyFill="1" applyBorder="1" applyAlignment="1">
      <alignment horizontal="center" vertical="center" wrapText="1" shrinkToFit="1"/>
    </xf>
    <xf numFmtId="14" fontId="21" fillId="24" borderId="2" xfId="2" applyNumberFormat="1" applyFont="1" applyFill="1" applyBorder="1" applyAlignment="1">
      <alignment horizontal="center" vertical="center" shrinkToFit="1"/>
    </xf>
    <xf numFmtId="14" fontId="21" fillId="24" borderId="195" xfId="2" applyNumberFormat="1" applyFont="1" applyFill="1" applyBorder="1" applyAlignment="1">
      <alignment horizontal="center" vertical="center" shrinkToFit="1"/>
    </xf>
    <xf numFmtId="56" fontId="109" fillId="24" borderId="227" xfId="2" applyNumberFormat="1" applyFont="1" applyFill="1" applyBorder="1" applyAlignment="1">
      <alignment horizontal="center" vertical="center" wrapText="1"/>
    </xf>
    <xf numFmtId="56" fontId="109" fillId="24" borderId="228" xfId="2" applyNumberFormat="1" applyFont="1" applyFill="1" applyBorder="1" applyAlignment="1">
      <alignment horizontal="center" vertical="center" wrapText="1"/>
    </xf>
    <xf numFmtId="56" fontId="109" fillId="24" borderId="229" xfId="2" applyNumberFormat="1" applyFont="1" applyFill="1" applyBorder="1" applyAlignment="1">
      <alignment horizontal="center" vertical="center" wrapText="1"/>
    </xf>
    <xf numFmtId="14" fontId="116" fillId="24" borderId="45" xfId="2" applyNumberFormat="1" applyFont="1" applyFill="1" applyBorder="1" applyAlignment="1">
      <alignment horizontal="center" vertical="center"/>
    </xf>
    <xf numFmtId="14" fontId="116" fillId="24" borderId="2" xfId="2" applyNumberFormat="1" applyFont="1" applyFill="1" applyBorder="1" applyAlignment="1">
      <alignment horizontal="center" vertical="center"/>
    </xf>
    <xf numFmtId="14" fontId="116" fillId="24" borderId="3" xfId="2" applyNumberFormat="1" applyFont="1" applyFill="1" applyBorder="1" applyAlignment="1">
      <alignment horizontal="center" vertical="center"/>
    </xf>
    <xf numFmtId="0" fontId="10" fillId="0" borderId="62" xfId="2" applyFont="1" applyFill="1" applyBorder="1" applyAlignment="1">
      <alignment vertical="center"/>
    </xf>
    <xf numFmtId="0" fontId="10" fillId="0" borderId="62" xfId="2" applyFont="1" applyBorder="1" applyAlignment="1">
      <alignment vertical="center"/>
    </xf>
    <xf numFmtId="0" fontId="10" fillId="0" borderId="0" xfId="2" applyFont="1" applyFill="1" applyAlignment="1">
      <alignment vertical="center" wrapText="1"/>
    </xf>
    <xf numFmtId="0" fontId="10" fillId="0" borderId="0" xfId="2" applyFont="1" applyAlignment="1">
      <alignment vertical="center"/>
    </xf>
    <xf numFmtId="0" fontId="116" fillId="24" borderId="45" xfId="2" applyFont="1" applyFill="1" applyBorder="1" applyAlignment="1">
      <alignment horizontal="center" vertical="center"/>
    </xf>
    <xf numFmtId="0" fontId="116" fillId="24" borderId="3" xfId="2" applyFont="1" applyFill="1" applyBorder="1" applyAlignment="1">
      <alignment horizontal="center" vertical="center"/>
    </xf>
    <xf numFmtId="0" fontId="1" fillId="17" borderId="72" xfId="2" applyFont="1" applyFill="1" applyBorder="1" applyAlignment="1">
      <alignment vertical="top" wrapText="1"/>
    </xf>
    <xf numFmtId="0" fontId="6" fillId="0" borderId="68" xfId="2" applyBorder="1" applyAlignment="1">
      <alignment vertical="top" wrapText="1"/>
    </xf>
    <xf numFmtId="0" fontId="70" fillId="0" borderId="0" xfId="1" applyFont="1" applyAlignment="1" applyProtection="1">
      <alignment vertical="center"/>
    </xf>
    <xf numFmtId="0" fontId="6" fillId="0" borderId="0" xfId="2">
      <alignment vertical="center"/>
    </xf>
    <xf numFmtId="0" fontId="6" fillId="29" borderId="60" xfId="2" applyFill="1" applyBorder="1" applyAlignment="1">
      <alignment horizontal="left" vertical="top" wrapText="1"/>
    </xf>
    <xf numFmtId="0" fontId="6" fillId="29" borderId="149" xfId="2" applyFill="1" applyBorder="1" applyAlignment="1">
      <alignment horizontal="left" vertical="top" wrapText="1"/>
    </xf>
    <xf numFmtId="0" fontId="6" fillId="29" borderId="175" xfId="2" applyFill="1" applyBorder="1" applyAlignment="1">
      <alignment horizontal="left" vertical="top" wrapText="1"/>
    </xf>
    <xf numFmtId="0" fontId="1" fillId="38" borderId="60" xfId="2" applyFont="1" applyFill="1" applyBorder="1" applyAlignment="1">
      <alignment horizontal="left" vertical="top" wrapText="1"/>
    </xf>
    <xf numFmtId="0" fontId="1" fillId="38" borderId="71" xfId="2" applyFont="1" applyFill="1" applyBorder="1" applyAlignment="1">
      <alignment horizontal="left" vertical="top" wrapText="1"/>
    </xf>
    <xf numFmtId="0" fontId="8" fillId="38" borderId="149" xfId="1" applyFill="1" applyBorder="1" applyAlignment="1" applyProtection="1">
      <alignment horizontal="left" vertical="top"/>
    </xf>
    <xf numFmtId="0" fontId="6" fillId="38" borderId="174" xfId="2" applyFill="1" applyBorder="1" applyAlignment="1">
      <alignment horizontal="left" vertical="top"/>
    </xf>
    <xf numFmtId="0" fontId="6" fillId="2" borderId="77" xfId="2" applyFill="1" applyBorder="1" applyAlignment="1">
      <alignment vertical="top" wrapText="1"/>
    </xf>
    <xf numFmtId="0" fontId="15" fillId="2" borderId="68" xfId="0" applyFont="1" applyFill="1" applyBorder="1" applyAlignment="1">
      <alignment vertical="top" wrapText="1"/>
    </xf>
    <xf numFmtId="0" fontId="1" fillId="2" borderId="77" xfId="2" applyFont="1" applyFill="1" applyBorder="1" applyAlignment="1">
      <alignment horizontal="left" vertical="top" wrapText="1"/>
    </xf>
    <xf numFmtId="0" fontId="1" fillId="2" borderId="68" xfId="2" applyFont="1" applyFill="1" applyBorder="1" applyAlignment="1">
      <alignment horizontal="left" vertical="top" wrapText="1"/>
    </xf>
    <xf numFmtId="0" fontId="14" fillId="6" borderId="20" xfId="2" applyFont="1" applyFill="1" applyBorder="1" applyAlignment="1">
      <alignment horizontal="left" vertical="center"/>
    </xf>
    <xf numFmtId="0" fontId="14" fillId="6" borderId="6" xfId="2" applyFont="1" applyFill="1" applyBorder="1" applyAlignment="1">
      <alignment horizontal="left" vertical="center"/>
    </xf>
    <xf numFmtId="0" fontId="6" fillId="6" borderId="92" xfId="2" applyFill="1" applyBorder="1">
      <alignment vertical="center"/>
    </xf>
    <xf numFmtId="0" fontId="6" fillId="6" borderId="27" xfId="2" applyFill="1" applyBorder="1">
      <alignment vertical="center"/>
    </xf>
    <xf numFmtId="0" fontId="6" fillId="6" borderId="93" xfId="2" applyFill="1" applyBorder="1">
      <alignment vertical="center"/>
    </xf>
    <xf numFmtId="0" fontId="6" fillId="6" borderId="94" xfId="2" applyFill="1" applyBorder="1">
      <alignment vertical="center"/>
    </xf>
    <xf numFmtId="0" fontId="6" fillId="6" borderId="95" xfId="2" applyFill="1" applyBorder="1">
      <alignment vertical="center"/>
    </xf>
    <xf numFmtId="0" fontId="6" fillId="6" borderId="96" xfId="2" applyFill="1" applyBorder="1">
      <alignment vertical="center"/>
    </xf>
    <xf numFmtId="0" fontId="22" fillId="6" borderId="97" xfId="2" applyFont="1" applyFill="1" applyBorder="1" applyAlignment="1">
      <alignment horizontal="center" vertical="top" wrapText="1"/>
    </xf>
    <xf numFmtId="0" fontId="22" fillId="6" borderId="89" xfId="2" applyFont="1" applyFill="1" applyBorder="1" applyAlignment="1">
      <alignment horizontal="center" vertical="top" wrapText="1"/>
    </xf>
    <xf numFmtId="0" fontId="22" fillId="6" borderId="98" xfId="2" applyFont="1" applyFill="1" applyBorder="1" applyAlignment="1">
      <alignment horizontal="center" vertical="top" wrapText="1"/>
    </xf>
    <xf numFmtId="0" fontId="22" fillId="6" borderId="99" xfId="2" applyFont="1" applyFill="1" applyBorder="1" applyAlignment="1">
      <alignment horizontal="center" vertical="top" wrapText="1"/>
    </xf>
    <xf numFmtId="0" fontId="22" fillId="6" borderId="100" xfId="2" applyFont="1" applyFill="1" applyBorder="1" applyAlignment="1">
      <alignment horizontal="center" vertical="top" wrapText="1"/>
    </xf>
    <xf numFmtId="0" fontId="1" fillId="6" borderId="17" xfId="2" applyFont="1" applyFill="1" applyBorder="1" applyAlignment="1">
      <alignment vertical="top" wrapText="1"/>
    </xf>
    <xf numFmtId="0" fontId="6" fillId="6" borderId="0" xfId="2" applyFill="1" applyAlignment="1">
      <alignment vertical="top" wrapText="1"/>
    </xf>
    <xf numFmtId="0" fontId="6" fillId="6" borderId="18" xfId="2" applyFill="1" applyBorder="1" applyAlignment="1">
      <alignment vertical="top" wrapText="1"/>
    </xf>
    <xf numFmtId="0" fontId="26" fillId="0" borderId="0" xfId="19" applyFont="1" applyAlignment="1">
      <alignment vertical="center" wrapText="1"/>
    </xf>
    <xf numFmtId="0" fontId="183" fillId="0" borderId="104" xfId="2" applyFont="1" applyBorder="1" applyAlignment="1">
      <alignment horizontal="center" vertical="center" wrapText="1" shrinkToFit="1"/>
    </xf>
    <xf numFmtId="0" fontId="110" fillId="0" borderId="31" xfId="2" applyFont="1" applyBorder="1" applyAlignment="1">
      <alignment horizontal="center" vertical="center" wrapText="1" shrinkToFit="1"/>
    </xf>
    <xf numFmtId="0" fontId="110" fillId="0" borderId="105" xfId="2" applyFont="1" applyBorder="1" applyAlignment="1">
      <alignment horizontal="center" vertical="center" wrapText="1" shrinkToFit="1"/>
    </xf>
    <xf numFmtId="0" fontId="28" fillId="24" borderId="104" xfId="2" applyFont="1" applyFill="1" applyBorder="1" applyAlignment="1">
      <alignment horizontal="center" vertical="center" shrinkToFit="1"/>
    </xf>
    <xf numFmtId="0" fontId="18" fillId="24" borderId="31" xfId="2" applyFont="1" applyFill="1" applyBorder="1" applyAlignment="1">
      <alignment horizontal="center" vertical="center" shrinkToFit="1"/>
    </xf>
    <xf numFmtId="0" fontId="18" fillId="24" borderId="105" xfId="2" applyFont="1" applyFill="1" applyBorder="1" applyAlignment="1">
      <alignment horizontal="center" vertical="center" shrinkToFit="1"/>
    </xf>
    <xf numFmtId="0" fontId="149" fillId="42" borderId="104" xfId="2" applyFont="1" applyFill="1" applyBorder="1" applyAlignment="1">
      <alignment horizontal="center" vertical="center" wrapText="1" shrinkToFit="1"/>
    </xf>
    <xf numFmtId="0" fontId="33" fillId="42" borderId="31" xfId="2" applyFont="1" applyFill="1" applyBorder="1" applyAlignment="1">
      <alignment horizontal="center" vertical="center" shrinkToFit="1"/>
    </xf>
    <xf numFmtId="0" fontId="33" fillId="42" borderId="105" xfId="2" applyFont="1" applyFill="1" applyBorder="1" applyAlignment="1">
      <alignment horizontal="center" vertical="center" shrinkToFit="1"/>
    </xf>
    <xf numFmtId="0" fontId="21" fillId="42" borderId="101" xfId="1" applyFont="1" applyFill="1" applyBorder="1" applyAlignment="1" applyProtection="1">
      <alignment vertical="top" wrapText="1"/>
    </xf>
    <xf numFmtId="0" fontId="21" fillId="42" borderId="102" xfId="2" applyFont="1" applyFill="1" applyBorder="1" applyAlignment="1">
      <alignment vertical="top" wrapText="1"/>
    </xf>
    <xf numFmtId="0" fontId="21" fillId="42" borderId="103" xfId="2" applyFont="1" applyFill="1" applyBorder="1" applyAlignment="1">
      <alignment vertical="top" wrapText="1"/>
    </xf>
    <xf numFmtId="0" fontId="21" fillId="0" borderId="200" xfId="1" applyFont="1" applyBorder="1" applyAlignment="1" applyProtection="1">
      <alignment horizontal="left" vertical="top" wrapText="1"/>
    </xf>
    <xf numFmtId="0" fontId="21" fillId="0" borderId="201" xfId="1" applyFont="1" applyBorder="1" applyAlignment="1" applyProtection="1">
      <alignment horizontal="left" vertical="top" wrapText="1"/>
    </xf>
    <xf numFmtId="0" fontId="21" fillId="0" borderId="202" xfId="1" applyFont="1" applyBorder="1" applyAlignment="1" applyProtection="1">
      <alignment horizontal="left" vertical="top" wrapText="1"/>
    </xf>
    <xf numFmtId="0" fontId="28" fillId="42" borderId="177" xfId="2" applyFont="1" applyFill="1" applyBorder="1" applyAlignment="1">
      <alignment horizontal="center" vertical="center" wrapText="1" shrinkToFit="1"/>
    </xf>
    <xf numFmtId="0" fontId="28" fillId="42" borderId="178" xfId="2" applyFont="1" applyFill="1" applyBorder="1" applyAlignment="1">
      <alignment horizontal="center" vertical="center" wrapText="1" shrinkToFit="1"/>
    </xf>
    <xf numFmtId="0" fontId="28" fillId="42" borderId="179" xfId="2" applyFont="1" applyFill="1" applyBorder="1" applyAlignment="1">
      <alignment horizontal="center" vertical="center" wrapText="1" shrinkToFit="1"/>
    </xf>
    <xf numFmtId="0" fontId="20" fillId="42" borderId="61" xfId="2" applyFont="1" applyFill="1" applyBorder="1" applyAlignment="1">
      <alignment horizontal="left" vertical="top" wrapText="1" shrinkToFit="1"/>
    </xf>
    <xf numFmtId="0" fontId="20" fillId="42" borderId="62" xfId="2" applyFont="1" applyFill="1" applyBorder="1" applyAlignment="1">
      <alignment horizontal="left" vertical="top" wrapText="1" shrinkToFit="1"/>
    </xf>
    <xf numFmtId="0" fontId="20" fillId="42" borderId="63" xfId="2" applyFont="1" applyFill="1" applyBorder="1" applyAlignment="1">
      <alignment horizontal="left" vertical="top" wrapText="1" shrinkToFit="1"/>
    </xf>
    <xf numFmtId="0" fontId="209" fillId="22" borderId="230" xfId="2" applyFont="1" applyFill="1" applyBorder="1" applyAlignment="1">
      <alignment horizontal="center" vertical="center" wrapText="1" shrinkToFit="1"/>
    </xf>
    <xf numFmtId="0" fontId="209" fillId="22" borderId="231" xfId="2" applyFont="1" applyFill="1" applyBorder="1" applyAlignment="1">
      <alignment horizontal="center" vertical="center" wrapText="1" shrinkToFit="1"/>
    </xf>
    <xf numFmtId="0" fontId="209" fillId="22" borderId="232" xfId="2" applyFont="1" applyFill="1" applyBorder="1" applyAlignment="1">
      <alignment horizontal="center" vertical="center" wrapText="1" shrinkToFit="1"/>
    </xf>
    <xf numFmtId="0" fontId="21" fillId="0" borderId="101" xfId="1" applyFont="1" applyBorder="1" applyAlignment="1" applyProtection="1">
      <alignment vertical="top" wrapText="1"/>
    </xf>
    <xf numFmtId="0" fontId="21" fillId="0" borderId="197" xfId="1" applyFont="1" applyBorder="1" applyAlignment="1" applyProtection="1">
      <alignment vertical="top" wrapText="1"/>
    </xf>
    <xf numFmtId="0" fontId="21" fillId="0" borderId="198" xfId="1" applyFont="1" applyBorder="1" applyAlignment="1" applyProtection="1">
      <alignment vertical="top" wrapText="1"/>
    </xf>
    <xf numFmtId="0" fontId="25" fillId="22" borderId="112" xfId="2" applyFont="1" applyFill="1" applyBorder="1" applyAlignment="1">
      <alignment horizontal="left" vertical="top" wrapText="1"/>
    </xf>
    <xf numFmtId="0" fontId="25" fillId="22" borderId="113" xfId="2" applyFont="1" applyFill="1" applyBorder="1" applyAlignment="1">
      <alignment horizontal="left" vertical="top" wrapText="1"/>
    </xf>
    <xf numFmtId="0" fontId="25" fillId="22" borderId="114" xfId="2" applyFont="1" applyFill="1" applyBorder="1" applyAlignment="1">
      <alignment horizontal="left" vertical="top" wrapText="1"/>
    </xf>
    <xf numFmtId="0" fontId="112" fillId="42" borderId="104" xfId="2" applyFont="1" applyFill="1" applyBorder="1" applyAlignment="1">
      <alignment horizontal="center" vertical="center" wrapText="1" shrinkToFit="1"/>
    </xf>
    <xf numFmtId="0" fontId="28" fillId="20" borderId="62" xfId="2" applyFont="1" applyFill="1" applyBorder="1" applyAlignment="1">
      <alignment horizontal="center" vertical="center" shrinkToFit="1"/>
    </xf>
    <xf numFmtId="0" fontId="28" fillId="20" borderId="63" xfId="2" applyFont="1" applyFill="1" applyBorder="1" applyAlignment="1">
      <alignment horizontal="center" vertical="center" shrinkToFit="1"/>
    </xf>
    <xf numFmtId="0" fontId="7" fillId="8" borderId="177" xfId="2" applyFont="1" applyFill="1" applyBorder="1" applyAlignment="1">
      <alignment horizontal="left" vertical="top" wrapText="1"/>
    </xf>
    <xf numFmtId="0" fontId="7" fillId="8" borderId="178" xfId="2" applyFont="1" applyFill="1" applyBorder="1" applyAlignment="1">
      <alignment horizontal="left" vertical="top" wrapText="1"/>
    </xf>
    <xf numFmtId="0" fontId="7" fillId="8" borderId="179" xfId="2" applyFont="1" applyFill="1" applyBorder="1" applyAlignment="1">
      <alignment horizontal="left" vertical="top" wrapText="1"/>
    </xf>
    <xf numFmtId="0" fontId="21" fillId="22" borderId="104" xfId="1" applyFont="1" applyFill="1" applyBorder="1" applyAlignment="1" applyProtection="1">
      <alignment horizontal="center" vertical="center" wrapText="1"/>
    </xf>
    <xf numFmtId="0" fontId="21" fillId="22" borderId="31" xfId="1" applyFont="1" applyFill="1" applyBorder="1" applyAlignment="1" applyProtection="1">
      <alignment horizontal="center" vertical="center" wrapText="1"/>
    </xf>
    <xf numFmtId="0" fontId="21" fillId="22" borderId="105" xfId="1" applyFont="1" applyFill="1" applyBorder="1" applyAlignment="1" applyProtection="1">
      <alignment horizontal="center" vertical="center" wrapText="1"/>
    </xf>
    <xf numFmtId="0" fontId="21" fillId="22" borderId="101" xfId="1" applyFont="1" applyFill="1" applyBorder="1" applyAlignment="1" applyProtection="1">
      <alignment horizontal="left" vertical="top" wrapText="1"/>
    </xf>
    <xf numFmtId="0" fontId="21" fillId="22" borderId="197" xfId="1" applyFont="1" applyFill="1" applyBorder="1" applyAlignment="1" applyProtection="1">
      <alignment horizontal="left" vertical="top" wrapText="1"/>
    </xf>
    <xf numFmtId="0" fontId="21" fillId="22" borderId="198" xfId="1" applyFont="1" applyFill="1" applyBorder="1" applyAlignment="1" applyProtection="1">
      <alignment horizontal="left" vertical="top" wrapText="1"/>
    </xf>
    <xf numFmtId="178" fontId="27" fillId="3" borderId="2" xfId="2" applyNumberFormat="1" applyFont="1" applyFill="1" applyBorder="1" applyAlignment="1">
      <alignment horizontal="center" vertical="center"/>
    </xf>
    <xf numFmtId="178" fontId="27" fillId="3" borderId="2"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6CCFF"/>
      <color rgb="FF3399FF"/>
      <color rgb="FFEBA915"/>
      <color rgb="FF6EF729"/>
      <color rgb="FF00CC00"/>
      <color rgb="FFBB1F05"/>
      <color rgb="FFFFE7FF"/>
      <color rgb="FFFF99FF"/>
      <color rgb="FFFF0066"/>
      <color rgb="FFF6B3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'14　感染症統計'!$A$7</c:f>
              <c:strCache>
                <c:ptCount val="1"/>
                <c:pt idx="0">
                  <c:v>2022年</c:v>
                </c:pt>
              </c:strCache>
            </c:strRef>
          </c:tx>
          <c:spPr>
            <a:ln w="63500" cap="rnd">
              <a:solidFill>
                <a:srgbClr val="FF0000"/>
              </a:solidFill>
              <a:round/>
            </a:ln>
            <a:effectLst/>
          </c:spPr>
          <c:marker>
            <c:symbol val="none"/>
          </c:marker>
          <c:val>
            <c:numRef>
              <c:f>'14　感染症統計'!$B$7:$M$7</c:f>
              <c:numCache>
                <c:formatCode>#,##0_ </c:formatCode>
                <c:ptCount val="12"/>
                <c:pt idx="0" formatCode="General">
                  <c:v>73</c:v>
                </c:pt>
                <c:pt idx="1">
                  <c:v>39</c:v>
                </c:pt>
                <c:pt idx="2">
                  <c:v>70</c:v>
                </c:pt>
                <c:pt idx="3">
                  <c:v>7</c:v>
                </c:pt>
              </c:numCache>
            </c:numRef>
          </c:val>
          <c:smooth val="0"/>
          <c:extLst>
            <c:ext xmlns:c16="http://schemas.microsoft.com/office/drawing/2014/chart" uri="{C3380CC4-5D6E-409C-BE32-E72D297353CC}">
              <c16:uniqueId val="{00000000-B26B-4AAB-ADDF-AF634710DDB6}"/>
            </c:ext>
          </c:extLst>
        </c:ser>
        <c:ser>
          <c:idx val="7"/>
          <c:order val="1"/>
          <c:tx>
            <c:strRef>
              <c:f>'14　感染症統計'!$A$8</c:f>
              <c:strCache>
                <c:ptCount val="1"/>
                <c:pt idx="0">
                  <c:v>2021年</c:v>
                </c:pt>
              </c:strCache>
            </c:strRef>
          </c:tx>
          <c:spPr>
            <a:ln w="25400" cap="rnd">
              <a:solidFill>
                <a:schemeClr val="accent6">
                  <a:lumMod val="75000"/>
                </a:schemeClr>
              </a:solidFill>
              <a:round/>
            </a:ln>
            <a:effectLst/>
          </c:spPr>
          <c:marker>
            <c:symbol val="none"/>
          </c:marker>
          <c:val>
            <c:numRef>
              <c:f>'14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'14　感染症統計'!$A$9</c:f>
              <c:strCache>
                <c:ptCount val="1"/>
                <c:pt idx="0">
                  <c:v>2020年</c:v>
                </c:pt>
              </c:strCache>
            </c:strRef>
          </c:tx>
          <c:spPr>
            <a:ln w="19050" cap="rnd">
              <a:solidFill>
                <a:schemeClr val="accent1"/>
              </a:solidFill>
              <a:round/>
            </a:ln>
            <a:effectLst/>
          </c:spPr>
          <c:marker>
            <c:symbol val="none"/>
          </c:marker>
          <c:val>
            <c:numRef>
              <c:f>'14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'14　感染症統計'!$A$10</c:f>
              <c:strCache>
                <c:ptCount val="1"/>
                <c:pt idx="0">
                  <c:v>2019年</c:v>
                </c:pt>
              </c:strCache>
            </c:strRef>
          </c:tx>
          <c:spPr>
            <a:ln w="12700" cap="rnd">
              <a:solidFill>
                <a:srgbClr val="FF0066"/>
              </a:solidFill>
              <a:round/>
            </a:ln>
            <a:effectLst/>
          </c:spPr>
          <c:marker>
            <c:symbol val="none"/>
          </c:marker>
          <c:val>
            <c:numRef>
              <c:f>'14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'14　感染症統計'!$A$11</c:f>
              <c:strCache>
                <c:ptCount val="1"/>
                <c:pt idx="0">
                  <c:v>2018年</c:v>
                </c:pt>
              </c:strCache>
            </c:strRef>
          </c:tx>
          <c:spPr>
            <a:ln w="12700" cap="rnd">
              <a:solidFill>
                <a:schemeClr val="accent3"/>
              </a:solidFill>
              <a:round/>
            </a:ln>
            <a:effectLst/>
          </c:spPr>
          <c:marker>
            <c:symbol val="none"/>
          </c:marker>
          <c:val>
            <c:numRef>
              <c:f>'14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'14　感染症統計'!$A$12</c:f>
              <c:strCache>
                <c:ptCount val="1"/>
                <c:pt idx="0">
                  <c:v>2017年</c:v>
                </c:pt>
              </c:strCache>
            </c:strRef>
          </c:tx>
          <c:spPr>
            <a:ln w="12700" cap="rnd">
              <a:solidFill>
                <a:schemeClr val="accent4"/>
              </a:solidFill>
              <a:round/>
            </a:ln>
            <a:effectLst/>
          </c:spPr>
          <c:marker>
            <c:symbol val="none"/>
          </c:marker>
          <c:val>
            <c:numRef>
              <c:f>'14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'14　感染症統計'!$A$13</c:f>
              <c:strCache>
                <c:ptCount val="1"/>
                <c:pt idx="0">
                  <c:v>2016年</c:v>
                </c:pt>
              </c:strCache>
            </c:strRef>
          </c:tx>
          <c:spPr>
            <a:ln w="12700" cap="rnd">
              <a:solidFill>
                <a:schemeClr val="accent5"/>
              </a:solidFill>
              <a:round/>
            </a:ln>
            <a:effectLst/>
          </c:spPr>
          <c:marker>
            <c:symbol val="none"/>
          </c:marker>
          <c:val>
            <c:numRef>
              <c:f>'14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'14　感染症統計'!$A$14</c:f>
              <c:strCache>
                <c:ptCount val="1"/>
                <c:pt idx="0">
                  <c:v>2015年</c:v>
                </c:pt>
              </c:strCache>
            </c:strRef>
          </c:tx>
          <c:spPr>
            <a:ln w="12700" cap="rnd">
              <a:solidFill>
                <a:schemeClr val="accent6"/>
              </a:solidFill>
              <a:round/>
            </a:ln>
            <a:effectLst/>
          </c:spPr>
          <c:marker>
            <c:symbol val="none"/>
          </c:marker>
          <c:val>
            <c:numRef>
              <c:f>'14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14637447241E-2"/>
          <c:y val="0.14181128806596868"/>
          <c:w val="0.71832911183304882"/>
          <c:h val="0.62589415129079018"/>
        </c:manualLayout>
      </c:layout>
      <c:lineChart>
        <c:grouping val="standard"/>
        <c:varyColors val="0"/>
        <c:ser>
          <c:idx val="6"/>
          <c:order val="0"/>
          <c:tx>
            <c:strRef>
              <c:f>'14　感染症統計'!$P$7</c:f>
              <c:strCache>
                <c:ptCount val="1"/>
                <c:pt idx="0">
                  <c:v>2022年</c:v>
                </c:pt>
              </c:strCache>
            </c:strRef>
          </c:tx>
          <c:spPr>
            <a:ln w="63500" cap="rnd">
              <a:solidFill>
                <a:srgbClr val="FF0000"/>
              </a:solidFill>
              <a:round/>
            </a:ln>
            <a:effectLst/>
          </c:spPr>
          <c:marker>
            <c:symbol val="none"/>
          </c:marker>
          <c:val>
            <c:numRef>
              <c:f>'14　感染症統計'!$Q$7:$AC$7</c:f>
              <c:numCache>
                <c:formatCode>#,##0_ </c:formatCode>
                <c:ptCount val="13"/>
                <c:pt idx="0" formatCode="General">
                  <c:v>0</c:v>
                </c:pt>
                <c:pt idx="1">
                  <c:v>5</c:v>
                </c:pt>
                <c:pt idx="2">
                  <c:v>4</c:v>
                </c:pt>
                <c:pt idx="3">
                  <c:v>0</c:v>
                </c:pt>
                <c:pt idx="6">
                  <c:v>0</c:v>
                </c:pt>
                <c:pt idx="7">
                  <c:v>0</c:v>
                </c:pt>
                <c:pt idx="8">
                  <c:v>0</c:v>
                </c:pt>
                <c:pt idx="9">
                  <c:v>0</c:v>
                </c:pt>
                <c:pt idx="10">
                  <c:v>0</c:v>
                </c:pt>
                <c:pt idx="11">
                  <c:v>0</c:v>
                </c:pt>
                <c:pt idx="12">
                  <c:v>9</c:v>
                </c:pt>
              </c:numCache>
            </c:numRef>
          </c:val>
          <c:smooth val="0"/>
          <c:extLst>
            <c:ext xmlns:c16="http://schemas.microsoft.com/office/drawing/2014/chart" uri="{C3380CC4-5D6E-409C-BE32-E72D297353CC}">
              <c16:uniqueId val="{00000000-2962-4A89-9B35-A3E6A78CA0FE}"/>
            </c:ext>
          </c:extLst>
        </c:ser>
        <c:ser>
          <c:idx val="7"/>
          <c:order val="1"/>
          <c:tx>
            <c:strRef>
              <c:f>'14　感染症統計'!$P$8</c:f>
              <c:strCache>
                <c:ptCount val="1"/>
                <c:pt idx="0">
                  <c:v>2021年</c:v>
                </c:pt>
              </c:strCache>
            </c:strRef>
          </c:tx>
          <c:spPr>
            <a:ln w="25400" cap="rnd">
              <a:solidFill>
                <a:schemeClr val="accent6">
                  <a:lumMod val="75000"/>
                </a:schemeClr>
              </a:solidFill>
              <a:round/>
            </a:ln>
            <a:effectLst/>
          </c:spPr>
          <c:marker>
            <c:symbol val="none"/>
          </c:marker>
          <c:val>
            <c:numRef>
              <c:f>'14　感染症統計'!$Q$8:$AC$8</c:f>
              <c:numCache>
                <c:formatCode>#,##0_ </c:formatCode>
                <c:ptCount val="13"/>
                <c:pt idx="0">
                  <c:v>1</c:v>
                </c:pt>
                <c:pt idx="1">
                  <c:v>2</c:v>
                </c:pt>
                <c:pt idx="2">
                  <c:v>1</c:v>
                </c:pt>
                <c:pt idx="3">
                  <c:v>0</c:v>
                </c:pt>
                <c:pt idx="4">
                  <c:v>0</c:v>
                </c:pt>
                <c:pt idx="5">
                  <c:v>0</c:v>
                </c:pt>
                <c:pt idx="6">
                  <c:v>1</c:v>
                </c:pt>
                <c:pt idx="7">
                  <c:v>1</c:v>
                </c:pt>
                <c:pt idx="8">
                  <c:v>0</c:v>
                </c:pt>
                <c:pt idx="9">
                  <c:v>1</c:v>
                </c:pt>
                <c:pt idx="10">
                  <c:v>0</c:v>
                </c:pt>
                <c:pt idx="11">
                  <c:v>0</c:v>
                </c:pt>
                <c:pt idx="12">
                  <c:v>7</c:v>
                </c:pt>
              </c:numCache>
            </c:numRef>
          </c:val>
          <c:smooth val="0"/>
          <c:extLst>
            <c:ext xmlns:c16="http://schemas.microsoft.com/office/drawing/2014/chart" uri="{C3380CC4-5D6E-409C-BE32-E72D297353CC}">
              <c16:uniqueId val="{00000001-2962-4A89-9B35-A3E6A78CA0FE}"/>
            </c:ext>
          </c:extLst>
        </c:ser>
        <c:ser>
          <c:idx val="0"/>
          <c:order val="2"/>
          <c:tx>
            <c:strRef>
              <c:f>'14　感染症統計'!$P$9</c:f>
              <c:strCache>
                <c:ptCount val="1"/>
                <c:pt idx="0">
                  <c:v>2020年</c:v>
                </c:pt>
              </c:strCache>
            </c:strRef>
          </c:tx>
          <c:spPr>
            <a:ln w="19050" cap="rnd">
              <a:solidFill>
                <a:schemeClr val="accent1"/>
              </a:solidFill>
              <a:round/>
            </a:ln>
            <a:effectLst/>
          </c:spPr>
          <c:marker>
            <c:symbol val="none"/>
          </c:marker>
          <c:val>
            <c:numRef>
              <c:f>'14　感染症統計'!$Q$9:$AC$9</c:f>
              <c:numCache>
                <c:formatCode>#,##0_ </c:formatCode>
                <c:ptCount val="13"/>
                <c:pt idx="0">
                  <c:v>16</c:v>
                </c:pt>
                <c:pt idx="1">
                  <c:v>1</c:v>
                </c:pt>
                <c:pt idx="2">
                  <c:v>19</c:v>
                </c:pt>
                <c:pt idx="3">
                  <c:v>3</c:v>
                </c:pt>
                <c:pt idx="4">
                  <c:v>13</c:v>
                </c:pt>
                <c:pt idx="5">
                  <c:v>1</c:v>
                </c:pt>
                <c:pt idx="6">
                  <c:v>2</c:v>
                </c:pt>
                <c:pt idx="7">
                  <c:v>2</c:v>
                </c:pt>
                <c:pt idx="8">
                  <c:v>0</c:v>
                </c:pt>
                <c:pt idx="9">
                  <c:v>24</c:v>
                </c:pt>
                <c:pt idx="10">
                  <c:v>4</c:v>
                </c:pt>
                <c:pt idx="11">
                  <c:v>1</c:v>
                </c:pt>
                <c:pt idx="12">
                  <c:v>86</c:v>
                </c:pt>
              </c:numCache>
            </c:numRef>
          </c:val>
          <c:smooth val="0"/>
          <c:extLst>
            <c:ext xmlns:c16="http://schemas.microsoft.com/office/drawing/2014/chart" uri="{C3380CC4-5D6E-409C-BE32-E72D297353CC}">
              <c16:uniqueId val="{00000002-2962-4A89-9B35-A3E6A78CA0FE}"/>
            </c:ext>
          </c:extLst>
        </c:ser>
        <c:ser>
          <c:idx val="1"/>
          <c:order val="3"/>
          <c:tx>
            <c:strRef>
              <c:f>'14　感染症統計'!$P$10</c:f>
              <c:strCache>
                <c:ptCount val="1"/>
                <c:pt idx="0">
                  <c:v>2019年</c:v>
                </c:pt>
              </c:strCache>
            </c:strRef>
          </c:tx>
          <c:spPr>
            <a:ln w="12700" cap="rnd">
              <a:solidFill>
                <a:schemeClr val="accent2"/>
              </a:solidFill>
              <a:round/>
            </a:ln>
            <a:effectLst/>
          </c:spPr>
          <c:marker>
            <c:symbol val="none"/>
          </c:marker>
          <c:val>
            <c:numRef>
              <c:f>'14　感染症統計'!$Q$10:$AC$10</c:f>
              <c:numCache>
                <c:formatCode>#,##0_ </c:formatCode>
                <c:ptCount val="13"/>
                <c:pt idx="0">
                  <c:v>7</c:v>
                </c:pt>
                <c:pt idx="1">
                  <c:v>7</c:v>
                </c:pt>
                <c:pt idx="2">
                  <c:v>13</c:v>
                </c:pt>
                <c:pt idx="3">
                  <c:v>3</c:v>
                </c:pt>
                <c:pt idx="4">
                  <c:v>8</c:v>
                </c:pt>
                <c:pt idx="5">
                  <c:v>11</c:v>
                </c:pt>
                <c:pt idx="6">
                  <c:v>5</c:v>
                </c:pt>
                <c:pt idx="7">
                  <c:v>11</c:v>
                </c:pt>
                <c:pt idx="8">
                  <c:v>9</c:v>
                </c:pt>
                <c:pt idx="9">
                  <c:v>9</c:v>
                </c:pt>
                <c:pt idx="10">
                  <c:v>20</c:v>
                </c:pt>
                <c:pt idx="11">
                  <c:v>35</c:v>
                </c:pt>
                <c:pt idx="12">
                  <c:v>138</c:v>
                </c:pt>
              </c:numCache>
            </c:numRef>
          </c:val>
          <c:smooth val="0"/>
          <c:extLst>
            <c:ext xmlns:c16="http://schemas.microsoft.com/office/drawing/2014/chart" uri="{C3380CC4-5D6E-409C-BE32-E72D297353CC}">
              <c16:uniqueId val="{00000003-2962-4A89-9B35-A3E6A78CA0FE}"/>
            </c:ext>
          </c:extLst>
        </c:ser>
        <c:ser>
          <c:idx val="2"/>
          <c:order val="4"/>
          <c:tx>
            <c:strRef>
              <c:f>'14　感染症統計'!$P$11</c:f>
              <c:strCache>
                <c:ptCount val="1"/>
                <c:pt idx="0">
                  <c:v>2018年</c:v>
                </c:pt>
              </c:strCache>
            </c:strRef>
          </c:tx>
          <c:spPr>
            <a:ln w="12700" cap="rnd">
              <a:solidFill>
                <a:schemeClr val="accent3"/>
              </a:solidFill>
              <a:round/>
            </a:ln>
            <a:effectLst/>
          </c:spPr>
          <c:marker>
            <c:symbol val="none"/>
          </c:marker>
          <c:val>
            <c:numRef>
              <c:f>'14　感染症統計'!$Q$11:$AC$11</c:f>
              <c:numCache>
                <c:formatCode>#,##0_ </c:formatCode>
                <c:ptCount val="13"/>
                <c:pt idx="0">
                  <c:v>9</c:v>
                </c:pt>
                <c:pt idx="1">
                  <c:v>22</c:v>
                </c:pt>
                <c:pt idx="2">
                  <c:v>18</c:v>
                </c:pt>
                <c:pt idx="3">
                  <c:v>9</c:v>
                </c:pt>
                <c:pt idx="4">
                  <c:v>21</c:v>
                </c:pt>
                <c:pt idx="5">
                  <c:v>14</c:v>
                </c:pt>
                <c:pt idx="6">
                  <c:v>6</c:v>
                </c:pt>
                <c:pt idx="7">
                  <c:v>13</c:v>
                </c:pt>
                <c:pt idx="8">
                  <c:v>7</c:v>
                </c:pt>
                <c:pt idx="9">
                  <c:v>81</c:v>
                </c:pt>
                <c:pt idx="10">
                  <c:v>31</c:v>
                </c:pt>
                <c:pt idx="11">
                  <c:v>37</c:v>
                </c:pt>
                <c:pt idx="12">
                  <c:v>268</c:v>
                </c:pt>
              </c:numCache>
            </c:numRef>
          </c:val>
          <c:smooth val="0"/>
          <c:extLst>
            <c:ext xmlns:c16="http://schemas.microsoft.com/office/drawing/2014/chart" uri="{C3380CC4-5D6E-409C-BE32-E72D297353CC}">
              <c16:uniqueId val="{00000004-2962-4A89-9B35-A3E6A78CA0FE}"/>
            </c:ext>
          </c:extLst>
        </c:ser>
        <c:ser>
          <c:idx val="3"/>
          <c:order val="5"/>
          <c:tx>
            <c:strRef>
              <c:f>'14　感染症統計'!$P$12</c:f>
              <c:strCache>
                <c:ptCount val="1"/>
                <c:pt idx="0">
                  <c:v>2017年</c:v>
                </c:pt>
              </c:strCache>
            </c:strRef>
          </c:tx>
          <c:spPr>
            <a:ln w="12700" cap="rnd">
              <a:solidFill>
                <a:schemeClr val="accent4"/>
              </a:solidFill>
              <a:round/>
            </a:ln>
            <a:effectLst/>
          </c:spPr>
          <c:marker>
            <c:symbol val="none"/>
          </c:marker>
          <c:val>
            <c:numRef>
              <c:f>'14　感染症統計'!$Q$12:$AC$12</c:f>
              <c:numCache>
                <c:formatCode>#,##0_ </c:formatCode>
                <c:ptCount val="13"/>
                <c:pt idx="0">
                  <c:v>19</c:v>
                </c:pt>
                <c:pt idx="1">
                  <c:v>12</c:v>
                </c:pt>
                <c:pt idx="2">
                  <c:v>8</c:v>
                </c:pt>
                <c:pt idx="3">
                  <c:v>12</c:v>
                </c:pt>
                <c:pt idx="4">
                  <c:v>7</c:v>
                </c:pt>
                <c:pt idx="5">
                  <c:v>15</c:v>
                </c:pt>
                <c:pt idx="6" formatCode="General">
                  <c:v>16</c:v>
                </c:pt>
                <c:pt idx="7" formatCode="General">
                  <c:v>12</c:v>
                </c:pt>
                <c:pt idx="8">
                  <c:v>16</c:v>
                </c:pt>
                <c:pt idx="9">
                  <c:v>6</c:v>
                </c:pt>
                <c:pt idx="10">
                  <c:v>12</c:v>
                </c:pt>
                <c:pt idx="11">
                  <c:v>6</c:v>
                </c:pt>
                <c:pt idx="12">
                  <c:v>141</c:v>
                </c:pt>
              </c:numCache>
            </c:numRef>
          </c:val>
          <c:smooth val="0"/>
          <c:extLst>
            <c:ext xmlns:c16="http://schemas.microsoft.com/office/drawing/2014/chart" uri="{C3380CC4-5D6E-409C-BE32-E72D297353CC}">
              <c16:uniqueId val="{00000005-2962-4A89-9B35-A3E6A78CA0FE}"/>
            </c:ext>
          </c:extLst>
        </c:ser>
        <c:ser>
          <c:idx val="4"/>
          <c:order val="6"/>
          <c:tx>
            <c:strRef>
              <c:f>'14　感染症統計'!$P$13</c:f>
              <c:strCache>
                <c:ptCount val="1"/>
                <c:pt idx="0">
                  <c:v>2016年</c:v>
                </c:pt>
              </c:strCache>
            </c:strRef>
          </c:tx>
          <c:spPr>
            <a:ln w="12700" cap="rnd">
              <a:solidFill>
                <a:schemeClr val="accent5"/>
              </a:solidFill>
              <a:round/>
            </a:ln>
            <a:effectLst/>
          </c:spPr>
          <c:marker>
            <c:symbol val="none"/>
          </c:marker>
          <c:val>
            <c:numRef>
              <c:f>'14　感染症統計'!$Q$13:$AC$13</c:f>
              <c:numCache>
                <c:formatCode>#,##0_ </c:formatCode>
                <c:ptCount val="13"/>
                <c:pt idx="0" formatCode="General">
                  <c:v>9</c:v>
                </c:pt>
                <c:pt idx="1">
                  <c:v>16</c:v>
                </c:pt>
                <c:pt idx="2">
                  <c:v>12</c:v>
                </c:pt>
                <c:pt idx="3">
                  <c:v>6</c:v>
                </c:pt>
                <c:pt idx="4">
                  <c:v>7</c:v>
                </c:pt>
                <c:pt idx="5">
                  <c:v>14</c:v>
                </c:pt>
                <c:pt idx="6">
                  <c:v>9</c:v>
                </c:pt>
                <c:pt idx="7">
                  <c:v>14</c:v>
                </c:pt>
                <c:pt idx="8">
                  <c:v>9</c:v>
                </c:pt>
                <c:pt idx="9">
                  <c:v>9</c:v>
                </c:pt>
                <c:pt idx="10">
                  <c:v>8</c:v>
                </c:pt>
                <c:pt idx="11">
                  <c:v>7</c:v>
                </c:pt>
                <c:pt idx="12">
                  <c:v>120</c:v>
                </c:pt>
              </c:numCache>
            </c:numRef>
          </c:val>
          <c:smooth val="0"/>
          <c:extLst>
            <c:ext xmlns:c16="http://schemas.microsoft.com/office/drawing/2014/chart" uri="{C3380CC4-5D6E-409C-BE32-E72D297353CC}">
              <c16:uniqueId val="{00000006-2962-4A89-9B35-A3E6A78CA0FE}"/>
            </c:ext>
          </c:extLst>
        </c:ser>
        <c:ser>
          <c:idx val="5"/>
          <c:order val="7"/>
          <c:tx>
            <c:strRef>
              <c:f>'14　感染症統計'!$P$14</c:f>
              <c:strCache>
                <c:ptCount val="1"/>
                <c:pt idx="0">
                  <c:v>2015年</c:v>
                </c:pt>
              </c:strCache>
            </c:strRef>
          </c:tx>
          <c:spPr>
            <a:ln w="12700" cap="rnd">
              <a:solidFill>
                <a:schemeClr val="accent6"/>
              </a:solidFill>
              <a:round/>
            </a:ln>
            <a:effectLst/>
          </c:spPr>
          <c:marker>
            <c:symbol val="none"/>
          </c:marker>
          <c:val>
            <c:numRef>
              <c:f>'14　感染症統計'!$Q$14:$AC$14</c:f>
              <c:numCache>
                <c:formatCode>#,##0_ </c:formatCode>
                <c:ptCount val="13"/>
                <c:pt idx="0">
                  <c:v>7</c:v>
                </c:pt>
                <c:pt idx="1">
                  <c:v>13</c:v>
                </c:pt>
                <c:pt idx="2">
                  <c:v>11</c:v>
                </c:pt>
                <c:pt idx="3">
                  <c:v>11</c:v>
                </c:pt>
                <c:pt idx="4">
                  <c:v>12</c:v>
                </c:pt>
                <c:pt idx="5">
                  <c:v>15</c:v>
                </c:pt>
                <c:pt idx="6">
                  <c:v>20</c:v>
                </c:pt>
                <c:pt idx="7">
                  <c:v>15</c:v>
                </c:pt>
                <c:pt idx="8">
                  <c:v>15</c:v>
                </c:pt>
                <c:pt idx="9">
                  <c:v>20</c:v>
                </c:pt>
                <c:pt idx="10">
                  <c:v>9</c:v>
                </c:pt>
                <c:pt idx="11">
                  <c:v>7</c:v>
                </c:pt>
                <c:pt idx="12">
                  <c:v>155</c:v>
                </c:pt>
              </c:numCache>
            </c:numRef>
          </c:val>
          <c:smooth val="0"/>
          <c:extLst>
            <c:ext xmlns:c16="http://schemas.microsoft.com/office/drawing/2014/chart" uri="{C3380CC4-5D6E-409C-BE32-E72D297353CC}">
              <c16:uniqueId val="{00000007-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quot;標&quot;&quot;準&quot;"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1.wdp"/><Relationship Id="rId1" Type="http://schemas.openxmlformats.org/officeDocument/2006/relationships/image" Target="../media/image5.png"/><Relationship Id="rId4" Type="http://schemas.microsoft.com/office/2007/relationships/hdphoto" Target="../media/hdphoto2.wdp"/></Relationships>
</file>

<file path=xl/drawings/_rels/drawing5.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9.svg"/><Relationship Id="rId7"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png"/><Relationship Id="rId5" Type="http://schemas.openxmlformats.org/officeDocument/2006/relationships/image" Target="../media/image11.sv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s>
</file>

<file path=xl/drawings/_rels/drawing6.xml.rels><?xml version="1.0" encoding="UTF-8" standalone="yes"?>
<Relationships xmlns="http://schemas.openxmlformats.org/package/2006/relationships"><Relationship Id="rId1" Type="http://schemas.openxmlformats.org/officeDocument/2006/relationships/image" Target="../media/image17.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769619</xdr:colOff>
      <xdr:row>0</xdr:row>
      <xdr:rowOff>182880</xdr:rowOff>
    </xdr:from>
    <xdr:to>
      <xdr:col>23</xdr:col>
      <xdr:colOff>590974</xdr:colOff>
      <xdr:row>14</xdr:row>
      <xdr:rowOff>121920</xdr:rowOff>
    </xdr:to>
    <xdr:pic>
      <xdr:nvPicPr>
        <xdr:cNvPr id="3" name="図 2">
          <a:extLst>
            <a:ext uri="{FF2B5EF4-FFF2-40B4-BE49-F238E27FC236}">
              <a16:creationId xmlns:a16="http://schemas.microsoft.com/office/drawing/2014/main" id="{44DF84DA-8201-49BA-AF44-792DD07C9CE2}"/>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165859" y="182880"/>
          <a:ext cx="12722015" cy="46939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7620</xdr:colOff>
      <xdr:row>4</xdr:row>
      <xdr:rowOff>0</xdr:rowOff>
    </xdr:from>
    <xdr:to>
      <xdr:col>13</xdr:col>
      <xdr:colOff>91440</xdr:colOff>
      <xdr:row>18</xdr:row>
      <xdr:rowOff>0</xdr:rowOff>
    </xdr:to>
    <xdr:pic>
      <xdr:nvPicPr>
        <xdr:cNvPr id="15" name="図 14" descr="感染性胃腸炎患者報告数　直近5シーズン">
          <a:extLst>
            <a:ext uri="{FF2B5EF4-FFF2-40B4-BE49-F238E27FC236}">
              <a16:creationId xmlns:a16="http://schemas.microsoft.com/office/drawing/2014/main" id="{BEA69B82-89B3-4ED9-964E-784F5523C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541520" y="990600"/>
          <a:ext cx="7155180" cy="2811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2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2)</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2.93</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31413"/>
            <a:gd name="adj6" fmla="val -9477"/>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散発事故事例の報告多数</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10</xdr:col>
      <xdr:colOff>305524</xdr:colOff>
      <xdr:row>14</xdr:row>
      <xdr:rowOff>145907</xdr:rowOff>
    </xdr:from>
    <xdr:to>
      <xdr:col>10</xdr:col>
      <xdr:colOff>628342</xdr:colOff>
      <xdr:row>16</xdr:row>
      <xdr:rowOff>110026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8664664" y="2866247"/>
          <a:ext cx="322818" cy="299399"/>
        </a:xfrm>
        <a:prstGeom prst="ellipse">
          <a:avLst/>
        </a:prstGeom>
        <a:noFill/>
        <a:ln w="25400" algn="ctr">
          <a:solidFill>
            <a:srgbClr val="000000"/>
          </a:solidFill>
          <a:round/>
          <a:headEnd/>
          <a:tailEnd/>
        </a:ln>
      </xdr:spPr>
    </xdr:sp>
    <xdr:clientData/>
  </xdr:twoCellAnchor>
  <xdr:twoCellAnchor editAs="oneCell">
    <xdr:from>
      <xdr:col>5</xdr:col>
      <xdr:colOff>60960</xdr:colOff>
      <xdr:row>2</xdr:row>
      <xdr:rowOff>1</xdr:rowOff>
    </xdr:from>
    <xdr:to>
      <xdr:col>6</xdr:col>
      <xdr:colOff>763497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18460" y="548641"/>
          <a:ext cx="1601697" cy="2514600"/>
        </a:xfrm>
        <a:prstGeom prst="rect">
          <a:avLst/>
        </a:prstGeom>
      </xdr:spPr>
    </xdr:pic>
    <xdr:clientData/>
  </xdr:twoCellAnchor>
  <xdr:twoCellAnchor editAs="oneCell">
    <xdr:from>
      <xdr:col>0</xdr:col>
      <xdr:colOff>1</xdr:colOff>
      <xdr:row>2</xdr:row>
      <xdr:rowOff>0</xdr:rowOff>
    </xdr:from>
    <xdr:to>
      <xdr:col>3</xdr:col>
      <xdr:colOff>96383</xdr:colOff>
      <xdr:row>15</xdr:row>
      <xdr:rowOff>144780</xdr:rowOff>
    </xdr:to>
    <xdr:pic>
      <xdr:nvPicPr>
        <xdr:cNvPr id="19" name="図 18">
          <a:extLst>
            <a:ext uri="{FF2B5EF4-FFF2-40B4-BE49-F238E27FC236}">
              <a16:creationId xmlns:a16="http://schemas.microsoft.com/office/drawing/2014/main" id="{F01920ED-2ACC-4F95-8D0E-9B4C12266AE4}"/>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 y="548640"/>
          <a:ext cx="1582282" cy="24841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160021</xdr:colOff>
      <xdr:row>6</xdr:row>
      <xdr:rowOff>87049</xdr:rowOff>
    </xdr:from>
    <xdr:ext cx="2046964" cy="1673171"/>
    <xdr:pic>
      <xdr:nvPicPr>
        <xdr:cNvPr id="2" name="Picture 1" descr="「工具を元に戻す工夫」の画像検索結果">
          <a:extLst>
            <a:ext uri="{FF2B5EF4-FFF2-40B4-BE49-F238E27FC236}">
              <a16:creationId xmlns:a16="http://schemas.microsoft.com/office/drawing/2014/main" id="{912B9659-CC32-424B-B594-BC98ED18C202}"/>
            </a:ext>
          </a:extLst>
        </xdr:cNvPr>
        <xdr:cNvPicPr>
          <a:picLocks noChangeAspect="1" noChangeArrowheads="1"/>
        </xdr:cNvPicPr>
      </xdr:nvPicPr>
      <xdr:blipFill>
        <a:blip xmlns:r="http://schemas.openxmlformats.org/officeDocument/2006/relationships" r:embed="rId1" cstate="email">
          <a:extLst>
            <a:ext uri="{BEBA8EAE-BF5A-486C-A8C5-ECC9F3942E4B}">
              <a14:imgProps xmlns:a14="http://schemas.microsoft.com/office/drawing/2010/main">
                <a14:imgLayer r:embed="rId2">
                  <a14:imgEffect>
                    <a14:brightnessContrast bright="12000"/>
                  </a14:imgEffect>
                </a14:imgLayer>
              </a14:imgProps>
            </a:ext>
            <a:ext uri="{28A0092B-C50C-407E-A947-70E740481C1C}">
              <a14:useLocalDpi xmlns:a14="http://schemas.microsoft.com/office/drawing/2010/main"/>
            </a:ext>
          </a:extLst>
        </a:blip>
        <a:srcRect/>
        <a:stretch>
          <a:fillRect/>
        </a:stretch>
      </xdr:blipFill>
      <xdr:spPr bwMode="auto">
        <a:xfrm>
          <a:off x="160021" y="2053009"/>
          <a:ext cx="2046964" cy="167317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386715</xdr:colOff>
      <xdr:row>6</xdr:row>
      <xdr:rowOff>135255</xdr:rowOff>
    </xdr:from>
    <xdr:ext cx="2013775" cy="1640205"/>
    <xdr:pic>
      <xdr:nvPicPr>
        <xdr:cNvPr id="3" name="Picture 2" descr="「工具を元に戻す工夫」の画像検索結果">
          <a:extLst>
            <a:ext uri="{FF2B5EF4-FFF2-40B4-BE49-F238E27FC236}">
              <a16:creationId xmlns:a16="http://schemas.microsoft.com/office/drawing/2014/main" id="{6E6F5C53-51E8-41B9-8CA6-7FC64B4CF600}"/>
            </a:ext>
          </a:extLst>
        </xdr:cNvPr>
        <xdr:cNvPicPr>
          <a:picLocks noChangeAspect="1" noChangeArrowheads="1"/>
        </xdr:cNvPicPr>
      </xdr:nvPicPr>
      <xdr:blipFill>
        <a:blip xmlns:r="http://schemas.openxmlformats.org/officeDocument/2006/relationships" r:embed="rId3" cstate="email">
          <a:extLst>
            <a:ext uri="{BEBA8EAE-BF5A-486C-A8C5-ECC9F3942E4B}">
              <a14:imgProps xmlns:a14="http://schemas.microsoft.com/office/drawing/2010/main">
                <a14:imgLayer r:embed="rId4">
                  <a14:imgEffect>
                    <a14:brightnessContrast bright="20000"/>
                  </a14:imgEffect>
                </a14:imgLayer>
              </a14:imgProps>
            </a:ext>
            <a:ext uri="{28A0092B-C50C-407E-A947-70E740481C1C}">
              <a14:useLocalDpi xmlns:a14="http://schemas.microsoft.com/office/drawing/2010/main"/>
            </a:ext>
          </a:extLst>
        </a:blip>
        <a:srcRect/>
        <a:stretch>
          <a:fillRect/>
        </a:stretch>
      </xdr:blipFill>
      <xdr:spPr bwMode="auto">
        <a:xfrm>
          <a:off x="2764155" y="2101215"/>
          <a:ext cx="2013775" cy="16402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111759</xdr:colOff>
      <xdr:row>31</xdr:row>
      <xdr:rowOff>152400</xdr:rowOff>
    </xdr:from>
    <xdr:to>
      <xdr:col>9</xdr:col>
      <xdr:colOff>457200</xdr:colOff>
      <xdr:row>40</xdr:row>
      <xdr:rowOff>227050</xdr:rowOff>
    </xdr:to>
    <xdr:pic>
      <xdr:nvPicPr>
        <xdr:cNvPr id="14" name="図 13">
          <a:extLst>
            <a:ext uri="{FF2B5EF4-FFF2-40B4-BE49-F238E27FC236}">
              <a16:creationId xmlns:a16="http://schemas.microsoft.com/office/drawing/2014/main" id="{B7190492-3D6E-4CE6-9629-13F5F2A64911}"/>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85519" y="15433040"/>
          <a:ext cx="10190481" cy="2543530"/>
        </a:xfrm>
        <a:prstGeom prst="rect">
          <a:avLst/>
        </a:prstGeom>
      </xdr:spPr>
    </xdr:pic>
    <xdr:clientData/>
  </xdr:twoCellAnchor>
  <xdr:twoCellAnchor>
    <xdr:from>
      <xdr:col>11</xdr:col>
      <xdr:colOff>689611</xdr:colOff>
      <xdr:row>7</xdr:row>
      <xdr:rowOff>38102</xdr:rowOff>
    </xdr:from>
    <xdr:to>
      <xdr:col>13</xdr:col>
      <xdr:colOff>1940560</xdr:colOff>
      <xdr:row>11</xdr:row>
      <xdr:rowOff>30480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064491" y="9832342"/>
          <a:ext cx="3252469" cy="1008378"/>
        </a:xfrm>
        <a:prstGeom prst="wedgeRectCallout">
          <a:avLst>
            <a:gd name="adj1" fmla="val -47553"/>
            <a:gd name="adj2" fmla="val 72953"/>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2.3% :</a:t>
          </a:r>
          <a:r>
            <a:rPr kumimoji="1" lang="ja-JP" altLang="en-US" sz="1400" b="1">
              <a:solidFill>
                <a:srgbClr val="FFFF00"/>
              </a:solidFill>
            </a:rPr>
            <a:t>減少</a:t>
          </a:r>
          <a:r>
            <a:rPr kumimoji="1" lang="en-US" altLang="ja-JP" sz="1400" b="1">
              <a:solidFill>
                <a:srgbClr val="FFFF00"/>
              </a:solidFill>
            </a:rPr>
            <a:t> </a:t>
          </a:r>
          <a:endParaRPr kumimoji="1" lang="ja-JP" altLang="en-US" sz="1400" b="1">
            <a:solidFill>
              <a:srgbClr val="FFFF00"/>
            </a:solidFill>
          </a:endParaRPr>
        </a:p>
        <a:p>
          <a:pPr algn="l"/>
          <a:r>
            <a:rPr kumimoji="1" lang="en-US" altLang="ja-JP" sz="1100">
              <a:solidFill>
                <a:schemeClr val="bg1"/>
              </a:solidFill>
            </a:rPr>
            <a:t>65</a:t>
          </a:r>
          <a:r>
            <a:rPr kumimoji="1" lang="ja-JP" altLang="en-US" sz="1100">
              <a:solidFill>
                <a:schemeClr val="bg1"/>
              </a:solidFill>
            </a:rPr>
            <a:t>歳以上の高齢者に肺炎発症による重度化リスクが</a:t>
          </a:r>
          <a:r>
            <a:rPr lang="ja-JP" altLang="en-US" sz="1100" b="0" i="0">
              <a:solidFill>
                <a:schemeClr val="dk1"/>
              </a:solidFill>
              <a:effectLst/>
              <a:latin typeface="+mn-lt"/>
              <a:ea typeface="+mn-ea"/>
              <a:cs typeface="+mn-cs"/>
            </a:rPr>
            <a:t> </a:t>
          </a:r>
          <a:r>
            <a:rPr lang="en-US" altLang="ja-JP" sz="1100" b="1" i="0">
              <a:solidFill>
                <a:schemeClr val="dk1"/>
              </a:solidFill>
              <a:effectLst/>
              <a:latin typeface="+mn-lt"/>
              <a:ea typeface="+mn-ea"/>
              <a:cs typeface="+mn-cs"/>
            </a:rPr>
            <a:t>3,712,263</a:t>
          </a:r>
          <a:r>
            <a:rPr lang="ja-JP" altLang="en-US" sz="1100" b="1" i="0">
              <a:solidFill>
                <a:schemeClr val="dk1"/>
              </a:solidFill>
              <a:effectLst/>
              <a:latin typeface="+mn-lt"/>
              <a:ea typeface="+mn-ea"/>
              <a:cs typeface="+mn-cs"/>
            </a:rPr>
            <a:t> </a:t>
          </a:r>
          <a:r>
            <a:rPr lang="en-US" altLang="ja-JP" sz="1100" b="1" i="0">
              <a:solidFill>
                <a:schemeClr val="dk1"/>
              </a:solidFill>
              <a:effectLst/>
              <a:latin typeface="+mn-lt"/>
              <a:ea typeface="+mn-ea"/>
              <a:cs typeface="+mn-cs"/>
            </a:rPr>
            <a:t>|</a:t>
          </a:r>
          <a:r>
            <a:rPr lang="ja-JP" altLang="en-US" sz="1100" b="1" i="0">
              <a:solidFill>
                <a:schemeClr val="dk1"/>
              </a:solidFill>
              <a:effectLst/>
              <a:latin typeface="+mn-lt"/>
              <a:ea typeface="+mn-ea"/>
              <a:cs typeface="+mn-cs"/>
            </a:rPr>
            <a:t> </a:t>
          </a:r>
          <a:r>
            <a:rPr lang="en-US" altLang="ja-JP" sz="1100" b="1" i="0">
              <a:solidFill>
                <a:schemeClr val="dk1"/>
              </a:solidFill>
              <a:effectLst/>
              <a:latin typeface="+mn-lt"/>
              <a:ea typeface="+mn-ea"/>
              <a:cs typeface="+mn-cs"/>
            </a:rPr>
            <a:t>99,965</a:t>
          </a:r>
          <a:r>
            <a:rPr kumimoji="1" lang="ja-JP" altLang="en-US" sz="1100">
              <a:solidFill>
                <a:schemeClr val="bg1"/>
              </a:solidFill>
            </a:rPr>
            <a:t>高い　　</a:t>
          </a:r>
          <a:r>
            <a:rPr kumimoji="1" lang="ja-JP" altLang="en-US" sz="1100" b="1">
              <a:solidFill>
                <a:schemeClr val="bg1"/>
              </a:solidFill>
            </a:rPr>
            <a:t>　    </a:t>
          </a:r>
          <a:endParaRPr kumimoji="1" lang="en-US" altLang="ja-JP" sz="1100" b="1">
            <a:solidFill>
              <a:schemeClr val="bg1"/>
            </a:solidFill>
          </a:endParaRPr>
        </a:p>
        <a:p>
          <a:pPr algn="l"/>
          <a:r>
            <a:rPr kumimoji="1" lang="ja-JP" altLang="en-US" sz="1100" b="1">
              <a:solidFill>
                <a:schemeClr val="bg1"/>
              </a:solidFill>
            </a:rPr>
            <a:t>  </a:t>
          </a:r>
          <a:r>
            <a:rPr kumimoji="1" lang="ja-JP" altLang="en-US" sz="1400" b="1" i="0" u="sng">
              <a:solidFill>
                <a:schemeClr val="accent6">
                  <a:lumMod val="60000"/>
                  <a:lumOff val="40000"/>
                </a:schemeClr>
              </a:solidFill>
            </a:rPr>
            <a:t>致死率</a:t>
          </a:r>
          <a:r>
            <a:rPr kumimoji="1" lang="en-US" altLang="ja-JP" sz="1400" b="1" i="0" u="sng">
              <a:solidFill>
                <a:srgbClr val="FFC000"/>
              </a:solidFill>
            </a:rPr>
            <a:t>1.24%(</a:t>
          </a:r>
          <a:r>
            <a:rPr kumimoji="1" lang="ja-JP" altLang="en-US" sz="1400" b="1" i="0" u="sng">
              <a:solidFill>
                <a:srgbClr val="FFC000"/>
              </a:solidFill>
            </a:rPr>
            <a:t>▲</a:t>
          </a:r>
          <a:r>
            <a:rPr kumimoji="1" lang="en-US" altLang="ja-JP" sz="1400" b="1" i="0" u="sng">
              <a:solidFill>
                <a:srgbClr val="FFC000"/>
              </a:solidFill>
            </a:rPr>
            <a:t>0.02%)</a:t>
          </a:r>
          <a:r>
            <a:rPr kumimoji="1" lang="ja-JP" altLang="en-US" sz="1400" b="1" i="0" u="sng">
              <a:solidFill>
                <a:srgbClr val="FFFF00"/>
              </a:solidFill>
            </a:rPr>
            <a:t>　</a:t>
          </a:r>
          <a:r>
            <a:rPr kumimoji="1" lang="en-US" altLang="ja-JP" sz="1400" b="1" i="0" u="sng">
              <a:solidFill>
                <a:srgbClr val="FFFF00"/>
              </a:solidFill>
            </a:rPr>
            <a:t>12</a:t>
          </a:r>
          <a:r>
            <a:rPr kumimoji="1" lang="ja-JP" altLang="en-US" sz="1400" b="1" i="0" u="sng">
              <a:solidFill>
                <a:srgbClr val="FFFF00"/>
              </a:solidFill>
            </a:rPr>
            <a:t>週連続減少</a:t>
          </a: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65</xdr:row>
      <xdr:rowOff>265814</xdr:rowOff>
    </xdr:from>
    <xdr:to>
      <xdr:col>5</xdr:col>
      <xdr:colOff>593651</xdr:colOff>
      <xdr:row>86</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オミクン株</a:t>
          </a: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第三回ブースター接種の予定を明確にすべき時期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4</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85</a:t>
          </a:r>
          <a:r>
            <a:rPr kumimoji="1" lang="ja-JP" altLang="en-US" sz="2000" b="1">
              <a:solidFill>
                <a:srgbClr val="FFFF00"/>
              </a:solidFill>
            </a:rPr>
            <a:t>万人が新規感染状態。　　　　　　　　　　　　　　　　　　　　　　　　　　　　　*</a:t>
          </a:r>
          <a:r>
            <a:rPr kumimoji="1" lang="ja-JP" altLang="en-US" sz="2000" b="1">
              <a:solidFill>
                <a:schemeClr val="bg1"/>
              </a:solidFill>
            </a:rPr>
            <a:t>国産ワクチン製造承認と経済再生プログラムの更なる後押しが急務</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711200</xdr:colOff>
      <xdr:row>1</xdr:row>
      <xdr:rowOff>50800</xdr:rowOff>
    </xdr:from>
    <xdr:to>
      <xdr:col>13</xdr:col>
      <xdr:colOff>1351280</xdr:colOff>
      <xdr:row>2</xdr:row>
      <xdr:rowOff>2133600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837680" y="447040"/>
          <a:ext cx="8890000" cy="2479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0" i="0">
              <a:solidFill>
                <a:schemeClr val="dk1"/>
              </a:solidFill>
              <a:effectLst/>
              <a:latin typeface="+mn-lt"/>
              <a:ea typeface="+mn-ea"/>
              <a:cs typeface="+mn-cs"/>
            </a:rPr>
            <a:t>国別の累積感染者の増加ペースを見る。横軸は累計感染者が</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人を超えてからの日数を、縦軸は累計感染者数を示す。縦軸は</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a:t>
          </a:r>
          <a:r>
            <a:rPr lang="en-US" altLang="ja-JP" sz="2000" b="0" i="0">
              <a:solidFill>
                <a:schemeClr val="dk1"/>
              </a:solidFill>
              <a:effectLst/>
              <a:latin typeface="+mn-lt"/>
              <a:ea typeface="+mn-ea"/>
              <a:cs typeface="+mn-cs"/>
            </a:rPr>
            <a:t>1000</a:t>
          </a:r>
          <a:r>
            <a:rPr lang="ja-JP" altLang="en-US" sz="2000" b="0" i="0">
              <a:solidFill>
                <a:schemeClr val="dk1"/>
              </a:solidFill>
              <a:effectLst/>
              <a:latin typeface="+mn-lt"/>
              <a:ea typeface="+mn-ea"/>
              <a:cs typeface="+mn-cs"/>
            </a:rPr>
            <a:t>、</a:t>
          </a:r>
          <a:r>
            <a:rPr lang="en-US" altLang="ja-JP" sz="2000" b="0" i="0">
              <a:solidFill>
                <a:schemeClr val="dk1"/>
              </a:solidFill>
              <a:effectLst/>
              <a:latin typeface="+mn-lt"/>
              <a:ea typeface="+mn-ea"/>
              <a:cs typeface="+mn-cs"/>
            </a:rPr>
            <a:t>10000</a:t>
          </a:r>
          <a:r>
            <a:rPr lang="ja-JP" altLang="en-US" sz="2000" b="0" i="0">
              <a:solidFill>
                <a:schemeClr val="dk1"/>
              </a:solidFill>
              <a:effectLst/>
              <a:latin typeface="+mn-lt"/>
              <a:ea typeface="+mn-ea"/>
              <a:cs typeface="+mn-cs"/>
            </a:rPr>
            <a:t>と数が</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倍ずつ増える対数目盛りにした。傾きが増加のペースで、垂直になるほど増加は速く、水平に近づくほど遅い。米国は</a:t>
          </a:r>
          <a:r>
            <a:rPr lang="en-US" altLang="ja-JP" sz="2000" b="0" i="0">
              <a:solidFill>
                <a:schemeClr val="dk1"/>
              </a:solidFill>
              <a:effectLst/>
              <a:latin typeface="+mn-lt"/>
              <a:ea typeface="+mn-ea"/>
              <a:cs typeface="+mn-cs"/>
            </a:rPr>
            <a:t>55</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万倍の</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万人に、</a:t>
          </a:r>
          <a:r>
            <a:rPr lang="en-US" altLang="ja-JP" sz="2000" b="0" i="0">
              <a:solidFill>
                <a:schemeClr val="dk1"/>
              </a:solidFill>
              <a:effectLst/>
              <a:latin typeface="+mn-lt"/>
              <a:ea typeface="+mn-ea"/>
              <a:cs typeface="+mn-cs"/>
            </a:rPr>
            <a:t>250</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万倍の</a:t>
          </a:r>
          <a:r>
            <a:rPr lang="en-US" altLang="ja-JP" sz="2000" b="0" i="0">
              <a:solidFill>
                <a:schemeClr val="dk1"/>
              </a:solidFill>
              <a:effectLst/>
              <a:latin typeface="+mn-lt"/>
              <a:ea typeface="+mn-ea"/>
              <a:cs typeface="+mn-cs"/>
            </a:rPr>
            <a:t>1000</a:t>
          </a:r>
          <a:r>
            <a:rPr lang="ja-JP" altLang="en-US" sz="2000" b="0" i="0">
              <a:solidFill>
                <a:schemeClr val="dk1"/>
              </a:solidFill>
              <a:effectLst/>
              <a:latin typeface="+mn-lt"/>
              <a:ea typeface="+mn-ea"/>
              <a:cs typeface="+mn-cs"/>
            </a:rPr>
            <a:t>万人に達した。インドは</a:t>
          </a:r>
          <a:r>
            <a:rPr lang="en-US" altLang="ja-JP" sz="2000" b="0" i="0">
              <a:solidFill>
                <a:schemeClr val="dk1"/>
              </a:solidFill>
              <a:effectLst/>
              <a:latin typeface="+mn-lt"/>
              <a:ea typeface="+mn-ea"/>
              <a:cs typeface="+mn-cs"/>
            </a:rPr>
            <a:t>280</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1000</a:t>
          </a:r>
          <a:r>
            <a:rPr lang="ja-JP" altLang="en-US" sz="2000" b="0" i="0">
              <a:solidFill>
                <a:schemeClr val="dk1"/>
              </a:solidFill>
              <a:effectLst/>
              <a:latin typeface="+mn-lt"/>
              <a:ea typeface="+mn-ea"/>
              <a:cs typeface="+mn-cs"/>
            </a:rPr>
            <a:t>万人に到達し、米国に次ぐ速さで感染が広がった。ブラジルは</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万人超えはインドよりも早かったが、</a:t>
          </a:r>
          <a:r>
            <a:rPr lang="en-US" altLang="ja-JP" sz="2000" b="0" i="0">
              <a:solidFill>
                <a:schemeClr val="dk1"/>
              </a:solidFill>
              <a:effectLst/>
              <a:latin typeface="+mn-lt"/>
              <a:ea typeface="+mn-ea"/>
              <a:cs typeface="+mn-cs"/>
            </a:rPr>
            <a:t>1000</a:t>
          </a:r>
          <a:r>
            <a:rPr lang="ja-JP" altLang="en-US" sz="2000" b="0" i="0">
              <a:solidFill>
                <a:schemeClr val="dk1"/>
              </a:solidFill>
              <a:effectLst/>
              <a:latin typeface="+mn-lt"/>
              <a:ea typeface="+mn-ea"/>
              <a:cs typeface="+mn-cs"/>
            </a:rPr>
            <a:t>万人到達は</a:t>
          </a:r>
          <a:r>
            <a:rPr lang="en-US" altLang="ja-JP" sz="2000" b="0" i="0">
              <a:solidFill>
                <a:schemeClr val="dk1"/>
              </a:solidFill>
              <a:effectLst/>
              <a:latin typeface="+mn-lt"/>
              <a:ea typeface="+mn-ea"/>
              <a:cs typeface="+mn-cs"/>
            </a:rPr>
            <a:t>343</a:t>
          </a:r>
          <a:r>
            <a:rPr lang="ja-JP" altLang="en-US" sz="2000" b="0" i="0">
              <a:solidFill>
                <a:schemeClr val="dk1"/>
              </a:solidFill>
              <a:effectLst/>
              <a:latin typeface="+mn-lt"/>
              <a:ea typeface="+mn-ea"/>
              <a:cs typeface="+mn-cs"/>
            </a:rPr>
            <a:t>日目だった。</a:t>
          </a:r>
          <a:endParaRPr lang="ja-JP" altLang="en-US" sz="2000" b="1" i="0">
            <a:solidFill>
              <a:schemeClr val="dk1"/>
            </a:solidFill>
            <a:effectLst/>
            <a:latin typeface="+mn-lt"/>
            <a:ea typeface="+mn-ea"/>
            <a:cs typeface="+mn-cs"/>
          </a:endParaRPr>
        </a:p>
      </xdr:txBody>
    </xdr:sp>
    <xdr:clientData/>
  </xdr:twoCellAnchor>
  <xdr:twoCellAnchor>
    <xdr:from>
      <xdr:col>4</xdr:col>
      <xdr:colOff>1026160</xdr:colOff>
      <xdr:row>25</xdr:row>
      <xdr:rowOff>193040</xdr:rowOff>
    </xdr:from>
    <xdr:to>
      <xdr:col>4</xdr:col>
      <xdr:colOff>1205230</xdr:colOff>
      <xdr:row>26</xdr:row>
      <xdr:rowOff>193039</xdr:rowOff>
    </xdr:to>
    <xdr:sp macro="" textlink="">
      <xdr:nvSpPr>
        <xdr:cNvPr id="16" name="右矢印 11">
          <a:extLst>
            <a:ext uri="{FF2B5EF4-FFF2-40B4-BE49-F238E27FC236}">
              <a16:creationId xmlns:a16="http://schemas.microsoft.com/office/drawing/2014/main" id="{5A2444BA-5CBA-4F78-A6D3-6061C6413329}"/>
            </a:ext>
          </a:extLst>
        </xdr:cNvPr>
        <xdr:cNvSpPr/>
      </xdr:nvSpPr>
      <xdr:spPr>
        <a:xfrm>
          <a:off x="5821680" y="13970000"/>
          <a:ext cx="179070" cy="213359"/>
        </a:xfrm>
        <a:prstGeom prst="rightArrow">
          <a:avLst/>
        </a:prstGeom>
        <a:solidFill>
          <a:srgbClr val="FFFF00"/>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975360</xdr:colOff>
      <xdr:row>35</xdr:row>
      <xdr:rowOff>125447</xdr:rowOff>
    </xdr:from>
    <xdr:to>
      <xdr:col>10</xdr:col>
      <xdr:colOff>111759</xdr:colOff>
      <xdr:row>40</xdr:row>
      <xdr:rowOff>264148</xdr:rowOff>
    </xdr:to>
    <xdr:grpSp>
      <xdr:nvGrpSpPr>
        <xdr:cNvPr id="15" name="グループ化 14">
          <a:extLst>
            <a:ext uri="{FF2B5EF4-FFF2-40B4-BE49-F238E27FC236}">
              <a16:creationId xmlns:a16="http://schemas.microsoft.com/office/drawing/2014/main" id="{8F1D3020-CDBB-4672-A302-344DB8CE3EE1}"/>
            </a:ext>
          </a:extLst>
        </xdr:cNvPr>
        <xdr:cNvGrpSpPr/>
      </xdr:nvGrpSpPr>
      <xdr:grpSpPr>
        <a:xfrm>
          <a:off x="4196080" y="15202887"/>
          <a:ext cx="7538719" cy="1510301"/>
          <a:chOff x="5539364" y="22210188"/>
          <a:chExt cx="9393204" cy="1056212"/>
        </a:xfrm>
      </xdr:grpSpPr>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6521775" y="21239513"/>
            <a:ext cx="668317" cy="263314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10560783" y="21539345"/>
            <a:ext cx="701040" cy="206733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8676805" y="21777319"/>
            <a:ext cx="670560" cy="1536298"/>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6055358" y="22880320"/>
            <a:ext cx="8877210" cy="386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第四～五波</a:t>
            </a:r>
          </a:p>
        </xdr:txBody>
      </xdr:sp>
    </xdr:grpSp>
    <xdr:clientData/>
  </xdr:twoCellAnchor>
  <xdr:twoCellAnchor editAs="oneCell">
    <xdr:from>
      <xdr:col>4</xdr:col>
      <xdr:colOff>1016000</xdr:colOff>
      <xdr:row>27</xdr:row>
      <xdr:rowOff>264160</xdr:rowOff>
    </xdr:from>
    <xdr:to>
      <xdr:col>4</xdr:col>
      <xdr:colOff>1223282</xdr:colOff>
      <xdr:row>28</xdr:row>
      <xdr:rowOff>266217</xdr:rowOff>
    </xdr:to>
    <xdr:pic>
      <xdr:nvPicPr>
        <xdr:cNvPr id="9" name="図 8">
          <a:extLst>
            <a:ext uri="{FF2B5EF4-FFF2-40B4-BE49-F238E27FC236}">
              <a16:creationId xmlns:a16="http://schemas.microsoft.com/office/drawing/2014/main" id="{838DBEEE-DCC2-4ED9-865D-37D7635D5293}"/>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811520" y="14467840"/>
          <a:ext cx="207282" cy="286537"/>
        </a:xfrm>
        <a:prstGeom prst="rect">
          <a:avLst/>
        </a:prstGeom>
      </xdr:spPr>
    </xdr:pic>
    <xdr:clientData/>
  </xdr:twoCellAnchor>
  <xdr:twoCellAnchor>
    <xdr:from>
      <xdr:col>4</xdr:col>
      <xdr:colOff>1016000</xdr:colOff>
      <xdr:row>27</xdr:row>
      <xdr:rowOff>50800</xdr:rowOff>
    </xdr:from>
    <xdr:to>
      <xdr:col>4</xdr:col>
      <xdr:colOff>1195070</xdr:colOff>
      <xdr:row>27</xdr:row>
      <xdr:rowOff>256539</xdr:rowOff>
    </xdr:to>
    <xdr:sp macro="" textlink="">
      <xdr:nvSpPr>
        <xdr:cNvPr id="26" name="右矢印 11">
          <a:extLst>
            <a:ext uri="{FF2B5EF4-FFF2-40B4-BE49-F238E27FC236}">
              <a16:creationId xmlns:a16="http://schemas.microsoft.com/office/drawing/2014/main" id="{7C259670-DFF8-4379-879F-71FD48FE93BE}"/>
            </a:ext>
          </a:extLst>
        </xdr:cNvPr>
        <xdr:cNvSpPr/>
      </xdr:nvSpPr>
      <xdr:spPr>
        <a:xfrm>
          <a:off x="5811520" y="14254480"/>
          <a:ext cx="179070" cy="205739"/>
        </a:xfrm>
        <a:prstGeom prst="rightArrow">
          <a:avLst/>
        </a:prstGeom>
        <a:solidFill>
          <a:srgbClr val="FFFF00"/>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213360</xdr:colOff>
      <xdr:row>33</xdr:row>
      <xdr:rowOff>203200</xdr:rowOff>
    </xdr:from>
    <xdr:to>
      <xdr:col>9</xdr:col>
      <xdr:colOff>325120</xdr:colOff>
      <xdr:row>38</xdr:row>
      <xdr:rowOff>142240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9682480" y="15981680"/>
          <a:ext cx="1310640" cy="141224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0</xdr:col>
      <xdr:colOff>568960</xdr:colOff>
      <xdr:row>48</xdr:row>
      <xdr:rowOff>71120</xdr:rowOff>
    </xdr:from>
    <xdr:to>
      <xdr:col>4</xdr:col>
      <xdr:colOff>546131</xdr:colOff>
      <xdr:row>52</xdr:row>
      <xdr:rowOff>451816</xdr:rowOff>
    </xdr:to>
    <xdr:pic>
      <xdr:nvPicPr>
        <xdr:cNvPr id="7" name="図 6">
          <a:extLst>
            <a:ext uri="{FF2B5EF4-FFF2-40B4-BE49-F238E27FC236}">
              <a16:creationId xmlns:a16="http://schemas.microsoft.com/office/drawing/2014/main" id="{D6B68FC3-1EE7-454C-BDF9-C5FE1E4DD298}"/>
            </a:ext>
          </a:extLst>
        </xdr:cNvPr>
        <xdr:cNvPicPr>
          <a:picLocks noChangeAspect="1"/>
        </xdr:cNvPicPr>
      </xdr:nvPicPr>
      <xdr:blipFill>
        <a:blip xmlns:r="http://schemas.openxmlformats.org/officeDocument/2006/relationships" r:embed="rId7"/>
        <a:stretch>
          <a:fillRect/>
        </a:stretch>
      </xdr:blipFill>
      <xdr:spPr>
        <a:xfrm>
          <a:off x="568960" y="20015200"/>
          <a:ext cx="4772691" cy="2372056"/>
        </a:xfrm>
        <a:prstGeom prst="rect">
          <a:avLst/>
        </a:prstGeom>
      </xdr:spPr>
    </xdr:pic>
    <xdr:clientData/>
  </xdr:twoCellAnchor>
  <xdr:twoCellAnchor>
    <xdr:from>
      <xdr:col>4</xdr:col>
      <xdr:colOff>172720</xdr:colOff>
      <xdr:row>50</xdr:row>
      <xdr:rowOff>233680</xdr:rowOff>
    </xdr:from>
    <xdr:to>
      <xdr:col>4</xdr:col>
      <xdr:colOff>1259840</xdr:colOff>
      <xdr:row>51</xdr:row>
      <xdr:rowOff>132080</xdr:rowOff>
    </xdr:to>
    <xdr:cxnSp macro="">
      <xdr:nvCxnSpPr>
        <xdr:cNvPr id="25" name="直線矢印コネクタ 24">
          <a:extLst>
            <a:ext uri="{FF2B5EF4-FFF2-40B4-BE49-F238E27FC236}">
              <a16:creationId xmlns:a16="http://schemas.microsoft.com/office/drawing/2014/main" id="{758C7223-2C83-478E-9810-A6583C0599F8}"/>
            </a:ext>
          </a:extLst>
        </xdr:cNvPr>
        <xdr:cNvCxnSpPr/>
      </xdr:nvCxnSpPr>
      <xdr:spPr>
        <a:xfrm flipH="1">
          <a:off x="4968240" y="21173440"/>
          <a:ext cx="1087120" cy="39624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0</xdr:col>
      <xdr:colOff>558800</xdr:colOff>
      <xdr:row>53</xdr:row>
      <xdr:rowOff>60960</xdr:rowOff>
    </xdr:from>
    <xdr:to>
      <xdr:col>4</xdr:col>
      <xdr:colOff>414685</xdr:colOff>
      <xdr:row>59</xdr:row>
      <xdr:rowOff>259410</xdr:rowOff>
    </xdr:to>
    <xdr:pic>
      <xdr:nvPicPr>
        <xdr:cNvPr id="27" name="図 26">
          <a:extLst>
            <a:ext uri="{FF2B5EF4-FFF2-40B4-BE49-F238E27FC236}">
              <a16:creationId xmlns:a16="http://schemas.microsoft.com/office/drawing/2014/main" id="{0614841A-BE31-45B8-B982-4054AB0AFF92}"/>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558800" y="22494240"/>
          <a:ext cx="4651405" cy="2362530"/>
        </a:xfrm>
        <a:prstGeom prst="rect">
          <a:avLst/>
        </a:prstGeom>
      </xdr:spPr>
    </xdr:pic>
    <xdr:clientData/>
  </xdr:twoCellAnchor>
  <xdr:twoCellAnchor>
    <xdr:from>
      <xdr:col>4</xdr:col>
      <xdr:colOff>78763</xdr:colOff>
      <xdr:row>53</xdr:row>
      <xdr:rowOff>71121</xdr:rowOff>
    </xdr:from>
    <xdr:to>
      <xdr:col>4</xdr:col>
      <xdr:colOff>416560</xdr:colOff>
      <xdr:row>58</xdr:row>
      <xdr:rowOff>284481</xdr:rowOff>
    </xdr:to>
    <xdr:sp macro="" textlink="">
      <xdr:nvSpPr>
        <xdr:cNvPr id="34" name="フリーフォーム: 図形 33">
          <a:extLst>
            <a:ext uri="{FF2B5EF4-FFF2-40B4-BE49-F238E27FC236}">
              <a16:creationId xmlns:a16="http://schemas.microsoft.com/office/drawing/2014/main" id="{B4FF7152-A57D-4F53-8554-4CC99BA99567}"/>
            </a:ext>
          </a:extLst>
        </xdr:cNvPr>
        <xdr:cNvSpPr/>
      </xdr:nvSpPr>
      <xdr:spPr>
        <a:xfrm>
          <a:off x="4874283" y="22504401"/>
          <a:ext cx="337797" cy="2072640"/>
        </a:xfrm>
        <a:custGeom>
          <a:avLst/>
          <a:gdLst>
            <a:gd name="connsiteX0" fmla="*/ 43157 w 429153"/>
            <a:gd name="connsiteY0" fmla="*/ 1494015 h 1554975"/>
            <a:gd name="connsiteX1" fmla="*/ 93957 w 429153"/>
            <a:gd name="connsiteY1" fmla="*/ 1483855 h 1554975"/>
            <a:gd name="connsiteX2" fmla="*/ 419077 w 429153"/>
            <a:gd name="connsiteY2" fmla="*/ 1473695 h 1554975"/>
            <a:gd name="connsiteX3" fmla="*/ 408917 w 429153"/>
            <a:gd name="connsiteY3" fmla="*/ 1402575 h 1554975"/>
            <a:gd name="connsiteX4" fmla="*/ 337797 w 429153"/>
            <a:gd name="connsiteY4" fmla="*/ 1351775 h 1554975"/>
            <a:gd name="connsiteX5" fmla="*/ 236197 w 429153"/>
            <a:gd name="connsiteY5" fmla="*/ 1260335 h 1554975"/>
            <a:gd name="connsiteX6" fmla="*/ 215877 w 429153"/>
            <a:gd name="connsiteY6" fmla="*/ 894575 h 1554975"/>
            <a:gd name="connsiteX7" fmla="*/ 195557 w 429153"/>
            <a:gd name="connsiteY7" fmla="*/ 701535 h 1554975"/>
            <a:gd name="connsiteX8" fmla="*/ 185397 w 429153"/>
            <a:gd name="connsiteY8" fmla="*/ 589775 h 1554975"/>
            <a:gd name="connsiteX9" fmla="*/ 175237 w 429153"/>
            <a:gd name="connsiteY9" fmla="*/ 173215 h 1554975"/>
            <a:gd name="connsiteX10" fmla="*/ 165077 w 429153"/>
            <a:gd name="connsiteY10" fmla="*/ 495 h 1554975"/>
            <a:gd name="connsiteX11" fmla="*/ 104117 w 429153"/>
            <a:gd name="connsiteY11" fmla="*/ 81775 h 1554975"/>
            <a:gd name="connsiteX12" fmla="*/ 93957 w 429153"/>
            <a:gd name="connsiteY12" fmla="*/ 335775 h 1554975"/>
            <a:gd name="connsiteX13" fmla="*/ 83797 w 429153"/>
            <a:gd name="connsiteY13" fmla="*/ 376415 h 1554975"/>
            <a:gd name="connsiteX14" fmla="*/ 73637 w 429153"/>
            <a:gd name="connsiteY14" fmla="*/ 447535 h 1554975"/>
            <a:gd name="connsiteX15" fmla="*/ 53317 w 429153"/>
            <a:gd name="connsiteY15" fmla="*/ 569455 h 1554975"/>
            <a:gd name="connsiteX16" fmla="*/ 43157 w 429153"/>
            <a:gd name="connsiteY16" fmla="*/ 1504175 h 1554975"/>
            <a:gd name="connsiteX17" fmla="*/ 2517 w 429153"/>
            <a:gd name="connsiteY17" fmla="*/ 1534655 h 1554975"/>
            <a:gd name="connsiteX18" fmla="*/ 114277 w 429153"/>
            <a:gd name="connsiteY18" fmla="*/ 1544815 h 1554975"/>
            <a:gd name="connsiteX19" fmla="*/ 286997 w 429153"/>
            <a:gd name="connsiteY19" fmla="*/ 1554975 h 1554975"/>
            <a:gd name="connsiteX20" fmla="*/ 408917 w 429153"/>
            <a:gd name="connsiteY20" fmla="*/ 1534655 h 1554975"/>
            <a:gd name="connsiteX21" fmla="*/ 408917 w 429153"/>
            <a:gd name="connsiteY21" fmla="*/ 1443215 h 1554975"/>
            <a:gd name="connsiteX22" fmla="*/ 347957 w 429153"/>
            <a:gd name="connsiteY22" fmla="*/ 1382255 h 1554975"/>
            <a:gd name="connsiteX23" fmla="*/ 286997 w 429153"/>
            <a:gd name="connsiteY23" fmla="*/ 1300975 h 1554975"/>
            <a:gd name="connsiteX24" fmla="*/ 266677 w 429153"/>
            <a:gd name="connsiteY24" fmla="*/ 1270495 h 1554975"/>
            <a:gd name="connsiteX25" fmla="*/ 256517 w 429153"/>
            <a:gd name="connsiteY25" fmla="*/ 1229855 h 1554975"/>
            <a:gd name="connsiteX26" fmla="*/ 246357 w 429153"/>
            <a:gd name="connsiteY26" fmla="*/ 1189215 h 15549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Lst>
          <a:rect l="l" t="t" r="r" b="b"/>
          <a:pathLst>
            <a:path w="429153" h="1554975">
              <a:moveTo>
                <a:pt x="43157" y="1494015"/>
              </a:moveTo>
              <a:cubicBezTo>
                <a:pt x="60090" y="1490628"/>
                <a:pt x="76713" y="1484787"/>
                <a:pt x="93957" y="1483855"/>
              </a:cubicBezTo>
              <a:cubicBezTo>
                <a:pt x="202225" y="1478003"/>
                <a:pt x="314090" y="1500788"/>
                <a:pt x="419077" y="1473695"/>
              </a:cubicBezTo>
              <a:cubicBezTo>
                <a:pt x="442265" y="1467711"/>
                <a:pt x="419627" y="1423994"/>
                <a:pt x="408917" y="1402575"/>
              </a:cubicBezTo>
              <a:cubicBezTo>
                <a:pt x="402680" y="1390102"/>
                <a:pt x="350513" y="1363220"/>
                <a:pt x="337797" y="1351775"/>
              </a:cubicBezTo>
              <a:cubicBezTo>
                <a:pt x="223862" y="1249234"/>
                <a:pt x="307022" y="1307551"/>
                <a:pt x="236197" y="1260335"/>
              </a:cubicBezTo>
              <a:cubicBezTo>
                <a:pt x="204422" y="1101462"/>
                <a:pt x="232764" y="1257646"/>
                <a:pt x="215877" y="894575"/>
              </a:cubicBezTo>
              <a:cubicBezTo>
                <a:pt x="208622" y="738584"/>
                <a:pt x="208611" y="819019"/>
                <a:pt x="195557" y="701535"/>
              </a:cubicBezTo>
              <a:cubicBezTo>
                <a:pt x="191426" y="664357"/>
                <a:pt x="188784" y="627028"/>
                <a:pt x="185397" y="589775"/>
              </a:cubicBezTo>
              <a:cubicBezTo>
                <a:pt x="182010" y="450922"/>
                <a:pt x="180024" y="312027"/>
                <a:pt x="175237" y="173215"/>
              </a:cubicBezTo>
              <a:cubicBezTo>
                <a:pt x="173249" y="115576"/>
                <a:pt x="187259" y="53731"/>
                <a:pt x="165077" y="495"/>
              </a:cubicBezTo>
              <a:cubicBezTo>
                <a:pt x="161983" y="-6931"/>
                <a:pt x="111029" y="71407"/>
                <a:pt x="104117" y="81775"/>
              </a:cubicBezTo>
              <a:cubicBezTo>
                <a:pt x="100730" y="166442"/>
                <a:pt x="99787" y="251241"/>
                <a:pt x="93957" y="335775"/>
              </a:cubicBezTo>
              <a:cubicBezTo>
                <a:pt x="92996" y="349705"/>
                <a:pt x="86295" y="362677"/>
                <a:pt x="83797" y="376415"/>
              </a:cubicBezTo>
              <a:cubicBezTo>
                <a:pt x="79513" y="399976"/>
                <a:pt x="77921" y="423974"/>
                <a:pt x="73637" y="447535"/>
              </a:cubicBezTo>
              <a:cubicBezTo>
                <a:pt x="46785" y="595219"/>
                <a:pt x="84898" y="316804"/>
                <a:pt x="53317" y="569455"/>
              </a:cubicBezTo>
              <a:cubicBezTo>
                <a:pt x="49930" y="881028"/>
                <a:pt x="59534" y="1193014"/>
                <a:pt x="43157" y="1504175"/>
              </a:cubicBezTo>
              <a:cubicBezTo>
                <a:pt x="42267" y="1521085"/>
                <a:pt x="-12185" y="1526254"/>
                <a:pt x="2517" y="1534655"/>
              </a:cubicBezTo>
              <a:cubicBezTo>
                <a:pt x="34995" y="1553214"/>
                <a:pt x="76965" y="1542150"/>
                <a:pt x="114277" y="1544815"/>
              </a:cubicBezTo>
              <a:cubicBezTo>
                <a:pt x="171803" y="1548924"/>
                <a:pt x="229424" y="1551588"/>
                <a:pt x="286997" y="1554975"/>
              </a:cubicBezTo>
              <a:cubicBezTo>
                <a:pt x="327637" y="1548202"/>
                <a:pt x="373828" y="1556248"/>
                <a:pt x="408917" y="1534655"/>
              </a:cubicBezTo>
              <a:cubicBezTo>
                <a:pt x="425679" y="1524340"/>
                <a:pt x="423074" y="1461417"/>
                <a:pt x="408917" y="1443215"/>
              </a:cubicBezTo>
              <a:cubicBezTo>
                <a:pt x="391274" y="1420532"/>
                <a:pt x="363897" y="1406165"/>
                <a:pt x="347957" y="1382255"/>
              </a:cubicBezTo>
              <a:cubicBezTo>
                <a:pt x="302019" y="1313347"/>
                <a:pt x="359399" y="1397511"/>
                <a:pt x="286997" y="1300975"/>
              </a:cubicBezTo>
              <a:cubicBezTo>
                <a:pt x="279671" y="1291206"/>
                <a:pt x="273450" y="1280655"/>
                <a:pt x="266677" y="1270495"/>
              </a:cubicBezTo>
              <a:cubicBezTo>
                <a:pt x="263290" y="1256948"/>
                <a:pt x="260353" y="1243281"/>
                <a:pt x="256517" y="1229855"/>
              </a:cubicBezTo>
              <a:cubicBezTo>
                <a:pt x="245286" y="1190547"/>
                <a:pt x="246357" y="1211860"/>
                <a:pt x="246357" y="1189215"/>
              </a:cubicBezTo>
            </a:path>
          </a:pathLst>
        </a:custGeom>
        <a:pattFill prst="smCheck">
          <a:fgClr>
            <a:srgbClr val="FF0000"/>
          </a:fgClr>
          <a:bgClr>
            <a:schemeClr val="bg1"/>
          </a:bgClr>
        </a:pattFill>
        <a:ln>
          <a:solidFill>
            <a:srgbClr val="C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l"/>
          <a:endParaRPr kumimoji="1" lang="ja-JP" altLang="en-US" sz="1100"/>
        </a:p>
      </xdr:txBody>
    </xdr:sp>
    <xdr:clientData/>
  </xdr:twoCellAnchor>
  <xdr:twoCellAnchor>
    <xdr:from>
      <xdr:col>4</xdr:col>
      <xdr:colOff>101600</xdr:colOff>
      <xdr:row>57</xdr:row>
      <xdr:rowOff>254000</xdr:rowOff>
    </xdr:from>
    <xdr:to>
      <xdr:col>4</xdr:col>
      <xdr:colOff>444954</xdr:colOff>
      <xdr:row>58</xdr:row>
      <xdr:rowOff>267540</xdr:rowOff>
    </xdr:to>
    <xdr:sp macro="" textlink="">
      <xdr:nvSpPr>
        <xdr:cNvPr id="35" name="フリーフォーム: 図形 34">
          <a:extLst>
            <a:ext uri="{FF2B5EF4-FFF2-40B4-BE49-F238E27FC236}">
              <a16:creationId xmlns:a16="http://schemas.microsoft.com/office/drawing/2014/main" id="{46347946-7A03-4A7F-9730-0A80F5E16248}"/>
            </a:ext>
          </a:extLst>
        </xdr:cNvPr>
        <xdr:cNvSpPr/>
      </xdr:nvSpPr>
      <xdr:spPr>
        <a:xfrm>
          <a:off x="4897120" y="24241760"/>
          <a:ext cx="343354" cy="318340"/>
        </a:xfrm>
        <a:custGeom>
          <a:avLst/>
          <a:gdLst>
            <a:gd name="connsiteX0" fmla="*/ 152400 w 343354"/>
            <a:gd name="connsiteY0" fmla="*/ 10160 h 318340"/>
            <a:gd name="connsiteX1" fmla="*/ 203200 w 343354"/>
            <a:gd name="connsiteY1" fmla="*/ 142240 h 318340"/>
            <a:gd name="connsiteX2" fmla="*/ 243840 w 343354"/>
            <a:gd name="connsiteY2" fmla="*/ 172720 h 318340"/>
            <a:gd name="connsiteX3" fmla="*/ 274320 w 343354"/>
            <a:gd name="connsiteY3" fmla="*/ 182880 h 318340"/>
            <a:gd name="connsiteX4" fmla="*/ 335280 w 343354"/>
            <a:gd name="connsiteY4" fmla="*/ 264160 h 318340"/>
            <a:gd name="connsiteX5" fmla="*/ 304800 w 343354"/>
            <a:gd name="connsiteY5" fmla="*/ 274320 h 318340"/>
            <a:gd name="connsiteX6" fmla="*/ 254000 w 343354"/>
            <a:gd name="connsiteY6" fmla="*/ 284480 h 318340"/>
            <a:gd name="connsiteX7" fmla="*/ 335280 w 343354"/>
            <a:gd name="connsiteY7" fmla="*/ 274320 h 318340"/>
            <a:gd name="connsiteX8" fmla="*/ 304800 w 343354"/>
            <a:gd name="connsiteY8" fmla="*/ 193040 h 318340"/>
            <a:gd name="connsiteX9" fmla="*/ 274320 w 343354"/>
            <a:gd name="connsiteY9" fmla="*/ 172720 h 318340"/>
            <a:gd name="connsiteX10" fmla="*/ 213360 w 343354"/>
            <a:gd name="connsiteY10" fmla="*/ 71120 h 318340"/>
            <a:gd name="connsiteX11" fmla="*/ 193040 w 343354"/>
            <a:gd name="connsiteY11" fmla="*/ 40640 h 318340"/>
            <a:gd name="connsiteX12" fmla="*/ 142240 w 343354"/>
            <a:gd name="connsiteY12" fmla="*/ 0 h 318340"/>
            <a:gd name="connsiteX13" fmla="*/ 91440 w 343354"/>
            <a:gd name="connsiteY13" fmla="*/ 101600 h 318340"/>
            <a:gd name="connsiteX14" fmla="*/ 60960 w 343354"/>
            <a:gd name="connsiteY14" fmla="*/ 142240 h 318340"/>
            <a:gd name="connsiteX15" fmla="*/ 10160 w 343354"/>
            <a:gd name="connsiteY15" fmla="*/ 213360 h 318340"/>
            <a:gd name="connsiteX16" fmla="*/ 0 w 343354"/>
            <a:gd name="connsiteY16" fmla="*/ 243840 h 318340"/>
            <a:gd name="connsiteX17" fmla="*/ 314960 w 343354"/>
            <a:gd name="connsiteY17" fmla="*/ 284480 h 31834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343354" h="318340">
              <a:moveTo>
                <a:pt x="152400" y="10160"/>
              </a:moveTo>
              <a:cubicBezTo>
                <a:pt x="170987" y="103096"/>
                <a:pt x="150192" y="96804"/>
                <a:pt x="203200" y="142240"/>
              </a:cubicBezTo>
              <a:cubicBezTo>
                <a:pt x="216057" y="153260"/>
                <a:pt x="229138" y="164319"/>
                <a:pt x="243840" y="172720"/>
              </a:cubicBezTo>
              <a:cubicBezTo>
                <a:pt x="253139" y="178033"/>
                <a:pt x="264160" y="179493"/>
                <a:pt x="274320" y="182880"/>
              </a:cubicBezTo>
              <a:cubicBezTo>
                <a:pt x="294640" y="209973"/>
                <a:pt x="367409" y="253450"/>
                <a:pt x="335280" y="264160"/>
              </a:cubicBezTo>
              <a:cubicBezTo>
                <a:pt x="325120" y="267547"/>
                <a:pt x="315190" y="271723"/>
                <a:pt x="304800" y="274320"/>
              </a:cubicBezTo>
              <a:cubicBezTo>
                <a:pt x="288047" y="278508"/>
                <a:pt x="236731" y="284480"/>
                <a:pt x="254000" y="284480"/>
              </a:cubicBezTo>
              <a:cubicBezTo>
                <a:pt x="281304" y="284480"/>
                <a:pt x="308187" y="277707"/>
                <a:pt x="335280" y="274320"/>
              </a:cubicBezTo>
              <a:cubicBezTo>
                <a:pt x="328011" y="237974"/>
                <a:pt x="330962" y="219202"/>
                <a:pt x="304800" y="193040"/>
              </a:cubicBezTo>
              <a:cubicBezTo>
                <a:pt x="296166" y="184406"/>
                <a:pt x="284480" y="179493"/>
                <a:pt x="274320" y="172720"/>
              </a:cubicBezTo>
              <a:cubicBezTo>
                <a:pt x="243078" y="110237"/>
                <a:pt x="262401" y="144682"/>
                <a:pt x="213360" y="71120"/>
              </a:cubicBezTo>
              <a:cubicBezTo>
                <a:pt x="206587" y="60960"/>
                <a:pt x="202575" y="48268"/>
                <a:pt x="193040" y="40640"/>
              </a:cubicBezTo>
              <a:lnTo>
                <a:pt x="142240" y="0"/>
              </a:lnTo>
              <a:cubicBezTo>
                <a:pt x="68462" y="98371"/>
                <a:pt x="155627" y="-26774"/>
                <a:pt x="91440" y="101600"/>
              </a:cubicBezTo>
              <a:cubicBezTo>
                <a:pt x="83867" y="116746"/>
                <a:pt x="70802" y="128461"/>
                <a:pt x="60960" y="142240"/>
              </a:cubicBezTo>
              <a:cubicBezTo>
                <a:pt x="-13322" y="246235"/>
                <a:pt x="109773" y="80543"/>
                <a:pt x="10160" y="213360"/>
              </a:cubicBezTo>
              <a:cubicBezTo>
                <a:pt x="6773" y="223520"/>
                <a:pt x="0" y="233130"/>
                <a:pt x="0" y="243840"/>
              </a:cubicBezTo>
              <a:cubicBezTo>
                <a:pt x="0" y="383046"/>
                <a:pt x="249415" y="284480"/>
                <a:pt x="314960" y="284480"/>
              </a:cubicBezTo>
            </a:path>
          </a:pathLst>
        </a:custGeom>
        <a:pattFill prst="smCheck">
          <a:fgClr>
            <a:srgbClr val="FF0000"/>
          </a:fgClr>
          <a:bgClr>
            <a:schemeClr val="bg1"/>
          </a:bgClr>
        </a:pattFill>
        <a:ln w="28575">
          <a:solidFill>
            <a:srgbClr val="FF0000"/>
          </a:solidFill>
          <a:prstDash val="sysDot"/>
        </a:ln>
      </xdr:spPr>
      <xdr:style>
        <a:lnRef idx="2">
          <a:schemeClr val="accent6"/>
        </a:lnRef>
        <a:fillRef idx="1">
          <a:schemeClr val="lt1"/>
        </a:fillRef>
        <a:effectRef idx="0">
          <a:schemeClr val="accent6"/>
        </a:effectRef>
        <a:fontRef idx="minor">
          <a:schemeClr val="dk1"/>
        </a:fontRef>
      </xdr:style>
      <xdr:txBody>
        <a:bodyPr rtlCol="0" anchor="ctr"/>
        <a:lstStyle/>
        <a:p>
          <a:pPr algn="l"/>
          <a:endParaRPr kumimoji="1" lang="ja-JP" altLang="en-US" sz="1100"/>
        </a:p>
      </xdr:txBody>
    </xdr:sp>
    <xdr:clientData/>
  </xdr:twoCellAnchor>
  <xdr:twoCellAnchor>
    <xdr:from>
      <xdr:col>8</xdr:col>
      <xdr:colOff>284480</xdr:colOff>
      <xdr:row>33</xdr:row>
      <xdr:rowOff>273543</xdr:rowOff>
    </xdr:from>
    <xdr:to>
      <xdr:col>8</xdr:col>
      <xdr:colOff>1097280</xdr:colOff>
      <xdr:row>38</xdr:row>
      <xdr:rowOff>71120</xdr:rowOff>
    </xdr:to>
    <xdr:sp macro="" textlink="">
      <xdr:nvSpPr>
        <xdr:cNvPr id="22" name="フリーフォーム: 図形 21">
          <a:extLst>
            <a:ext uri="{FF2B5EF4-FFF2-40B4-BE49-F238E27FC236}">
              <a16:creationId xmlns:a16="http://schemas.microsoft.com/office/drawing/2014/main" id="{9EA197D1-C9CE-4D07-96DC-A279B6E82526}"/>
            </a:ext>
          </a:extLst>
        </xdr:cNvPr>
        <xdr:cNvSpPr/>
      </xdr:nvSpPr>
      <xdr:spPr>
        <a:xfrm>
          <a:off x="9702800" y="16102823"/>
          <a:ext cx="812800" cy="1169177"/>
        </a:xfrm>
        <a:custGeom>
          <a:avLst/>
          <a:gdLst>
            <a:gd name="connsiteX0" fmla="*/ 0 w 772160"/>
            <a:gd name="connsiteY0" fmla="*/ 651017 h 651017"/>
            <a:gd name="connsiteX1" fmla="*/ 325120 w 772160"/>
            <a:gd name="connsiteY1" fmla="*/ 478297 h 651017"/>
            <a:gd name="connsiteX2" fmla="*/ 416560 w 772160"/>
            <a:gd name="connsiteY2" fmla="*/ 143017 h 651017"/>
            <a:gd name="connsiteX3" fmla="*/ 579120 w 772160"/>
            <a:gd name="connsiteY3" fmla="*/ 777 h 651017"/>
            <a:gd name="connsiteX4" fmla="*/ 640080 w 772160"/>
            <a:gd name="connsiteY4" fmla="*/ 92217 h 651017"/>
            <a:gd name="connsiteX5" fmla="*/ 772160 w 772160"/>
            <a:gd name="connsiteY5" fmla="*/ 224297 h 65101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72160" h="651017">
              <a:moveTo>
                <a:pt x="0" y="651017"/>
              </a:moveTo>
              <a:cubicBezTo>
                <a:pt x="127846" y="606990"/>
                <a:pt x="255693" y="562964"/>
                <a:pt x="325120" y="478297"/>
              </a:cubicBezTo>
              <a:cubicBezTo>
                <a:pt x="394547" y="393630"/>
                <a:pt x="374227" y="222604"/>
                <a:pt x="416560" y="143017"/>
              </a:cubicBezTo>
              <a:cubicBezTo>
                <a:pt x="458893" y="63430"/>
                <a:pt x="541867" y="9244"/>
                <a:pt x="579120" y="777"/>
              </a:cubicBezTo>
              <a:cubicBezTo>
                <a:pt x="616373" y="-7690"/>
                <a:pt x="607907" y="54964"/>
                <a:pt x="640080" y="92217"/>
              </a:cubicBezTo>
              <a:cubicBezTo>
                <a:pt x="672253" y="129470"/>
                <a:pt x="722206" y="176883"/>
                <a:pt x="772160" y="224297"/>
              </a:cubicBezTo>
            </a:path>
          </a:pathLst>
        </a:custGeom>
        <a:ln w="38100">
          <a:solidFill>
            <a:srgbClr val="FFFF00"/>
          </a:solidFill>
          <a:prstDash val="sysDash"/>
          <a:headEnd type="none"/>
          <a:tailEnd type="stealth"/>
        </a:ln>
      </xdr:spPr>
      <xdr:style>
        <a:lnRef idx="1">
          <a:schemeClr val="accent6"/>
        </a:lnRef>
        <a:fillRef idx="0">
          <a:schemeClr val="accent6"/>
        </a:fillRef>
        <a:effectRef idx="0">
          <a:schemeClr val="accent6"/>
        </a:effectRef>
        <a:fontRef idx="minor">
          <a:schemeClr val="tx1"/>
        </a:fontRef>
      </xdr:style>
      <xdr:txBody>
        <a:bodyPr rtlCol="0" anchor="ctr"/>
        <a:lstStyle/>
        <a:p>
          <a:pPr algn="l"/>
          <a:endParaRPr kumimoji="1" lang="ja-JP" altLang="en-US" sz="1100"/>
        </a:p>
      </xdr:txBody>
    </xdr:sp>
    <xdr:clientData/>
  </xdr:twoCellAnchor>
  <xdr:twoCellAnchor>
    <xdr:from>
      <xdr:col>8</xdr:col>
      <xdr:colOff>619760</xdr:colOff>
      <xdr:row>31</xdr:row>
      <xdr:rowOff>182880</xdr:rowOff>
    </xdr:from>
    <xdr:to>
      <xdr:col>9</xdr:col>
      <xdr:colOff>883920</xdr:colOff>
      <xdr:row>33</xdr:row>
      <xdr:rowOff>91440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10038080" y="15463520"/>
          <a:ext cx="1564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世界は第</a:t>
          </a:r>
          <a:r>
            <a:rPr kumimoji="1" lang="en-US" altLang="ja-JP" sz="1800">
              <a:solidFill>
                <a:srgbClr val="FFFF00"/>
              </a:solidFill>
            </a:rPr>
            <a:t>5</a:t>
          </a:r>
          <a:r>
            <a:rPr kumimoji="1" lang="ja-JP" altLang="en-US" sz="1800">
              <a:solidFill>
                <a:srgbClr val="FFFF00"/>
              </a:solidFill>
            </a:rPr>
            <a:t>波</a:t>
          </a:r>
        </a:p>
      </xdr:txBody>
    </xdr:sp>
    <xdr:clientData/>
  </xdr:twoCellAnchor>
  <xdr:twoCellAnchor>
    <xdr:from>
      <xdr:col>8</xdr:col>
      <xdr:colOff>1107440</xdr:colOff>
      <xdr:row>35</xdr:row>
      <xdr:rowOff>142240</xdr:rowOff>
    </xdr:from>
    <xdr:to>
      <xdr:col>9</xdr:col>
      <xdr:colOff>284480</xdr:colOff>
      <xdr:row>37</xdr:row>
      <xdr:rowOff>0</xdr:rowOff>
    </xdr:to>
    <xdr:sp macro="" textlink="">
      <xdr:nvSpPr>
        <xdr:cNvPr id="23" name="フリーフォーム: 図形 22">
          <a:extLst>
            <a:ext uri="{FF2B5EF4-FFF2-40B4-BE49-F238E27FC236}">
              <a16:creationId xmlns:a16="http://schemas.microsoft.com/office/drawing/2014/main" id="{FDE543DA-808D-4971-A65C-BFAB876BCF7C}"/>
            </a:ext>
          </a:extLst>
        </xdr:cNvPr>
        <xdr:cNvSpPr/>
      </xdr:nvSpPr>
      <xdr:spPr>
        <a:xfrm>
          <a:off x="10525760" y="16520160"/>
          <a:ext cx="477520" cy="406400"/>
        </a:xfrm>
        <a:custGeom>
          <a:avLst/>
          <a:gdLst>
            <a:gd name="connsiteX0" fmla="*/ 0 w 477520"/>
            <a:gd name="connsiteY0" fmla="*/ 0 h 406400"/>
            <a:gd name="connsiteX1" fmla="*/ 10160 w 477520"/>
            <a:gd name="connsiteY1" fmla="*/ 20320 h 406400"/>
            <a:gd name="connsiteX2" fmla="*/ 30480 w 477520"/>
            <a:gd name="connsiteY2" fmla="*/ 111760 h 406400"/>
            <a:gd name="connsiteX3" fmla="*/ 101600 w 477520"/>
            <a:gd name="connsiteY3" fmla="*/ 243840 h 406400"/>
            <a:gd name="connsiteX4" fmla="*/ 111760 w 477520"/>
            <a:gd name="connsiteY4" fmla="*/ 284480 h 406400"/>
            <a:gd name="connsiteX5" fmla="*/ 193040 w 477520"/>
            <a:gd name="connsiteY5" fmla="*/ 335280 h 406400"/>
            <a:gd name="connsiteX6" fmla="*/ 243840 w 477520"/>
            <a:gd name="connsiteY6" fmla="*/ 406400 h 406400"/>
            <a:gd name="connsiteX7" fmla="*/ 345440 w 477520"/>
            <a:gd name="connsiteY7" fmla="*/ 325120 h 406400"/>
            <a:gd name="connsiteX8" fmla="*/ 477520 w 477520"/>
            <a:gd name="connsiteY8" fmla="*/ 203200 h 406400"/>
            <a:gd name="connsiteX9" fmla="*/ 477520 w 477520"/>
            <a:gd name="connsiteY9" fmla="*/ 193040 h 406400"/>
            <a:gd name="connsiteX10" fmla="*/ 477520 w 477520"/>
            <a:gd name="connsiteY10" fmla="*/ 193040 h 4064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477520" h="406400">
              <a:moveTo>
                <a:pt x="0" y="0"/>
              </a:moveTo>
              <a:lnTo>
                <a:pt x="10160" y="20320"/>
              </a:lnTo>
              <a:cubicBezTo>
                <a:pt x="16933" y="50800"/>
                <a:pt x="19686" y="82462"/>
                <a:pt x="30480" y="111760"/>
              </a:cubicBezTo>
              <a:cubicBezTo>
                <a:pt x="53646" y="174640"/>
                <a:pt x="70949" y="197864"/>
                <a:pt x="101600" y="243840"/>
              </a:cubicBezTo>
              <a:cubicBezTo>
                <a:pt x="104987" y="257387"/>
                <a:pt x="103382" y="273309"/>
                <a:pt x="111760" y="284480"/>
              </a:cubicBezTo>
              <a:cubicBezTo>
                <a:pt x="139369" y="321292"/>
                <a:pt x="157571" y="323457"/>
                <a:pt x="193040" y="335280"/>
              </a:cubicBezTo>
              <a:cubicBezTo>
                <a:pt x="217895" y="397417"/>
                <a:pt x="198185" y="375964"/>
                <a:pt x="243840" y="406400"/>
              </a:cubicBezTo>
              <a:lnTo>
                <a:pt x="345440" y="325120"/>
              </a:lnTo>
              <a:cubicBezTo>
                <a:pt x="365760" y="311573"/>
                <a:pt x="477520" y="254000"/>
                <a:pt x="477520" y="203200"/>
              </a:cubicBezTo>
              <a:lnTo>
                <a:pt x="477520" y="193040"/>
              </a:lnTo>
              <a:lnTo>
                <a:pt x="477520" y="193040"/>
              </a:lnTo>
            </a:path>
          </a:pathLst>
        </a:custGeom>
        <a:noFill/>
        <a:ln>
          <a:solidFill>
            <a:srgbClr val="C00000"/>
          </a:solidFill>
          <a:headEnd type="none" w="med" len="med"/>
          <a:tailEnd type="triangle" w="med" len="med"/>
        </a:ln>
      </xdr:spPr>
      <xdr:style>
        <a:lnRef idx="2">
          <a:schemeClr val="accent6"/>
        </a:lnRef>
        <a:fillRef idx="1">
          <a:schemeClr val="lt1"/>
        </a:fillRef>
        <a:effectRef idx="0">
          <a:schemeClr val="accent6"/>
        </a:effectRef>
        <a:fontRef idx="minor">
          <a:schemeClr val="dk1"/>
        </a:fontRef>
      </xdr:style>
      <xdr:txBody>
        <a:bodyPr rtlCol="0" anchor="ctr"/>
        <a:lstStyle/>
        <a:p>
          <a:pPr algn="l"/>
          <a:endParaRPr kumimoji="1" lang="ja-JP" altLang="en-US" sz="1100"/>
        </a:p>
      </xdr:txBody>
    </xdr:sp>
    <xdr:clientData/>
  </xdr:twoCellAnchor>
  <xdr:twoCellAnchor editAs="oneCell">
    <xdr:from>
      <xdr:col>4</xdr:col>
      <xdr:colOff>1016000</xdr:colOff>
      <xdr:row>28</xdr:row>
      <xdr:rowOff>233680</xdr:rowOff>
    </xdr:from>
    <xdr:to>
      <xdr:col>4</xdr:col>
      <xdr:colOff>1223282</xdr:colOff>
      <xdr:row>29</xdr:row>
      <xdr:rowOff>235737</xdr:rowOff>
    </xdr:to>
    <xdr:pic>
      <xdr:nvPicPr>
        <xdr:cNvPr id="33" name="図 32">
          <a:extLst>
            <a:ext uri="{FF2B5EF4-FFF2-40B4-BE49-F238E27FC236}">
              <a16:creationId xmlns:a16="http://schemas.microsoft.com/office/drawing/2014/main" id="{EEE67535-6C3A-48BB-8C55-438C7C17FC1F}"/>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811520" y="14721840"/>
          <a:ext cx="207282" cy="286537"/>
        </a:xfrm>
        <a:prstGeom prst="rect">
          <a:avLst/>
        </a:prstGeom>
      </xdr:spPr>
    </xdr:pic>
    <xdr:clientData/>
  </xdr:twoCellAnchor>
  <xdr:twoCellAnchor>
    <xdr:from>
      <xdr:col>11</xdr:col>
      <xdr:colOff>822960</xdr:colOff>
      <xdr:row>25</xdr:row>
      <xdr:rowOff>193040</xdr:rowOff>
    </xdr:from>
    <xdr:to>
      <xdr:col>12</xdr:col>
      <xdr:colOff>325120</xdr:colOff>
      <xdr:row>29</xdr:row>
      <xdr:rowOff>254000</xdr:rowOff>
    </xdr:to>
    <xdr:sp macro="" textlink="">
      <xdr:nvSpPr>
        <xdr:cNvPr id="4" name="右中かっこ 3">
          <a:extLst>
            <a:ext uri="{FF2B5EF4-FFF2-40B4-BE49-F238E27FC236}">
              <a16:creationId xmlns:a16="http://schemas.microsoft.com/office/drawing/2014/main" id="{D9D78729-664B-4491-94A4-979319837F81}"/>
            </a:ext>
          </a:extLst>
        </xdr:cNvPr>
        <xdr:cNvSpPr/>
      </xdr:nvSpPr>
      <xdr:spPr>
        <a:xfrm>
          <a:off x="13197840" y="13970000"/>
          <a:ext cx="396240" cy="1056640"/>
        </a:xfrm>
        <a:prstGeom prst="rightBrace">
          <a:avLst/>
        </a:prstGeom>
        <a:ln w="28575"/>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1107440</xdr:colOff>
      <xdr:row>35</xdr:row>
      <xdr:rowOff>142240</xdr:rowOff>
    </xdr:from>
    <xdr:to>
      <xdr:col>9</xdr:col>
      <xdr:colOff>518160</xdr:colOff>
      <xdr:row>37</xdr:row>
      <xdr:rowOff>254000</xdr:rowOff>
    </xdr:to>
    <xdr:sp macro="" textlink="">
      <xdr:nvSpPr>
        <xdr:cNvPr id="31" name="フリーフォーム: 図形 30">
          <a:extLst>
            <a:ext uri="{FF2B5EF4-FFF2-40B4-BE49-F238E27FC236}">
              <a16:creationId xmlns:a16="http://schemas.microsoft.com/office/drawing/2014/main" id="{0E5E10A1-54B7-4AC5-9357-3A1A79B6B6E9}"/>
            </a:ext>
          </a:extLst>
        </xdr:cNvPr>
        <xdr:cNvSpPr/>
      </xdr:nvSpPr>
      <xdr:spPr>
        <a:xfrm>
          <a:off x="10525760" y="16520160"/>
          <a:ext cx="711200" cy="660400"/>
        </a:xfrm>
        <a:custGeom>
          <a:avLst/>
          <a:gdLst>
            <a:gd name="connsiteX0" fmla="*/ 0 w 711200"/>
            <a:gd name="connsiteY0" fmla="*/ 0 h 660400"/>
            <a:gd name="connsiteX1" fmla="*/ 182880 w 711200"/>
            <a:gd name="connsiteY1" fmla="*/ 386080 h 660400"/>
            <a:gd name="connsiteX2" fmla="*/ 416560 w 711200"/>
            <a:gd name="connsiteY2" fmla="*/ 274320 h 660400"/>
            <a:gd name="connsiteX3" fmla="*/ 538480 w 711200"/>
            <a:gd name="connsiteY3" fmla="*/ 254000 h 660400"/>
            <a:gd name="connsiteX4" fmla="*/ 609600 w 711200"/>
            <a:gd name="connsiteY4" fmla="*/ 294640 h 660400"/>
            <a:gd name="connsiteX5" fmla="*/ 711200 w 711200"/>
            <a:gd name="connsiteY5" fmla="*/ 660400 h 6604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11200" h="660400">
              <a:moveTo>
                <a:pt x="0" y="0"/>
              </a:moveTo>
              <a:cubicBezTo>
                <a:pt x="56726" y="170180"/>
                <a:pt x="113453" y="340360"/>
                <a:pt x="182880" y="386080"/>
              </a:cubicBezTo>
              <a:cubicBezTo>
                <a:pt x="252307" y="431800"/>
                <a:pt x="357293" y="296333"/>
                <a:pt x="416560" y="274320"/>
              </a:cubicBezTo>
              <a:cubicBezTo>
                <a:pt x="475827" y="252307"/>
                <a:pt x="506307" y="250613"/>
                <a:pt x="538480" y="254000"/>
              </a:cubicBezTo>
              <a:cubicBezTo>
                <a:pt x="570653" y="257387"/>
                <a:pt x="580813" y="226907"/>
                <a:pt x="609600" y="294640"/>
              </a:cubicBezTo>
              <a:cubicBezTo>
                <a:pt x="638387" y="362373"/>
                <a:pt x="674793" y="511386"/>
                <a:pt x="711200" y="660400"/>
              </a:cubicBezTo>
            </a:path>
          </a:pathLst>
        </a:custGeom>
        <a:ln w="38100" cap="flat" cmpd="sng" algn="ctr">
          <a:solidFill>
            <a:srgbClr val="FFFF00"/>
          </a:solidFill>
          <a:prstDash val="sysDash"/>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rtlCol="0" anchor="ctr"/>
        <a:lstStyle/>
        <a:p>
          <a:pPr algn="l"/>
          <a:endParaRPr kumimoji="1" lang="ja-JP" altLang="en-US" sz="1100"/>
        </a:p>
      </xdr:txBody>
    </xdr:sp>
    <xdr:clientData/>
  </xdr:twoCellAnchor>
  <xdr:twoCellAnchor editAs="oneCell">
    <xdr:from>
      <xdr:col>2</xdr:col>
      <xdr:colOff>1</xdr:colOff>
      <xdr:row>1</xdr:row>
      <xdr:rowOff>0</xdr:rowOff>
    </xdr:from>
    <xdr:to>
      <xdr:col>5</xdr:col>
      <xdr:colOff>172721</xdr:colOff>
      <xdr:row>2</xdr:row>
      <xdr:rowOff>3295530</xdr:rowOff>
    </xdr:to>
    <xdr:pic>
      <xdr:nvPicPr>
        <xdr:cNvPr id="13" name="図 12">
          <a:extLst>
            <a:ext uri="{FF2B5EF4-FFF2-40B4-BE49-F238E27FC236}">
              <a16:creationId xmlns:a16="http://schemas.microsoft.com/office/drawing/2014/main" id="{CD1ADED1-8414-401F-9AE9-5FBD1337FE55}"/>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2590801" y="396240"/>
          <a:ext cx="3708400" cy="3691770"/>
        </a:xfrm>
        <a:prstGeom prst="rect">
          <a:avLst/>
        </a:prstGeom>
      </xdr:spPr>
    </xdr:pic>
    <xdr:clientData/>
  </xdr:twoCellAnchor>
  <xdr:twoCellAnchor editAs="oneCell">
    <xdr:from>
      <xdr:col>8</xdr:col>
      <xdr:colOff>471369</xdr:colOff>
      <xdr:row>48</xdr:row>
      <xdr:rowOff>111760</xdr:rowOff>
    </xdr:from>
    <xdr:to>
      <xdr:col>12</xdr:col>
      <xdr:colOff>1041225</xdr:colOff>
      <xdr:row>54</xdr:row>
      <xdr:rowOff>182880</xdr:rowOff>
    </xdr:to>
    <xdr:pic>
      <xdr:nvPicPr>
        <xdr:cNvPr id="30" name="図 29">
          <a:extLst>
            <a:ext uri="{FF2B5EF4-FFF2-40B4-BE49-F238E27FC236}">
              <a16:creationId xmlns:a16="http://schemas.microsoft.com/office/drawing/2014/main" id="{DD5AB1A1-A6BC-4266-BB09-1639E5064F16}"/>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9889689" y="18755360"/>
          <a:ext cx="4420496" cy="30581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2675</xdr:colOff>
      <xdr:row>22</xdr:row>
      <xdr:rowOff>0</xdr:rowOff>
    </xdr:from>
    <xdr:to>
      <xdr:col>18</xdr:col>
      <xdr:colOff>178340</xdr:colOff>
      <xdr:row>44</xdr:row>
      <xdr:rowOff>129702</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00888" y="3753255"/>
          <a:ext cx="175665" cy="3850532"/>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56745</xdr:colOff>
      <xdr:row>22</xdr:row>
      <xdr:rowOff>141862</xdr:rowOff>
    </xdr:from>
    <xdr:to>
      <xdr:col>4</xdr:col>
      <xdr:colOff>70930</xdr:colOff>
      <xdr:row>45</xdr:row>
      <xdr:rowOff>56745</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flipH="1">
          <a:off x="1945532" y="3895117"/>
          <a:ext cx="14185" cy="3805947"/>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Downloads/centernews&#227;&#131;&#188;Vol43-analysis%20method%20of%20agricultural%20chemical%20residue%20.pdf" TargetMode="External"/><Relationship Id="rId1" Type="http://schemas.openxmlformats.org/officeDocument/2006/relationships/hyperlink" Target="https://www.recall-plus.jp/info/42903"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y_food-safety@kxf.biglobe.ne.jp?subject=&#27880;&#25991;&#12539;&#21839;&#12356;&#21512;&#12431;&#12379;"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news.yahoo.co.jp/articles/3eeee17ec799899dd00cfe1c86550b0652eabdff" TargetMode="External"/><Relationship Id="rId3" Type="http://schemas.openxmlformats.org/officeDocument/2006/relationships/hyperlink" Target="https://news.tv-asahi.co.jp/news_society/articles/000251660.html" TargetMode="External"/><Relationship Id="rId7" Type="http://schemas.openxmlformats.org/officeDocument/2006/relationships/hyperlink" Target="https://www.jiji.com/jc/article?k=000000001.000099495&amp;g=prt" TargetMode="External"/><Relationship Id="rId2" Type="http://schemas.openxmlformats.org/officeDocument/2006/relationships/hyperlink" Target="https://topics.smt.docomo.ne.jp/article/saitama/region/saitama-20220415092720" TargetMode="External"/><Relationship Id="rId1" Type="http://schemas.openxmlformats.org/officeDocument/2006/relationships/hyperlink" Target="http://jcc.jp/sp/jiken/37698/" TargetMode="External"/><Relationship Id="rId6" Type="http://schemas.openxmlformats.org/officeDocument/2006/relationships/hyperlink" Target="https://www.saga-s.co.jp/articles/-/839821" TargetMode="External"/><Relationship Id="rId5" Type="http://schemas.openxmlformats.org/officeDocument/2006/relationships/hyperlink" Target="https://kisetsumimiyori.com/insutantkohi-kusaru/" TargetMode="External"/><Relationship Id="rId4" Type="http://schemas.openxmlformats.org/officeDocument/2006/relationships/hyperlink" Target="https://news.nifty.com/article/domestic/society/12159-1578685/"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kahoku.news/release/prw202204109802.html" TargetMode="External"/><Relationship Id="rId13" Type="http://schemas.openxmlformats.org/officeDocument/2006/relationships/printerSettings" Target="../printerSettings/printerSettings7.bin"/><Relationship Id="rId3" Type="http://schemas.openxmlformats.org/officeDocument/2006/relationships/hyperlink" Target="https://www.nna.jp/news/show/2323981" TargetMode="External"/><Relationship Id="rId7" Type="http://schemas.openxmlformats.org/officeDocument/2006/relationships/hyperlink" Target="https://www.nna.jp/news/show/2322396" TargetMode="External"/><Relationship Id="rId12" Type="http://schemas.openxmlformats.org/officeDocument/2006/relationships/hyperlink" Target="https://www.jetro.go.jp/biznews/2022/04/afa914e3615455c9.html" TargetMode="External"/><Relationship Id="rId2" Type="http://schemas.openxmlformats.org/officeDocument/2006/relationships/hyperlink" Target="https://gigazine.net/news/20220410-spaghetti-cooked-with-ruler/" TargetMode="External"/><Relationship Id="rId1" Type="http://schemas.openxmlformats.org/officeDocument/2006/relationships/hyperlink" Target="https://jp.wsj.com/articles/russian-fish-find-way-onto-american-tables-despite-import-ban-11649404637" TargetMode="External"/><Relationship Id="rId6" Type="http://schemas.openxmlformats.org/officeDocument/2006/relationships/hyperlink" Target="https://japan-indepth.jp/?p=65882" TargetMode="External"/><Relationship Id="rId11" Type="http://schemas.openxmlformats.org/officeDocument/2006/relationships/hyperlink" Target="https://www.nna.jp/news/show/2322887" TargetMode="External"/><Relationship Id="rId5" Type="http://schemas.openxmlformats.org/officeDocument/2006/relationships/hyperlink" Target="https://www.jetro.go.jp/biznews/2022/04/ec484b8888d048d1.html" TargetMode="External"/><Relationship Id="rId10" Type="http://schemas.openxmlformats.org/officeDocument/2006/relationships/hyperlink" Target="https://news.yahoo.co.jp/articles/2e73729bc43e42f9e9e3d118cce6073fe65e7ee8" TargetMode="External"/><Relationship Id="rId4" Type="http://schemas.openxmlformats.org/officeDocument/2006/relationships/hyperlink" Target="https://jp.reuters.com/article/ukraine-crisis-india-wheat-idJPKCN2M404R" TargetMode="External"/><Relationship Id="rId9" Type="http://schemas.openxmlformats.org/officeDocument/2006/relationships/hyperlink" Target="https://nordot.app/885135794108628992"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zoomScaleNormal="100" workbookViewId="0">
      <selection activeCell="H19" sqref="A9:H19"/>
    </sheetView>
  </sheetViews>
  <sheetFormatPr defaultRowHeight="13.2"/>
  <cols>
    <col min="1" max="1" width="15.21875" customWidth="1"/>
    <col min="2" max="2" width="8.2187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51" t="s">
        <v>505</v>
      </c>
      <c r="B1" s="252"/>
      <c r="C1" s="252"/>
      <c r="D1" s="252"/>
      <c r="E1" s="252"/>
      <c r="F1" s="252"/>
      <c r="G1" s="252"/>
      <c r="H1" s="252"/>
      <c r="I1" s="134"/>
    </row>
    <row r="2" spans="1:10">
      <c r="A2" s="253" t="s">
        <v>122</v>
      </c>
      <c r="B2" s="254"/>
      <c r="C2" s="254"/>
      <c r="D2" s="254"/>
      <c r="E2" s="254"/>
      <c r="F2" s="254"/>
      <c r="G2" s="254"/>
      <c r="H2" s="254"/>
      <c r="I2" s="134"/>
    </row>
    <row r="3" spans="1:10" ht="15.75" customHeight="1">
      <c r="A3" s="674" t="s">
        <v>29</v>
      </c>
      <c r="B3" s="675"/>
      <c r="C3" s="675"/>
      <c r="D3" s="675"/>
      <c r="E3" s="675"/>
      <c r="F3" s="675"/>
      <c r="G3" s="675"/>
      <c r="H3" s="676"/>
      <c r="I3" s="134"/>
    </row>
    <row r="4" spans="1:10">
      <c r="A4" s="253" t="s">
        <v>195</v>
      </c>
      <c r="B4" s="254"/>
      <c r="C4" s="254"/>
      <c r="D4" s="254"/>
      <c r="E4" s="254"/>
      <c r="F4" s="254"/>
      <c r="G4" s="254"/>
      <c r="H4" s="254"/>
      <c r="I4" s="134"/>
    </row>
    <row r="5" spans="1:10">
      <c r="A5" s="253" t="s">
        <v>123</v>
      </c>
      <c r="B5" s="254"/>
      <c r="C5" s="254"/>
      <c r="D5" s="254"/>
      <c r="E5" s="254"/>
      <c r="F5" s="254"/>
      <c r="G5" s="254"/>
      <c r="H5" s="254"/>
      <c r="I5" s="134"/>
    </row>
    <row r="6" spans="1:10">
      <c r="A6" s="255" t="s">
        <v>122</v>
      </c>
      <c r="B6" s="256"/>
      <c r="C6" s="256"/>
      <c r="D6" s="256"/>
      <c r="E6" s="256"/>
      <c r="F6" s="256"/>
      <c r="G6" s="256"/>
      <c r="H6" s="256"/>
      <c r="I6" s="134"/>
    </row>
    <row r="7" spans="1:10">
      <c r="A7" s="255" t="s">
        <v>124</v>
      </c>
      <c r="B7" s="256"/>
      <c r="C7" s="256"/>
      <c r="D7" s="256"/>
      <c r="E7" s="256"/>
      <c r="F7" s="256"/>
      <c r="G7" s="256"/>
      <c r="H7" s="256"/>
      <c r="I7" s="134"/>
    </row>
    <row r="8" spans="1:10">
      <c r="A8" s="257" t="s">
        <v>125</v>
      </c>
      <c r="B8" s="258"/>
      <c r="C8" s="258"/>
      <c r="D8" s="258"/>
      <c r="E8" s="258"/>
      <c r="F8" s="258"/>
      <c r="G8" s="258"/>
      <c r="H8" s="258"/>
      <c r="I8" s="134"/>
    </row>
    <row r="9" spans="1:10" ht="15" customHeight="1">
      <c r="A9" s="353" t="s">
        <v>126</v>
      </c>
      <c r="B9" s="354" t="str">
        <f>+'14　食中毒記事等 '!A8</f>
        <v>＜ＢＵＺＺエンタランキング＞給食ニラが有毒スイセン・子育て施設で園児食中毒</v>
      </c>
      <c r="C9" s="355"/>
      <c r="D9" s="355"/>
      <c r="E9" s="355"/>
      <c r="F9" s="355"/>
      <c r="G9" s="355"/>
      <c r="H9" s="355"/>
      <c r="I9" s="134"/>
    </row>
    <row r="10" spans="1:10" ht="15" customHeight="1">
      <c r="A10" s="353" t="s">
        <v>127</v>
      </c>
      <c r="B10" s="451" t="str">
        <f>+'14　ノロウイルス関連情報 '!H72</f>
        <v>管理レベル「2」　</v>
      </c>
      <c r="C10" s="451" t="s">
        <v>245</v>
      </c>
      <c r="D10" s="356">
        <f>+'14　ノロウイルス関連情報 '!G73</f>
        <v>2.93</v>
      </c>
      <c r="E10" s="451" t="s">
        <v>246</v>
      </c>
      <c r="F10" s="357">
        <f>+'14　ノロウイルス関連情報 '!I73</f>
        <v>0.12000000000000011</v>
      </c>
      <c r="G10" s="355" t="s">
        <v>138</v>
      </c>
      <c r="H10" s="355"/>
      <c r="I10" s="134"/>
    </row>
    <row r="11" spans="1:10" s="157" customFormat="1" ht="15" customHeight="1">
      <c r="A11" s="358" t="s">
        <v>128</v>
      </c>
      <c r="B11" s="680" t="str">
        <f>+'14　 残留農薬　等 '!A2</f>
        <v>徳島県立保健製薬環境センターニュース Vol.43</v>
      </c>
      <c r="C11" s="680"/>
      <c r="D11" s="680"/>
      <c r="E11" s="680"/>
      <c r="F11" s="680"/>
      <c r="G11" s="680"/>
      <c r="H11" s="359"/>
      <c r="I11" s="156"/>
      <c r="J11" s="157" t="s">
        <v>129</v>
      </c>
    </row>
    <row r="12" spans="1:10" ht="15" customHeight="1">
      <c r="A12" s="353" t="s">
        <v>130</v>
      </c>
      <c r="B12" s="354" t="str">
        <f>+'14　食品表示'!A2</f>
        <v>機能性表示食品「広告」の一斉指導を考察</v>
      </c>
      <c r="C12" s="355"/>
      <c r="D12" s="355"/>
      <c r="E12" s="355"/>
      <c r="F12" s="355"/>
      <c r="G12" s="355"/>
      <c r="H12" s="355"/>
      <c r="I12" s="134"/>
    </row>
    <row r="13" spans="1:10" ht="15" customHeight="1">
      <c r="A13" s="353" t="s">
        <v>131</v>
      </c>
      <c r="B13" s="360" t="str">
        <f>+'14　海外情報'!B3</f>
        <v>ウクライナ</v>
      </c>
      <c r="C13" s="355" t="str">
        <f>+'14　海外情報'!A2</f>
        <v>ウクライナ侵攻で小麦高騰、外食価格が上昇 - NNA ASIA・韓国・農林・水産　NNA ASIA</v>
      </c>
      <c r="D13" s="355"/>
      <c r="E13" s="355"/>
      <c r="F13" s="355"/>
      <c r="G13" s="355"/>
      <c r="H13" s="355"/>
      <c r="I13" s="134"/>
    </row>
    <row r="14" spans="1:10" ht="15" customHeight="1">
      <c r="A14" s="360" t="s">
        <v>132</v>
      </c>
      <c r="B14" s="361" t="str">
        <f>+'14　海外情報'!B5</f>
        <v>インド</v>
      </c>
      <c r="C14" s="677" t="str">
        <f>+'14　海外情報'!A5</f>
        <v>インド、世界の小麦需要に対応可能　生産高は過去最高見込む＝高官 ｜ ロイター</v>
      </c>
      <c r="D14" s="677"/>
      <c r="E14" s="677"/>
      <c r="F14" s="677"/>
      <c r="G14" s="677"/>
      <c r="H14" s="678"/>
      <c r="I14" s="134"/>
    </row>
    <row r="15" spans="1:10" ht="15" customHeight="1">
      <c r="A15" s="353" t="s">
        <v>133</v>
      </c>
      <c r="B15" s="354" t="str">
        <f>+'14　感染症統計'!A20</f>
        <v>※2022年 第14週（4/4～4/10） 現在</v>
      </c>
      <c r="C15" s="355"/>
      <c r="D15" s="354" t="s">
        <v>175</v>
      </c>
      <c r="E15" s="355"/>
      <c r="F15" s="355"/>
      <c r="G15" s="355"/>
      <c r="H15" s="355"/>
      <c r="I15" s="134"/>
    </row>
    <row r="16" spans="1:10" ht="15" customHeight="1">
      <c r="A16" s="353" t="s">
        <v>134</v>
      </c>
      <c r="B16" s="679" t="str">
        <f>+'13　感染症情報'!B2</f>
        <v>2022年第13週（3月28日〜4月3日）</v>
      </c>
      <c r="C16" s="679"/>
      <c r="D16" s="679"/>
      <c r="E16" s="679"/>
      <c r="F16" s="679"/>
      <c r="G16" s="679"/>
      <c r="H16" s="355"/>
      <c r="I16" s="134"/>
    </row>
    <row r="17" spans="1:14" ht="15" customHeight="1">
      <c r="A17" s="353" t="s">
        <v>251</v>
      </c>
      <c r="B17" s="365" t="str">
        <f>+'14 衛生訓話'!A2</f>
        <v>　　　　　今週のお題(私物を食品製造・調理現場に持ち込まない)</v>
      </c>
      <c r="C17" s="355"/>
      <c r="D17" s="355"/>
      <c r="E17" s="355"/>
      <c r="F17" s="362"/>
      <c r="G17" s="355"/>
      <c r="H17" s="355"/>
      <c r="I17" s="134"/>
    </row>
    <row r="18" spans="1:14" ht="15" customHeight="1">
      <c r="A18" s="353" t="s">
        <v>139</v>
      </c>
      <c r="B18" s="355" t="str">
        <f>+'14　新型コロナウイルス情報'!C4</f>
        <v>今週の新型コロナ 新規感染者数　世界で597万人(対前週の増加に対して更に168万人)減少</v>
      </c>
      <c r="C18" s="355"/>
      <c r="D18" s="355"/>
      <c r="E18" s="355"/>
      <c r="F18" s="355" t="s">
        <v>21</v>
      </c>
      <c r="G18" s="355"/>
      <c r="H18" s="355"/>
      <c r="I18" s="134"/>
    </row>
    <row r="19" spans="1:14" s="195" customFormat="1" ht="15" customHeight="1">
      <c r="A19" s="353" t="s">
        <v>199</v>
      </c>
      <c r="B19" s="355" t="s">
        <v>512</v>
      </c>
      <c r="C19" s="355"/>
      <c r="D19" s="355"/>
      <c r="E19" s="355"/>
      <c r="F19" s="355"/>
      <c r="G19" s="355"/>
      <c r="H19" s="355"/>
      <c r="I19" s="134"/>
    </row>
    <row r="20" spans="1:14">
      <c r="A20" s="257" t="s">
        <v>125</v>
      </c>
      <c r="B20" s="258"/>
      <c r="C20" s="258"/>
      <c r="D20" s="258"/>
      <c r="E20" s="258"/>
      <c r="F20" s="258"/>
      <c r="G20" s="258"/>
      <c r="H20" s="258"/>
      <c r="I20" s="134"/>
    </row>
    <row r="21" spans="1:14">
      <c r="A21" s="255" t="s">
        <v>21</v>
      </c>
      <c r="B21" s="256"/>
      <c r="C21" s="256"/>
      <c r="D21" s="256"/>
      <c r="E21" s="256"/>
      <c r="F21" s="256"/>
      <c r="G21" s="256"/>
      <c r="H21" s="256"/>
      <c r="I21" s="134"/>
    </row>
    <row r="22" spans="1:14">
      <c r="A22" s="135" t="s">
        <v>135</v>
      </c>
      <c r="I22" s="134"/>
    </row>
    <row r="23" spans="1:14">
      <c r="A23" s="134"/>
      <c r="I23" s="134"/>
    </row>
    <row r="24" spans="1:14">
      <c r="A24" s="134"/>
      <c r="I24" s="134"/>
    </row>
    <row r="25" spans="1:14">
      <c r="A25" s="134"/>
      <c r="I25" s="134"/>
      <c r="N25" t="s">
        <v>175</v>
      </c>
    </row>
    <row r="26" spans="1:14">
      <c r="A26" s="134"/>
      <c r="I26" s="134"/>
    </row>
    <row r="27" spans="1:14">
      <c r="A27" s="134"/>
      <c r="I27" s="134"/>
    </row>
    <row r="28" spans="1:14">
      <c r="A28" s="134"/>
      <c r="I28" s="134"/>
    </row>
    <row r="29" spans="1:14">
      <c r="A29" s="134"/>
      <c r="I29" s="134"/>
    </row>
    <row r="30" spans="1:14">
      <c r="A30" s="134"/>
      <c r="I30" s="134"/>
    </row>
    <row r="31" spans="1:14">
      <c r="A31" s="134"/>
      <c r="I31" s="134"/>
    </row>
    <row r="32" spans="1:14">
      <c r="A32" s="134"/>
      <c r="I32" s="134"/>
    </row>
    <row r="33" spans="1:9" ht="13.8" thickBot="1">
      <c r="A33" s="136"/>
      <c r="B33" s="137"/>
      <c r="C33" s="137"/>
      <c r="D33" s="137"/>
      <c r="E33" s="137"/>
      <c r="F33" s="137"/>
      <c r="G33" s="137"/>
      <c r="H33" s="137"/>
      <c r="I33" s="134"/>
    </row>
    <row r="34" spans="1:9" ht="13.8" thickTop="1"/>
    <row r="37" spans="1:9" ht="24.6">
      <c r="A37" s="171" t="s">
        <v>160</v>
      </c>
    </row>
    <row r="38" spans="1:9" ht="40.5" customHeight="1">
      <c r="A38" s="681" t="s">
        <v>161</v>
      </c>
      <c r="B38" s="681"/>
      <c r="C38" s="681"/>
      <c r="D38" s="681"/>
      <c r="E38" s="681"/>
      <c r="F38" s="681"/>
      <c r="G38" s="681"/>
    </row>
    <row r="39" spans="1:9" ht="30.75" customHeight="1">
      <c r="A39" s="673" t="s">
        <v>162</v>
      </c>
      <c r="B39" s="673"/>
      <c r="C39" s="673"/>
      <c r="D39" s="673"/>
      <c r="E39" s="673"/>
      <c r="F39" s="673"/>
      <c r="G39" s="673"/>
    </row>
    <row r="40" spans="1:9" ht="15">
      <c r="A40" s="172"/>
    </row>
    <row r="41" spans="1:9" ht="69.75" customHeight="1">
      <c r="A41" s="668" t="s">
        <v>170</v>
      </c>
      <c r="B41" s="668"/>
      <c r="C41" s="668"/>
      <c r="D41" s="668"/>
      <c r="E41" s="668"/>
      <c r="F41" s="668"/>
      <c r="G41" s="668"/>
    </row>
    <row r="42" spans="1:9" ht="35.25" customHeight="1">
      <c r="A42" s="673" t="s">
        <v>163</v>
      </c>
      <c r="B42" s="673"/>
      <c r="C42" s="673"/>
      <c r="D42" s="673"/>
      <c r="E42" s="673"/>
      <c r="F42" s="673"/>
      <c r="G42" s="673"/>
    </row>
    <row r="43" spans="1:9" ht="59.25" customHeight="1">
      <c r="A43" s="668" t="s">
        <v>164</v>
      </c>
      <c r="B43" s="668"/>
      <c r="C43" s="668"/>
      <c r="D43" s="668"/>
      <c r="E43" s="668"/>
      <c r="F43" s="668"/>
      <c r="G43" s="668"/>
    </row>
    <row r="44" spans="1:9" ht="15">
      <c r="A44" s="173"/>
    </row>
    <row r="45" spans="1:9" ht="27.75" customHeight="1">
      <c r="A45" s="670" t="s">
        <v>165</v>
      </c>
      <c r="B45" s="670"/>
      <c r="C45" s="670"/>
      <c r="D45" s="670"/>
      <c r="E45" s="670"/>
      <c r="F45" s="670"/>
      <c r="G45" s="670"/>
    </row>
    <row r="46" spans="1:9" ht="53.25" customHeight="1">
      <c r="A46" s="669" t="s">
        <v>171</v>
      </c>
      <c r="B46" s="668"/>
      <c r="C46" s="668"/>
      <c r="D46" s="668"/>
      <c r="E46" s="668"/>
      <c r="F46" s="668"/>
      <c r="G46" s="668"/>
    </row>
    <row r="47" spans="1:9" ht="15">
      <c r="A47" s="173"/>
    </row>
    <row r="48" spans="1:9" ht="32.25" customHeight="1">
      <c r="A48" s="670" t="s">
        <v>166</v>
      </c>
      <c r="B48" s="670"/>
      <c r="C48" s="670"/>
      <c r="D48" s="670"/>
      <c r="E48" s="670"/>
      <c r="F48" s="670"/>
      <c r="G48" s="670"/>
    </row>
    <row r="49" spans="1:7" ht="15">
      <c r="A49" s="172"/>
    </row>
    <row r="50" spans="1:7" ht="87" customHeight="1">
      <c r="A50" s="669" t="s">
        <v>172</v>
      </c>
      <c r="B50" s="668"/>
      <c r="C50" s="668"/>
      <c r="D50" s="668"/>
      <c r="E50" s="668"/>
      <c r="F50" s="668"/>
      <c r="G50" s="668"/>
    </row>
    <row r="51" spans="1:7" ht="15">
      <c r="A51" s="173"/>
    </row>
    <row r="52" spans="1:7" ht="32.25" customHeight="1">
      <c r="A52" s="670" t="s">
        <v>167</v>
      </c>
      <c r="B52" s="670"/>
      <c r="C52" s="670"/>
      <c r="D52" s="670"/>
      <c r="E52" s="670"/>
      <c r="F52" s="670"/>
      <c r="G52" s="670"/>
    </row>
    <row r="53" spans="1:7" ht="29.25" customHeight="1">
      <c r="A53" s="668" t="s">
        <v>168</v>
      </c>
      <c r="B53" s="668"/>
      <c r="C53" s="668"/>
      <c r="D53" s="668"/>
      <c r="E53" s="668"/>
      <c r="F53" s="668"/>
      <c r="G53" s="668"/>
    </row>
    <row r="54" spans="1:7" ht="15">
      <c r="A54" s="173"/>
    </row>
    <row r="55" spans="1:7" s="157" customFormat="1" ht="110.25" customHeight="1">
      <c r="A55" s="671" t="s">
        <v>173</v>
      </c>
      <c r="B55" s="672"/>
      <c r="C55" s="672"/>
      <c r="D55" s="672"/>
      <c r="E55" s="672"/>
      <c r="F55" s="672"/>
      <c r="G55" s="672"/>
    </row>
    <row r="56" spans="1:7" ht="34.5" customHeight="1">
      <c r="A56" s="673" t="s">
        <v>169</v>
      </c>
      <c r="B56" s="673"/>
      <c r="C56" s="673"/>
      <c r="D56" s="673"/>
      <c r="E56" s="673"/>
      <c r="F56" s="673"/>
      <c r="G56" s="673"/>
    </row>
    <row r="57" spans="1:7" ht="114" customHeight="1">
      <c r="A57" s="669" t="s">
        <v>174</v>
      </c>
      <c r="B57" s="668"/>
      <c r="C57" s="668"/>
      <c r="D57" s="668"/>
      <c r="E57" s="668"/>
      <c r="F57" s="668"/>
      <c r="G57" s="668"/>
    </row>
    <row r="58" spans="1:7" ht="109.5" customHeight="1">
      <c r="A58" s="668"/>
      <c r="B58" s="668"/>
      <c r="C58" s="668"/>
      <c r="D58" s="668"/>
      <c r="E58" s="668"/>
      <c r="F58" s="668"/>
      <c r="G58" s="668"/>
    </row>
    <row r="59" spans="1:7" ht="15">
      <c r="A59" s="173"/>
    </row>
    <row r="60" spans="1:7" s="170" customFormat="1" ht="57.75" customHeight="1">
      <c r="A60" s="668"/>
      <c r="B60" s="668"/>
      <c r="C60" s="668"/>
      <c r="D60" s="668"/>
      <c r="E60" s="668"/>
      <c r="F60" s="668"/>
      <c r="G60" s="668"/>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4"/>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8"/>
  <sheetViews>
    <sheetView view="pageBreakPreview" zoomScale="99" zoomScaleNormal="100" zoomScaleSheetLayoutView="99" workbookViewId="0">
      <selection activeCell="G12" sqref="G12"/>
    </sheetView>
  </sheetViews>
  <sheetFormatPr defaultColWidth="9" defaultRowHeight="13.2"/>
  <cols>
    <col min="1" max="1" width="21.33203125" style="50" customWidth="1"/>
    <col min="2" max="2" width="19.77734375" style="50" customWidth="1"/>
    <col min="3" max="3" width="80.21875" style="495" customWidth="1"/>
    <col min="4" max="4" width="14.44140625" style="51" customWidth="1"/>
    <col min="5" max="5" width="13.6640625" style="51" customWidth="1"/>
    <col min="6" max="6" width="13.88671875" style="45" customWidth="1"/>
    <col min="7" max="7" width="58.6640625" style="45" customWidth="1"/>
    <col min="8" max="10" width="9" style="45"/>
    <col min="11" max="11" width="14.109375" style="45" customWidth="1"/>
    <col min="12" max="16384" width="9" style="45"/>
  </cols>
  <sheetData>
    <row r="1" spans="1:5" ht="44.25" customHeight="1">
      <c r="A1" s="533" t="s">
        <v>306</v>
      </c>
      <c r="B1" s="534" t="s">
        <v>239</v>
      </c>
      <c r="C1" s="535" t="s">
        <v>365</v>
      </c>
      <c r="D1" s="536" t="s">
        <v>25</v>
      </c>
      <c r="E1" s="537" t="s">
        <v>26</v>
      </c>
    </row>
    <row r="2" spans="1:5" s="191" customFormat="1" ht="22.95" customHeight="1">
      <c r="A2" s="538" t="s">
        <v>289</v>
      </c>
      <c r="B2" s="538" t="s">
        <v>290</v>
      </c>
      <c r="C2" s="612" t="s">
        <v>352</v>
      </c>
      <c r="D2" s="539">
        <v>44665</v>
      </c>
      <c r="E2" s="539">
        <v>44666</v>
      </c>
    </row>
    <row r="3" spans="1:5" s="191" customFormat="1" ht="22.95" customHeight="1">
      <c r="A3" s="538" t="s">
        <v>289</v>
      </c>
      <c r="B3" s="538" t="s">
        <v>311</v>
      </c>
      <c r="C3" s="590" t="s">
        <v>353</v>
      </c>
      <c r="D3" s="539">
        <v>44665</v>
      </c>
      <c r="E3" s="539">
        <v>44666</v>
      </c>
    </row>
    <row r="4" spans="1:5" s="191" customFormat="1" ht="22.95" customHeight="1">
      <c r="A4" s="538" t="s">
        <v>289</v>
      </c>
      <c r="B4" s="538" t="s">
        <v>295</v>
      </c>
      <c r="C4" s="589" t="s">
        <v>354</v>
      </c>
      <c r="D4" s="539">
        <v>44665</v>
      </c>
      <c r="E4" s="539">
        <v>44665</v>
      </c>
    </row>
    <row r="5" spans="1:5" s="191" customFormat="1" ht="22.95" customHeight="1">
      <c r="A5" s="538" t="s">
        <v>289</v>
      </c>
      <c r="B5" s="538" t="s">
        <v>312</v>
      </c>
      <c r="C5" s="588" t="s">
        <v>355</v>
      </c>
      <c r="D5" s="539">
        <v>44665</v>
      </c>
      <c r="E5" s="539">
        <v>44665</v>
      </c>
    </row>
    <row r="6" spans="1:5" s="191" customFormat="1" ht="22.95" customHeight="1">
      <c r="A6" s="538" t="s">
        <v>289</v>
      </c>
      <c r="B6" s="538" t="s">
        <v>313</v>
      </c>
      <c r="C6" s="589" t="s">
        <v>356</v>
      </c>
      <c r="D6" s="539">
        <v>44664</v>
      </c>
      <c r="E6" s="539">
        <v>44665</v>
      </c>
    </row>
    <row r="7" spans="1:5" s="191" customFormat="1" ht="22.95" customHeight="1">
      <c r="A7" s="538" t="s">
        <v>289</v>
      </c>
      <c r="B7" s="538" t="s">
        <v>314</v>
      </c>
      <c r="C7" s="588" t="s">
        <v>357</v>
      </c>
      <c r="D7" s="539">
        <v>44664</v>
      </c>
      <c r="E7" s="539">
        <v>44665</v>
      </c>
    </row>
    <row r="8" spans="1:5" s="191" customFormat="1" ht="22.95" customHeight="1">
      <c r="A8" s="538" t="s">
        <v>289</v>
      </c>
      <c r="B8" s="538" t="s">
        <v>315</v>
      </c>
      <c r="C8" s="589" t="s">
        <v>358</v>
      </c>
      <c r="D8" s="539">
        <v>44664</v>
      </c>
      <c r="E8" s="539">
        <v>44665</v>
      </c>
    </row>
    <row r="9" spans="1:5" s="191" customFormat="1" ht="22.95" customHeight="1">
      <c r="A9" s="538" t="s">
        <v>296</v>
      </c>
      <c r="B9" s="538" t="s">
        <v>316</v>
      </c>
      <c r="C9" s="588" t="s">
        <v>359</v>
      </c>
      <c r="D9" s="539">
        <v>44664</v>
      </c>
      <c r="E9" s="539">
        <v>44665</v>
      </c>
    </row>
    <row r="10" spans="1:5" s="191" customFormat="1" ht="22.95" customHeight="1">
      <c r="A10" s="538" t="s">
        <v>296</v>
      </c>
      <c r="B10" s="538" t="s">
        <v>317</v>
      </c>
      <c r="C10" s="591" t="s">
        <v>360</v>
      </c>
      <c r="D10" s="539">
        <v>44663</v>
      </c>
      <c r="E10" s="539">
        <v>44664</v>
      </c>
    </row>
    <row r="11" spans="1:5" s="191" customFormat="1" ht="22.95" customHeight="1">
      <c r="A11" s="538" t="s">
        <v>318</v>
      </c>
      <c r="B11" s="538" t="s">
        <v>319</v>
      </c>
      <c r="C11" s="590" t="s">
        <v>361</v>
      </c>
      <c r="D11" s="539">
        <v>44663</v>
      </c>
      <c r="E11" s="539">
        <v>44664</v>
      </c>
    </row>
    <row r="12" spans="1:5" s="191" customFormat="1" ht="22.95" customHeight="1">
      <c r="A12" s="538" t="s">
        <v>289</v>
      </c>
      <c r="B12" s="538" t="s">
        <v>319</v>
      </c>
      <c r="C12" s="590" t="s">
        <v>362</v>
      </c>
      <c r="D12" s="539">
        <v>44663</v>
      </c>
      <c r="E12" s="539">
        <v>44664</v>
      </c>
    </row>
    <row r="13" spans="1:5" s="191" customFormat="1" ht="22.95" customHeight="1">
      <c r="A13" s="538" t="s">
        <v>318</v>
      </c>
      <c r="B13" s="538" t="s">
        <v>320</v>
      </c>
      <c r="C13" s="590" t="s">
        <v>363</v>
      </c>
      <c r="D13" s="539">
        <v>44663</v>
      </c>
      <c r="E13" s="539">
        <v>44664</v>
      </c>
    </row>
    <row r="14" spans="1:5" s="191" customFormat="1" ht="22.95" customHeight="1">
      <c r="A14" s="538" t="s">
        <v>293</v>
      </c>
      <c r="B14" s="538" t="s">
        <v>291</v>
      </c>
      <c r="C14" s="588" t="s">
        <v>364</v>
      </c>
      <c r="D14" s="539">
        <v>44663</v>
      </c>
      <c r="E14" s="539">
        <v>44664</v>
      </c>
    </row>
    <row r="15" spans="1:5" s="191" customFormat="1" ht="22.95" customHeight="1">
      <c r="A15" s="538" t="s">
        <v>293</v>
      </c>
      <c r="B15" s="538" t="s">
        <v>321</v>
      </c>
      <c r="C15" s="590" t="s">
        <v>322</v>
      </c>
      <c r="D15" s="539">
        <v>44663</v>
      </c>
      <c r="E15" s="539">
        <v>44663</v>
      </c>
    </row>
    <row r="16" spans="1:5" s="191" customFormat="1" ht="22.95" customHeight="1">
      <c r="A16" s="538" t="s">
        <v>296</v>
      </c>
      <c r="B16" s="538" t="s">
        <v>323</v>
      </c>
      <c r="C16" s="589" t="s">
        <v>324</v>
      </c>
      <c r="D16" s="539">
        <v>44663</v>
      </c>
      <c r="E16" s="539">
        <v>44663</v>
      </c>
    </row>
    <row r="17" spans="1:5" s="191" customFormat="1" ht="22.95" customHeight="1">
      <c r="A17" s="538" t="s">
        <v>289</v>
      </c>
      <c r="B17" s="538" t="s">
        <v>325</v>
      </c>
      <c r="C17" s="589" t="s">
        <v>326</v>
      </c>
      <c r="D17" s="539">
        <v>44663</v>
      </c>
      <c r="E17" s="539">
        <v>44663</v>
      </c>
    </row>
    <row r="18" spans="1:5" s="191" customFormat="1" ht="22.95" customHeight="1">
      <c r="A18" s="538" t="s">
        <v>289</v>
      </c>
      <c r="B18" s="538" t="s">
        <v>327</v>
      </c>
      <c r="C18" s="590" t="s">
        <v>328</v>
      </c>
      <c r="D18" s="539">
        <v>44663</v>
      </c>
      <c r="E18" s="539">
        <v>44663</v>
      </c>
    </row>
    <row r="19" spans="1:5" s="191" customFormat="1" ht="22.95" customHeight="1">
      <c r="A19" s="538" t="s">
        <v>293</v>
      </c>
      <c r="B19" s="538" t="s">
        <v>329</v>
      </c>
      <c r="C19" s="612" t="s">
        <v>330</v>
      </c>
      <c r="D19" s="539">
        <v>44663</v>
      </c>
      <c r="E19" s="539">
        <v>44663</v>
      </c>
    </row>
    <row r="20" spans="1:5" s="191" customFormat="1" ht="22.95" customHeight="1">
      <c r="A20" s="538" t="s">
        <v>296</v>
      </c>
      <c r="B20" s="538" t="s">
        <v>331</v>
      </c>
      <c r="C20" s="588" t="s">
        <v>332</v>
      </c>
      <c r="D20" s="539">
        <v>44662</v>
      </c>
      <c r="E20" s="539">
        <v>44663</v>
      </c>
    </row>
    <row r="21" spans="1:5" s="191" customFormat="1" ht="22.95" customHeight="1">
      <c r="A21" s="538" t="s">
        <v>293</v>
      </c>
      <c r="B21" s="538" t="s">
        <v>325</v>
      </c>
      <c r="C21" s="590" t="s">
        <v>333</v>
      </c>
      <c r="D21" s="539">
        <v>44662</v>
      </c>
      <c r="E21" s="539">
        <v>44663</v>
      </c>
    </row>
    <row r="22" spans="1:5" s="191" customFormat="1" ht="22.95" customHeight="1">
      <c r="A22" s="538" t="s">
        <v>289</v>
      </c>
      <c r="B22" s="538" t="s">
        <v>334</v>
      </c>
      <c r="C22" s="589" t="s">
        <v>335</v>
      </c>
      <c r="D22" s="539">
        <v>44662</v>
      </c>
      <c r="E22" s="539">
        <v>44663</v>
      </c>
    </row>
    <row r="23" spans="1:5" s="191" customFormat="1" ht="22.95" customHeight="1">
      <c r="A23" s="538" t="s">
        <v>293</v>
      </c>
      <c r="B23" s="538" t="s">
        <v>336</v>
      </c>
      <c r="C23" s="590" t="s">
        <v>337</v>
      </c>
      <c r="D23" s="539">
        <v>44662</v>
      </c>
      <c r="E23" s="539">
        <v>44663</v>
      </c>
    </row>
    <row r="24" spans="1:5" s="191" customFormat="1" ht="22.95" customHeight="1">
      <c r="A24" s="538" t="s">
        <v>293</v>
      </c>
      <c r="B24" s="538" t="s">
        <v>338</v>
      </c>
      <c r="C24" s="588" t="s">
        <v>339</v>
      </c>
      <c r="D24" s="539">
        <v>44662</v>
      </c>
      <c r="E24" s="539">
        <v>44663</v>
      </c>
    </row>
    <row r="25" spans="1:5" s="191" customFormat="1" ht="22.95" customHeight="1">
      <c r="A25" s="538" t="s">
        <v>289</v>
      </c>
      <c r="B25" s="538" t="s">
        <v>294</v>
      </c>
      <c r="C25" s="589" t="s">
        <v>340</v>
      </c>
      <c r="D25" s="539">
        <v>44662</v>
      </c>
      <c r="E25" s="539">
        <v>44663</v>
      </c>
    </row>
    <row r="26" spans="1:5" s="191" customFormat="1" ht="22.95" customHeight="1">
      <c r="A26" s="538" t="s">
        <v>293</v>
      </c>
      <c r="B26" s="538" t="s">
        <v>341</v>
      </c>
      <c r="C26" s="589" t="s">
        <v>342</v>
      </c>
      <c r="D26" s="539">
        <v>44662</v>
      </c>
      <c r="E26" s="539">
        <v>44663</v>
      </c>
    </row>
    <row r="27" spans="1:5" s="191" customFormat="1" ht="22.95" customHeight="1">
      <c r="A27" s="538" t="s">
        <v>289</v>
      </c>
      <c r="B27" s="538" t="s">
        <v>343</v>
      </c>
      <c r="C27" s="588" t="s">
        <v>344</v>
      </c>
      <c r="D27" s="539">
        <v>44662</v>
      </c>
      <c r="E27" s="539">
        <v>44663</v>
      </c>
    </row>
    <row r="28" spans="1:5" s="191" customFormat="1" ht="22.95" customHeight="1">
      <c r="A28" s="538" t="s">
        <v>318</v>
      </c>
      <c r="B28" s="538" t="s">
        <v>345</v>
      </c>
      <c r="C28" s="588" t="s">
        <v>346</v>
      </c>
      <c r="D28" s="539">
        <v>44661</v>
      </c>
      <c r="E28" s="539">
        <v>44662</v>
      </c>
    </row>
    <row r="29" spans="1:5" s="191" customFormat="1" ht="22.95" customHeight="1">
      <c r="A29" s="538" t="s">
        <v>293</v>
      </c>
      <c r="B29" s="538" t="s">
        <v>347</v>
      </c>
      <c r="C29" s="612" t="s">
        <v>348</v>
      </c>
      <c r="D29" s="539">
        <v>44659</v>
      </c>
      <c r="E29" s="539">
        <v>44662</v>
      </c>
    </row>
    <row r="30" spans="1:5" s="191" customFormat="1" ht="22.95" customHeight="1">
      <c r="A30" s="538" t="s">
        <v>296</v>
      </c>
      <c r="B30" s="538" t="s">
        <v>349</v>
      </c>
      <c r="C30" s="588" t="s">
        <v>350</v>
      </c>
      <c r="D30" s="539">
        <v>44661</v>
      </c>
      <c r="E30" s="539">
        <v>44662</v>
      </c>
    </row>
    <row r="31" spans="1:5" s="191" customFormat="1" ht="22.95" customHeight="1">
      <c r="A31" s="538" t="s">
        <v>289</v>
      </c>
      <c r="B31" s="538" t="s">
        <v>292</v>
      </c>
      <c r="C31" s="588" t="s">
        <v>351</v>
      </c>
      <c r="D31" s="539">
        <v>44659</v>
      </c>
      <c r="E31" s="539">
        <v>44662</v>
      </c>
    </row>
    <row r="32" spans="1:5" s="191" customFormat="1" ht="22.2" customHeight="1" thickBot="1">
      <c r="A32" s="302"/>
      <c r="B32" s="303"/>
      <c r="C32" s="303"/>
      <c r="D32" s="297"/>
      <c r="E32" s="298"/>
    </row>
    <row r="33" spans="1:11" s="191" customFormat="1" ht="22.2" customHeight="1">
      <c r="A33" s="299"/>
      <c r="B33" s="300"/>
      <c r="C33" s="301"/>
      <c r="D33" s="300"/>
      <c r="E33" s="300"/>
    </row>
    <row r="34" spans="1:11" s="191" customFormat="1" ht="18" customHeight="1">
      <c r="A34" s="293"/>
      <c r="B34" s="294"/>
      <c r="C34" s="492" t="s">
        <v>235</v>
      </c>
      <c r="D34" s="295"/>
      <c r="E34" s="295"/>
    </row>
    <row r="35" spans="1:11" ht="18.75" customHeight="1">
      <c r="A35" s="45"/>
      <c r="B35" s="45"/>
      <c r="C35" s="191"/>
      <c r="D35" s="45"/>
      <c r="E35" s="45"/>
    </row>
    <row r="36" spans="1:11" ht="9" customHeight="1">
      <c r="A36" s="46"/>
      <c r="B36" s="47"/>
      <c r="C36" s="493"/>
      <c r="D36" s="48"/>
      <c r="E36" s="48"/>
    </row>
    <row r="37" spans="1:11" s="49" customFormat="1" ht="20.25" customHeight="1">
      <c r="A37" s="193" t="s">
        <v>176</v>
      </c>
      <c r="B37" s="193"/>
      <c r="C37" s="494"/>
      <c r="D37" s="62"/>
      <c r="E37" s="62"/>
    </row>
    <row r="38" spans="1:11" s="49" customFormat="1" ht="20.25" customHeight="1">
      <c r="A38" s="934" t="s">
        <v>27</v>
      </c>
      <c r="B38" s="934"/>
      <c r="C38" s="934"/>
      <c r="D38" s="63"/>
      <c r="E38" s="63"/>
      <c r="J38" s="192"/>
      <c r="K38" s="192"/>
    </row>
  </sheetData>
  <mergeCells count="1">
    <mergeCell ref="A38:C38"/>
  </mergeCells>
  <phoneticPr fontId="31"/>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7"/>
  <sheetViews>
    <sheetView zoomScale="91" zoomScaleNormal="91" zoomScaleSheetLayoutView="100" workbookViewId="0">
      <selection activeCell="A10" sqref="A10:XFD11"/>
    </sheetView>
  </sheetViews>
  <sheetFormatPr defaultColWidth="9" defaultRowHeight="16.8" customHeight="1"/>
  <cols>
    <col min="1" max="13" width="9" style="1"/>
    <col min="14" max="14" width="108.6640625" style="1" customWidth="1"/>
    <col min="15" max="15" width="26.88671875" style="14" customWidth="1"/>
    <col min="16" max="16384" width="9" style="1"/>
  </cols>
  <sheetData>
    <row r="1" spans="1:16" ht="43.8" customHeight="1" thickBot="1">
      <c r="A1" s="938" t="s">
        <v>307</v>
      </c>
      <c r="B1" s="939"/>
      <c r="C1" s="939"/>
      <c r="D1" s="939"/>
      <c r="E1" s="939"/>
      <c r="F1" s="939"/>
      <c r="G1" s="939"/>
      <c r="H1" s="939"/>
      <c r="I1" s="939"/>
      <c r="J1" s="939"/>
      <c r="K1" s="939"/>
      <c r="L1" s="939"/>
      <c r="M1" s="939"/>
      <c r="N1" s="940"/>
    </row>
    <row r="2" spans="1:16" s="340" customFormat="1" ht="47.4" customHeight="1" thickBot="1">
      <c r="A2" s="950" t="s">
        <v>489</v>
      </c>
      <c r="B2" s="951"/>
      <c r="C2" s="951"/>
      <c r="D2" s="951"/>
      <c r="E2" s="951"/>
      <c r="F2" s="951"/>
      <c r="G2" s="951"/>
      <c r="H2" s="951"/>
      <c r="I2" s="951"/>
      <c r="J2" s="951"/>
      <c r="K2" s="951"/>
      <c r="L2" s="951"/>
      <c r="M2" s="951"/>
      <c r="N2" s="952"/>
      <c r="O2" s="14"/>
    </row>
    <row r="3" spans="1:16" s="340" customFormat="1" ht="357.6" customHeight="1">
      <c r="A3" s="953" t="s">
        <v>490</v>
      </c>
      <c r="B3" s="954"/>
      <c r="C3" s="954"/>
      <c r="D3" s="954"/>
      <c r="E3" s="954"/>
      <c r="F3" s="954"/>
      <c r="G3" s="954"/>
      <c r="H3" s="954"/>
      <c r="I3" s="954"/>
      <c r="J3" s="954"/>
      <c r="K3" s="954"/>
      <c r="L3" s="954"/>
      <c r="M3" s="954"/>
      <c r="N3" s="955"/>
      <c r="O3" s="14"/>
    </row>
    <row r="4" spans="1:16" s="553" customFormat="1" ht="45" customHeight="1">
      <c r="A4" s="956" t="s">
        <v>491</v>
      </c>
      <c r="B4" s="957"/>
      <c r="C4" s="957"/>
      <c r="D4" s="957"/>
      <c r="E4" s="957"/>
      <c r="F4" s="957"/>
      <c r="G4" s="957"/>
      <c r="H4" s="957"/>
      <c r="I4" s="957"/>
      <c r="J4" s="957"/>
      <c r="K4" s="957"/>
      <c r="L4" s="957"/>
      <c r="M4" s="957"/>
      <c r="N4" s="958"/>
      <c r="O4" s="14"/>
    </row>
    <row r="5" spans="1:16" ht="241.2" customHeight="1" thickBot="1">
      <c r="A5" s="947" t="s">
        <v>492</v>
      </c>
      <c r="B5" s="948"/>
      <c r="C5" s="948"/>
      <c r="D5" s="948"/>
      <c r="E5" s="948"/>
      <c r="F5" s="948"/>
      <c r="G5" s="948"/>
      <c r="H5" s="948"/>
      <c r="I5" s="948"/>
      <c r="J5" s="948"/>
      <c r="K5" s="948"/>
      <c r="L5" s="948"/>
      <c r="M5" s="948"/>
      <c r="N5" s="949"/>
      <c r="O5" s="58"/>
    </row>
    <row r="6" spans="1:16" ht="48" customHeight="1">
      <c r="A6" s="941" t="s">
        <v>493</v>
      </c>
      <c r="B6" s="942"/>
      <c r="C6" s="942"/>
      <c r="D6" s="942"/>
      <c r="E6" s="942"/>
      <c r="F6" s="942"/>
      <c r="G6" s="942"/>
      <c r="H6" s="942"/>
      <c r="I6" s="942"/>
      <c r="J6" s="942"/>
      <c r="K6" s="942"/>
      <c r="L6" s="942"/>
      <c r="M6" s="942"/>
      <c r="N6" s="943"/>
    </row>
    <row r="7" spans="1:16" ht="92.4" customHeight="1" thickBot="1">
      <c r="A7" s="944" t="s">
        <v>494</v>
      </c>
      <c r="B7" s="945"/>
      <c r="C7" s="945"/>
      <c r="D7" s="945"/>
      <c r="E7" s="945"/>
      <c r="F7" s="945"/>
      <c r="G7" s="945"/>
      <c r="H7" s="945"/>
      <c r="I7" s="945"/>
      <c r="J7" s="945"/>
      <c r="K7" s="945"/>
      <c r="L7" s="945"/>
      <c r="M7" s="945"/>
      <c r="N7" s="946"/>
      <c r="O7" s="52"/>
    </row>
    <row r="8" spans="1:16" ht="49.2" customHeight="1">
      <c r="A8" s="935" t="s">
        <v>495</v>
      </c>
      <c r="B8" s="936"/>
      <c r="C8" s="936"/>
      <c r="D8" s="936"/>
      <c r="E8" s="936"/>
      <c r="F8" s="936"/>
      <c r="G8" s="936"/>
      <c r="H8" s="936"/>
      <c r="I8" s="936"/>
      <c r="J8" s="936"/>
      <c r="K8" s="936"/>
      <c r="L8" s="936"/>
      <c r="M8" s="936"/>
      <c r="N8" s="937"/>
    </row>
    <row r="9" spans="1:16" ht="150" customHeight="1" thickBot="1">
      <c r="A9" s="959" t="s">
        <v>496</v>
      </c>
      <c r="B9" s="960"/>
      <c r="C9" s="960"/>
      <c r="D9" s="960"/>
      <c r="E9" s="960"/>
      <c r="F9" s="960"/>
      <c r="G9" s="960"/>
      <c r="H9" s="960"/>
      <c r="I9" s="960"/>
      <c r="J9" s="960"/>
      <c r="K9" s="960"/>
      <c r="L9" s="960"/>
      <c r="M9" s="960"/>
      <c r="N9" s="961"/>
      <c r="O9" s="58"/>
    </row>
    <row r="10" spans="1:16" s="194" customFormat="1" ht="42" hidden="1" customHeight="1">
      <c r="A10" s="965"/>
      <c r="B10" s="942"/>
      <c r="C10" s="942"/>
      <c r="D10" s="942"/>
      <c r="E10" s="942"/>
      <c r="F10" s="942"/>
      <c r="G10" s="942"/>
      <c r="H10" s="942"/>
      <c r="I10" s="942"/>
      <c r="J10" s="942"/>
      <c r="K10" s="942"/>
      <c r="L10" s="942"/>
      <c r="M10" s="942"/>
      <c r="N10" s="943"/>
      <c r="O10" s="58"/>
    </row>
    <row r="11" spans="1:16" s="194" customFormat="1" ht="157.80000000000001" hidden="1" customHeight="1" thickBot="1">
      <c r="A11" s="944"/>
      <c r="B11" s="945"/>
      <c r="C11" s="945"/>
      <c r="D11" s="945"/>
      <c r="E11" s="945"/>
      <c r="F11" s="945"/>
      <c r="G11" s="945"/>
      <c r="H11" s="945"/>
      <c r="I11" s="945"/>
      <c r="J11" s="945"/>
      <c r="K11" s="945"/>
      <c r="L11" s="945"/>
      <c r="M11" s="945"/>
      <c r="N11" s="946"/>
      <c r="O11" s="58"/>
    </row>
    <row r="12" spans="1:16" s="146" customFormat="1" ht="45.6" hidden="1" customHeight="1">
      <c r="A12" s="971"/>
      <c r="B12" s="972"/>
      <c r="C12" s="972"/>
      <c r="D12" s="972"/>
      <c r="E12" s="972"/>
      <c r="F12" s="972"/>
      <c r="G12" s="972"/>
      <c r="H12" s="972"/>
      <c r="I12" s="972"/>
      <c r="J12" s="972"/>
      <c r="K12" s="972"/>
      <c r="L12" s="972"/>
      <c r="M12" s="972"/>
      <c r="N12" s="973"/>
      <c r="O12" s="582"/>
    </row>
    <row r="13" spans="1:16" s="146" customFormat="1" ht="76.2" hidden="1" customHeight="1" thickBot="1">
      <c r="A13" s="974"/>
      <c r="B13" s="975"/>
      <c r="C13" s="975"/>
      <c r="D13" s="975"/>
      <c r="E13" s="975"/>
      <c r="F13" s="975"/>
      <c r="G13" s="975"/>
      <c r="H13" s="975"/>
      <c r="I13" s="975"/>
      <c r="J13" s="975"/>
      <c r="K13" s="975"/>
      <c r="L13" s="975"/>
      <c r="M13" s="975"/>
      <c r="N13" s="976"/>
      <c r="O13" s="582"/>
    </row>
    <row r="14" spans="1:16" s="146" customFormat="1" ht="27" customHeight="1">
      <c r="A14" s="142"/>
      <c r="B14" s="143"/>
      <c r="C14" s="143"/>
      <c r="D14" s="143"/>
      <c r="E14" s="143"/>
      <c r="F14" s="143"/>
      <c r="G14" s="143"/>
      <c r="H14" s="143"/>
      <c r="I14" s="143"/>
      <c r="J14" s="143"/>
      <c r="K14" s="143"/>
      <c r="L14" s="143"/>
      <c r="M14" s="143"/>
      <c r="N14" s="144"/>
      <c r="O14" s="145"/>
    </row>
    <row r="15" spans="1:16" s="146" customFormat="1" ht="27" customHeight="1" thickBot="1">
      <c r="A15" s="142"/>
      <c r="B15" s="143"/>
      <c r="C15" s="143"/>
      <c r="D15" s="143"/>
      <c r="E15" s="143"/>
      <c r="F15" s="143"/>
      <c r="G15" s="143"/>
      <c r="H15" s="143"/>
      <c r="I15" s="143"/>
      <c r="J15" s="143"/>
      <c r="K15" s="143"/>
      <c r="L15" s="143"/>
      <c r="M15" s="143"/>
      <c r="N15" s="144"/>
      <c r="O15" s="145"/>
    </row>
    <row r="16" spans="1:16" ht="49.2" customHeight="1">
      <c r="A16" s="966" t="s">
        <v>488</v>
      </c>
      <c r="B16" s="966"/>
      <c r="C16" s="966"/>
      <c r="D16" s="966"/>
      <c r="E16" s="966"/>
      <c r="F16" s="966"/>
      <c r="G16" s="966"/>
      <c r="H16" s="966"/>
      <c r="I16" s="966"/>
      <c r="J16" s="966"/>
      <c r="K16" s="966"/>
      <c r="L16" s="966"/>
      <c r="M16" s="966"/>
      <c r="N16" s="967"/>
      <c r="P16" s="53"/>
    </row>
    <row r="17" spans="1:16" ht="21.6" customHeight="1" thickBot="1">
      <c r="A17" s="962" t="s">
        <v>271</v>
      </c>
      <c r="B17" s="963"/>
      <c r="C17" s="963"/>
      <c r="D17" s="963"/>
      <c r="E17" s="963"/>
      <c r="F17" s="963"/>
      <c r="G17" s="963"/>
      <c r="H17" s="963"/>
      <c r="I17" s="963"/>
      <c r="J17" s="963"/>
      <c r="K17" s="963"/>
      <c r="L17" s="963"/>
      <c r="M17" s="963"/>
      <c r="N17" s="964"/>
      <c r="O17" s="65" t="s">
        <v>218</v>
      </c>
      <c r="P17" s="53"/>
    </row>
    <row r="18" spans="1:16" s="292" customFormat="1" ht="198" customHeight="1" thickBot="1">
      <c r="A18" s="968" t="s">
        <v>274</v>
      </c>
      <c r="B18" s="969"/>
      <c r="C18" s="969"/>
      <c r="D18" s="969"/>
      <c r="E18" s="969"/>
      <c r="F18" s="969"/>
      <c r="G18" s="969"/>
      <c r="H18" s="969"/>
      <c r="I18" s="969"/>
      <c r="J18" s="969"/>
      <c r="K18" s="969"/>
      <c r="L18" s="969"/>
      <c r="M18" s="969"/>
      <c r="N18" s="970"/>
      <c r="O18" s="14" t="s">
        <v>218</v>
      </c>
      <c r="P18" s="53"/>
    </row>
    <row r="19" spans="1:16" ht="50.4" customHeight="1" thickBot="1">
      <c r="A19" s="59"/>
      <c r="B19" s="60"/>
      <c r="C19" s="60"/>
      <c r="D19" s="60"/>
      <c r="E19" s="60"/>
      <c r="F19" s="60"/>
      <c r="G19" s="60"/>
      <c r="H19" s="60"/>
      <c r="I19" s="60"/>
      <c r="J19" s="60"/>
      <c r="K19" s="60"/>
      <c r="L19" s="60"/>
      <c r="M19" s="60"/>
      <c r="N19" s="61"/>
      <c r="P19" s="53"/>
    </row>
    <row r="20" spans="1:16" ht="45.6" customHeight="1">
      <c r="A20" s="897" t="s">
        <v>29</v>
      </c>
      <c r="B20" s="898"/>
      <c r="C20" s="898"/>
      <c r="D20" s="898"/>
      <c r="E20" s="898"/>
      <c r="F20" s="898"/>
      <c r="G20" s="898"/>
      <c r="H20" s="898"/>
      <c r="I20" s="898"/>
      <c r="J20" s="898"/>
      <c r="K20" s="898"/>
      <c r="L20" s="898"/>
      <c r="M20" s="898"/>
      <c r="N20" s="898"/>
      <c r="O20" s="54"/>
      <c r="P20" s="49"/>
    </row>
    <row r="21" spans="1:16" ht="40.200000000000003" customHeight="1">
      <c r="A21" s="899" t="s">
        <v>27</v>
      </c>
      <c r="B21" s="900"/>
      <c r="C21" s="900"/>
      <c r="D21" s="900"/>
      <c r="E21" s="900"/>
      <c r="F21" s="900"/>
      <c r="G21" s="900"/>
      <c r="H21" s="900"/>
      <c r="I21" s="900"/>
      <c r="J21" s="900"/>
      <c r="K21" s="900"/>
      <c r="L21" s="900"/>
      <c r="M21" s="900"/>
      <c r="N21" s="900"/>
      <c r="O21" s="54"/>
      <c r="P21" s="49"/>
    </row>
    <row r="22" spans="1:16" ht="18.600000000000001" customHeight="1"/>
    <row r="23" spans="1:16" ht="18.600000000000001" customHeight="1"/>
    <row r="24" spans="1:16" ht="18.600000000000001" customHeight="1"/>
    <row r="25" spans="1:16" ht="18.600000000000001" customHeight="1"/>
    <row r="26" spans="1:16" ht="18.600000000000001" customHeight="1"/>
    <row r="27" spans="1:16" ht="18.600000000000001" customHeight="1"/>
    <row r="28" spans="1:16" ht="18.600000000000001" customHeight="1"/>
    <row r="29" spans="1:16" ht="18.600000000000001" customHeight="1"/>
    <row r="30" spans="1:16" ht="18.600000000000001" customHeight="1"/>
    <row r="31" spans="1:16" ht="18.600000000000001" customHeight="1"/>
    <row r="32" spans="1:16"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row r="1025" ht="18.600000000000001" customHeight="1"/>
    <row r="1026" ht="18.600000000000001" customHeight="1"/>
    <row r="1027" ht="18.600000000000001" customHeight="1"/>
  </sheetData>
  <mergeCells count="18">
    <mergeCell ref="A9:N9"/>
    <mergeCell ref="A21:N21"/>
    <mergeCell ref="A20:N20"/>
    <mergeCell ref="A17:N17"/>
    <mergeCell ref="A10:N10"/>
    <mergeCell ref="A11:N11"/>
    <mergeCell ref="A16:N16"/>
    <mergeCell ref="A18:N18"/>
    <mergeCell ref="A12:N12"/>
    <mergeCell ref="A13:N13"/>
    <mergeCell ref="A8:N8"/>
    <mergeCell ref="A1:N1"/>
    <mergeCell ref="A6:N6"/>
    <mergeCell ref="A7:N7"/>
    <mergeCell ref="A5:N5"/>
    <mergeCell ref="A2:N2"/>
    <mergeCell ref="A3:N3"/>
    <mergeCell ref="A4:N4"/>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N37"/>
  <sheetViews>
    <sheetView view="pageBreakPreview" zoomScale="95" zoomScaleNormal="75" zoomScaleSheetLayoutView="95" workbookViewId="0">
      <selection activeCell="A6" sqref="A6"/>
    </sheetView>
  </sheetViews>
  <sheetFormatPr defaultColWidth="9" defaultRowHeight="14.4"/>
  <cols>
    <col min="1" max="1" width="212.109375" style="6" customWidth="1"/>
    <col min="2" max="2" width="33.109375" style="4" hidden="1" customWidth="1"/>
    <col min="3" max="3" width="23.109375" style="5" hidden="1" customWidth="1"/>
    <col min="4" max="16384" width="9" style="7"/>
  </cols>
  <sheetData>
    <row r="1" spans="1:14" s="57" customFormat="1" ht="46.2" customHeight="1" thickBot="1">
      <c r="A1" s="215" t="s">
        <v>308</v>
      </c>
      <c r="B1" s="55" t="s">
        <v>0</v>
      </c>
      <c r="C1" s="56" t="s">
        <v>2</v>
      </c>
    </row>
    <row r="2" spans="1:14" s="53" customFormat="1" ht="53.25" customHeight="1">
      <c r="A2" s="575" t="s">
        <v>497</v>
      </c>
      <c r="B2" s="3"/>
      <c r="C2" s="977"/>
    </row>
    <row r="3" spans="1:14" s="53" customFormat="1" ht="163.80000000000001" customHeight="1">
      <c r="A3" s="530" t="s">
        <v>498</v>
      </c>
      <c r="B3" s="66"/>
      <c r="C3" s="978"/>
    </row>
    <row r="4" spans="1:14" s="53" customFormat="1" ht="27.6" customHeight="1" thickBot="1">
      <c r="A4" s="182" t="s">
        <v>499</v>
      </c>
    </row>
    <row r="5" spans="1:14" s="53" customFormat="1" ht="53.25" customHeight="1">
      <c r="A5" s="556" t="s">
        <v>500</v>
      </c>
      <c r="B5" s="3"/>
      <c r="C5" s="977"/>
    </row>
    <row r="6" spans="1:14" s="53" customFormat="1" ht="247.2" customHeight="1">
      <c r="A6" s="531" t="s">
        <v>501</v>
      </c>
      <c r="B6" s="66"/>
      <c r="C6" s="978"/>
      <c r="D6" t="s">
        <v>218</v>
      </c>
    </row>
    <row r="7" spans="1:14" s="53" customFormat="1" ht="43.2" customHeight="1" thickBot="1">
      <c r="A7" s="182" t="s">
        <v>298</v>
      </c>
    </row>
    <row r="8" spans="1:14" s="53" customFormat="1" ht="67.8" customHeight="1">
      <c r="A8" s="557" t="s">
        <v>502</v>
      </c>
      <c r="B8" s="269"/>
      <c r="C8" s="977"/>
    </row>
    <row r="9" spans="1:14" s="53" customFormat="1" ht="160.80000000000001" customHeight="1">
      <c r="A9" s="529" t="s">
        <v>503</v>
      </c>
      <c r="B9" s="270"/>
      <c r="C9" s="978"/>
    </row>
    <row r="10" spans="1:14" s="53" customFormat="1" ht="42.6" customHeight="1" thickBot="1">
      <c r="A10" s="271" t="s">
        <v>504</v>
      </c>
    </row>
    <row r="11" spans="1:14" s="53" customFormat="1" ht="53.25" hidden="1" customHeight="1">
      <c r="A11" s="322"/>
      <c r="B11" s="320"/>
      <c r="C11" s="320"/>
      <c r="D11" s="320"/>
      <c r="E11" s="320"/>
      <c r="F11" s="320"/>
      <c r="G11" s="320"/>
      <c r="H11" s="320"/>
      <c r="I11" s="320"/>
      <c r="J11" s="320"/>
      <c r="K11" s="320"/>
      <c r="L11" s="320"/>
      <c r="M11" s="320"/>
      <c r="N11" s="321"/>
    </row>
    <row r="12" spans="1:14" s="53" customFormat="1" ht="249.6" hidden="1" customHeight="1" thickBot="1">
      <c r="A12" s="330"/>
      <c r="B12" s="331"/>
      <c r="C12" s="331"/>
      <c r="D12" s="331"/>
      <c r="E12" s="331"/>
      <c r="F12" s="331"/>
      <c r="G12" s="331"/>
      <c r="H12" s="331"/>
      <c r="I12" s="331"/>
      <c r="J12" s="331"/>
      <c r="K12" s="331"/>
      <c r="L12" s="331"/>
      <c r="M12" s="331"/>
      <c r="N12" s="332"/>
    </row>
    <row r="13" spans="1:14" s="53" customFormat="1" ht="42.6" hidden="1" customHeight="1" thickBot="1">
      <c r="A13" s="182"/>
    </row>
    <row r="14" spans="1:14" s="53" customFormat="1" ht="42.6" customHeight="1">
      <c r="A14" s="296"/>
    </row>
    <row r="15" spans="1:14" s="53" customFormat="1" ht="39" customHeight="1">
      <c r="A15" s="53" t="s">
        <v>225</v>
      </c>
    </row>
    <row r="16" spans="1:14" s="53" customFormat="1" ht="32.25" customHeight="1">
      <c r="A16" s="53" t="s">
        <v>226</v>
      </c>
    </row>
    <row r="17" spans="1:3" s="53" customFormat="1" ht="36.75" customHeight="1">
      <c r="A17" s="6"/>
      <c r="B17" s="4"/>
      <c r="C17" s="5"/>
    </row>
    <row r="18" spans="1:3" s="53" customFormat="1" ht="33" customHeight="1">
      <c r="A18" s="6"/>
      <c r="B18" s="4"/>
      <c r="C18" s="5"/>
    </row>
    <row r="19" spans="1:3" s="53" customFormat="1" ht="36.75" customHeight="1">
      <c r="A19" s="6"/>
      <c r="B19" s="4"/>
      <c r="C19" s="5"/>
    </row>
    <row r="20" spans="1:3" s="53" customFormat="1" ht="36.75" customHeight="1">
      <c r="A20" s="6"/>
      <c r="B20" s="4"/>
      <c r="C20" s="5"/>
    </row>
    <row r="21" spans="1:3" s="53" customFormat="1" ht="25.5" customHeight="1">
      <c r="A21" s="6"/>
      <c r="B21" s="4"/>
      <c r="C21" s="5"/>
    </row>
    <row r="22" spans="1:3" s="53" customFormat="1" ht="32.25" customHeight="1">
      <c r="A22" s="6"/>
      <c r="B22" s="4"/>
      <c r="C22" s="5"/>
    </row>
    <row r="23" spans="1:3" s="53" customFormat="1" ht="30.75" customHeight="1">
      <c r="A23" s="6"/>
      <c r="B23" s="4"/>
      <c r="C23" s="5"/>
    </row>
    <row r="24" spans="1:3" s="53" customFormat="1" ht="42.75" customHeight="1">
      <c r="A24" s="6"/>
      <c r="B24" s="4"/>
      <c r="C24" s="5"/>
    </row>
    <row r="25" spans="1:3" s="53" customFormat="1" ht="43.5" customHeight="1">
      <c r="A25" s="6"/>
      <c r="B25" s="4"/>
      <c r="C25" s="5"/>
    </row>
    <row r="26" spans="1:3" s="53" customFormat="1" ht="27.75" customHeight="1">
      <c r="A26" s="6"/>
      <c r="B26" s="4"/>
      <c r="C26" s="5"/>
    </row>
    <row r="27" spans="1:3" s="53" customFormat="1" ht="30.75" customHeight="1">
      <c r="A27" s="6"/>
      <c r="B27" s="4"/>
      <c r="C27" s="5"/>
    </row>
    <row r="28" spans="1:3" s="8" customFormat="1" ht="29.25" customHeight="1">
      <c r="A28" s="6"/>
      <c r="B28" s="4"/>
      <c r="C28" s="5"/>
    </row>
    <row r="29" spans="1:3" ht="27" customHeight="1"/>
    <row r="30" spans="1:3" ht="27" customHeight="1"/>
    <row r="31" spans="1:3" s="53" customFormat="1" ht="27" customHeight="1">
      <c r="A31" s="6"/>
      <c r="B31" s="4"/>
      <c r="C31" s="5"/>
    </row>
    <row r="32" spans="1:3" s="53" customFormat="1" ht="27" customHeight="1">
      <c r="A32" s="6"/>
      <c r="B32" s="4"/>
      <c r="C32" s="5"/>
    </row>
    <row r="33" spans="1:3" s="53" customFormat="1" ht="27" customHeight="1">
      <c r="A33" s="6"/>
      <c r="B33" s="4"/>
      <c r="C33" s="5"/>
    </row>
    <row r="34" spans="1:3" s="53" customFormat="1" ht="27" customHeight="1">
      <c r="A34" s="6"/>
      <c r="B34" s="4"/>
      <c r="C34" s="5"/>
    </row>
    <row r="35" spans="1:3" s="53" customFormat="1" ht="27" customHeight="1">
      <c r="A35" s="6"/>
      <c r="B35" s="4"/>
      <c r="C35" s="5"/>
    </row>
    <row r="36" spans="1:3" s="53" customFormat="1" ht="27" customHeight="1">
      <c r="A36" s="6"/>
      <c r="B36" s="4"/>
      <c r="C36" s="5"/>
    </row>
    <row r="37" spans="1:3" s="53" customFormat="1" ht="27" customHeight="1">
      <c r="A37" s="6"/>
      <c r="B37" s="4"/>
      <c r="C37" s="5"/>
    </row>
  </sheetData>
  <mergeCells count="3">
    <mergeCell ref="C2:C3"/>
    <mergeCell ref="C5:C6"/>
    <mergeCell ref="C8:C9"/>
  </mergeCells>
  <phoneticPr fontId="16"/>
  <hyperlinks>
    <hyperlink ref="A7" r:id="rId1" xr:uid="{8E070D0E-EDB5-4B9E-BBEE-C66F352418D4}"/>
    <hyperlink ref="A4" r:id="rId2" xr:uid="{153251E9-0663-4432-8E78-3690DDF74036}"/>
  </hyperlinks>
  <pageMargins left="0" right="0" top="0.19685039370078741" bottom="0.39370078740157483" header="0" footer="0.19685039370078741"/>
  <pageSetup paperSize="8" scale="55"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61E0-C409-4505-9502-76758B85CCC6}">
  <dimension ref="A1:Y99"/>
  <sheetViews>
    <sheetView view="pageBreakPreview" zoomScaleNormal="94" zoomScaleSheetLayoutView="100" workbookViewId="0">
      <selection activeCell="AC11" sqref="AC11"/>
    </sheetView>
  </sheetViews>
  <sheetFormatPr defaultColWidth="8.88671875" defaultRowHeight="13.2"/>
  <cols>
    <col min="1" max="1" width="3.109375" style="195" customWidth="1"/>
    <col min="2" max="2" width="2.6640625" style="195" customWidth="1"/>
    <col min="3" max="4" width="14.77734375" style="195" customWidth="1"/>
    <col min="5" max="5" width="14.77734375" style="352" customWidth="1"/>
    <col min="6" max="6" width="8.88671875" style="352"/>
    <col min="7" max="7" width="5.21875" style="352" customWidth="1"/>
    <col min="8" max="8" width="12.5546875" style="195" customWidth="1"/>
    <col min="9" max="9" width="8.88671875" style="195"/>
    <col min="10" max="10" width="6.33203125" style="195" customWidth="1"/>
    <col min="11" max="13" width="8.88671875" style="195"/>
    <col min="14" max="14" width="4.33203125" style="195" customWidth="1"/>
    <col min="15" max="15" width="6.44140625" style="195" customWidth="1"/>
    <col min="16" max="19" width="8.88671875" style="195"/>
    <col min="20" max="20" width="2.21875" style="195" customWidth="1"/>
    <col min="21" max="24" width="8.88671875" style="195"/>
    <col min="25" max="25" width="5.44140625" style="195" customWidth="1"/>
    <col min="26" max="16384" width="8.88671875" style="195"/>
  </cols>
  <sheetData>
    <row r="1" spans="1:25" ht="39.6" customHeight="1">
      <c r="A1" s="344"/>
      <c r="B1" s="344"/>
      <c r="C1" s="344"/>
      <c r="D1" s="685"/>
      <c r="E1" s="685"/>
      <c r="F1" s="685"/>
      <c r="G1" s="685"/>
      <c r="H1" s="685"/>
      <c r="I1" s="685"/>
      <c r="J1" s="686"/>
      <c r="K1" s="686"/>
      <c r="L1" s="686"/>
      <c r="M1" s="686"/>
      <c r="N1" s="686"/>
      <c r="O1" s="686"/>
      <c r="P1" s="686"/>
      <c r="Q1" s="344"/>
      <c r="R1" s="344"/>
      <c r="S1" s="344"/>
      <c r="T1" s="344"/>
      <c r="U1" s="345"/>
      <c r="V1" s="345"/>
      <c r="W1" s="345"/>
      <c r="X1" s="345"/>
      <c r="Y1" s="345"/>
    </row>
    <row r="2" spans="1:25" ht="37.200000000000003" customHeight="1">
      <c r="A2" s="344"/>
      <c r="B2" s="344"/>
      <c r="C2" s="473" t="s">
        <v>209</v>
      </c>
      <c r="D2" s="473"/>
      <c r="E2" s="473"/>
      <c r="F2" s="473"/>
      <c r="G2" s="473"/>
      <c r="H2" s="473"/>
      <c r="I2" s="473"/>
      <c r="J2" s="473"/>
      <c r="K2" s="473"/>
      <c r="L2" s="473"/>
      <c r="M2" s="473"/>
      <c r="N2" s="473"/>
      <c r="O2" s="473"/>
      <c r="P2" s="473"/>
      <c r="Q2" s="473"/>
      <c r="R2" s="473"/>
      <c r="S2" s="473"/>
      <c r="T2" s="473"/>
      <c r="U2" s="345"/>
      <c r="V2" s="345"/>
      <c r="W2" s="345"/>
      <c r="X2" s="345"/>
      <c r="Y2" s="345"/>
    </row>
    <row r="3" spans="1:25" ht="32.4" customHeight="1">
      <c r="A3" s="344"/>
      <c r="B3" s="344"/>
      <c r="C3" s="344"/>
      <c r="D3" s="344"/>
      <c r="E3" s="344"/>
      <c r="F3" s="344"/>
      <c r="G3" s="344"/>
      <c r="H3" s="344"/>
      <c r="I3" s="344"/>
      <c r="J3" s="344"/>
      <c r="K3" s="344"/>
      <c r="L3" s="344"/>
      <c r="M3" s="473"/>
      <c r="N3" s="473"/>
      <c r="O3" s="473"/>
      <c r="P3" s="473"/>
      <c r="Q3" s="473"/>
      <c r="R3" s="473"/>
      <c r="S3" s="473"/>
      <c r="T3" s="473"/>
      <c r="U3" s="345"/>
      <c r="V3" s="345"/>
      <c r="W3" s="345"/>
      <c r="X3" s="345"/>
      <c r="Y3" s="345"/>
    </row>
    <row r="4" spans="1:25" ht="11.4" customHeight="1">
      <c r="A4" s="344"/>
      <c r="B4" s="344"/>
      <c r="C4" s="344"/>
      <c r="D4" s="344"/>
      <c r="E4" s="344"/>
      <c r="F4" s="344"/>
      <c r="G4" s="344"/>
      <c r="H4" s="344"/>
      <c r="I4" s="344"/>
      <c r="J4" s="344"/>
      <c r="K4" s="344"/>
      <c r="L4" s="344"/>
      <c r="M4" s="344"/>
      <c r="N4" s="667"/>
      <c r="O4" s="667"/>
      <c r="P4" s="667"/>
      <c r="Q4" s="667"/>
      <c r="R4" s="667"/>
      <c r="S4" s="667"/>
      <c r="T4" s="667"/>
      <c r="U4" s="345"/>
      <c r="V4" s="345"/>
      <c r="W4" s="345"/>
      <c r="X4" s="345"/>
      <c r="Y4" s="345"/>
    </row>
    <row r="5" spans="1:25" ht="23.4" customHeight="1">
      <c r="A5" s="344"/>
      <c r="B5" s="344"/>
      <c r="C5" s="344"/>
      <c r="D5" s="344"/>
      <c r="E5" s="344"/>
      <c r="F5" s="344"/>
      <c r="G5" s="344"/>
      <c r="H5" s="344"/>
      <c r="I5" s="344"/>
      <c r="J5" s="344"/>
      <c r="K5" s="344"/>
      <c r="L5" s="344"/>
      <c r="M5" s="344"/>
      <c r="N5" s="667"/>
      <c r="O5" s="667"/>
      <c r="P5" s="667"/>
      <c r="Q5" s="667"/>
      <c r="R5" s="667"/>
      <c r="S5" s="667"/>
      <c r="T5" s="667"/>
      <c r="U5" s="345"/>
      <c r="V5" s="345"/>
      <c r="W5" s="345"/>
      <c r="X5" s="345"/>
      <c r="Y5" s="345"/>
    </row>
    <row r="6" spans="1:25" ht="16.2">
      <c r="A6" s="344"/>
      <c r="B6" s="344"/>
      <c r="C6" s="344"/>
      <c r="D6" s="344"/>
      <c r="E6" s="344"/>
      <c r="F6" s="344"/>
      <c r="G6" s="344"/>
      <c r="H6" s="344"/>
      <c r="I6" s="344"/>
      <c r="J6" s="344"/>
      <c r="K6" s="344"/>
      <c r="L6" s="344"/>
      <c r="M6" s="344"/>
      <c r="N6" s="667"/>
      <c r="O6" s="667"/>
      <c r="P6" s="667"/>
      <c r="Q6" s="667"/>
      <c r="R6" s="667"/>
      <c r="S6" s="667"/>
      <c r="T6" s="667"/>
      <c r="U6" s="345"/>
      <c r="V6" s="345"/>
      <c r="W6" s="345"/>
      <c r="X6" s="345"/>
      <c r="Y6" s="345"/>
    </row>
    <row r="7" spans="1:25" ht="11.4" customHeight="1">
      <c r="A7" s="344"/>
      <c r="B7" s="344"/>
      <c r="C7" s="344"/>
      <c r="D7" s="344"/>
      <c r="E7" s="344"/>
      <c r="F7" s="344"/>
      <c r="G7" s="344"/>
      <c r="H7" s="344"/>
      <c r="I7" s="344"/>
      <c r="J7" s="344"/>
      <c r="K7" s="344"/>
      <c r="L7" s="344"/>
      <c r="M7" s="344"/>
      <c r="N7" s="667"/>
      <c r="O7" s="667"/>
      <c r="P7" s="667"/>
      <c r="Q7" s="667"/>
      <c r="R7" s="667"/>
      <c r="S7" s="687"/>
      <c r="T7" s="687"/>
      <c r="U7" s="345"/>
      <c r="V7" s="345"/>
      <c r="W7" s="345"/>
      <c r="X7" s="345"/>
      <c r="Y7" s="345"/>
    </row>
    <row r="8" spans="1:25" ht="16.2" customHeight="1">
      <c r="A8" s="344"/>
      <c r="B8" s="344"/>
      <c r="C8" s="344"/>
      <c r="D8" s="344"/>
      <c r="E8" s="344"/>
      <c r="F8" s="344"/>
      <c r="G8" s="344"/>
      <c r="H8" s="344"/>
      <c r="I8" s="344"/>
      <c r="J8" s="344"/>
      <c r="K8" s="344"/>
      <c r="L8" s="344"/>
      <c r="M8" s="344"/>
      <c r="N8" s="667"/>
      <c r="O8" s="667"/>
      <c r="P8" s="667"/>
      <c r="Q8" s="667"/>
      <c r="R8" s="667"/>
      <c r="S8" s="687"/>
      <c r="T8" s="687"/>
      <c r="U8" s="345"/>
      <c r="V8" s="345"/>
      <c r="W8" s="345"/>
      <c r="X8" s="345"/>
      <c r="Y8" s="345"/>
    </row>
    <row r="9" spans="1:25" ht="16.2" customHeight="1">
      <c r="A9" s="344"/>
      <c r="B9" s="344"/>
      <c r="C9" s="344"/>
      <c r="D9" s="344"/>
      <c r="E9" s="344"/>
      <c r="F9" s="344"/>
      <c r="G9" s="344"/>
      <c r="H9" s="344"/>
      <c r="I9" s="344"/>
      <c r="J9" s="344"/>
      <c r="K9" s="344"/>
      <c r="L9" s="344"/>
      <c r="M9" s="344"/>
      <c r="N9" s="667"/>
      <c r="O9" s="667"/>
      <c r="P9" s="667"/>
      <c r="Q9" s="667"/>
      <c r="R9" s="667"/>
      <c r="S9" s="687"/>
      <c r="T9" s="687"/>
      <c r="U9" s="345"/>
      <c r="V9" s="345"/>
      <c r="W9" s="345"/>
      <c r="X9" s="345"/>
      <c r="Y9" s="345"/>
    </row>
    <row r="10" spans="1:25" ht="11.4" customHeight="1">
      <c r="A10" s="344"/>
      <c r="B10" s="344"/>
      <c r="C10" s="344"/>
      <c r="D10" s="344"/>
      <c r="E10" s="344"/>
      <c r="F10" s="344"/>
      <c r="G10" s="344"/>
      <c r="H10" s="344"/>
      <c r="I10" s="344"/>
      <c r="J10" s="344"/>
      <c r="K10" s="344"/>
      <c r="L10" s="344"/>
      <c r="M10" s="344"/>
      <c r="N10" s="667"/>
      <c r="O10" s="667"/>
      <c r="P10" s="667"/>
      <c r="Q10" s="667"/>
      <c r="R10" s="667"/>
      <c r="S10" s="687"/>
      <c r="T10" s="687"/>
      <c r="U10" s="345"/>
      <c r="V10" s="345"/>
      <c r="W10" s="345"/>
      <c r="X10" s="345"/>
      <c r="Y10" s="345"/>
    </row>
    <row r="11" spans="1:25" ht="107.4" customHeight="1">
      <c r="A11" s="344"/>
      <c r="B11" s="344"/>
      <c r="C11" s="344"/>
      <c r="D11" s="344"/>
      <c r="E11" s="344"/>
      <c r="F11" s="344"/>
      <c r="G11" s="344"/>
      <c r="H11" s="344"/>
      <c r="I11" s="344"/>
      <c r="J11" s="344"/>
      <c r="K11" s="344"/>
      <c r="L11" s="344"/>
      <c r="M11" s="344"/>
      <c r="N11" s="667"/>
      <c r="O11" s="667"/>
      <c r="P11" s="667"/>
      <c r="Q11" s="667"/>
      <c r="R11" s="667"/>
      <c r="S11" s="687"/>
      <c r="T11" s="687"/>
      <c r="U11" s="345"/>
      <c r="V11" s="345"/>
      <c r="W11" s="345"/>
      <c r="X11" s="345"/>
      <c r="Y11" s="345"/>
    </row>
    <row r="12" spans="1:25" ht="16.2">
      <c r="A12" s="344"/>
      <c r="B12" s="344"/>
      <c r="C12" s="344"/>
      <c r="D12" s="344"/>
      <c r="E12" s="344"/>
      <c r="F12" s="344"/>
      <c r="G12" s="344"/>
      <c r="H12" s="344"/>
      <c r="I12" s="344"/>
      <c r="J12" s="344"/>
      <c r="K12" s="344"/>
      <c r="L12" s="344"/>
      <c r="M12" s="344"/>
      <c r="N12" s="667"/>
      <c r="O12" s="667"/>
      <c r="P12" s="667"/>
      <c r="Q12" s="667"/>
      <c r="R12" s="667"/>
      <c r="S12" s="667"/>
      <c r="T12" s="667"/>
      <c r="U12" s="345"/>
      <c r="V12" s="345"/>
      <c r="W12" s="345"/>
      <c r="X12" s="345"/>
      <c r="Y12" s="345"/>
    </row>
    <row r="13" spans="1:25" ht="11.4" customHeight="1">
      <c r="A13" s="344"/>
      <c r="B13" s="344"/>
      <c r="C13" s="344"/>
      <c r="D13" s="344"/>
      <c r="E13" s="344"/>
      <c r="F13" s="344"/>
      <c r="G13" s="344"/>
      <c r="H13" s="344"/>
      <c r="I13" s="344"/>
      <c r="J13" s="344"/>
      <c r="K13" s="344"/>
      <c r="L13" s="344"/>
      <c r="M13" s="344"/>
      <c r="N13" s="667"/>
      <c r="O13" s="667"/>
      <c r="P13" s="667"/>
      <c r="Q13" s="667"/>
      <c r="R13" s="667"/>
      <c r="S13" s="667"/>
      <c r="T13" s="667"/>
      <c r="U13" s="345"/>
      <c r="V13" s="345"/>
      <c r="W13" s="345"/>
      <c r="X13" s="345"/>
      <c r="Y13" s="345"/>
    </row>
    <row r="14" spans="1:25" ht="24" customHeight="1">
      <c r="A14" s="344"/>
      <c r="B14" s="344"/>
      <c r="C14" s="344"/>
      <c r="D14" s="344"/>
      <c r="E14" s="344"/>
      <c r="F14" s="344"/>
      <c r="G14" s="344"/>
      <c r="H14" s="344"/>
      <c r="I14" s="344"/>
      <c r="J14" s="344"/>
      <c r="K14" s="344"/>
      <c r="L14" s="344"/>
      <c r="M14" s="344"/>
      <c r="N14" s="667"/>
      <c r="O14" s="667"/>
      <c r="P14" s="667"/>
      <c r="Q14" s="667"/>
      <c r="R14" s="667"/>
      <c r="S14" s="667"/>
      <c r="T14" s="667"/>
      <c r="U14" s="345"/>
      <c r="V14" s="345"/>
      <c r="W14" s="345"/>
      <c r="X14" s="345"/>
      <c r="Y14" s="345"/>
    </row>
    <row r="15" spans="1:25" ht="16.2">
      <c r="A15" s="344"/>
      <c r="B15" s="344"/>
      <c r="C15" s="344"/>
      <c r="D15" s="344"/>
      <c r="E15" s="344"/>
      <c r="F15" s="344"/>
      <c r="G15" s="344"/>
      <c r="H15" s="344"/>
      <c r="I15" s="344"/>
      <c r="J15" s="344"/>
      <c r="K15" s="344"/>
      <c r="L15" s="344"/>
      <c r="M15" s="344"/>
      <c r="N15" s="667"/>
      <c r="O15" s="667"/>
      <c r="P15" s="667"/>
      <c r="Q15" s="667"/>
      <c r="R15" s="667"/>
      <c r="S15" s="667"/>
      <c r="T15" s="667"/>
      <c r="U15" s="345"/>
      <c r="V15" s="345"/>
      <c r="W15" s="345"/>
      <c r="X15" s="345"/>
      <c r="Y15" s="345"/>
    </row>
    <row r="16" spans="1:25" ht="16.2" customHeight="1">
      <c r="A16" s="344"/>
      <c r="B16" s="344"/>
      <c r="C16" s="684" t="s">
        <v>506</v>
      </c>
      <c r="D16" s="684"/>
      <c r="E16" s="684"/>
      <c r="F16" s="684"/>
      <c r="G16" s="684"/>
      <c r="H16" s="684"/>
      <c r="I16" s="684"/>
      <c r="J16" s="684"/>
      <c r="K16" s="684"/>
      <c r="L16" s="684"/>
      <c r="M16" s="684"/>
      <c r="N16" s="684"/>
      <c r="O16" s="684"/>
      <c r="P16" s="684"/>
      <c r="Q16" s="684"/>
      <c r="R16" s="684"/>
      <c r="S16" s="684"/>
      <c r="T16" s="684"/>
      <c r="U16" s="684"/>
      <c r="V16" s="684"/>
      <c r="W16" s="684"/>
      <c r="X16" s="684"/>
      <c r="Y16" s="684"/>
    </row>
    <row r="17" spans="1:25" ht="48.6" customHeight="1">
      <c r="A17" s="344"/>
      <c r="B17" s="344"/>
      <c r="C17" s="684"/>
      <c r="D17" s="684"/>
      <c r="E17" s="684"/>
      <c r="F17" s="684"/>
      <c r="G17" s="684"/>
      <c r="H17" s="684"/>
      <c r="I17" s="684"/>
      <c r="J17" s="684"/>
      <c r="K17" s="684"/>
      <c r="L17" s="684"/>
      <c r="M17" s="684"/>
      <c r="N17" s="684"/>
      <c r="O17" s="684"/>
      <c r="P17" s="684"/>
      <c r="Q17" s="684"/>
      <c r="R17" s="684"/>
      <c r="S17" s="684"/>
      <c r="T17" s="684"/>
      <c r="U17" s="684"/>
      <c r="V17" s="684"/>
      <c r="W17" s="684"/>
      <c r="X17" s="684"/>
      <c r="Y17" s="684"/>
    </row>
    <row r="18" spans="1:25" ht="48.6" customHeight="1">
      <c r="A18" s="344"/>
      <c r="B18" s="344"/>
      <c r="C18" s="688" t="s">
        <v>260</v>
      </c>
      <c r="D18" s="688"/>
      <c r="E18" s="688"/>
      <c r="F18" s="683" t="s">
        <v>259</v>
      </c>
      <c r="G18" s="683"/>
      <c r="H18" s="683"/>
      <c r="I18" s="683"/>
      <c r="J18" s="683"/>
      <c r="K18" s="683"/>
      <c r="L18" s="683"/>
      <c r="M18" s="683"/>
      <c r="N18" s="683"/>
      <c r="O18" s="683"/>
      <c r="P18" s="688" t="s">
        <v>261</v>
      </c>
      <c r="Q18" s="688"/>
      <c r="R18" s="688"/>
      <c r="S18" s="688"/>
      <c r="T18" s="475"/>
      <c r="U18" s="345"/>
      <c r="V18" s="345"/>
      <c r="W18" s="345"/>
      <c r="X18" s="345"/>
      <c r="Y18" s="345"/>
    </row>
    <row r="19" spans="1:25" ht="16.2" customHeight="1">
      <c r="A19" s="344"/>
      <c r="B19" s="344"/>
      <c r="C19" s="344"/>
      <c r="D19" s="344"/>
      <c r="E19" s="344"/>
      <c r="F19" s="474"/>
      <c r="G19" s="474"/>
      <c r="H19" s="474"/>
      <c r="I19" s="474"/>
      <c r="J19" s="476"/>
      <c r="K19" s="476"/>
      <c r="L19" s="476"/>
      <c r="M19" s="476"/>
      <c r="N19" s="476"/>
      <c r="O19" s="476"/>
      <c r="P19" s="476"/>
      <c r="Q19" s="476"/>
      <c r="R19" s="476"/>
      <c r="S19" s="476"/>
      <c r="T19" s="476"/>
      <c r="U19" s="345"/>
      <c r="V19" s="345"/>
      <c r="W19" s="345"/>
      <c r="X19" s="345"/>
      <c r="Y19" s="345"/>
    </row>
    <row r="20" spans="1:25" ht="16.2" customHeight="1">
      <c r="A20" s="344"/>
      <c r="B20" s="344"/>
      <c r="C20" s="344"/>
      <c r="D20" s="344"/>
      <c r="E20" s="344"/>
      <c r="F20" s="474"/>
      <c r="G20" s="474"/>
      <c r="H20" s="474"/>
      <c r="I20" s="474"/>
      <c r="J20" s="682"/>
      <c r="K20" s="682"/>
      <c r="L20" s="682"/>
      <c r="M20" s="682"/>
      <c r="N20" s="682"/>
      <c r="O20" s="682"/>
      <c r="P20" s="682"/>
      <c r="Q20" s="682"/>
      <c r="R20" s="682"/>
      <c r="S20" s="682"/>
      <c r="T20" s="682"/>
      <c r="U20" s="345"/>
      <c r="V20" s="345"/>
      <c r="W20" s="345"/>
      <c r="X20" s="345"/>
      <c r="Y20" s="345"/>
    </row>
    <row r="21" spans="1:25" ht="13.2" customHeight="1">
      <c r="A21" s="347"/>
      <c r="B21" s="347"/>
      <c r="C21" s="347"/>
      <c r="D21" s="347"/>
      <c r="E21" s="348"/>
      <c r="F21" s="477"/>
      <c r="G21" s="477"/>
      <c r="H21" s="477"/>
      <c r="I21" s="477"/>
      <c r="J21" s="682"/>
      <c r="K21" s="682"/>
      <c r="L21" s="682"/>
      <c r="M21" s="682"/>
      <c r="N21" s="682"/>
      <c r="O21" s="682"/>
      <c r="P21" s="682"/>
      <c r="Q21" s="682"/>
      <c r="R21" s="682"/>
      <c r="S21" s="682"/>
      <c r="T21" s="682"/>
      <c r="U21" s="345"/>
      <c r="V21" s="345"/>
      <c r="W21" s="345"/>
      <c r="X21" s="345"/>
      <c r="Y21" s="345"/>
    </row>
    <row r="22" spans="1:25" ht="13.2" customHeight="1">
      <c r="A22" s="347"/>
      <c r="B22" s="347"/>
      <c r="C22" s="347"/>
      <c r="D22" s="347"/>
      <c r="E22" s="348"/>
      <c r="F22" s="477"/>
      <c r="G22" s="477"/>
      <c r="H22" s="477"/>
      <c r="I22" s="477"/>
      <c r="J22" s="682"/>
      <c r="K22" s="682"/>
      <c r="L22" s="682"/>
      <c r="M22" s="682"/>
      <c r="N22" s="682"/>
      <c r="O22" s="682"/>
      <c r="P22" s="682"/>
      <c r="Q22" s="682"/>
      <c r="R22" s="682"/>
      <c r="S22" s="682"/>
      <c r="T22" s="682"/>
      <c r="U22" s="345"/>
      <c r="V22" s="345"/>
      <c r="W22" s="345"/>
      <c r="X22" s="345"/>
      <c r="Y22" s="345"/>
    </row>
    <row r="23" spans="1:25" ht="13.2" customHeight="1">
      <c r="A23" s="347"/>
      <c r="B23" s="347"/>
      <c r="C23" s="347"/>
      <c r="D23" s="347"/>
      <c r="E23" s="348"/>
      <c r="F23" s="348"/>
      <c r="G23" s="348"/>
      <c r="H23" s="348"/>
      <c r="I23" s="348"/>
      <c r="J23" s="346"/>
      <c r="K23" s="346"/>
      <c r="L23" s="346"/>
      <c r="M23" s="346"/>
      <c r="N23" s="346"/>
      <c r="O23" s="346"/>
      <c r="P23" s="346"/>
      <c r="Q23" s="346"/>
      <c r="R23" s="346"/>
      <c r="S23" s="346"/>
      <c r="T23" s="346"/>
      <c r="U23" s="345"/>
      <c r="V23" s="345"/>
      <c r="W23" s="345"/>
      <c r="X23" s="345"/>
      <c r="Y23" s="345"/>
    </row>
    <row r="24" spans="1:25" ht="13.2" customHeight="1">
      <c r="A24" s="347"/>
      <c r="B24" s="347"/>
      <c r="C24" s="347"/>
      <c r="D24" s="347"/>
      <c r="E24" s="348"/>
      <c r="F24" s="348"/>
      <c r="G24" s="348"/>
      <c r="H24" s="348"/>
      <c r="I24" s="348"/>
      <c r="J24" s="346"/>
      <c r="K24" s="346"/>
      <c r="L24" s="346"/>
      <c r="M24" s="346"/>
      <c r="N24" s="346"/>
      <c r="O24" s="346"/>
      <c r="P24" s="346"/>
      <c r="Q24" s="346"/>
      <c r="R24" s="346"/>
      <c r="S24" s="346"/>
      <c r="T24" s="346"/>
      <c r="U24" s="345"/>
      <c r="V24" s="345"/>
      <c r="W24" s="345"/>
      <c r="X24" s="345"/>
      <c r="Y24" s="345"/>
    </row>
    <row r="25" spans="1:25">
      <c r="A25" s="347"/>
      <c r="B25" s="347"/>
      <c r="C25" s="347"/>
      <c r="D25" s="347"/>
      <c r="E25" s="348"/>
      <c r="F25" s="348"/>
      <c r="G25" s="348"/>
      <c r="H25" s="348"/>
      <c r="I25" s="348"/>
      <c r="J25" s="348"/>
      <c r="K25" s="348"/>
      <c r="L25" s="348"/>
      <c r="M25" s="348"/>
      <c r="N25" s="348"/>
      <c r="O25" s="345"/>
      <c r="P25" s="345"/>
      <c r="Q25" s="345"/>
      <c r="R25" s="345"/>
      <c r="S25" s="345"/>
      <c r="T25" s="345"/>
      <c r="U25" s="345"/>
      <c r="V25" s="345"/>
      <c r="W25" s="345"/>
      <c r="X25" s="345"/>
      <c r="Y25" s="345"/>
    </row>
    <row r="26" spans="1:25">
      <c r="A26" s="347"/>
      <c r="B26" s="347"/>
      <c r="C26" s="347"/>
      <c r="D26" s="347"/>
      <c r="E26" s="348"/>
      <c r="F26" s="348"/>
      <c r="G26" s="348"/>
      <c r="H26" s="345"/>
      <c r="I26" s="345"/>
      <c r="J26" s="345"/>
      <c r="K26" s="345"/>
      <c r="L26" s="345"/>
      <c r="M26" s="345"/>
      <c r="N26" s="345"/>
      <c r="O26" s="345"/>
      <c r="P26" s="345"/>
      <c r="Q26" s="345"/>
      <c r="R26" s="345"/>
      <c r="S26" s="345"/>
      <c r="T26" s="345"/>
      <c r="U26" s="345"/>
      <c r="V26" s="345"/>
      <c r="W26" s="345"/>
      <c r="X26" s="345"/>
      <c r="Y26" s="345"/>
    </row>
    <row r="27" spans="1:25">
      <c r="A27" s="345"/>
      <c r="B27" s="345"/>
      <c r="C27" s="345"/>
      <c r="D27" s="345"/>
      <c r="E27" s="348"/>
      <c r="F27" s="348"/>
      <c r="G27" s="348"/>
      <c r="H27" s="345"/>
      <c r="I27" s="345"/>
      <c r="J27" s="345"/>
      <c r="K27" s="345"/>
      <c r="L27" s="345"/>
      <c r="M27" s="345"/>
      <c r="N27" s="345"/>
      <c r="O27" s="345"/>
      <c r="P27" s="345"/>
      <c r="Q27" s="345"/>
      <c r="R27" s="345"/>
      <c r="S27" s="345"/>
      <c r="T27" s="345"/>
      <c r="U27" s="345"/>
      <c r="V27" s="345"/>
      <c r="W27" s="345"/>
      <c r="X27" s="345"/>
      <c r="Y27" s="345"/>
    </row>
    <row r="28" spans="1:25" ht="156.6" customHeight="1">
      <c r="A28" s="345"/>
      <c r="B28" s="345"/>
      <c r="C28" s="345"/>
      <c r="D28" s="345"/>
      <c r="E28" s="349"/>
      <c r="F28" s="350"/>
      <c r="G28" s="350"/>
      <c r="H28" s="350"/>
      <c r="I28" s="350"/>
      <c r="J28" s="350"/>
      <c r="K28" s="350"/>
      <c r="L28" s="350"/>
      <c r="M28" s="350"/>
      <c r="N28" s="350"/>
      <c r="O28" s="345"/>
      <c r="P28" s="345"/>
      <c r="Q28" s="345"/>
      <c r="R28" s="345"/>
      <c r="S28" s="345"/>
      <c r="T28" s="345"/>
      <c r="U28" s="345"/>
      <c r="V28" s="345"/>
      <c r="W28" s="345"/>
      <c r="X28" s="345"/>
      <c r="Y28" s="345"/>
    </row>
    <row r="29" spans="1:25">
      <c r="A29" s="345"/>
      <c r="B29" s="345"/>
      <c r="C29" s="345"/>
      <c r="D29" s="345"/>
      <c r="E29" s="345"/>
      <c r="F29" s="348"/>
      <c r="G29" s="348"/>
      <c r="H29" s="345"/>
      <c r="I29" s="345"/>
      <c r="J29" s="345"/>
      <c r="K29" s="345"/>
      <c r="L29" s="345"/>
      <c r="M29" s="345"/>
      <c r="N29" s="345"/>
      <c r="O29" s="345"/>
      <c r="P29" s="345"/>
      <c r="Q29" s="345"/>
      <c r="R29" s="345"/>
      <c r="S29" s="345"/>
      <c r="T29" s="345"/>
      <c r="U29" s="345"/>
      <c r="V29" s="345"/>
      <c r="W29" s="345"/>
      <c r="X29" s="345"/>
      <c r="Y29" s="345"/>
    </row>
    <row r="30" spans="1:25">
      <c r="A30" s="345"/>
      <c r="B30" s="345"/>
      <c r="C30" s="345"/>
      <c r="D30" s="345"/>
      <c r="E30" s="345"/>
      <c r="F30" s="348"/>
      <c r="G30" s="348"/>
      <c r="H30" s="345"/>
      <c r="I30" s="345"/>
      <c r="J30" s="345"/>
      <c r="K30" s="345"/>
      <c r="L30" s="345"/>
      <c r="M30" s="345"/>
      <c r="N30" s="345"/>
      <c r="O30" s="345"/>
      <c r="P30" s="345"/>
      <c r="Q30" s="345"/>
      <c r="R30" s="345"/>
      <c r="S30" s="345"/>
      <c r="T30" s="345"/>
      <c r="U30" s="345"/>
      <c r="V30" s="345"/>
      <c r="W30" s="345"/>
      <c r="X30" s="345"/>
      <c r="Y30" s="345"/>
    </row>
    <row r="31" spans="1:25">
      <c r="A31" s="345"/>
      <c r="B31" s="345"/>
      <c r="C31" s="345"/>
      <c r="D31" s="345"/>
      <c r="E31" s="345"/>
      <c r="F31" s="348"/>
      <c r="G31" s="348"/>
      <c r="H31" s="345"/>
      <c r="I31" s="345"/>
      <c r="J31" s="345"/>
      <c r="K31" s="345"/>
      <c r="L31" s="345"/>
      <c r="M31" s="345"/>
      <c r="N31" s="345"/>
      <c r="O31" s="345"/>
      <c r="P31" s="345"/>
      <c r="Q31" s="345"/>
      <c r="R31" s="345"/>
      <c r="S31" s="345"/>
      <c r="T31" s="345"/>
      <c r="U31" s="345"/>
      <c r="V31" s="345"/>
      <c r="W31" s="345"/>
      <c r="X31" s="345"/>
      <c r="Y31" s="345"/>
    </row>
    <row r="32" spans="1:25">
      <c r="A32" s="345"/>
      <c r="B32" s="345"/>
      <c r="C32" s="345"/>
      <c r="D32" s="345"/>
      <c r="E32" s="345"/>
      <c r="F32" s="348"/>
      <c r="G32" s="348"/>
      <c r="H32" s="345"/>
      <c r="I32" s="345"/>
      <c r="J32" s="345"/>
      <c r="K32" s="345"/>
      <c r="L32" s="345"/>
      <c r="M32" s="345"/>
      <c r="N32" s="345"/>
      <c r="O32" s="345"/>
      <c r="P32" s="345"/>
      <c r="Q32" s="345"/>
      <c r="R32" s="345"/>
      <c r="S32" s="345"/>
      <c r="T32" s="345"/>
      <c r="U32" s="345"/>
      <c r="V32" s="345"/>
      <c r="W32" s="345"/>
      <c r="X32" s="345"/>
      <c r="Y32" s="345"/>
    </row>
    <row r="33" spans="1:25">
      <c r="A33" s="345"/>
      <c r="B33" s="345"/>
      <c r="C33" s="345"/>
      <c r="D33" s="345"/>
      <c r="E33" s="345"/>
      <c r="F33" s="348"/>
      <c r="G33" s="348"/>
      <c r="H33" s="345"/>
      <c r="I33" s="345"/>
      <c r="J33" s="345"/>
      <c r="K33" s="345"/>
      <c r="L33" s="345"/>
      <c r="M33" s="345"/>
      <c r="N33" s="345"/>
      <c r="O33" s="345"/>
      <c r="P33" s="345"/>
      <c r="Q33" s="345"/>
      <c r="R33" s="345"/>
      <c r="S33" s="345"/>
      <c r="T33" s="345"/>
      <c r="U33" s="345"/>
      <c r="V33" s="345"/>
      <c r="W33" s="345"/>
      <c r="X33" s="345"/>
      <c r="Y33" s="345"/>
    </row>
    <row r="34" spans="1:25">
      <c r="A34" s="345"/>
      <c r="B34" s="345"/>
      <c r="C34" s="345"/>
      <c r="D34" s="345"/>
      <c r="E34" s="345"/>
      <c r="F34" s="345"/>
      <c r="G34" s="345"/>
      <c r="H34" s="345"/>
      <c r="I34" s="345"/>
      <c r="J34" s="345"/>
      <c r="K34" s="345"/>
      <c r="L34" s="345"/>
      <c r="M34" s="345"/>
      <c r="N34" s="345"/>
      <c r="O34" s="345"/>
      <c r="P34" s="345"/>
      <c r="Q34" s="345"/>
      <c r="R34" s="345"/>
      <c r="S34" s="345"/>
      <c r="T34" s="345"/>
      <c r="U34" s="345"/>
      <c r="V34" s="345"/>
      <c r="W34" s="345"/>
      <c r="X34" s="345"/>
      <c r="Y34" s="345"/>
    </row>
    <row r="35" spans="1:25">
      <c r="A35" s="345"/>
      <c r="B35" s="345"/>
      <c r="C35" s="345"/>
      <c r="D35" s="345"/>
      <c r="E35" s="345"/>
      <c r="F35" s="345"/>
      <c r="G35" s="345"/>
      <c r="H35" s="345"/>
      <c r="I35" s="345"/>
      <c r="J35" s="345"/>
      <c r="K35" s="345"/>
      <c r="L35" s="345"/>
      <c r="M35" s="345"/>
      <c r="N35" s="345"/>
      <c r="O35" s="345"/>
      <c r="P35" s="345"/>
      <c r="Q35" s="345"/>
      <c r="R35" s="345"/>
      <c r="S35" s="345"/>
      <c r="T35" s="345"/>
      <c r="U35" s="345"/>
      <c r="V35" s="345"/>
      <c r="W35" s="345"/>
      <c r="X35" s="345"/>
      <c r="Y35" s="345"/>
    </row>
    <row r="36" spans="1:25">
      <c r="A36" s="345"/>
      <c r="B36" s="345"/>
      <c r="C36" s="345"/>
      <c r="D36" s="345"/>
      <c r="E36" s="345"/>
      <c r="F36" s="345"/>
      <c r="G36" s="345"/>
      <c r="H36" s="345"/>
      <c r="I36" s="345"/>
      <c r="J36" s="345"/>
      <c r="K36" s="345"/>
      <c r="L36" s="345"/>
      <c r="M36" s="345"/>
      <c r="N36" s="345"/>
      <c r="O36" s="345"/>
      <c r="P36" s="345"/>
      <c r="Q36" s="345"/>
      <c r="R36" s="345"/>
      <c r="S36" s="345"/>
      <c r="T36" s="345"/>
      <c r="U36" s="345"/>
      <c r="V36" s="345"/>
      <c r="W36" s="345"/>
      <c r="X36" s="345"/>
      <c r="Y36" s="345"/>
    </row>
    <row r="37" spans="1:25">
      <c r="A37" s="345"/>
      <c r="B37" s="345"/>
      <c r="C37" s="345"/>
      <c r="D37" s="345"/>
      <c r="E37" s="345"/>
      <c r="F37" s="345"/>
      <c r="G37" s="345"/>
      <c r="H37" s="345"/>
      <c r="I37" s="345"/>
      <c r="J37" s="345"/>
      <c r="K37" s="345"/>
      <c r="L37" s="345"/>
      <c r="M37" s="345"/>
      <c r="N37" s="345"/>
      <c r="O37" s="345"/>
      <c r="P37" s="345"/>
      <c r="Q37" s="345"/>
      <c r="R37" s="345"/>
      <c r="S37" s="345"/>
      <c r="T37" s="345"/>
      <c r="U37" s="345"/>
      <c r="V37" s="345"/>
      <c r="W37" s="345"/>
      <c r="X37" s="345"/>
      <c r="Y37" s="345"/>
    </row>
    <row r="38" spans="1:25">
      <c r="A38" s="345"/>
      <c r="B38" s="345"/>
      <c r="C38" s="345"/>
      <c r="D38" s="345"/>
      <c r="E38" s="345"/>
      <c r="F38" s="345"/>
      <c r="G38" s="345"/>
      <c r="H38" s="345"/>
      <c r="I38" s="345"/>
      <c r="J38" s="345"/>
      <c r="K38" s="345"/>
      <c r="L38" s="345"/>
      <c r="M38" s="345"/>
      <c r="N38" s="345"/>
      <c r="O38" s="345"/>
      <c r="P38" s="345"/>
      <c r="Q38" s="345"/>
      <c r="R38" s="345"/>
      <c r="S38" s="345"/>
      <c r="T38" s="345"/>
      <c r="U38" s="345"/>
      <c r="V38" s="345"/>
      <c r="W38" s="345"/>
      <c r="X38" s="345"/>
      <c r="Y38" s="345"/>
    </row>
    <row r="39" spans="1:25">
      <c r="A39" s="345"/>
      <c r="B39" s="345"/>
      <c r="C39" s="345"/>
      <c r="D39" s="345"/>
      <c r="E39" s="351"/>
      <c r="F39" s="348"/>
      <c r="G39" s="348"/>
      <c r="H39" s="345"/>
      <c r="I39" s="345"/>
      <c r="J39" s="345"/>
      <c r="K39" s="345"/>
      <c r="L39" s="345"/>
      <c r="M39" s="345"/>
      <c r="N39" s="345"/>
      <c r="O39" s="345"/>
      <c r="P39" s="345"/>
      <c r="Q39" s="345"/>
      <c r="R39" s="345"/>
      <c r="S39" s="345"/>
      <c r="T39" s="345"/>
      <c r="U39" s="345"/>
      <c r="V39" s="345"/>
      <c r="W39" s="345"/>
      <c r="X39" s="345"/>
      <c r="Y39" s="345"/>
    </row>
    <row r="40" spans="1:25">
      <c r="A40" s="345"/>
      <c r="B40" s="345"/>
      <c r="C40" s="345"/>
      <c r="D40" s="345"/>
      <c r="E40" s="348"/>
      <c r="F40" s="348"/>
      <c r="G40" s="348"/>
      <c r="H40" s="345"/>
      <c r="I40" s="345"/>
      <c r="J40" s="345"/>
      <c r="K40" s="345"/>
      <c r="L40" s="345"/>
      <c r="M40" s="345"/>
      <c r="N40" s="345"/>
      <c r="O40" s="345"/>
      <c r="P40" s="345"/>
      <c r="Q40" s="345"/>
      <c r="R40" s="345"/>
      <c r="S40" s="345"/>
      <c r="T40" s="345"/>
      <c r="U40" s="345"/>
      <c r="V40" s="345"/>
      <c r="W40" s="345"/>
      <c r="X40" s="345"/>
      <c r="Y40" s="345"/>
    </row>
    <row r="41" spans="1:25">
      <c r="A41" s="345"/>
      <c r="B41" s="345"/>
      <c r="C41" s="345"/>
      <c r="D41" s="345"/>
      <c r="E41" s="348"/>
      <c r="F41" s="348"/>
      <c r="G41" s="348"/>
      <c r="H41" s="345"/>
      <c r="I41" s="345"/>
      <c r="J41" s="345"/>
      <c r="K41" s="345"/>
      <c r="L41" s="345"/>
      <c r="M41" s="345"/>
      <c r="N41" s="345"/>
      <c r="O41" s="345"/>
      <c r="P41" s="345"/>
      <c r="Q41" s="345"/>
      <c r="R41" s="345"/>
      <c r="S41" s="345"/>
      <c r="T41" s="345"/>
      <c r="U41" s="345"/>
      <c r="V41" s="345"/>
      <c r="W41" s="345"/>
      <c r="X41" s="345"/>
      <c r="Y41" s="345"/>
    </row>
    <row r="42" spans="1:25">
      <c r="A42" s="345"/>
      <c r="B42" s="345"/>
      <c r="C42" s="345"/>
      <c r="D42" s="345"/>
      <c r="E42" s="348"/>
      <c r="F42" s="348"/>
      <c r="G42" s="348"/>
      <c r="H42" s="345"/>
      <c r="I42" s="345"/>
      <c r="J42" s="345"/>
      <c r="K42" s="345"/>
      <c r="L42" s="345"/>
      <c r="M42" s="345"/>
      <c r="N42" s="345"/>
      <c r="O42" s="345"/>
      <c r="P42" s="345"/>
      <c r="Q42" s="345"/>
      <c r="R42" s="345"/>
      <c r="S42" s="345"/>
      <c r="T42" s="345"/>
      <c r="U42" s="345"/>
      <c r="V42" s="345"/>
      <c r="W42" s="345"/>
      <c r="X42" s="345"/>
      <c r="Y42" s="345"/>
    </row>
    <row r="43" spans="1:25">
      <c r="A43" s="345"/>
      <c r="B43" s="345"/>
      <c r="C43" s="345"/>
      <c r="D43" s="345"/>
      <c r="E43" s="348"/>
      <c r="F43" s="348"/>
      <c r="G43" s="348"/>
      <c r="H43" s="345"/>
      <c r="I43" s="345"/>
      <c r="J43" s="345"/>
      <c r="K43" s="345"/>
      <c r="L43" s="345"/>
      <c r="M43" s="345"/>
      <c r="N43" s="345"/>
      <c r="O43" s="345"/>
      <c r="P43" s="345"/>
      <c r="Q43" s="345"/>
      <c r="R43" s="345"/>
      <c r="S43" s="345"/>
      <c r="T43" s="345"/>
      <c r="U43" s="345"/>
      <c r="V43" s="345"/>
      <c r="W43" s="345"/>
      <c r="X43" s="345"/>
      <c r="Y43" s="345"/>
    </row>
    <row r="44" spans="1:25">
      <c r="A44" s="345"/>
      <c r="B44" s="345"/>
      <c r="C44" s="345"/>
      <c r="D44" s="345"/>
      <c r="E44" s="348"/>
      <c r="F44" s="348"/>
      <c r="G44" s="348"/>
      <c r="H44" s="345"/>
      <c r="I44" s="345"/>
      <c r="J44" s="345"/>
      <c r="K44" s="345"/>
      <c r="L44" s="345"/>
      <c r="M44" s="345"/>
      <c r="N44" s="345"/>
      <c r="O44" s="345"/>
      <c r="P44" s="345"/>
      <c r="Q44" s="345"/>
      <c r="R44" s="345"/>
      <c r="S44" s="345"/>
      <c r="T44" s="345"/>
      <c r="U44" s="345"/>
      <c r="V44" s="345"/>
      <c r="W44" s="345"/>
      <c r="X44" s="345"/>
      <c r="Y44" s="345"/>
    </row>
    <row r="45" spans="1:25">
      <c r="A45" s="345"/>
      <c r="B45" s="345"/>
      <c r="C45" s="345"/>
      <c r="D45" s="345"/>
      <c r="E45" s="348"/>
      <c r="F45" s="348"/>
      <c r="G45" s="348"/>
      <c r="H45" s="345"/>
      <c r="I45" s="345"/>
      <c r="J45" s="345"/>
      <c r="K45" s="345"/>
      <c r="L45" s="345"/>
      <c r="M45" s="345"/>
      <c r="N45" s="345"/>
      <c r="O45" s="345"/>
      <c r="P45" s="345"/>
      <c r="Q45" s="345"/>
      <c r="R45" s="345"/>
      <c r="S45" s="345"/>
      <c r="T45" s="345"/>
      <c r="U45" s="345"/>
      <c r="V45" s="345"/>
      <c r="W45" s="345"/>
      <c r="X45" s="345"/>
      <c r="Y45" s="345"/>
    </row>
    <row r="46" spans="1:25">
      <c r="A46" s="345"/>
      <c r="B46" s="345"/>
      <c r="C46" s="345"/>
      <c r="D46" s="345"/>
      <c r="E46" s="348"/>
      <c r="F46" s="348"/>
      <c r="G46" s="348"/>
      <c r="H46" s="345"/>
      <c r="I46" s="345"/>
      <c r="J46" s="345"/>
      <c r="K46" s="345"/>
      <c r="L46" s="345"/>
      <c r="M46" s="345"/>
      <c r="N46" s="345"/>
      <c r="O46" s="345"/>
      <c r="P46" s="345"/>
      <c r="Q46" s="345"/>
      <c r="R46" s="345"/>
      <c r="S46" s="345"/>
      <c r="T46" s="345"/>
      <c r="U46" s="345"/>
      <c r="V46" s="345"/>
      <c r="W46" s="345"/>
      <c r="X46" s="345"/>
      <c r="Y46" s="345"/>
    </row>
    <row r="47" spans="1:25">
      <c r="A47" s="345"/>
      <c r="B47" s="345"/>
      <c r="C47" s="345"/>
      <c r="D47" s="345"/>
      <c r="E47" s="348"/>
      <c r="F47" s="348"/>
      <c r="G47" s="348"/>
      <c r="H47" s="345"/>
      <c r="I47" s="345"/>
      <c r="J47" s="345"/>
      <c r="K47" s="345"/>
      <c r="L47" s="345"/>
      <c r="M47" s="345"/>
      <c r="N47" s="345"/>
      <c r="O47" s="345"/>
      <c r="P47" s="345"/>
      <c r="Q47" s="345"/>
      <c r="R47" s="345"/>
      <c r="S47" s="345"/>
      <c r="T47" s="345"/>
      <c r="U47" s="345"/>
      <c r="V47" s="345"/>
      <c r="W47" s="345"/>
      <c r="X47" s="345"/>
      <c r="Y47" s="345"/>
    </row>
    <row r="48" spans="1:25">
      <c r="A48" s="345"/>
      <c r="B48" s="345"/>
      <c r="C48" s="345"/>
      <c r="D48" s="345"/>
      <c r="E48" s="348"/>
      <c r="F48" s="348"/>
      <c r="G48" s="348"/>
      <c r="H48" s="345"/>
      <c r="I48" s="345"/>
      <c r="J48" s="345"/>
      <c r="K48" s="345"/>
      <c r="L48" s="345"/>
      <c r="M48" s="345"/>
      <c r="N48" s="345"/>
      <c r="O48" s="345"/>
      <c r="P48" s="345"/>
      <c r="Q48" s="345"/>
      <c r="R48" s="345"/>
      <c r="S48" s="345"/>
      <c r="T48" s="345"/>
      <c r="U48" s="345"/>
      <c r="V48" s="345"/>
      <c r="W48" s="345"/>
      <c r="X48" s="345"/>
      <c r="Y48" s="345"/>
    </row>
    <row r="49" spans="1:25">
      <c r="A49" s="345"/>
      <c r="B49" s="345"/>
      <c r="C49" s="345"/>
      <c r="D49" s="345"/>
      <c r="E49" s="348"/>
      <c r="F49" s="348"/>
      <c r="G49" s="348"/>
      <c r="H49" s="345"/>
      <c r="I49" s="345"/>
      <c r="J49" s="345"/>
      <c r="K49" s="345"/>
      <c r="L49" s="345"/>
      <c r="M49" s="345"/>
      <c r="N49" s="345"/>
      <c r="O49" s="345"/>
      <c r="P49" s="345"/>
      <c r="Q49" s="345"/>
      <c r="R49" s="345"/>
      <c r="S49" s="345"/>
      <c r="T49" s="345"/>
      <c r="U49" s="345"/>
      <c r="V49" s="345"/>
      <c r="W49" s="345"/>
      <c r="X49" s="345"/>
      <c r="Y49" s="345"/>
    </row>
    <row r="50" spans="1:25">
      <c r="A50" s="345"/>
      <c r="B50" s="345"/>
      <c r="C50" s="345"/>
      <c r="D50" s="345"/>
      <c r="E50" s="348"/>
      <c r="F50" s="348"/>
      <c r="G50" s="348"/>
      <c r="H50" s="345"/>
      <c r="I50" s="345"/>
      <c r="J50" s="345"/>
      <c r="K50" s="345"/>
      <c r="L50" s="345"/>
      <c r="M50" s="345"/>
      <c r="N50" s="345"/>
      <c r="O50" s="345"/>
      <c r="P50" s="345"/>
      <c r="Q50" s="345"/>
      <c r="R50" s="345"/>
      <c r="S50" s="345"/>
      <c r="T50" s="345"/>
      <c r="U50" s="345"/>
      <c r="V50" s="345"/>
      <c r="W50" s="345"/>
      <c r="X50" s="345"/>
      <c r="Y50" s="345"/>
    </row>
    <row r="51" spans="1:25">
      <c r="A51" s="345"/>
      <c r="B51" s="345"/>
      <c r="C51" s="345"/>
      <c r="D51" s="345"/>
      <c r="E51" s="348"/>
      <c r="F51" s="348"/>
      <c r="G51" s="348"/>
      <c r="H51" s="345"/>
      <c r="I51" s="345"/>
      <c r="J51" s="345"/>
      <c r="K51" s="345"/>
      <c r="L51" s="345"/>
      <c r="M51" s="345"/>
      <c r="N51" s="345"/>
      <c r="O51" s="345"/>
      <c r="P51" s="345"/>
      <c r="Q51" s="345"/>
      <c r="R51" s="345"/>
      <c r="S51" s="345"/>
      <c r="T51" s="345"/>
      <c r="U51" s="345"/>
      <c r="V51" s="345"/>
      <c r="W51" s="345"/>
      <c r="X51" s="345"/>
      <c r="Y51" s="345"/>
    </row>
    <row r="52" spans="1:25">
      <c r="A52" s="345"/>
      <c r="B52" s="345"/>
      <c r="C52" s="345"/>
      <c r="D52" s="345"/>
      <c r="E52" s="348"/>
      <c r="F52" s="348"/>
      <c r="G52" s="348"/>
      <c r="H52" s="345"/>
      <c r="I52" s="345"/>
      <c r="J52" s="345"/>
      <c r="K52" s="345"/>
      <c r="L52" s="345"/>
      <c r="M52" s="345"/>
      <c r="N52" s="345"/>
      <c r="O52" s="345"/>
      <c r="P52" s="345"/>
      <c r="Q52" s="345"/>
      <c r="R52" s="345"/>
      <c r="S52" s="345"/>
      <c r="T52" s="345"/>
      <c r="U52" s="345"/>
      <c r="V52" s="345"/>
      <c r="W52" s="345"/>
      <c r="X52" s="345"/>
      <c r="Y52" s="345"/>
    </row>
    <row r="53" spans="1:25">
      <c r="A53" s="345"/>
      <c r="B53" s="345"/>
      <c r="C53" s="345"/>
      <c r="D53" s="345"/>
      <c r="E53" s="348"/>
      <c r="F53" s="348"/>
      <c r="G53" s="348"/>
      <c r="H53" s="345"/>
      <c r="I53" s="345"/>
      <c r="J53" s="345"/>
      <c r="K53" s="345"/>
      <c r="L53" s="345"/>
      <c r="M53" s="345"/>
      <c r="N53" s="345"/>
      <c r="O53" s="345"/>
      <c r="P53" s="345"/>
      <c r="Q53" s="345"/>
      <c r="R53" s="345"/>
      <c r="S53" s="345"/>
      <c r="T53" s="345"/>
      <c r="U53" s="345"/>
      <c r="V53" s="345"/>
      <c r="W53" s="345"/>
      <c r="X53" s="345"/>
      <c r="Y53" s="345"/>
    </row>
    <row r="54" spans="1:25">
      <c r="A54" s="345"/>
      <c r="B54" s="345"/>
      <c r="C54" s="345"/>
      <c r="D54" s="345"/>
      <c r="E54" s="348"/>
      <c r="F54" s="348"/>
      <c r="G54" s="348"/>
      <c r="H54" s="345"/>
      <c r="I54" s="345"/>
      <c r="J54" s="345"/>
      <c r="K54" s="345"/>
      <c r="L54" s="345"/>
      <c r="M54" s="345"/>
      <c r="N54" s="345"/>
      <c r="O54" s="345"/>
      <c r="P54" s="345"/>
      <c r="Q54" s="345"/>
      <c r="R54" s="345"/>
      <c r="S54" s="345"/>
      <c r="T54" s="345"/>
      <c r="U54" s="345"/>
      <c r="V54" s="345"/>
      <c r="W54" s="345"/>
      <c r="X54" s="345"/>
      <c r="Y54" s="345"/>
    </row>
    <row r="55" spans="1:25">
      <c r="A55" s="345"/>
      <c r="B55" s="345"/>
      <c r="C55" s="345"/>
      <c r="D55" s="345"/>
      <c r="E55" s="348"/>
      <c r="F55" s="348"/>
      <c r="G55" s="348"/>
      <c r="H55" s="345"/>
      <c r="I55" s="345"/>
      <c r="J55" s="345"/>
      <c r="K55" s="345"/>
      <c r="L55" s="345"/>
      <c r="M55" s="345"/>
      <c r="N55" s="345"/>
      <c r="O55" s="345"/>
      <c r="P55" s="345"/>
      <c r="Q55" s="345"/>
      <c r="R55" s="345"/>
      <c r="S55" s="345"/>
      <c r="T55" s="345"/>
      <c r="U55" s="345"/>
      <c r="V55" s="345"/>
      <c r="W55" s="345"/>
      <c r="X55" s="345"/>
      <c r="Y55" s="345"/>
    </row>
    <row r="56" spans="1:25">
      <c r="A56" s="345"/>
      <c r="B56" s="345"/>
      <c r="C56" s="345"/>
      <c r="D56" s="345"/>
      <c r="E56" s="348"/>
      <c r="F56" s="348"/>
      <c r="G56" s="348"/>
      <c r="H56" s="345"/>
      <c r="I56" s="345"/>
      <c r="J56" s="345"/>
      <c r="K56" s="345"/>
      <c r="L56" s="345"/>
      <c r="M56" s="345"/>
      <c r="N56" s="345"/>
      <c r="O56" s="345"/>
      <c r="P56" s="345"/>
      <c r="Q56" s="345"/>
      <c r="R56" s="345"/>
      <c r="S56" s="345"/>
      <c r="T56" s="345"/>
      <c r="U56" s="345"/>
      <c r="V56" s="345"/>
      <c r="W56" s="345"/>
      <c r="X56" s="345"/>
      <c r="Y56" s="345"/>
    </row>
    <row r="57" spans="1:25">
      <c r="A57" s="345"/>
      <c r="B57" s="345"/>
      <c r="C57" s="345"/>
      <c r="D57" s="345"/>
      <c r="E57" s="348"/>
      <c r="F57" s="348"/>
      <c r="G57" s="348"/>
      <c r="H57" s="345"/>
      <c r="I57" s="345"/>
      <c r="J57" s="345"/>
      <c r="K57" s="345"/>
      <c r="L57" s="345"/>
      <c r="M57" s="345"/>
      <c r="N57" s="345"/>
      <c r="O57" s="345"/>
      <c r="P57" s="345"/>
      <c r="Q57" s="345"/>
      <c r="R57" s="345"/>
      <c r="S57" s="345"/>
      <c r="T57" s="345"/>
      <c r="U57" s="345"/>
      <c r="V57" s="345"/>
      <c r="W57" s="345"/>
      <c r="X57" s="345"/>
      <c r="Y57" s="345"/>
    </row>
    <row r="58" spans="1:25">
      <c r="A58" s="345"/>
      <c r="B58" s="345"/>
      <c r="C58" s="345"/>
      <c r="D58" s="345"/>
      <c r="E58" s="345"/>
      <c r="F58" s="345"/>
      <c r="G58" s="345"/>
      <c r="H58" s="345"/>
      <c r="I58" s="345"/>
      <c r="J58" s="345"/>
      <c r="K58" s="345"/>
      <c r="L58" s="345"/>
      <c r="M58" s="345"/>
      <c r="N58" s="345"/>
      <c r="O58" s="345"/>
      <c r="P58" s="345"/>
      <c r="Q58" s="345"/>
      <c r="R58" s="345"/>
      <c r="S58" s="345"/>
      <c r="T58" s="345"/>
      <c r="U58" s="345"/>
      <c r="V58" s="345"/>
      <c r="W58" s="345"/>
      <c r="X58" s="345"/>
      <c r="Y58" s="345"/>
    </row>
    <row r="59" spans="1:25">
      <c r="A59" s="345"/>
      <c r="B59" s="345"/>
      <c r="C59" s="345"/>
      <c r="D59" s="345"/>
      <c r="E59" s="345"/>
      <c r="F59" s="345"/>
      <c r="G59" s="345"/>
      <c r="H59" s="345"/>
      <c r="I59" s="345"/>
      <c r="J59" s="345"/>
      <c r="K59" s="345"/>
      <c r="L59" s="345"/>
      <c r="M59" s="345"/>
      <c r="N59" s="345"/>
      <c r="O59" s="345"/>
      <c r="P59" s="345"/>
      <c r="Q59" s="345"/>
      <c r="R59" s="345"/>
      <c r="S59" s="345"/>
      <c r="T59" s="345"/>
      <c r="U59" s="345"/>
      <c r="V59" s="345"/>
      <c r="W59" s="345"/>
      <c r="X59" s="345"/>
      <c r="Y59" s="345"/>
    </row>
    <row r="60" spans="1:25">
      <c r="A60" s="345"/>
      <c r="B60" s="345"/>
      <c r="C60" s="345"/>
      <c r="D60" s="345"/>
      <c r="E60" s="345"/>
      <c r="F60" s="345"/>
      <c r="G60" s="345"/>
      <c r="H60" s="345"/>
      <c r="I60" s="345"/>
      <c r="J60" s="345"/>
      <c r="K60" s="345"/>
      <c r="L60" s="345"/>
      <c r="M60" s="345"/>
      <c r="N60" s="345"/>
      <c r="O60" s="345"/>
      <c r="P60" s="345"/>
      <c r="Q60" s="345"/>
      <c r="R60" s="345"/>
      <c r="S60" s="345"/>
      <c r="T60" s="345"/>
      <c r="U60" s="345"/>
      <c r="V60" s="345"/>
      <c r="W60" s="345"/>
      <c r="X60" s="345"/>
      <c r="Y60" s="345"/>
    </row>
    <row r="61" spans="1:25">
      <c r="A61" s="345"/>
      <c r="B61" s="345"/>
      <c r="C61" s="345"/>
      <c r="D61" s="345"/>
      <c r="E61" s="345"/>
      <c r="F61" s="345"/>
      <c r="G61" s="345"/>
      <c r="H61" s="345"/>
      <c r="I61" s="345"/>
      <c r="J61" s="345"/>
      <c r="K61" s="345"/>
      <c r="L61" s="345"/>
      <c r="M61" s="345"/>
      <c r="N61" s="345"/>
      <c r="O61" s="345"/>
      <c r="P61" s="345"/>
      <c r="Q61" s="345"/>
      <c r="R61" s="345"/>
      <c r="S61" s="345"/>
      <c r="T61" s="345"/>
      <c r="U61" s="345"/>
      <c r="V61" s="345"/>
      <c r="W61" s="345"/>
      <c r="X61" s="345"/>
      <c r="Y61" s="345"/>
    </row>
    <row r="62" spans="1:25">
      <c r="A62" s="345"/>
      <c r="B62" s="345"/>
      <c r="C62" s="345"/>
      <c r="D62" s="345"/>
      <c r="E62" s="345"/>
      <c r="F62" s="345"/>
      <c r="G62" s="345"/>
      <c r="H62" s="345"/>
      <c r="I62" s="345"/>
      <c r="J62" s="345"/>
      <c r="K62" s="345"/>
      <c r="L62" s="345"/>
      <c r="M62" s="345"/>
      <c r="N62" s="345"/>
      <c r="O62" s="345"/>
      <c r="P62" s="345"/>
      <c r="Q62" s="345"/>
      <c r="R62" s="345"/>
      <c r="S62" s="345"/>
      <c r="T62" s="345"/>
      <c r="U62" s="345"/>
      <c r="V62" s="345"/>
      <c r="W62" s="345"/>
      <c r="X62" s="345"/>
      <c r="Y62" s="345"/>
    </row>
    <row r="63" spans="1:25">
      <c r="A63" s="345"/>
      <c r="B63" s="345"/>
      <c r="C63" s="345"/>
      <c r="D63" s="345"/>
      <c r="E63" s="345"/>
      <c r="F63" s="345"/>
      <c r="G63" s="345"/>
      <c r="H63" s="345"/>
      <c r="I63" s="345"/>
      <c r="J63" s="345"/>
      <c r="K63" s="345"/>
      <c r="L63" s="345"/>
      <c r="M63" s="345"/>
      <c r="N63" s="345"/>
      <c r="O63" s="345"/>
      <c r="P63" s="345"/>
      <c r="Q63" s="345"/>
      <c r="R63" s="345"/>
      <c r="S63" s="345"/>
      <c r="T63" s="345"/>
      <c r="U63" s="345"/>
      <c r="V63" s="345"/>
      <c r="W63" s="345"/>
      <c r="X63" s="345"/>
      <c r="Y63" s="345"/>
    </row>
    <row r="64" spans="1:25">
      <c r="A64" s="345"/>
      <c r="B64" s="345"/>
      <c r="C64" s="345"/>
      <c r="D64" s="345"/>
      <c r="E64" s="345"/>
      <c r="F64" s="345"/>
      <c r="G64" s="345"/>
      <c r="H64" s="345"/>
      <c r="I64" s="345"/>
      <c r="J64" s="345"/>
      <c r="K64" s="345"/>
      <c r="L64" s="345"/>
      <c r="M64" s="345"/>
      <c r="N64" s="345"/>
      <c r="O64" s="345"/>
      <c r="P64" s="345"/>
      <c r="Q64" s="345"/>
      <c r="R64" s="345"/>
      <c r="S64" s="345"/>
      <c r="T64" s="345"/>
      <c r="U64" s="345"/>
      <c r="V64" s="345"/>
      <c r="W64" s="345"/>
      <c r="X64" s="345"/>
      <c r="Y64" s="345"/>
    </row>
    <row r="65" spans="1:25">
      <c r="A65" s="345"/>
      <c r="B65" s="345"/>
      <c r="C65" s="345"/>
      <c r="D65" s="345"/>
      <c r="E65" s="345"/>
      <c r="F65" s="345"/>
      <c r="G65" s="345"/>
      <c r="H65" s="345"/>
      <c r="I65" s="345"/>
      <c r="J65" s="345"/>
      <c r="K65" s="345"/>
      <c r="L65" s="345"/>
      <c r="M65" s="345"/>
      <c r="N65" s="345"/>
      <c r="O65" s="345"/>
      <c r="P65" s="345"/>
      <c r="Q65" s="345"/>
      <c r="R65" s="345"/>
      <c r="S65" s="345"/>
      <c r="T65" s="345"/>
      <c r="U65" s="345"/>
      <c r="V65" s="345"/>
      <c r="W65" s="345"/>
      <c r="X65" s="345"/>
      <c r="Y65" s="345"/>
    </row>
    <row r="66" spans="1:25">
      <c r="A66" s="345"/>
      <c r="B66" s="345"/>
      <c r="C66" s="345"/>
      <c r="D66" s="345"/>
      <c r="E66" s="345"/>
      <c r="F66" s="345"/>
      <c r="G66" s="345"/>
      <c r="H66" s="345"/>
      <c r="I66" s="345"/>
      <c r="J66" s="345"/>
      <c r="K66" s="345"/>
      <c r="L66" s="345"/>
      <c r="M66" s="345"/>
      <c r="N66" s="345"/>
      <c r="O66" s="345"/>
      <c r="P66" s="345"/>
      <c r="Q66" s="345"/>
      <c r="R66" s="345"/>
      <c r="S66" s="345"/>
      <c r="T66" s="345"/>
      <c r="U66" s="345"/>
      <c r="V66" s="345"/>
      <c r="W66" s="345"/>
      <c r="X66" s="345"/>
      <c r="Y66" s="345"/>
    </row>
    <row r="67" spans="1:25">
      <c r="A67" s="345"/>
      <c r="B67" s="345"/>
      <c r="C67" s="345"/>
      <c r="D67" s="345"/>
      <c r="E67" s="345"/>
      <c r="F67" s="345"/>
      <c r="G67" s="345"/>
      <c r="H67" s="345"/>
      <c r="I67" s="345"/>
      <c r="J67" s="345"/>
      <c r="K67" s="345"/>
      <c r="L67" s="345"/>
      <c r="M67" s="345"/>
      <c r="N67" s="345"/>
      <c r="O67" s="345"/>
      <c r="P67" s="345"/>
      <c r="Q67" s="345"/>
      <c r="R67" s="345"/>
      <c r="S67" s="345"/>
      <c r="T67" s="345"/>
      <c r="U67" s="345"/>
      <c r="V67" s="345"/>
      <c r="W67" s="345"/>
      <c r="X67" s="345"/>
      <c r="Y67" s="345"/>
    </row>
    <row r="68" spans="1:25">
      <c r="A68" s="345"/>
      <c r="B68" s="345"/>
      <c r="C68" s="345"/>
      <c r="D68" s="345"/>
      <c r="E68" s="345"/>
      <c r="F68" s="345"/>
      <c r="G68" s="345"/>
      <c r="H68" s="345"/>
      <c r="I68" s="345"/>
      <c r="J68" s="345"/>
      <c r="K68" s="345"/>
      <c r="L68" s="345"/>
      <c r="M68" s="345"/>
      <c r="N68" s="345"/>
      <c r="O68" s="345"/>
      <c r="P68" s="345"/>
      <c r="Q68" s="345"/>
      <c r="R68" s="345"/>
      <c r="S68" s="345"/>
      <c r="T68" s="345"/>
      <c r="U68" s="345"/>
      <c r="V68" s="345"/>
      <c r="W68" s="345"/>
      <c r="X68" s="345"/>
      <c r="Y68" s="345"/>
    </row>
    <row r="69" spans="1:25">
      <c r="A69" s="345"/>
      <c r="B69" s="345"/>
      <c r="C69" s="345"/>
      <c r="D69" s="345"/>
      <c r="E69" s="345"/>
      <c r="F69" s="345"/>
      <c r="G69" s="345"/>
      <c r="H69" s="345"/>
      <c r="I69" s="345"/>
      <c r="J69" s="345"/>
      <c r="K69" s="345"/>
      <c r="L69" s="345"/>
      <c r="M69" s="345"/>
      <c r="N69" s="345"/>
      <c r="O69" s="345"/>
      <c r="P69" s="345"/>
      <c r="Q69" s="345"/>
      <c r="R69" s="345"/>
      <c r="S69" s="345"/>
      <c r="T69" s="345"/>
      <c r="U69" s="345"/>
      <c r="V69" s="345"/>
      <c r="W69" s="345"/>
      <c r="X69" s="345"/>
      <c r="Y69" s="345"/>
    </row>
    <row r="70" spans="1:25">
      <c r="A70" s="345"/>
      <c r="B70" s="345"/>
      <c r="C70" s="345"/>
      <c r="D70" s="345"/>
      <c r="E70" s="345"/>
      <c r="F70" s="345"/>
      <c r="G70" s="345"/>
      <c r="H70" s="345"/>
      <c r="I70" s="345"/>
      <c r="J70" s="345"/>
      <c r="K70" s="345"/>
      <c r="L70" s="345"/>
      <c r="M70" s="345"/>
      <c r="N70" s="345"/>
      <c r="O70" s="345"/>
      <c r="P70" s="345"/>
      <c r="Q70" s="345"/>
      <c r="R70" s="345"/>
      <c r="S70" s="345"/>
      <c r="T70" s="345"/>
      <c r="U70" s="345"/>
      <c r="V70" s="345"/>
      <c r="W70" s="345"/>
      <c r="X70" s="345"/>
      <c r="Y70" s="345"/>
    </row>
    <row r="71" spans="1:25">
      <c r="A71" s="345"/>
      <c r="B71" s="345"/>
      <c r="C71" s="345"/>
      <c r="D71" s="345"/>
      <c r="E71" s="345"/>
      <c r="F71" s="345"/>
      <c r="G71" s="345"/>
      <c r="H71" s="345"/>
      <c r="I71" s="345"/>
      <c r="J71" s="345"/>
      <c r="K71" s="345"/>
      <c r="L71" s="345"/>
      <c r="M71" s="345"/>
      <c r="N71" s="345"/>
      <c r="O71" s="345"/>
      <c r="P71" s="345"/>
      <c r="Q71" s="345"/>
      <c r="R71" s="345"/>
      <c r="S71" s="345"/>
      <c r="T71" s="345"/>
      <c r="U71" s="345"/>
      <c r="V71" s="345"/>
      <c r="W71" s="345"/>
      <c r="X71" s="345"/>
      <c r="Y71" s="345"/>
    </row>
    <row r="72" spans="1:25">
      <c r="A72" s="345"/>
      <c r="B72" s="345"/>
      <c r="C72" s="345"/>
      <c r="D72" s="345"/>
      <c r="E72" s="345"/>
      <c r="F72" s="345"/>
      <c r="G72" s="345"/>
      <c r="H72" s="345"/>
      <c r="I72" s="345"/>
      <c r="J72" s="345"/>
      <c r="K72" s="345"/>
      <c r="L72" s="345"/>
      <c r="M72" s="345"/>
      <c r="N72" s="345"/>
      <c r="O72" s="345"/>
      <c r="P72" s="345"/>
      <c r="Q72" s="345"/>
      <c r="R72" s="345"/>
      <c r="S72" s="345"/>
      <c r="T72" s="345"/>
      <c r="U72" s="345"/>
      <c r="V72" s="345"/>
      <c r="W72" s="345"/>
      <c r="X72" s="345"/>
      <c r="Y72" s="345"/>
    </row>
    <row r="73" spans="1:25">
      <c r="A73" s="345"/>
      <c r="B73" s="345"/>
      <c r="C73" s="345"/>
      <c r="D73" s="345"/>
      <c r="E73" s="345"/>
      <c r="F73" s="345"/>
      <c r="G73" s="345"/>
      <c r="H73" s="345"/>
      <c r="I73" s="345"/>
      <c r="J73" s="345"/>
      <c r="K73" s="345"/>
      <c r="L73" s="345"/>
      <c r="M73" s="345"/>
      <c r="N73" s="345"/>
      <c r="O73" s="345"/>
      <c r="P73" s="345"/>
      <c r="Q73" s="345"/>
      <c r="R73" s="345"/>
      <c r="S73" s="345"/>
      <c r="T73" s="345"/>
      <c r="U73" s="345"/>
      <c r="V73" s="345"/>
      <c r="W73" s="345"/>
      <c r="X73" s="345"/>
      <c r="Y73" s="345"/>
    </row>
    <row r="74" spans="1:25">
      <c r="A74" s="345"/>
      <c r="B74" s="345"/>
      <c r="C74" s="345"/>
      <c r="D74" s="345"/>
      <c r="E74" s="345"/>
      <c r="F74" s="345"/>
      <c r="G74" s="345"/>
      <c r="H74" s="345"/>
      <c r="I74" s="345"/>
      <c r="J74" s="345"/>
      <c r="K74" s="345"/>
      <c r="L74" s="345"/>
      <c r="M74" s="345"/>
      <c r="N74" s="345"/>
      <c r="O74" s="345"/>
      <c r="P74" s="345"/>
      <c r="Q74" s="345"/>
      <c r="R74" s="345"/>
      <c r="S74" s="345"/>
      <c r="T74" s="345"/>
      <c r="U74" s="345"/>
      <c r="V74" s="345"/>
      <c r="W74" s="345"/>
      <c r="X74" s="345"/>
      <c r="Y74" s="345"/>
    </row>
    <row r="75" spans="1:25">
      <c r="A75" s="345"/>
      <c r="B75" s="345"/>
      <c r="C75" s="345"/>
      <c r="D75" s="345"/>
      <c r="E75" s="345"/>
      <c r="F75" s="345"/>
      <c r="G75" s="345"/>
      <c r="H75" s="345"/>
      <c r="I75" s="345"/>
      <c r="J75" s="345"/>
      <c r="K75" s="345"/>
      <c r="L75" s="345"/>
      <c r="M75" s="345"/>
      <c r="N75" s="345"/>
      <c r="O75" s="345"/>
      <c r="P75" s="345"/>
      <c r="Q75" s="345"/>
      <c r="R75" s="345"/>
      <c r="S75" s="345"/>
      <c r="T75" s="345"/>
      <c r="U75" s="345"/>
      <c r="V75" s="345"/>
      <c r="W75" s="345"/>
      <c r="X75" s="345"/>
      <c r="Y75" s="345"/>
    </row>
    <row r="76" spans="1:25">
      <c r="A76" s="345"/>
      <c r="B76" s="345"/>
      <c r="C76" s="345"/>
      <c r="D76" s="345"/>
      <c r="E76" s="345"/>
      <c r="F76" s="345"/>
      <c r="G76" s="345"/>
      <c r="H76" s="345"/>
      <c r="I76" s="345"/>
      <c r="J76" s="345"/>
      <c r="K76" s="345"/>
      <c r="L76" s="345"/>
      <c r="M76" s="345"/>
      <c r="N76" s="345"/>
      <c r="O76" s="345"/>
      <c r="P76" s="345"/>
      <c r="Q76" s="345"/>
      <c r="R76" s="345"/>
      <c r="S76" s="345"/>
      <c r="T76" s="345"/>
      <c r="U76" s="345"/>
      <c r="V76" s="345"/>
      <c r="W76" s="345"/>
      <c r="X76" s="345"/>
      <c r="Y76" s="345"/>
    </row>
    <row r="77" spans="1:25">
      <c r="A77" s="345"/>
      <c r="B77" s="345"/>
      <c r="C77" s="345"/>
      <c r="D77" s="345"/>
      <c r="E77" s="345"/>
      <c r="F77" s="345"/>
      <c r="G77" s="345"/>
      <c r="H77" s="345"/>
      <c r="I77" s="345"/>
      <c r="J77" s="345"/>
      <c r="K77" s="345"/>
      <c r="L77" s="345"/>
      <c r="M77" s="345"/>
      <c r="N77" s="345"/>
      <c r="O77" s="345"/>
      <c r="P77" s="345"/>
      <c r="Q77" s="345"/>
      <c r="R77" s="345"/>
      <c r="S77" s="345"/>
      <c r="T77" s="345"/>
      <c r="U77" s="345"/>
      <c r="V77" s="345"/>
      <c r="W77" s="345"/>
      <c r="X77" s="345"/>
      <c r="Y77" s="345"/>
    </row>
    <row r="78" spans="1:25">
      <c r="A78" s="345"/>
      <c r="B78" s="345"/>
      <c r="C78" s="345"/>
      <c r="D78" s="345"/>
      <c r="E78" s="345"/>
      <c r="F78" s="345"/>
      <c r="G78" s="345"/>
      <c r="H78" s="345"/>
      <c r="I78" s="345"/>
      <c r="J78" s="345"/>
      <c r="K78" s="345"/>
      <c r="L78" s="345"/>
      <c r="M78" s="345"/>
      <c r="N78" s="345"/>
      <c r="O78" s="345"/>
      <c r="P78" s="345"/>
      <c r="Q78" s="345"/>
      <c r="R78" s="345"/>
      <c r="S78" s="345"/>
      <c r="T78" s="345"/>
      <c r="U78" s="345"/>
      <c r="V78" s="345"/>
      <c r="W78" s="345"/>
      <c r="X78" s="345"/>
      <c r="Y78" s="345"/>
    </row>
    <row r="79" spans="1:25">
      <c r="A79" s="345"/>
      <c r="B79" s="345"/>
      <c r="C79" s="345"/>
      <c r="D79" s="345"/>
      <c r="E79" s="345"/>
      <c r="F79" s="345"/>
      <c r="G79" s="345"/>
      <c r="H79" s="345"/>
      <c r="I79" s="345"/>
      <c r="J79" s="345"/>
      <c r="K79" s="345"/>
      <c r="L79" s="345"/>
      <c r="M79" s="345"/>
      <c r="N79" s="345"/>
      <c r="O79" s="345"/>
      <c r="P79" s="345"/>
      <c r="Q79" s="345"/>
      <c r="R79" s="345"/>
      <c r="S79" s="345"/>
      <c r="T79" s="345"/>
      <c r="U79" s="345"/>
      <c r="V79" s="345"/>
      <c r="W79" s="345"/>
      <c r="X79" s="345"/>
      <c r="Y79" s="345"/>
    </row>
    <row r="80" spans="1:25">
      <c r="A80" s="345"/>
      <c r="B80" s="345"/>
      <c r="C80" s="345"/>
      <c r="D80" s="345"/>
      <c r="E80" s="345"/>
      <c r="F80" s="345"/>
      <c r="G80" s="345"/>
      <c r="H80" s="345"/>
      <c r="I80" s="345"/>
      <c r="J80" s="345"/>
      <c r="K80" s="345"/>
      <c r="L80" s="345"/>
      <c r="M80" s="345"/>
      <c r="N80" s="345"/>
      <c r="O80" s="345"/>
      <c r="P80" s="345"/>
      <c r="Q80" s="345"/>
      <c r="R80" s="345"/>
      <c r="S80" s="345"/>
      <c r="T80" s="345"/>
      <c r="U80" s="345"/>
      <c r="V80" s="345"/>
      <c r="W80" s="345"/>
      <c r="X80" s="345"/>
      <c r="Y80" s="345"/>
    </row>
    <row r="81" spans="1:25">
      <c r="A81" s="345"/>
      <c r="B81" s="345"/>
      <c r="C81" s="345"/>
      <c r="D81" s="345"/>
      <c r="E81" s="345"/>
      <c r="F81" s="345"/>
      <c r="G81" s="345"/>
      <c r="H81" s="345"/>
      <c r="I81" s="345"/>
      <c r="J81" s="345"/>
      <c r="K81" s="345"/>
      <c r="L81" s="345"/>
      <c r="M81" s="345"/>
      <c r="N81" s="345"/>
      <c r="O81" s="345"/>
      <c r="P81" s="345"/>
      <c r="Q81" s="345"/>
      <c r="R81" s="345"/>
      <c r="S81" s="345"/>
      <c r="T81" s="345"/>
      <c r="U81" s="345"/>
      <c r="V81" s="345"/>
      <c r="W81" s="345"/>
      <c r="X81" s="345"/>
      <c r="Y81" s="345"/>
    </row>
    <row r="82" spans="1:25">
      <c r="A82" s="345"/>
      <c r="B82" s="345"/>
      <c r="C82" s="345"/>
      <c r="D82" s="345"/>
      <c r="E82" s="345"/>
      <c r="F82" s="345"/>
      <c r="G82" s="345"/>
      <c r="H82" s="345"/>
      <c r="I82" s="345"/>
      <c r="J82" s="345"/>
      <c r="K82" s="345"/>
      <c r="L82" s="345"/>
      <c r="M82" s="345"/>
      <c r="N82" s="345"/>
      <c r="O82" s="345"/>
      <c r="P82" s="345"/>
      <c r="Q82" s="345"/>
      <c r="R82" s="345"/>
      <c r="S82" s="345"/>
      <c r="T82" s="345"/>
      <c r="U82" s="345"/>
      <c r="V82" s="345"/>
      <c r="W82" s="345"/>
      <c r="X82" s="345"/>
      <c r="Y82" s="345"/>
    </row>
    <row r="83" spans="1:25">
      <c r="A83" s="345"/>
      <c r="B83" s="345"/>
      <c r="C83" s="345"/>
      <c r="D83" s="345"/>
      <c r="E83" s="345"/>
      <c r="F83" s="345"/>
      <c r="G83" s="345"/>
      <c r="H83" s="345"/>
      <c r="I83" s="345"/>
      <c r="J83" s="345"/>
      <c r="K83" s="345"/>
      <c r="L83" s="345"/>
      <c r="M83" s="345"/>
      <c r="N83" s="345"/>
      <c r="O83" s="345"/>
      <c r="P83" s="345"/>
      <c r="Q83" s="345"/>
      <c r="R83" s="345"/>
      <c r="S83" s="345"/>
      <c r="T83" s="345"/>
      <c r="U83" s="345"/>
      <c r="V83" s="345"/>
      <c r="W83" s="345"/>
      <c r="X83" s="345"/>
      <c r="Y83" s="345"/>
    </row>
    <row r="84" spans="1:25">
      <c r="A84" s="345"/>
      <c r="B84" s="345"/>
      <c r="C84" s="345"/>
      <c r="D84" s="345"/>
      <c r="E84" s="345"/>
      <c r="F84" s="345"/>
      <c r="G84" s="345"/>
      <c r="H84" s="345"/>
      <c r="I84" s="345"/>
      <c r="J84" s="345"/>
      <c r="K84" s="345"/>
      <c r="L84" s="345"/>
      <c r="M84" s="345"/>
      <c r="N84" s="345"/>
      <c r="O84" s="345"/>
      <c r="P84" s="345"/>
      <c r="Q84" s="345"/>
      <c r="R84" s="345"/>
      <c r="S84" s="345"/>
      <c r="T84" s="345"/>
      <c r="U84" s="345"/>
      <c r="V84" s="345"/>
      <c r="W84" s="345"/>
      <c r="X84" s="345"/>
      <c r="Y84" s="345"/>
    </row>
    <row r="85" spans="1:25">
      <c r="A85" s="345"/>
      <c r="B85" s="345"/>
      <c r="C85" s="345"/>
      <c r="D85" s="345"/>
      <c r="E85" s="345"/>
      <c r="F85" s="345"/>
      <c r="G85" s="345"/>
      <c r="H85" s="345"/>
      <c r="I85" s="345"/>
      <c r="J85" s="345"/>
      <c r="K85" s="345"/>
      <c r="L85" s="345"/>
      <c r="M85" s="345"/>
      <c r="N85" s="345"/>
      <c r="O85" s="345"/>
      <c r="P85" s="345"/>
      <c r="Q85" s="345"/>
      <c r="R85" s="345"/>
      <c r="S85" s="345"/>
      <c r="T85" s="345"/>
      <c r="U85" s="345"/>
      <c r="V85" s="345"/>
      <c r="W85" s="345"/>
      <c r="X85" s="345"/>
      <c r="Y85" s="345"/>
    </row>
    <row r="86" spans="1:25">
      <c r="A86" s="345"/>
      <c r="B86" s="345"/>
      <c r="C86" s="345"/>
      <c r="D86" s="345"/>
      <c r="E86" s="345"/>
      <c r="F86" s="345"/>
      <c r="G86" s="345"/>
      <c r="H86" s="345"/>
      <c r="I86" s="345"/>
      <c r="J86" s="345"/>
      <c r="K86" s="345"/>
      <c r="L86" s="345"/>
      <c r="M86" s="345"/>
      <c r="N86" s="345"/>
      <c r="O86" s="345"/>
      <c r="P86" s="345"/>
      <c r="Q86" s="345"/>
      <c r="R86" s="345"/>
      <c r="S86" s="345"/>
      <c r="T86" s="345"/>
      <c r="U86" s="345"/>
      <c r="V86" s="345"/>
      <c r="W86" s="345"/>
      <c r="X86" s="345"/>
      <c r="Y86" s="345"/>
    </row>
    <row r="87" spans="1:25">
      <c r="A87" s="345"/>
      <c r="B87" s="345"/>
      <c r="C87" s="345"/>
      <c r="D87" s="345"/>
      <c r="E87" s="345"/>
      <c r="F87" s="345"/>
      <c r="G87" s="345"/>
      <c r="H87" s="345"/>
      <c r="I87" s="345"/>
      <c r="J87" s="345"/>
      <c r="K87" s="345"/>
      <c r="L87" s="345"/>
      <c r="M87" s="345"/>
      <c r="N87" s="345"/>
      <c r="O87" s="345"/>
      <c r="P87" s="345"/>
      <c r="Q87" s="345"/>
      <c r="R87" s="345"/>
      <c r="S87" s="345"/>
      <c r="T87" s="345"/>
      <c r="U87" s="345"/>
      <c r="V87" s="345"/>
      <c r="W87" s="345"/>
      <c r="X87" s="345"/>
      <c r="Y87" s="345"/>
    </row>
    <row r="88" spans="1:25">
      <c r="A88" s="345"/>
      <c r="B88" s="345"/>
      <c r="C88" s="345"/>
      <c r="D88" s="345"/>
      <c r="E88" s="345"/>
      <c r="F88" s="345"/>
      <c r="G88" s="345"/>
      <c r="H88" s="345"/>
      <c r="I88" s="345"/>
      <c r="J88" s="345"/>
      <c r="K88" s="345"/>
      <c r="L88" s="345"/>
      <c r="M88" s="345"/>
      <c r="N88" s="345"/>
      <c r="O88" s="345"/>
      <c r="P88" s="345"/>
      <c r="Q88" s="345"/>
      <c r="R88" s="345"/>
      <c r="S88" s="345"/>
      <c r="T88" s="345"/>
      <c r="U88" s="345"/>
      <c r="V88" s="345"/>
      <c r="W88" s="345"/>
      <c r="X88" s="345"/>
      <c r="Y88" s="345"/>
    </row>
    <row r="89" spans="1:25">
      <c r="A89" s="345"/>
      <c r="B89" s="345"/>
      <c r="C89" s="345"/>
      <c r="D89" s="345"/>
      <c r="E89" s="345"/>
      <c r="F89" s="345"/>
      <c r="G89" s="345"/>
      <c r="H89" s="345"/>
      <c r="I89" s="345"/>
      <c r="J89" s="345"/>
      <c r="K89" s="345"/>
      <c r="L89" s="345"/>
      <c r="M89" s="345"/>
      <c r="N89" s="345"/>
      <c r="O89" s="345"/>
      <c r="P89" s="345"/>
      <c r="Q89" s="345"/>
      <c r="R89" s="345"/>
      <c r="S89" s="345"/>
      <c r="T89" s="345"/>
      <c r="U89" s="345"/>
      <c r="V89" s="345"/>
      <c r="W89" s="345"/>
      <c r="X89" s="345"/>
      <c r="Y89" s="345"/>
    </row>
    <row r="90" spans="1:25">
      <c r="A90" s="345"/>
      <c r="B90" s="345"/>
      <c r="C90" s="345"/>
      <c r="D90" s="345"/>
      <c r="E90" s="345"/>
      <c r="F90" s="345"/>
      <c r="G90" s="345"/>
      <c r="H90" s="345"/>
      <c r="I90" s="345"/>
      <c r="J90" s="345"/>
      <c r="K90" s="345"/>
      <c r="L90" s="345"/>
      <c r="M90" s="345"/>
      <c r="N90" s="345"/>
      <c r="O90" s="345"/>
      <c r="P90" s="345"/>
      <c r="Q90" s="345"/>
      <c r="R90" s="345"/>
      <c r="S90" s="345"/>
      <c r="T90" s="345"/>
      <c r="U90" s="345"/>
      <c r="V90" s="345"/>
      <c r="W90" s="345"/>
      <c r="X90" s="345"/>
      <c r="Y90" s="345"/>
    </row>
    <row r="91" spans="1:25">
      <c r="A91" s="345"/>
      <c r="B91" s="345"/>
      <c r="C91" s="345"/>
      <c r="D91" s="345"/>
      <c r="E91" s="345"/>
      <c r="F91" s="345"/>
      <c r="G91" s="345"/>
      <c r="H91" s="345"/>
      <c r="I91" s="345"/>
      <c r="J91" s="345"/>
      <c r="K91" s="345"/>
      <c r="L91" s="345"/>
      <c r="M91" s="345"/>
      <c r="N91" s="345"/>
      <c r="O91" s="345"/>
      <c r="P91" s="345"/>
      <c r="Q91" s="345"/>
      <c r="R91" s="345"/>
      <c r="S91" s="345"/>
      <c r="T91" s="345"/>
      <c r="U91" s="345"/>
      <c r="V91" s="345"/>
      <c r="W91" s="345"/>
      <c r="X91" s="345"/>
      <c r="Y91" s="345"/>
    </row>
    <row r="92" spans="1:25">
      <c r="A92" s="345"/>
      <c r="B92" s="345"/>
      <c r="C92" s="345"/>
      <c r="D92" s="345"/>
      <c r="E92" s="345"/>
      <c r="F92" s="345"/>
      <c r="G92" s="345"/>
      <c r="H92" s="345"/>
      <c r="I92" s="345"/>
      <c r="J92" s="345"/>
      <c r="K92" s="345"/>
      <c r="L92" s="345"/>
      <c r="M92" s="345"/>
      <c r="N92" s="345"/>
      <c r="O92" s="345"/>
      <c r="P92" s="345"/>
      <c r="Q92" s="345"/>
      <c r="R92" s="345"/>
      <c r="S92" s="345"/>
      <c r="T92" s="345"/>
      <c r="U92" s="345"/>
      <c r="V92" s="345"/>
      <c r="W92" s="345"/>
      <c r="X92" s="345"/>
      <c r="Y92" s="345"/>
    </row>
    <row r="93" spans="1:25">
      <c r="A93" s="345"/>
      <c r="B93" s="345"/>
      <c r="C93" s="345"/>
      <c r="D93" s="345"/>
      <c r="E93" s="345"/>
      <c r="F93" s="345"/>
      <c r="G93" s="345"/>
      <c r="H93" s="345"/>
      <c r="I93" s="345"/>
      <c r="J93" s="345"/>
      <c r="K93" s="345"/>
      <c r="L93" s="345"/>
      <c r="M93" s="345"/>
      <c r="N93" s="345"/>
      <c r="O93" s="345"/>
      <c r="P93" s="345"/>
      <c r="Q93" s="345"/>
      <c r="R93" s="345"/>
      <c r="S93" s="345"/>
      <c r="T93" s="345"/>
      <c r="U93" s="345"/>
      <c r="V93" s="345"/>
      <c r="W93" s="345"/>
      <c r="X93" s="345"/>
      <c r="Y93" s="345"/>
    </row>
    <row r="94" spans="1:25">
      <c r="A94" s="345"/>
      <c r="B94" s="345"/>
      <c r="C94" s="345"/>
      <c r="D94" s="345"/>
      <c r="E94" s="345"/>
      <c r="F94" s="345"/>
      <c r="G94" s="345"/>
      <c r="H94" s="345"/>
      <c r="I94" s="345"/>
      <c r="J94" s="345"/>
      <c r="K94" s="345"/>
      <c r="L94" s="345"/>
      <c r="M94" s="345"/>
      <c r="N94" s="345"/>
      <c r="O94" s="345"/>
      <c r="P94" s="345"/>
      <c r="Q94" s="345"/>
      <c r="R94" s="345"/>
      <c r="S94" s="345"/>
      <c r="T94" s="345"/>
      <c r="U94" s="345"/>
      <c r="V94" s="345"/>
      <c r="W94" s="345"/>
      <c r="X94" s="345"/>
      <c r="Y94" s="345"/>
    </row>
    <row r="95" spans="1:25">
      <c r="A95" s="345"/>
      <c r="B95" s="345"/>
      <c r="C95" s="345"/>
      <c r="D95" s="345"/>
      <c r="E95" s="345"/>
      <c r="F95" s="345"/>
      <c r="G95" s="345"/>
      <c r="H95" s="345"/>
      <c r="I95" s="345"/>
      <c r="J95" s="345"/>
      <c r="K95" s="345"/>
      <c r="L95" s="345"/>
      <c r="M95" s="345"/>
      <c r="N95" s="345"/>
      <c r="O95" s="345"/>
      <c r="P95" s="345"/>
      <c r="Q95" s="345"/>
      <c r="R95" s="345"/>
      <c r="S95" s="345"/>
      <c r="T95" s="345"/>
      <c r="U95" s="345"/>
      <c r="V95" s="345"/>
      <c r="W95" s="345"/>
      <c r="X95" s="345"/>
      <c r="Y95" s="345"/>
    </row>
    <row r="96" spans="1:25">
      <c r="A96" s="345"/>
      <c r="B96" s="345"/>
      <c r="C96" s="345"/>
      <c r="D96" s="345"/>
      <c r="E96" s="345"/>
      <c r="F96" s="345"/>
      <c r="G96" s="345"/>
      <c r="H96" s="345"/>
      <c r="I96" s="345"/>
      <c r="J96" s="345"/>
      <c r="K96" s="345"/>
      <c r="L96" s="345"/>
      <c r="M96" s="345"/>
      <c r="N96" s="345"/>
      <c r="O96" s="345"/>
      <c r="P96" s="345"/>
      <c r="Q96" s="345"/>
      <c r="R96" s="345"/>
      <c r="S96" s="345"/>
      <c r="T96" s="345"/>
      <c r="U96" s="345"/>
      <c r="V96" s="345"/>
      <c r="W96" s="345"/>
      <c r="X96" s="345"/>
      <c r="Y96" s="345"/>
    </row>
    <row r="97" spans="1:25">
      <c r="A97" s="345"/>
      <c r="B97" s="345"/>
      <c r="C97" s="345"/>
      <c r="D97" s="345"/>
      <c r="E97" s="345"/>
      <c r="F97" s="345"/>
      <c r="G97" s="345"/>
      <c r="H97" s="345"/>
      <c r="I97" s="345"/>
      <c r="J97" s="345"/>
      <c r="K97" s="345"/>
      <c r="L97" s="345"/>
      <c r="M97" s="345"/>
      <c r="N97" s="345"/>
      <c r="O97" s="345"/>
      <c r="P97" s="345"/>
      <c r="Q97" s="345"/>
      <c r="R97" s="345"/>
      <c r="S97" s="345"/>
      <c r="T97" s="345"/>
      <c r="U97" s="345"/>
      <c r="V97" s="345"/>
      <c r="W97" s="345"/>
      <c r="X97" s="345"/>
      <c r="Y97" s="345"/>
    </row>
    <row r="98" spans="1:25">
      <c r="A98" s="345"/>
      <c r="B98" s="345"/>
      <c r="C98" s="345"/>
      <c r="D98" s="345"/>
      <c r="E98" s="345"/>
      <c r="F98" s="345"/>
      <c r="G98" s="345"/>
      <c r="H98" s="345"/>
      <c r="I98" s="345"/>
      <c r="J98" s="345"/>
      <c r="K98" s="345"/>
      <c r="L98" s="345"/>
      <c r="M98" s="345"/>
      <c r="N98" s="345"/>
      <c r="O98" s="345"/>
      <c r="P98" s="345"/>
      <c r="Q98" s="345"/>
      <c r="R98" s="345"/>
      <c r="S98" s="345"/>
      <c r="T98" s="345"/>
      <c r="U98" s="345"/>
      <c r="V98" s="345"/>
      <c r="W98" s="345"/>
      <c r="X98" s="345"/>
      <c r="Y98" s="345"/>
    </row>
    <row r="99" spans="1:25">
      <c r="A99" s="345"/>
      <c r="B99" s="345"/>
      <c r="C99" s="345"/>
      <c r="D99" s="345"/>
      <c r="E99" s="345"/>
      <c r="F99" s="345"/>
      <c r="G99" s="345"/>
      <c r="H99" s="345"/>
      <c r="I99" s="345"/>
      <c r="J99" s="345"/>
      <c r="K99" s="345"/>
      <c r="L99" s="345"/>
      <c r="M99" s="345"/>
      <c r="N99" s="345"/>
      <c r="O99" s="345"/>
      <c r="P99" s="345"/>
      <c r="Q99" s="345"/>
      <c r="R99" s="345"/>
      <c r="S99" s="345"/>
      <c r="T99" s="345"/>
      <c r="U99" s="345"/>
      <c r="V99" s="345"/>
      <c r="W99" s="345"/>
      <c r="X99" s="345"/>
      <c r="Y99" s="345"/>
    </row>
  </sheetData>
  <sheetProtection formatCells="0" formatColumns="0" formatRows="0" insertColumns="0" insertRows="0" insertHyperlinks="0" deleteColumns="0" deleteRows="0"/>
  <mergeCells count="8">
    <mergeCell ref="J20:T22"/>
    <mergeCell ref="F18:O18"/>
    <mergeCell ref="C16:Y17"/>
    <mergeCell ref="D1:I1"/>
    <mergeCell ref="J1:P1"/>
    <mergeCell ref="S7:T11"/>
    <mergeCell ref="C18:E18"/>
    <mergeCell ref="P18:S18"/>
  </mergeCells>
  <phoneticPr fontId="107"/>
  <hyperlinks>
    <hyperlink ref="F18:O18" r:id="rId1" display="お見積り、ご注文はこちらから" xr:uid="{E6BCF185-3782-4B15-9154-296D8BC163E8}"/>
  </hyperlinks>
  <pageMargins left="0.7" right="0.7" top="0.75" bottom="0.75" header="0.3" footer="0.3"/>
  <pageSetup paperSize="9" scale="3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H56" sqref="H56:L56"/>
    </sheetView>
  </sheetViews>
  <sheetFormatPr defaultColWidth="9" defaultRowHeight="13.2"/>
  <cols>
    <col min="1" max="1" width="12.77734375" style="76" customWidth="1"/>
    <col min="2" max="2" width="5.109375" style="76" customWidth="1"/>
    <col min="3" max="3" width="3.77734375" style="76" customWidth="1"/>
    <col min="4" max="4" width="6.88671875" style="76" customWidth="1"/>
    <col min="5" max="5" width="13.109375" style="76" customWidth="1"/>
    <col min="6" max="6" width="13.109375" style="120" customWidth="1"/>
    <col min="7" max="7" width="11.33203125" style="76" customWidth="1"/>
    <col min="8" max="8" width="26.6640625" style="93" customWidth="1"/>
    <col min="9" max="9" width="13" style="84" customWidth="1"/>
    <col min="10" max="10" width="16.109375" style="84" customWidth="1"/>
    <col min="11" max="11" width="13.44140625" style="120" customWidth="1"/>
    <col min="12" max="12" width="20.44140625" style="120" customWidth="1"/>
    <col min="13" max="13" width="13.44140625" style="91" customWidth="1"/>
    <col min="14" max="14" width="22.44140625" style="76" customWidth="1"/>
    <col min="15" max="15" width="9" style="77"/>
    <col min="16" max="16384" width="9" style="76"/>
  </cols>
  <sheetData>
    <row r="1" spans="1:16" ht="26.25" customHeight="1" thickTop="1">
      <c r="A1" s="68" t="s">
        <v>262</v>
      </c>
      <c r="B1" s="69"/>
      <c r="C1" s="69"/>
      <c r="D1" s="70"/>
      <c r="E1" s="70"/>
      <c r="F1" s="71"/>
      <c r="G1" s="72"/>
      <c r="H1" s="73"/>
      <c r="I1" s="371" t="s">
        <v>38</v>
      </c>
      <c r="J1" s="93"/>
      <c r="K1" s="74"/>
      <c r="L1" s="372"/>
      <c r="M1" s="75"/>
    </row>
    <row r="2" spans="1:16" ht="17.399999999999999">
      <c r="A2" s="78"/>
      <c r="B2" s="373"/>
      <c r="C2" s="373"/>
      <c r="D2" s="373"/>
      <c r="E2" s="373"/>
      <c r="F2" s="373"/>
      <c r="G2" s="79"/>
      <c r="H2" s="80"/>
      <c r="I2" s="374" t="s">
        <v>39</v>
      </c>
      <c r="J2" s="81"/>
      <c r="K2" s="375" t="s">
        <v>21</v>
      </c>
      <c r="L2" s="82"/>
      <c r="M2" s="75"/>
      <c r="N2" s="273"/>
      <c r="P2" s="186"/>
    </row>
    <row r="3" spans="1:16" ht="17.399999999999999">
      <c r="A3" s="376" t="s">
        <v>29</v>
      </c>
      <c r="B3" s="377"/>
      <c r="D3" s="378"/>
      <c r="E3" s="378"/>
      <c r="F3" s="378"/>
      <c r="G3" s="83"/>
      <c r="H3" s="195"/>
      <c r="J3" s="379"/>
      <c r="L3" s="74"/>
      <c r="M3" s="85"/>
    </row>
    <row r="4" spans="1:16" ht="17.399999999999999">
      <c r="A4" s="86"/>
      <c r="B4" s="377"/>
      <c r="C4" s="120"/>
      <c r="D4" s="378"/>
      <c r="E4" s="378"/>
      <c r="F4" s="380"/>
      <c r="G4" s="87"/>
      <c r="H4" s="88"/>
      <c r="I4" s="88"/>
      <c r="J4" s="93"/>
      <c r="L4" s="74"/>
      <c r="M4" s="85"/>
      <c r="N4" s="460"/>
    </row>
    <row r="5" spans="1:16">
      <c r="A5" s="381"/>
      <c r="D5" s="378"/>
      <c r="E5" s="89"/>
      <c r="F5" s="382"/>
      <c r="G5" s="90"/>
      <c r="H5"/>
      <c r="I5" s="383"/>
      <c r="J5" s="93"/>
      <c r="M5" s="85"/>
    </row>
    <row r="6" spans="1:16" ht="17.399999999999999">
      <c r="A6" s="381"/>
      <c r="D6" s="378"/>
      <c r="E6" s="382"/>
      <c r="F6" s="382"/>
      <c r="G6" s="90"/>
      <c r="H6" s="80"/>
      <c r="I6" s="384"/>
      <c r="J6" s="93"/>
      <c r="M6" s="85"/>
    </row>
    <row r="7" spans="1:16">
      <c r="A7" s="381"/>
      <c r="D7" s="378"/>
      <c r="E7" s="382"/>
      <c r="F7" s="382"/>
      <c r="G7" s="90"/>
      <c r="H7" s="385"/>
      <c r="I7" s="383"/>
      <c r="J7" s="93"/>
      <c r="M7" s="85"/>
    </row>
    <row r="8" spans="1:16">
      <c r="A8" s="381"/>
      <c r="D8" s="378"/>
      <c r="E8" s="382"/>
      <c r="F8" s="382"/>
      <c r="G8" s="90"/>
      <c r="H8" s="81"/>
      <c r="I8" s="386"/>
      <c r="J8" s="386"/>
      <c r="K8" s="386"/>
    </row>
    <row r="9" spans="1:16">
      <c r="A9" s="381"/>
      <c r="D9" s="378"/>
      <c r="E9" s="382"/>
      <c r="F9" s="382"/>
      <c r="G9" s="90"/>
      <c r="H9" s="386"/>
      <c r="I9" s="386"/>
      <c r="J9" s="386"/>
      <c r="K9" s="386"/>
      <c r="N9" s="92"/>
    </row>
    <row r="10" spans="1:16">
      <c r="A10" s="381"/>
      <c r="D10" s="378"/>
      <c r="E10" s="382"/>
      <c r="F10" s="382"/>
      <c r="G10" s="90"/>
      <c r="H10" s="386"/>
      <c r="I10" s="386"/>
      <c r="J10" s="386"/>
      <c r="K10" s="386"/>
      <c r="N10" s="92" t="s">
        <v>40</v>
      </c>
    </row>
    <row r="11" spans="1:16">
      <c r="A11" s="381"/>
      <c r="D11" s="378"/>
      <c r="E11" s="382"/>
      <c r="F11" s="382"/>
      <c r="G11" s="90"/>
      <c r="H11" s="386"/>
      <c r="I11" s="386"/>
      <c r="J11" s="386"/>
      <c r="K11" s="386"/>
    </row>
    <row r="12" spans="1:16">
      <c r="A12" s="381"/>
      <c r="D12" s="378"/>
      <c r="E12" s="382"/>
      <c r="F12" s="382"/>
      <c r="G12" s="90"/>
      <c r="H12" s="386"/>
      <c r="I12" s="386"/>
      <c r="J12" s="386"/>
      <c r="K12" s="386"/>
      <c r="N12" s="92" t="s">
        <v>41</v>
      </c>
    </row>
    <row r="13" spans="1:16">
      <c r="A13" s="381"/>
      <c r="D13" s="378"/>
      <c r="E13" s="382"/>
      <c r="F13" s="382"/>
      <c r="G13" s="90"/>
      <c r="H13" s="386"/>
      <c r="I13" s="386"/>
      <c r="J13" s="386"/>
      <c r="K13" s="386"/>
    </row>
    <row r="14" spans="1:16">
      <c r="A14" s="381"/>
      <c r="D14" s="378"/>
      <c r="E14" s="382"/>
      <c r="F14" s="382"/>
      <c r="G14" s="90"/>
      <c r="H14" s="386"/>
      <c r="I14" s="386"/>
      <c r="J14" s="386"/>
      <c r="K14" s="386"/>
      <c r="N14" s="387" t="s">
        <v>42</v>
      </c>
    </row>
    <row r="15" spans="1:16">
      <c r="A15" s="381"/>
      <c r="D15" s="378"/>
      <c r="E15" s="378" t="s">
        <v>21</v>
      </c>
      <c r="F15" s="380"/>
      <c r="G15" s="83"/>
      <c r="H15" s="385"/>
      <c r="I15" s="383"/>
      <c r="J15" s="81"/>
    </row>
    <row r="16" spans="1:16">
      <c r="A16" s="381"/>
      <c r="D16" s="378"/>
      <c r="E16" s="378"/>
      <c r="F16" s="380"/>
      <c r="G16" s="83"/>
      <c r="I16" s="383"/>
      <c r="J16" s="93"/>
      <c r="N16" s="462" t="s">
        <v>250</v>
      </c>
    </row>
    <row r="17" spans="1:19" ht="20.25" customHeight="1" thickBot="1">
      <c r="A17" s="695" t="s">
        <v>299</v>
      </c>
      <c r="B17" s="696"/>
      <c r="C17" s="696"/>
      <c r="D17" s="389"/>
      <c r="E17" s="390"/>
      <c r="F17" s="696" t="s">
        <v>300</v>
      </c>
      <c r="G17" s="697"/>
      <c r="H17" s="385"/>
      <c r="I17" s="383"/>
      <c r="J17" s="81"/>
      <c r="L17" s="82"/>
      <c r="M17" s="85"/>
      <c r="N17" s="388" t="s">
        <v>136</v>
      </c>
    </row>
    <row r="18" spans="1:19" ht="39" customHeight="1" thickTop="1">
      <c r="A18" s="698" t="s">
        <v>43</v>
      </c>
      <c r="B18" s="699"/>
      <c r="C18" s="700"/>
      <c r="D18" s="391" t="s">
        <v>44</v>
      </c>
      <c r="E18" s="392"/>
      <c r="F18" s="701" t="s">
        <v>45</v>
      </c>
      <c r="G18" s="702"/>
      <c r="I18" s="383"/>
      <c r="J18" s="93"/>
      <c r="M18" s="85"/>
      <c r="Q18" s="76" t="s">
        <v>29</v>
      </c>
      <c r="S18" s="76" t="s">
        <v>21</v>
      </c>
    </row>
    <row r="19" spans="1:19" ht="30" customHeight="1">
      <c r="A19" s="703" t="s">
        <v>265</v>
      </c>
      <c r="B19" s="703"/>
      <c r="C19" s="703"/>
      <c r="D19" s="703"/>
      <c r="E19" s="703"/>
      <c r="F19" s="703"/>
      <c r="G19" s="703"/>
      <c r="H19" s="393"/>
      <c r="I19" s="94" t="s">
        <v>46</v>
      </c>
      <c r="J19" s="94"/>
      <c r="K19" s="94"/>
      <c r="L19" s="82"/>
      <c r="M19" s="85"/>
    </row>
    <row r="20" spans="1:19" ht="17.399999999999999">
      <c r="E20" s="394" t="s">
        <v>47</v>
      </c>
      <c r="F20" s="395" t="s">
        <v>48</v>
      </c>
      <c r="H20" s="396"/>
      <c r="I20" s="383"/>
      <c r="J20" s="93" t="s">
        <v>21</v>
      </c>
      <c r="K20" s="397" t="s">
        <v>21</v>
      </c>
      <c r="M20" s="85"/>
    </row>
    <row r="21" spans="1:19" ht="16.8" thickBot="1">
      <c r="A21" s="398"/>
      <c r="B21" s="704">
        <v>44668</v>
      </c>
      <c r="C21" s="705"/>
      <c r="D21" s="399" t="s">
        <v>49</v>
      </c>
      <c r="E21" s="706" t="s">
        <v>50</v>
      </c>
      <c r="F21" s="707"/>
      <c r="G21" s="84" t="s">
        <v>51</v>
      </c>
      <c r="H21" s="711" t="s">
        <v>301</v>
      </c>
      <c r="I21" s="712"/>
      <c r="J21" s="712"/>
      <c r="K21" s="712"/>
      <c r="L21" s="712"/>
      <c r="M21" s="95"/>
      <c r="N21" s="96"/>
    </row>
    <row r="22" spans="1:19" ht="36" customHeight="1" thickTop="1" thickBot="1">
      <c r="A22" s="400" t="s">
        <v>52</v>
      </c>
      <c r="B22" s="713" t="s">
        <v>53</v>
      </c>
      <c r="C22" s="714"/>
      <c r="D22" s="715"/>
      <c r="E22" s="97" t="s">
        <v>302</v>
      </c>
      <c r="F22" s="97" t="s">
        <v>303</v>
      </c>
      <c r="G22" s="401" t="s">
        <v>54</v>
      </c>
      <c r="H22" s="716" t="s">
        <v>55</v>
      </c>
      <c r="I22" s="717"/>
      <c r="J22" s="717"/>
      <c r="K22" s="717"/>
      <c r="L22" s="718"/>
      <c r="M22" s="402" t="s">
        <v>56</v>
      </c>
      <c r="N22" s="403" t="s">
        <v>57</v>
      </c>
      <c r="R22" s="76" t="s">
        <v>29</v>
      </c>
    </row>
    <row r="23" spans="1:19" ht="81.599999999999994" customHeight="1" thickBot="1">
      <c r="A23" s="404" t="s">
        <v>58</v>
      </c>
      <c r="B23" s="689" t="str">
        <f>IF(G23&gt;5,"☆☆☆☆",IF(AND(G23&gt;=2.39,G23&lt;5),"☆☆☆",IF(AND(G23&gt;=1.39,G23&lt;2.4),"☆☆",IF(AND(G23&gt;0,G23&lt;1.4),"☆",IF(AND(G23&gt;=-1.39,G23&lt;0),"★",IF(AND(G23&gt;=-2.39,G23&lt;-1.4),"★★",IF(AND(G23&gt;=-3.39,G23&lt;-2.4),"★★★")))))))</f>
        <v>★</v>
      </c>
      <c r="C23" s="690"/>
      <c r="D23" s="691"/>
      <c r="E23" s="541">
        <v>0.87</v>
      </c>
      <c r="F23" s="541">
        <v>1.35</v>
      </c>
      <c r="G23" s="248">
        <f>+E23-F23</f>
        <v>-0.48000000000000009</v>
      </c>
      <c r="H23" s="692"/>
      <c r="I23" s="693"/>
      <c r="J23" s="693"/>
      <c r="K23" s="693"/>
      <c r="L23" s="694"/>
      <c r="M23" s="592"/>
      <c r="N23" s="593"/>
      <c r="O23" s="496" t="s">
        <v>247</v>
      </c>
    </row>
    <row r="24" spans="1:19" ht="66" customHeight="1" thickBot="1">
      <c r="A24" s="405" t="s">
        <v>59</v>
      </c>
      <c r="B24" s="689" t="str">
        <f t="shared" ref="B24" si="0">IF(G24&gt;5,"☆☆☆☆",IF(AND(G24&gt;=2.39,G24&lt;5),"☆☆☆",IF(AND(G24&gt;=1.39,G24&lt;2.4),"☆☆",IF(AND(G24&gt;0,G24&lt;1.4),"☆",IF(AND(G24&gt;=-1.39,G24&lt;0),"★",IF(AND(G24&gt;=-2.39,G24&lt;-1.4),"★★",IF(AND(G24&gt;=-3.39,G24&lt;-2.4),"★★★")))))))</f>
        <v>☆</v>
      </c>
      <c r="C24" s="690"/>
      <c r="D24" s="691"/>
      <c r="E24" s="541">
        <v>1.62</v>
      </c>
      <c r="F24" s="541">
        <v>1.83</v>
      </c>
      <c r="G24" s="363">
        <f t="shared" ref="G24:G70" si="1">+F24-E24</f>
        <v>0.20999999999999996</v>
      </c>
      <c r="H24" s="719"/>
      <c r="I24" s="693"/>
      <c r="J24" s="693"/>
      <c r="K24" s="693"/>
      <c r="L24" s="694"/>
      <c r="M24" s="594"/>
      <c r="N24" s="595"/>
      <c r="O24" s="496" t="s">
        <v>59</v>
      </c>
      <c r="Q24" s="76" t="s">
        <v>29</v>
      </c>
    </row>
    <row r="25" spans="1:19" ht="81" customHeight="1" thickBot="1">
      <c r="A25" s="513" t="s">
        <v>60</v>
      </c>
      <c r="B25" s="689" t="str">
        <f t="shared" ref="B25:B27" si="2">IF(G25&gt;5,"☆☆☆☆",IF(AND(G25&gt;=2.39,G25&lt;5),"☆☆☆",IF(AND(G25&gt;=1.39,G25&lt;2.4),"☆☆",IF(AND(G25&gt;0,G25&lt;1.4),"☆",IF(AND(G25&gt;=-1.39,G25&lt;0),"★",IF(AND(G25&gt;=-2.39,G25&lt;-1.4),"★★",IF(AND(G25&gt;=-3.39,G25&lt;-2.4),"★★★")))))))</f>
        <v>☆</v>
      </c>
      <c r="C25" s="690"/>
      <c r="D25" s="691"/>
      <c r="E25" s="541">
        <v>1.95</v>
      </c>
      <c r="F25" s="541">
        <v>2.33</v>
      </c>
      <c r="G25" s="235">
        <f t="shared" si="1"/>
        <v>0.38000000000000012</v>
      </c>
      <c r="H25" s="708" t="s">
        <v>382</v>
      </c>
      <c r="I25" s="709"/>
      <c r="J25" s="709"/>
      <c r="K25" s="709"/>
      <c r="L25" s="710"/>
      <c r="M25" s="618" t="s">
        <v>381</v>
      </c>
      <c r="N25" s="617">
        <v>44663</v>
      </c>
      <c r="O25" s="496" t="s">
        <v>60</v>
      </c>
    </row>
    <row r="26" spans="1:19" ht="83.25" customHeight="1" thickBot="1">
      <c r="A26" s="513" t="s">
        <v>61</v>
      </c>
      <c r="B26" s="689" t="str">
        <f t="shared" si="2"/>
        <v>☆</v>
      </c>
      <c r="C26" s="690"/>
      <c r="D26" s="691"/>
      <c r="E26" s="541">
        <v>1.86</v>
      </c>
      <c r="F26" s="541">
        <v>2.2799999999999998</v>
      </c>
      <c r="G26" s="98">
        <f t="shared" si="1"/>
        <v>0.41999999999999971</v>
      </c>
      <c r="H26" s="692"/>
      <c r="I26" s="693"/>
      <c r="J26" s="693"/>
      <c r="K26" s="693"/>
      <c r="L26" s="694"/>
      <c r="M26" s="594"/>
      <c r="N26" s="595"/>
      <c r="O26" s="496" t="s">
        <v>61</v>
      </c>
    </row>
    <row r="27" spans="1:19" ht="78.599999999999994" customHeight="1" thickBot="1">
      <c r="A27" s="513" t="s">
        <v>62</v>
      </c>
      <c r="B27" s="689" t="str">
        <f t="shared" si="2"/>
        <v>☆</v>
      </c>
      <c r="C27" s="690"/>
      <c r="D27" s="691"/>
      <c r="E27" s="541">
        <v>1.29</v>
      </c>
      <c r="F27" s="541">
        <v>1.35</v>
      </c>
      <c r="G27" s="98">
        <f t="shared" si="1"/>
        <v>6.0000000000000053E-2</v>
      </c>
      <c r="H27" s="692"/>
      <c r="I27" s="693"/>
      <c r="J27" s="693"/>
      <c r="K27" s="693"/>
      <c r="L27" s="694"/>
      <c r="M27" s="594"/>
      <c r="N27" s="595"/>
      <c r="O27" s="496" t="s">
        <v>62</v>
      </c>
    </row>
    <row r="28" spans="1:19" ht="87" customHeight="1" thickBot="1">
      <c r="A28" s="513" t="s">
        <v>63</v>
      </c>
      <c r="B28" s="689" t="str">
        <f t="shared" ref="B28:B70" si="3">IF(G28&gt;5,"☆☆☆☆",IF(AND(G28&gt;=2.39,G28&lt;5),"☆☆☆",IF(AND(G28&gt;=1.39,G28&lt;2.4),"☆☆",IF(AND(G28&gt;0,G28&lt;1.4),"☆",IF(AND(G28&gt;=-1.39,G28&lt;0),"★",IF(AND(G28&gt;=-2.39,G28&lt;-1.4),"★★",IF(AND(G28&gt;=-3.39,G28&lt;-2.4),"★★★")))))))</f>
        <v>☆</v>
      </c>
      <c r="C28" s="690"/>
      <c r="D28" s="691"/>
      <c r="E28" s="188">
        <v>3.14</v>
      </c>
      <c r="F28" s="188">
        <v>3.9</v>
      </c>
      <c r="G28" s="98">
        <f t="shared" si="1"/>
        <v>0.75999999999999979</v>
      </c>
      <c r="H28" s="692"/>
      <c r="I28" s="693"/>
      <c r="J28" s="693"/>
      <c r="K28" s="693"/>
      <c r="L28" s="694"/>
      <c r="M28" s="594"/>
      <c r="N28" s="595"/>
      <c r="O28" s="496" t="s">
        <v>63</v>
      </c>
    </row>
    <row r="29" spans="1:19" ht="71.25" customHeight="1" thickBot="1">
      <c r="A29" s="513" t="s">
        <v>64</v>
      </c>
      <c r="B29" s="689" t="str">
        <f t="shared" si="3"/>
        <v>☆</v>
      </c>
      <c r="C29" s="690"/>
      <c r="D29" s="691"/>
      <c r="E29" s="541">
        <v>2.78</v>
      </c>
      <c r="F29" s="188">
        <v>3.34</v>
      </c>
      <c r="G29" s="98">
        <f t="shared" si="1"/>
        <v>0.56000000000000005</v>
      </c>
      <c r="H29" s="692"/>
      <c r="I29" s="693"/>
      <c r="J29" s="693"/>
      <c r="K29" s="693"/>
      <c r="L29" s="694"/>
      <c r="M29" s="594"/>
      <c r="N29" s="595"/>
      <c r="O29" s="496" t="s">
        <v>64</v>
      </c>
    </row>
    <row r="30" spans="1:19" ht="73.5" customHeight="1" thickBot="1">
      <c r="A30" s="513" t="s">
        <v>65</v>
      </c>
      <c r="B30" s="689" t="str">
        <f t="shared" si="3"/>
        <v>★</v>
      </c>
      <c r="C30" s="690"/>
      <c r="D30" s="691"/>
      <c r="E30" s="541">
        <v>2.4</v>
      </c>
      <c r="F30" s="541">
        <v>1.65</v>
      </c>
      <c r="G30" s="98">
        <f t="shared" si="1"/>
        <v>-0.75</v>
      </c>
      <c r="H30" s="692"/>
      <c r="I30" s="693"/>
      <c r="J30" s="693"/>
      <c r="K30" s="693"/>
      <c r="L30" s="694"/>
      <c r="M30" s="594"/>
      <c r="N30" s="595"/>
      <c r="O30" s="496" t="s">
        <v>65</v>
      </c>
    </row>
    <row r="31" spans="1:19" ht="75.75" customHeight="1" thickBot="1">
      <c r="A31" s="513" t="s">
        <v>66</v>
      </c>
      <c r="B31" s="689" t="str">
        <f t="shared" si="3"/>
        <v>★</v>
      </c>
      <c r="C31" s="690"/>
      <c r="D31" s="691"/>
      <c r="E31" s="541">
        <v>2.1</v>
      </c>
      <c r="F31" s="541">
        <v>1.48</v>
      </c>
      <c r="G31" s="98">
        <f t="shared" si="1"/>
        <v>-0.62000000000000011</v>
      </c>
      <c r="H31" s="708" t="s">
        <v>379</v>
      </c>
      <c r="I31" s="709"/>
      <c r="J31" s="709"/>
      <c r="K31" s="709"/>
      <c r="L31" s="710"/>
      <c r="M31" s="616" t="s">
        <v>380</v>
      </c>
      <c r="N31" s="617">
        <v>44666</v>
      </c>
      <c r="O31" s="496" t="s">
        <v>66</v>
      </c>
    </row>
    <row r="32" spans="1:19" ht="96" customHeight="1" thickBot="1">
      <c r="A32" s="514" t="s">
        <v>67</v>
      </c>
      <c r="B32" s="689" t="str">
        <f t="shared" si="3"/>
        <v>★★</v>
      </c>
      <c r="C32" s="690"/>
      <c r="D32" s="691"/>
      <c r="E32" s="188">
        <v>4.83</v>
      </c>
      <c r="F32" s="188">
        <v>3.26</v>
      </c>
      <c r="G32" s="98">
        <f t="shared" si="1"/>
        <v>-1.5700000000000003</v>
      </c>
      <c r="H32" s="692"/>
      <c r="I32" s="693"/>
      <c r="J32" s="693"/>
      <c r="K32" s="693"/>
      <c r="L32" s="694"/>
      <c r="M32" s="594"/>
      <c r="N32" s="595"/>
      <c r="O32" s="496" t="s">
        <v>67</v>
      </c>
    </row>
    <row r="33" spans="1:16" ht="94.95" customHeight="1" thickBot="1">
      <c r="A33" s="515" t="s">
        <v>68</v>
      </c>
      <c r="B33" s="689" t="str">
        <f t="shared" si="3"/>
        <v>☆</v>
      </c>
      <c r="C33" s="690"/>
      <c r="D33" s="691"/>
      <c r="E33" s="188">
        <v>3.01</v>
      </c>
      <c r="F33" s="188">
        <v>3.38</v>
      </c>
      <c r="G33" s="98">
        <f t="shared" si="1"/>
        <v>0.37000000000000011</v>
      </c>
      <c r="H33" s="692"/>
      <c r="I33" s="693"/>
      <c r="J33" s="693"/>
      <c r="K33" s="693"/>
      <c r="L33" s="694"/>
      <c r="M33" s="594"/>
      <c r="N33" s="595"/>
      <c r="O33" s="496" t="s">
        <v>68</v>
      </c>
    </row>
    <row r="34" spans="1:16" ht="81" customHeight="1" thickBot="1">
      <c r="A34" s="405" t="s">
        <v>69</v>
      </c>
      <c r="B34" s="689" t="str">
        <f t="shared" si="3"/>
        <v>☆</v>
      </c>
      <c r="C34" s="690"/>
      <c r="D34" s="691"/>
      <c r="E34" s="188">
        <v>3.08</v>
      </c>
      <c r="F34" s="188">
        <v>3.53</v>
      </c>
      <c r="G34" s="98">
        <f t="shared" si="1"/>
        <v>0.44999999999999973</v>
      </c>
      <c r="H34" s="692" t="s">
        <v>281</v>
      </c>
      <c r="I34" s="693"/>
      <c r="J34" s="693"/>
      <c r="K34" s="693"/>
      <c r="L34" s="694"/>
      <c r="M34" s="596" t="s">
        <v>282</v>
      </c>
      <c r="N34" s="597">
        <v>44658</v>
      </c>
      <c r="O34" s="496" t="s">
        <v>69</v>
      </c>
    </row>
    <row r="35" spans="1:16" ht="94.5" customHeight="1" thickBot="1">
      <c r="A35" s="514" t="s">
        <v>70</v>
      </c>
      <c r="B35" s="689" t="str">
        <f t="shared" si="3"/>
        <v>☆</v>
      </c>
      <c r="C35" s="690"/>
      <c r="D35" s="691"/>
      <c r="E35" s="188">
        <v>3.25</v>
      </c>
      <c r="F35" s="188">
        <v>3.54</v>
      </c>
      <c r="G35" s="98">
        <f t="shared" si="1"/>
        <v>0.29000000000000004</v>
      </c>
      <c r="H35" s="720" t="s">
        <v>284</v>
      </c>
      <c r="I35" s="721"/>
      <c r="J35" s="721"/>
      <c r="K35" s="721"/>
      <c r="L35" s="722"/>
      <c r="M35" s="598" t="s">
        <v>283</v>
      </c>
      <c r="N35" s="599">
        <v>44656</v>
      </c>
      <c r="O35" s="496" t="s">
        <v>70</v>
      </c>
    </row>
    <row r="36" spans="1:16" ht="92.4" customHeight="1" thickBot="1">
      <c r="A36" s="516" t="s">
        <v>71</v>
      </c>
      <c r="B36" s="689" t="str">
        <f t="shared" si="3"/>
        <v>☆</v>
      </c>
      <c r="C36" s="690"/>
      <c r="D36" s="691"/>
      <c r="E36" s="541">
        <v>2.9</v>
      </c>
      <c r="F36" s="188">
        <v>3.08</v>
      </c>
      <c r="G36" s="98">
        <f t="shared" si="1"/>
        <v>0.18000000000000016</v>
      </c>
      <c r="H36" s="692"/>
      <c r="I36" s="693"/>
      <c r="J36" s="693"/>
      <c r="K36" s="693"/>
      <c r="L36" s="694"/>
      <c r="M36" s="600"/>
      <c r="N36" s="601"/>
      <c r="O36" s="496" t="s">
        <v>71</v>
      </c>
    </row>
    <row r="37" spans="1:16" ht="87.75" customHeight="1" thickBot="1">
      <c r="A37" s="513" t="s">
        <v>72</v>
      </c>
      <c r="B37" s="689" t="str">
        <f t="shared" si="3"/>
        <v>★</v>
      </c>
      <c r="C37" s="690"/>
      <c r="D37" s="691"/>
      <c r="E37" s="541">
        <v>0.98</v>
      </c>
      <c r="F37" s="541">
        <v>0.89</v>
      </c>
      <c r="G37" s="98">
        <f t="shared" si="1"/>
        <v>-8.9999999999999969E-2</v>
      </c>
      <c r="H37" s="692"/>
      <c r="I37" s="693"/>
      <c r="J37" s="693"/>
      <c r="K37" s="693"/>
      <c r="L37" s="694"/>
      <c r="M37" s="594"/>
      <c r="N37" s="595"/>
      <c r="O37" s="496" t="s">
        <v>72</v>
      </c>
    </row>
    <row r="38" spans="1:16" ht="75.75" customHeight="1" thickBot="1">
      <c r="A38" s="513" t="s">
        <v>73</v>
      </c>
      <c r="B38" s="689" t="str">
        <f t="shared" si="3"/>
        <v>☆☆</v>
      </c>
      <c r="C38" s="690"/>
      <c r="D38" s="691"/>
      <c r="E38" s="188">
        <v>3.9</v>
      </c>
      <c r="F38" s="188">
        <v>5.31</v>
      </c>
      <c r="G38" s="98">
        <f t="shared" si="1"/>
        <v>1.4099999999999997</v>
      </c>
      <c r="H38" s="692"/>
      <c r="I38" s="693"/>
      <c r="J38" s="693"/>
      <c r="K38" s="693"/>
      <c r="L38" s="694"/>
      <c r="M38" s="602"/>
      <c r="N38" s="603"/>
      <c r="O38" s="496" t="s">
        <v>73</v>
      </c>
    </row>
    <row r="39" spans="1:16" ht="70.2" customHeight="1" thickBot="1">
      <c r="A39" s="513" t="s">
        <v>74</v>
      </c>
      <c r="B39" s="689" t="str">
        <f t="shared" si="3"/>
        <v>☆</v>
      </c>
      <c r="C39" s="690"/>
      <c r="D39" s="691"/>
      <c r="E39" s="188">
        <v>3.48</v>
      </c>
      <c r="F39" s="188">
        <v>4.83</v>
      </c>
      <c r="G39" s="98">
        <f t="shared" si="1"/>
        <v>1.35</v>
      </c>
      <c r="H39" s="692"/>
      <c r="I39" s="693"/>
      <c r="J39" s="693"/>
      <c r="K39" s="693"/>
      <c r="L39" s="694"/>
      <c r="M39" s="600"/>
      <c r="N39" s="601"/>
      <c r="O39" s="496" t="s">
        <v>74</v>
      </c>
    </row>
    <row r="40" spans="1:16" ht="78.75" customHeight="1" thickBot="1">
      <c r="A40" s="513" t="s">
        <v>75</v>
      </c>
      <c r="B40" s="689" t="str">
        <f t="shared" si="3"/>
        <v>★</v>
      </c>
      <c r="C40" s="690"/>
      <c r="D40" s="691"/>
      <c r="E40" s="188">
        <v>4.3</v>
      </c>
      <c r="F40" s="188">
        <v>3.35</v>
      </c>
      <c r="G40" s="98">
        <f t="shared" si="1"/>
        <v>-0.94999999999999973</v>
      </c>
      <c r="H40" s="692"/>
      <c r="I40" s="693"/>
      <c r="J40" s="693"/>
      <c r="K40" s="693"/>
      <c r="L40" s="694"/>
      <c r="M40" s="602"/>
      <c r="N40" s="603"/>
      <c r="O40" s="496" t="s">
        <v>75</v>
      </c>
    </row>
    <row r="41" spans="1:16" ht="66" customHeight="1" thickBot="1">
      <c r="A41" s="513" t="s">
        <v>76</v>
      </c>
      <c r="B41" s="689" t="str">
        <f t="shared" si="3"/>
        <v>☆</v>
      </c>
      <c r="C41" s="690"/>
      <c r="D41" s="691"/>
      <c r="E41" s="541">
        <v>2.71</v>
      </c>
      <c r="F41" s="188">
        <v>3.08</v>
      </c>
      <c r="G41" s="98">
        <f t="shared" si="1"/>
        <v>0.37000000000000011</v>
      </c>
      <c r="H41" s="692"/>
      <c r="I41" s="693"/>
      <c r="J41" s="693"/>
      <c r="K41" s="693"/>
      <c r="L41" s="694"/>
      <c r="M41" s="594"/>
      <c r="N41" s="595"/>
      <c r="O41" s="496" t="s">
        <v>76</v>
      </c>
    </row>
    <row r="42" spans="1:16" ht="77.25" customHeight="1" thickBot="1">
      <c r="A42" s="513" t="s">
        <v>77</v>
      </c>
      <c r="B42" s="689" t="str">
        <f t="shared" si="3"/>
        <v>★</v>
      </c>
      <c r="C42" s="690"/>
      <c r="D42" s="691"/>
      <c r="E42" s="188">
        <v>3</v>
      </c>
      <c r="F42" s="541">
        <v>2.57</v>
      </c>
      <c r="G42" s="98">
        <f t="shared" si="1"/>
        <v>-0.43000000000000016</v>
      </c>
      <c r="H42" s="692"/>
      <c r="I42" s="693"/>
      <c r="J42" s="693"/>
      <c r="K42" s="693"/>
      <c r="L42" s="694"/>
      <c r="M42" s="600"/>
      <c r="N42" s="595"/>
      <c r="O42" s="496" t="s">
        <v>77</v>
      </c>
      <c r="P42" s="76" t="s">
        <v>219</v>
      </c>
    </row>
    <row r="43" spans="1:16" ht="69.75" customHeight="1" thickBot="1">
      <c r="A43" s="513" t="s">
        <v>78</v>
      </c>
      <c r="B43" s="689" t="str">
        <f t="shared" si="3"/>
        <v>☆</v>
      </c>
      <c r="C43" s="690"/>
      <c r="D43" s="691"/>
      <c r="E43" s="541">
        <v>1.96</v>
      </c>
      <c r="F43" s="541">
        <v>2.02</v>
      </c>
      <c r="G43" s="98">
        <f t="shared" si="1"/>
        <v>6.0000000000000053E-2</v>
      </c>
      <c r="H43" s="692"/>
      <c r="I43" s="693"/>
      <c r="J43" s="693"/>
      <c r="K43" s="693"/>
      <c r="L43" s="694"/>
      <c r="M43" s="594"/>
      <c r="N43" s="595"/>
      <c r="O43" s="496" t="s">
        <v>78</v>
      </c>
    </row>
    <row r="44" spans="1:16" ht="77.25" customHeight="1" thickBot="1">
      <c r="A44" s="517" t="s">
        <v>79</v>
      </c>
      <c r="B44" s="689" t="str">
        <f t="shared" si="3"/>
        <v>★</v>
      </c>
      <c r="C44" s="690"/>
      <c r="D44" s="691"/>
      <c r="E44" s="541">
        <v>2.69</v>
      </c>
      <c r="F44" s="541">
        <v>2.33</v>
      </c>
      <c r="G44" s="98">
        <f t="shared" si="1"/>
        <v>-0.35999999999999988</v>
      </c>
      <c r="H44" s="692"/>
      <c r="I44" s="693"/>
      <c r="J44" s="693"/>
      <c r="K44" s="693"/>
      <c r="L44" s="694"/>
      <c r="M44" s="594"/>
      <c r="N44" s="595"/>
      <c r="O44" s="496" t="s">
        <v>79</v>
      </c>
    </row>
    <row r="45" spans="1:16" ht="81.75" customHeight="1" thickBot="1">
      <c r="A45" s="513" t="s">
        <v>80</v>
      </c>
      <c r="B45" s="689" t="str">
        <f t="shared" si="3"/>
        <v>★</v>
      </c>
      <c r="C45" s="690"/>
      <c r="D45" s="691"/>
      <c r="E45" s="541">
        <v>2.76</v>
      </c>
      <c r="F45" s="541">
        <v>2.4900000000000002</v>
      </c>
      <c r="G45" s="98">
        <f t="shared" si="1"/>
        <v>-0.26999999999999957</v>
      </c>
      <c r="H45" s="692"/>
      <c r="I45" s="693"/>
      <c r="J45" s="693"/>
      <c r="K45" s="693"/>
      <c r="L45" s="694"/>
      <c r="M45" s="594"/>
      <c r="N45" s="604"/>
      <c r="O45" s="496" t="s">
        <v>80</v>
      </c>
    </row>
    <row r="46" spans="1:16" ht="72.75" customHeight="1" thickBot="1">
      <c r="A46" s="513" t="s">
        <v>81</v>
      </c>
      <c r="B46" s="689" t="str">
        <f t="shared" si="3"/>
        <v>★</v>
      </c>
      <c r="C46" s="690"/>
      <c r="D46" s="691"/>
      <c r="E46" s="541">
        <v>2.69</v>
      </c>
      <c r="F46" s="541">
        <v>2.38</v>
      </c>
      <c r="G46" s="98">
        <f t="shared" si="1"/>
        <v>-0.31000000000000005</v>
      </c>
      <c r="H46" s="692"/>
      <c r="I46" s="693"/>
      <c r="J46" s="693"/>
      <c r="K46" s="693"/>
      <c r="L46" s="694"/>
      <c r="M46" s="594"/>
      <c r="N46" s="595"/>
      <c r="O46" s="496" t="s">
        <v>81</v>
      </c>
    </row>
    <row r="47" spans="1:16" ht="81.75" customHeight="1" thickBot="1">
      <c r="A47" s="513" t="s">
        <v>82</v>
      </c>
      <c r="B47" s="689" t="str">
        <f t="shared" si="3"/>
        <v>☆</v>
      </c>
      <c r="C47" s="690"/>
      <c r="D47" s="691"/>
      <c r="E47" s="541">
        <v>1.39</v>
      </c>
      <c r="F47" s="541">
        <v>1.89</v>
      </c>
      <c r="G47" s="98">
        <f t="shared" si="1"/>
        <v>0.5</v>
      </c>
      <c r="H47" s="692"/>
      <c r="I47" s="693"/>
      <c r="J47" s="693"/>
      <c r="K47" s="693"/>
      <c r="L47" s="694"/>
      <c r="M47" s="605"/>
      <c r="N47" s="595"/>
      <c r="O47" s="496" t="s">
        <v>82</v>
      </c>
    </row>
    <row r="48" spans="1:16" ht="78.75" customHeight="1" thickBot="1">
      <c r="A48" s="513" t="s">
        <v>83</v>
      </c>
      <c r="B48" s="689" t="str">
        <f t="shared" si="3"/>
        <v>★</v>
      </c>
      <c r="C48" s="690"/>
      <c r="D48" s="691"/>
      <c r="E48" s="541">
        <v>2.2000000000000002</v>
      </c>
      <c r="F48" s="541">
        <v>1.45</v>
      </c>
      <c r="G48" s="98">
        <f t="shared" si="1"/>
        <v>-0.75000000000000022</v>
      </c>
      <c r="H48" s="723"/>
      <c r="I48" s="724"/>
      <c r="J48" s="724"/>
      <c r="K48" s="724"/>
      <c r="L48" s="725"/>
      <c r="M48" s="594"/>
      <c r="N48" s="595"/>
      <c r="O48" s="496" t="s">
        <v>83</v>
      </c>
    </row>
    <row r="49" spans="1:15" ht="74.25" customHeight="1" thickBot="1">
      <c r="A49" s="513" t="s">
        <v>84</v>
      </c>
      <c r="B49" s="689" t="str">
        <f t="shared" si="3"/>
        <v>☆</v>
      </c>
      <c r="C49" s="690"/>
      <c r="D49" s="691"/>
      <c r="E49" s="541">
        <v>1.84</v>
      </c>
      <c r="F49" s="541">
        <v>1.86</v>
      </c>
      <c r="G49" s="98">
        <f t="shared" si="1"/>
        <v>2.0000000000000018E-2</v>
      </c>
      <c r="H49" s="692"/>
      <c r="I49" s="693"/>
      <c r="J49" s="693"/>
      <c r="K49" s="693"/>
      <c r="L49" s="694"/>
      <c r="M49" s="606"/>
      <c r="N49" s="595"/>
      <c r="O49" s="496" t="s">
        <v>84</v>
      </c>
    </row>
    <row r="50" spans="1:15" ht="73.2" customHeight="1" thickBot="1">
      <c r="A50" s="513" t="s">
        <v>85</v>
      </c>
      <c r="B50" s="689" t="str">
        <f t="shared" si="3"/>
        <v>☆</v>
      </c>
      <c r="C50" s="690"/>
      <c r="D50" s="691"/>
      <c r="E50" s="541">
        <v>2.62</v>
      </c>
      <c r="F50" s="541">
        <v>2.73</v>
      </c>
      <c r="G50" s="98">
        <f t="shared" si="1"/>
        <v>0.10999999999999988</v>
      </c>
      <c r="H50" s="723"/>
      <c r="I50" s="724"/>
      <c r="J50" s="724"/>
      <c r="K50" s="724"/>
      <c r="L50" s="725"/>
      <c r="M50" s="594"/>
      <c r="N50" s="595"/>
      <c r="O50" s="496" t="s">
        <v>85</v>
      </c>
    </row>
    <row r="51" spans="1:15" ht="73.5" customHeight="1" thickBot="1">
      <c r="A51" s="513" t="s">
        <v>86</v>
      </c>
      <c r="B51" s="689" t="str">
        <f t="shared" si="3"/>
        <v>★</v>
      </c>
      <c r="C51" s="690"/>
      <c r="D51" s="691"/>
      <c r="E51" s="541">
        <v>1.76</v>
      </c>
      <c r="F51" s="541">
        <v>1.71</v>
      </c>
      <c r="G51" s="98">
        <f t="shared" si="1"/>
        <v>-5.0000000000000044E-2</v>
      </c>
      <c r="H51" s="692"/>
      <c r="I51" s="693"/>
      <c r="J51" s="693"/>
      <c r="K51" s="693"/>
      <c r="L51" s="694"/>
      <c r="M51" s="602"/>
      <c r="N51" s="603"/>
      <c r="O51" s="496" t="s">
        <v>86</v>
      </c>
    </row>
    <row r="52" spans="1:15" ht="91.95" customHeight="1" thickBot="1">
      <c r="A52" s="513" t="s">
        <v>87</v>
      </c>
      <c r="B52" s="689" t="str">
        <f t="shared" si="3"/>
        <v>★</v>
      </c>
      <c r="C52" s="690"/>
      <c r="D52" s="691"/>
      <c r="E52" s="541">
        <v>2.2000000000000002</v>
      </c>
      <c r="F52" s="541">
        <v>1.83</v>
      </c>
      <c r="G52" s="98">
        <f t="shared" si="1"/>
        <v>-0.37000000000000011</v>
      </c>
      <c r="H52" s="692" t="s">
        <v>285</v>
      </c>
      <c r="I52" s="693"/>
      <c r="J52" s="693"/>
      <c r="K52" s="693"/>
      <c r="L52" s="694"/>
      <c r="M52" s="594" t="s">
        <v>286</v>
      </c>
      <c r="N52" s="595">
        <v>44658</v>
      </c>
      <c r="O52" s="496" t="s">
        <v>87</v>
      </c>
    </row>
    <row r="53" spans="1:15" ht="77.25" customHeight="1" thickBot="1">
      <c r="A53" s="513" t="s">
        <v>88</v>
      </c>
      <c r="B53" s="689" t="str">
        <f t="shared" si="3"/>
        <v>☆</v>
      </c>
      <c r="C53" s="690"/>
      <c r="D53" s="691"/>
      <c r="E53" s="188">
        <v>3.26</v>
      </c>
      <c r="F53" s="188">
        <v>4.58</v>
      </c>
      <c r="G53" s="98">
        <f t="shared" si="1"/>
        <v>1.3200000000000003</v>
      </c>
      <c r="H53" s="692"/>
      <c r="I53" s="693"/>
      <c r="J53" s="693"/>
      <c r="K53" s="693"/>
      <c r="L53" s="694"/>
      <c r="M53" s="594"/>
      <c r="N53" s="595"/>
      <c r="O53" s="496" t="s">
        <v>88</v>
      </c>
    </row>
    <row r="54" spans="1:15" ht="63.75" customHeight="1" thickBot="1">
      <c r="A54" s="513" t="s">
        <v>89</v>
      </c>
      <c r="B54" s="689" t="str">
        <f t="shared" si="3"/>
        <v>☆☆</v>
      </c>
      <c r="C54" s="690"/>
      <c r="D54" s="691"/>
      <c r="E54" s="188">
        <v>3.57</v>
      </c>
      <c r="F54" s="188">
        <v>5.09</v>
      </c>
      <c r="G54" s="98">
        <f t="shared" si="1"/>
        <v>1.52</v>
      </c>
      <c r="H54" s="692"/>
      <c r="I54" s="693"/>
      <c r="J54" s="693"/>
      <c r="K54" s="693"/>
      <c r="L54" s="694"/>
      <c r="M54" s="594"/>
      <c r="N54" s="595"/>
      <c r="O54" s="496" t="s">
        <v>89</v>
      </c>
    </row>
    <row r="55" spans="1:15" ht="75" customHeight="1" thickBot="1">
      <c r="A55" s="513" t="s">
        <v>90</v>
      </c>
      <c r="B55" s="689" t="str">
        <f t="shared" si="3"/>
        <v>☆</v>
      </c>
      <c r="C55" s="690"/>
      <c r="D55" s="691"/>
      <c r="E55" s="188">
        <v>3.06</v>
      </c>
      <c r="F55" s="188">
        <v>3.24</v>
      </c>
      <c r="G55" s="98">
        <f t="shared" si="1"/>
        <v>0.18000000000000016</v>
      </c>
      <c r="H55" s="692"/>
      <c r="I55" s="693"/>
      <c r="J55" s="693"/>
      <c r="K55" s="693"/>
      <c r="L55" s="694"/>
      <c r="M55" s="594"/>
      <c r="N55" s="595"/>
      <c r="O55" s="496" t="s">
        <v>90</v>
      </c>
    </row>
    <row r="56" spans="1:15" ht="80.25" customHeight="1" thickBot="1">
      <c r="A56" s="513" t="s">
        <v>91</v>
      </c>
      <c r="B56" s="689" t="str">
        <f t="shared" si="3"/>
        <v>☆</v>
      </c>
      <c r="C56" s="690"/>
      <c r="D56" s="691"/>
      <c r="E56" s="188">
        <v>3.03</v>
      </c>
      <c r="F56" s="188">
        <v>3.13</v>
      </c>
      <c r="G56" s="98">
        <f t="shared" si="1"/>
        <v>0.10000000000000009</v>
      </c>
      <c r="H56" s="692"/>
      <c r="I56" s="693"/>
      <c r="J56" s="693"/>
      <c r="K56" s="693"/>
      <c r="L56" s="694"/>
      <c r="M56" s="594"/>
      <c r="N56" s="595"/>
      <c r="O56" s="496" t="s">
        <v>91</v>
      </c>
    </row>
    <row r="57" spans="1:15" ht="63.75" customHeight="1" thickBot="1">
      <c r="A57" s="513" t="s">
        <v>92</v>
      </c>
      <c r="B57" s="689" t="str">
        <f t="shared" si="3"/>
        <v>☆☆</v>
      </c>
      <c r="C57" s="690"/>
      <c r="D57" s="691"/>
      <c r="E57" s="188">
        <v>3.33</v>
      </c>
      <c r="F57" s="188">
        <v>4.78</v>
      </c>
      <c r="G57" s="98">
        <f t="shared" si="1"/>
        <v>1.4500000000000002</v>
      </c>
      <c r="H57" s="723" t="s">
        <v>279</v>
      </c>
      <c r="I57" s="724"/>
      <c r="J57" s="724"/>
      <c r="K57" s="724"/>
      <c r="L57" s="725"/>
      <c r="M57" s="594" t="s">
        <v>280</v>
      </c>
      <c r="N57" s="595">
        <v>44658</v>
      </c>
      <c r="O57" s="496" t="s">
        <v>92</v>
      </c>
    </row>
    <row r="58" spans="1:15" ht="69.75" customHeight="1" thickBot="1">
      <c r="A58" s="513" t="s">
        <v>93</v>
      </c>
      <c r="B58" s="689" t="str">
        <f t="shared" si="3"/>
        <v>☆</v>
      </c>
      <c r="C58" s="690"/>
      <c r="D58" s="691"/>
      <c r="E58" s="541">
        <v>1.96</v>
      </c>
      <c r="F58" s="541">
        <v>2.04</v>
      </c>
      <c r="G58" s="98">
        <f t="shared" si="1"/>
        <v>8.0000000000000071E-2</v>
      </c>
      <c r="H58" s="692"/>
      <c r="I58" s="693"/>
      <c r="J58" s="693"/>
      <c r="K58" s="693"/>
      <c r="L58" s="694"/>
      <c r="M58" s="594"/>
      <c r="N58" s="595"/>
      <c r="O58" s="496" t="s">
        <v>93</v>
      </c>
    </row>
    <row r="59" spans="1:15" ht="76.2" customHeight="1" thickBot="1">
      <c r="A59" s="513" t="s">
        <v>94</v>
      </c>
      <c r="B59" s="689" t="str">
        <f t="shared" si="3"/>
        <v>☆</v>
      </c>
      <c r="C59" s="690"/>
      <c r="D59" s="691"/>
      <c r="E59" s="541">
        <v>2.93</v>
      </c>
      <c r="F59" s="188">
        <v>4</v>
      </c>
      <c r="G59" s="98">
        <f t="shared" si="1"/>
        <v>1.0699999999999998</v>
      </c>
      <c r="H59" s="692"/>
      <c r="I59" s="693"/>
      <c r="J59" s="693"/>
      <c r="K59" s="693"/>
      <c r="L59" s="694"/>
      <c r="M59" s="602"/>
      <c r="N59" s="603"/>
      <c r="O59" s="496" t="s">
        <v>94</v>
      </c>
    </row>
    <row r="60" spans="1:15" ht="91.95" customHeight="1" thickBot="1">
      <c r="A60" s="513" t="s">
        <v>95</v>
      </c>
      <c r="B60" s="689" t="str">
        <f t="shared" si="3"/>
        <v>★★</v>
      </c>
      <c r="C60" s="690"/>
      <c r="D60" s="691"/>
      <c r="E60" s="540">
        <v>6.78</v>
      </c>
      <c r="F60" s="188">
        <v>4.6100000000000003</v>
      </c>
      <c r="G60" s="98">
        <f t="shared" si="1"/>
        <v>-2.17</v>
      </c>
      <c r="H60" s="692"/>
      <c r="I60" s="693"/>
      <c r="J60" s="693"/>
      <c r="K60" s="693"/>
      <c r="L60" s="694"/>
      <c r="M60" s="594"/>
      <c r="N60" s="595"/>
      <c r="O60" s="496" t="s">
        <v>95</v>
      </c>
    </row>
    <row r="61" spans="1:15" ht="81" customHeight="1" thickBot="1">
      <c r="A61" s="513" t="s">
        <v>96</v>
      </c>
      <c r="B61" s="689" t="str">
        <f t="shared" si="3"/>
        <v>★</v>
      </c>
      <c r="C61" s="690"/>
      <c r="D61" s="691"/>
      <c r="E61" s="541">
        <v>1.75</v>
      </c>
      <c r="F61" s="541">
        <v>1.46</v>
      </c>
      <c r="G61" s="98">
        <f t="shared" si="1"/>
        <v>-0.29000000000000004</v>
      </c>
      <c r="H61" s="692"/>
      <c r="I61" s="693"/>
      <c r="J61" s="693"/>
      <c r="K61" s="693"/>
      <c r="L61" s="694"/>
      <c r="M61" s="594"/>
      <c r="N61" s="595"/>
      <c r="O61" s="496" t="s">
        <v>96</v>
      </c>
    </row>
    <row r="62" spans="1:15" ht="75.599999999999994" customHeight="1" thickBot="1">
      <c r="A62" s="513" t="s">
        <v>97</v>
      </c>
      <c r="B62" s="689" t="str">
        <f t="shared" si="3"/>
        <v>☆</v>
      </c>
      <c r="C62" s="690"/>
      <c r="D62" s="691"/>
      <c r="E62" s="188">
        <v>4.12</v>
      </c>
      <c r="F62" s="188">
        <v>4.75</v>
      </c>
      <c r="G62" s="98">
        <f t="shared" si="1"/>
        <v>0.62999999999999989</v>
      </c>
      <c r="H62" s="692"/>
      <c r="I62" s="693"/>
      <c r="J62" s="693"/>
      <c r="K62" s="693"/>
      <c r="L62" s="694"/>
      <c r="M62" s="594"/>
      <c r="N62" s="595"/>
      <c r="O62" s="496" t="s">
        <v>97</v>
      </c>
    </row>
    <row r="63" spans="1:15" ht="87" customHeight="1" thickBot="1">
      <c r="A63" s="513" t="s">
        <v>98</v>
      </c>
      <c r="B63" s="689" t="str">
        <f t="shared" si="3"/>
        <v>★</v>
      </c>
      <c r="C63" s="690"/>
      <c r="D63" s="691"/>
      <c r="E63" s="188">
        <v>3.3</v>
      </c>
      <c r="F63" s="541">
        <v>2.2599999999999998</v>
      </c>
      <c r="G63" s="98">
        <f t="shared" si="1"/>
        <v>-1.04</v>
      </c>
      <c r="H63" s="692"/>
      <c r="I63" s="693"/>
      <c r="J63" s="693"/>
      <c r="K63" s="693"/>
      <c r="L63" s="694"/>
      <c r="M63" s="607"/>
      <c r="N63" s="595"/>
      <c r="O63" s="496" t="s">
        <v>98</v>
      </c>
    </row>
    <row r="64" spans="1:15" ht="73.2" customHeight="1" thickBot="1">
      <c r="A64" s="513" t="s">
        <v>99</v>
      </c>
      <c r="B64" s="689" t="str">
        <f t="shared" si="3"/>
        <v>☆</v>
      </c>
      <c r="C64" s="690"/>
      <c r="D64" s="691"/>
      <c r="E64" s="541">
        <v>2.1800000000000002</v>
      </c>
      <c r="F64" s="541">
        <v>2.64</v>
      </c>
      <c r="G64" s="98">
        <f t="shared" si="1"/>
        <v>0.45999999999999996</v>
      </c>
      <c r="H64" s="771"/>
      <c r="I64" s="772"/>
      <c r="J64" s="772"/>
      <c r="K64" s="772"/>
      <c r="L64" s="773"/>
      <c r="M64" s="594"/>
      <c r="N64" s="595"/>
      <c r="O64" s="496" t="s">
        <v>99</v>
      </c>
    </row>
    <row r="65" spans="1:18" ht="80.25" customHeight="1" thickBot="1">
      <c r="A65" s="513" t="s">
        <v>100</v>
      </c>
      <c r="B65" s="689" t="str">
        <f t="shared" si="3"/>
        <v>☆</v>
      </c>
      <c r="C65" s="690"/>
      <c r="D65" s="691"/>
      <c r="E65" s="188">
        <v>3.56</v>
      </c>
      <c r="F65" s="188">
        <v>4.8600000000000003</v>
      </c>
      <c r="G65" s="98">
        <f t="shared" si="1"/>
        <v>1.3000000000000003</v>
      </c>
      <c r="H65" s="608"/>
      <c r="I65" s="609"/>
      <c r="J65" s="609"/>
      <c r="K65" s="609"/>
      <c r="L65" s="610"/>
      <c r="M65" s="611"/>
      <c r="N65" s="595"/>
      <c r="O65" s="496" t="s">
        <v>100</v>
      </c>
    </row>
    <row r="66" spans="1:18" ht="88.5" customHeight="1" thickBot="1">
      <c r="A66" s="513" t="s">
        <v>101</v>
      </c>
      <c r="B66" s="689" t="str">
        <f t="shared" si="3"/>
        <v>★★</v>
      </c>
      <c r="C66" s="690"/>
      <c r="D66" s="691"/>
      <c r="E66" s="540">
        <v>6.42</v>
      </c>
      <c r="F66" s="188">
        <v>4.8899999999999997</v>
      </c>
      <c r="G66" s="98">
        <f t="shared" si="1"/>
        <v>-1.5300000000000002</v>
      </c>
      <c r="H66" s="723"/>
      <c r="I66" s="724"/>
      <c r="J66" s="724"/>
      <c r="K66" s="724"/>
      <c r="L66" s="725"/>
      <c r="M66" s="594"/>
      <c r="N66" s="595"/>
      <c r="O66" s="496" t="s">
        <v>101</v>
      </c>
    </row>
    <row r="67" spans="1:18" ht="78.75" customHeight="1" thickBot="1">
      <c r="A67" s="513" t="s">
        <v>102</v>
      </c>
      <c r="B67" s="689" t="str">
        <f t="shared" si="3"/>
        <v>☆☆</v>
      </c>
      <c r="C67" s="690"/>
      <c r="D67" s="691"/>
      <c r="E67" s="188">
        <v>5.0599999999999996</v>
      </c>
      <c r="F67" s="540">
        <v>6.61</v>
      </c>
      <c r="G67" s="98">
        <f t="shared" si="1"/>
        <v>1.5500000000000007</v>
      </c>
      <c r="H67" s="692"/>
      <c r="I67" s="693"/>
      <c r="J67" s="693"/>
      <c r="K67" s="693"/>
      <c r="L67" s="694"/>
      <c r="M67" s="594"/>
      <c r="N67" s="595"/>
      <c r="O67" s="496" t="s">
        <v>102</v>
      </c>
    </row>
    <row r="68" spans="1:18" ht="63" customHeight="1" thickBot="1">
      <c r="A68" s="516" t="s">
        <v>103</v>
      </c>
      <c r="B68" s="689" t="str">
        <f t="shared" si="3"/>
        <v>★</v>
      </c>
      <c r="C68" s="690"/>
      <c r="D68" s="691"/>
      <c r="E68" s="188">
        <v>5.72</v>
      </c>
      <c r="F68" s="188">
        <v>5.55</v>
      </c>
      <c r="G68" s="98">
        <f t="shared" si="1"/>
        <v>-0.16999999999999993</v>
      </c>
      <c r="H68" s="692"/>
      <c r="I68" s="693"/>
      <c r="J68" s="693"/>
      <c r="K68" s="693"/>
      <c r="L68" s="694"/>
      <c r="M68" s="602"/>
      <c r="N68" s="595"/>
      <c r="O68" s="496" t="s">
        <v>103</v>
      </c>
    </row>
    <row r="69" spans="1:18" ht="72.75" customHeight="1" thickBot="1">
      <c r="A69" s="514" t="s">
        <v>104</v>
      </c>
      <c r="B69" s="689" t="str">
        <f t="shared" si="3"/>
        <v>☆</v>
      </c>
      <c r="C69" s="690"/>
      <c r="D69" s="691"/>
      <c r="E69" s="542">
        <v>1.29</v>
      </c>
      <c r="F69" s="542">
        <v>1.32</v>
      </c>
      <c r="G69" s="98">
        <f t="shared" si="1"/>
        <v>3.0000000000000027E-2</v>
      </c>
      <c r="H69" s="768"/>
      <c r="I69" s="769"/>
      <c r="J69" s="769"/>
      <c r="K69" s="769"/>
      <c r="L69" s="770"/>
      <c r="M69" s="263"/>
      <c r="N69" s="264"/>
      <c r="O69" s="496" t="s">
        <v>104</v>
      </c>
    </row>
    <row r="70" spans="1:18" ht="58.5" customHeight="1" thickBot="1">
      <c r="A70" s="406" t="s">
        <v>105</v>
      </c>
      <c r="B70" s="689" t="str">
        <f t="shared" si="3"/>
        <v>☆</v>
      </c>
      <c r="C70" s="690"/>
      <c r="D70" s="691"/>
      <c r="E70" s="581">
        <v>2.81</v>
      </c>
      <c r="F70" s="581">
        <v>2.93</v>
      </c>
      <c r="G70" s="259">
        <f t="shared" si="1"/>
        <v>0.12000000000000011</v>
      </c>
      <c r="H70" s="756"/>
      <c r="I70" s="757"/>
      <c r="J70" s="757"/>
      <c r="K70" s="757"/>
      <c r="L70" s="758"/>
      <c r="M70" s="407"/>
      <c r="N70" s="264"/>
      <c r="O70" s="496"/>
    </row>
    <row r="71" spans="1:18" ht="42.75" customHeight="1" thickBot="1">
      <c r="A71" s="408"/>
      <c r="B71" s="408"/>
      <c r="C71" s="408"/>
      <c r="D71" s="408"/>
      <c r="E71" s="759"/>
      <c r="F71" s="759"/>
      <c r="G71" s="759"/>
      <c r="H71" s="759"/>
      <c r="I71" s="759"/>
      <c r="J71" s="759"/>
      <c r="K71" s="759"/>
      <c r="L71" s="759"/>
      <c r="M71" s="77">
        <f>COUNTIF(E23:E69,"&gt;=10")</f>
        <v>0</v>
      </c>
      <c r="N71" s="77">
        <f>COUNTIF(F23:F69,"&gt;=10")</f>
        <v>0</v>
      </c>
      <c r="O71" s="77" t="s">
        <v>29</v>
      </c>
    </row>
    <row r="72" spans="1:18" ht="36.75" customHeight="1" thickBot="1">
      <c r="A72" s="99" t="s">
        <v>21</v>
      </c>
      <c r="B72" s="100"/>
      <c r="C72" s="168"/>
      <c r="D72" s="168"/>
      <c r="E72" s="760" t="s">
        <v>20</v>
      </c>
      <c r="F72" s="760"/>
      <c r="G72" s="760"/>
      <c r="H72" s="761" t="s">
        <v>273</v>
      </c>
      <c r="I72" s="762"/>
      <c r="J72" s="100"/>
      <c r="K72" s="101"/>
      <c r="L72" s="101"/>
      <c r="M72" s="102"/>
      <c r="N72" s="103"/>
    </row>
    <row r="73" spans="1:18" ht="36.75" customHeight="1" thickBot="1">
      <c r="A73" s="104"/>
      <c r="B73" s="409"/>
      <c r="C73" s="763" t="s">
        <v>106</v>
      </c>
      <c r="D73" s="764"/>
      <c r="E73" s="764"/>
      <c r="F73" s="765"/>
      <c r="G73" s="105">
        <f>+F70</f>
        <v>2.93</v>
      </c>
      <c r="H73" s="106" t="s">
        <v>107</v>
      </c>
      <c r="I73" s="766">
        <f>+G70</f>
        <v>0.12000000000000011</v>
      </c>
      <c r="J73" s="767"/>
      <c r="K73" s="410"/>
      <c r="L73" s="410"/>
      <c r="M73" s="411"/>
      <c r="N73" s="107"/>
    </row>
    <row r="74" spans="1:18" ht="36.75" customHeight="1" thickBot="1">
      <c r="A74" s="104"/>
      <c r="B74" s="409"/>
      <c r="C74" s="726" t="s">
        <v>108</v>
      </c>
      <c r="D74" s="727"/>
      <c r="E74" s="727"/>
      <c r="F74" s="728"/>
      <c r="G74" s="108">
        <f>+F35</f>
        <v>3.54</v>
      </c>
      <c r="H74" s="109" t="s">
        <v>107</v>
      </c>
      <c r="I74" s="729">
        <f>+G35</f>
        <v>0.29000000000000004</v>
      </c>
      <c r="J74" s="730"/>
      <c r="K74" s="410"/>
      <c r="L74" s="410"/>
      <c r="M74" s="411"/>
      <c r="N74" s="107"/>
      <c r="R74" s="457" t="s">
        <v>21</v>
      </c>
    </row>
    <row r="75" spans="1:18" ht="36.75" customHeight="1" thickBot="1">
      <c r="A75" s="104"/>
      <c r="B75" s="409"/>
      <c r="C75" s="731" t="s">
        <v>109</v>
      </c>
      <c r="D75" s="732"/>
      <c r="E75" s="732"/>
      <c r="F75" s="110" t="str">
        <f>VLOOKUP(G75,F:P,10,0)</f>
        <v>宮崎県</v>
      </c>
      <c r="G75" s="111">
        <f>MAX(F23:F70)</f>
        <v>6.61</v>
      </c>
      <c r="H75" s="733" t="s">
        <v>110</v>
      </c>
      <c r="I75" s="734"/>
      <c r="J75" s="734"/>
      <c r="K75" s="112">
        <f>+N71</f>
        <v>0</v>
      </c>
      <c r="L75" s="113" t="s">
        <v>111</v>
      </c>
      <c r="M75" s="114">
        <f>N71-M71</f>
        <v>0</v>
      </c>
      <c r="N75" s="107"/>
      <c r="R75" s="458"/>
    </row>
    <row r="76" spans="1:18" ht="36.75" customHeight="1" thickBot="1">
      <c r="A76" s="115"/>
      <c r="B76" s="116"/>
      <c r="C76" s="116"/>
      <c r="D76" s="116"/>
      <c r="E76" s="116"/>
      <c r="F76" s="116"/>
      <c r="G76" s="116"/>
      <c r="H76" s="116"/>
      <c r="I76" s="116"/>
      <c r="J76" s="116"/>
      <c r="K76" s="117"/>
      <c r="L76" s="117"/>
      <c r="M76" s="118"/>
      <c r="N76" s="119"/>
      <c r="R76" s="458"/>
    </row>
    <row r="77" spans="1:18" ht="30.75" customHeight="1">
      <c r="A77" s="151"/>
      <c r="B77" s="151"/>
      <c r="C77" s="151"/>
      <c r="D77" s="151"/>
      <c r="E77" s="151"/>
      <c r="F77" s="151"/>
      <c r="G77" s="151"/>
      <c r="H77" s="151"/>
      <c r="I77" s="151"/>
      <c r="J77" s="151"/>
      <c r="K77" s="412"/>
      <c r="L77" s="412"/>
      <c r="M77" s="413"/>
      <c r="N77" s="414"/>
      <c r="R77" s="459"/>
    </row>
    <row r="78" spans="1:18" ht="30.75" customHeight="1" thickBot="1">
      <c r="A78" s="415"/>
      <c r="B78" s="415"/>
      <c r="C78" s="415"/>
      <c r="D78" s="415"/>
      <c r="E78" s="415"/>
      <c r="F78" s="415"/>
      <c r="G78" s="415"/>
      <c r="H78" s="415"/>
      <c r="I78" s="415"/>
      <c r="J78" s="415"/>
      <c r="K78" s="416"/>
      <c r="L78" s="416"/>
      <c r="M78" s="417"/>
      <c r="N78" s="415"/>
    </row>
    <row r="79" spans="1:18" ht="24.75" customHeight="1" thickTop="1">
      <c r="A79" s="735">
        <v>2</v>
      </c>
      <c r="B79" s="738" t="s">
        <v>269</v>
      </c>
      <c r="C79" s="739"/>
      <c r="D79" s="739"/>
      <c r="E79" s="739"/>
      <c r="F79" s="740"/>
      <c r="G79" s="747" t="s">
        <v>270</v>
      </c>
      <c r="H79" s="748"/>
      <c r="I79" s="748"/>
      <c r="J79" s="748"/>
      <c r="K79" s="748"/>
      <c r="L79" s="748"/>
      <c r="M79" s="748"/>
      <c r="N79" s="749"/>
    </row>
    <row r="80" spans="1:18" ht="24.75" customHeight="1">
      <c r="A80" s="736"/>
      <c r="B80" s="741"/>
      <c r="C80" s="742"/>
      <c r="D80" s="742"/>
      <c r="E80" s="742"/>
      <c r="F80" s="743"/>
      <c r="G80" s="750"/>
      <c r="H80" s="751"/>
      <c r="I80" s="751"/>
      <c r="J80" s="751"/>
      <c r="K80" s="751"/>
      <c r="L80" s="751"/>
      <c r="M80" s="751"/>
      <c r="N80" s="752"/>
      <c r="O80" s="418" t="s">
        <v>29</v>
      </c>
      <c r="P80" s="418"/>
    </row>
    <row r="81" spans="1:16" ht="24.75" customHeight="1">
      <c r="A81" s="736"/>
      <c r="B81" s="741"/>
      <c r="C81" s="742"/>
      <c r="D81" s="742"/>
      <c r="E81" s="742"/>
      <c r="F81" s="743"/>
      <c r="G81" s="750"/>
      <c r="H81" s="751"/>
      <c r="I81" s="751"/>
      <c r="J81" s="751"/>
      <c r="K81" s="751"/>
      <c r="L81" s="751"/>
      <c r="M81" s="751"/>
      <c r="N81" s="752"/>
      <c r="O81" s="418" t="s">
        <v>21</v>
      </c>
      <c r="P81" s="418" t="s">
        <v>112</v>
      </c>
    </row>
    <row r="82" spans="1:16" ht="24.75" customHeight="1">
      <c r="A82" s="736"/>
      <c r="B82" s="741"/>
      <c r="C82" s="742"/>
      <c r="D82" s="742"/>
      <c r="E82" s="742"/>
      <c r="F82" s="743"/>
      <c r="G82" s="750"/>
      <c r="H82" s="751"/>
      <c r="I82" s="751"/>
      <c r="J82" s="751"/>
      <c r="K82" s="751"/>
      <c r="L82" s="751"/>
      <c r="M82" s="751"/>
      <c r="N82" s="752"/>
      <c r="O82" s="419"/>
      <c r="P82" s="418"/>
    </row>
    <row r="83" spans="1:16" ht="46.2" customHeight="1" thickBot="1">
      <c r="A83" s="737"/>
      <c r="B83" s="744"/>
      <c r="C83" s="745"/>
      <c r="D83" s="745"/>
      <c r="E83" s="745"/>
      <c r="F83" s="746"/>
      <c r="G83" s="753"/>
      <c r="H83" s="754"/>
      <c r="I83" s="754"/>
      <c r="J83" s="754"/>
      <c r="K83" s="754"/>
      <c r="L83" s="754"/>
      <c r="M83" s="754"/>
      <c r="N83" s="755"/>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7">
    <mergeCell ref="B67:D67"/>
    <mergeCell ref="H67:L67"/>
    <mergeCell ref="B68:D68"/>
    <mergeCell ref="H68:L68"/>
    <mergeCell ref="B69:D69"/>
    <mergeCell ref="H69:L69"/>
    <mergeCell ref="B64:D64"/>
    <mergeCell ref="H64:L64"/>
    <mergeCell ref="B65:D65"/>
    <mergeCell ref="B66:D66"/>
    <mergeCell ref="H66:L66"/>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49:D49"/>
    <mergeCell ref="H49:L49"/>
    <mergeCell ref="B50:D50"/>
    <mergeCell ref="H50:L50"/>
    <mergeCell ref="B51:D51"/>
    <mergeCell ref="H51:L51"/>
    <mergeCell ref="B46:D46"/>
    <mergeCell ref="H46:L46"/>
    <mergeCell ref="B47:D47"/>
    <mergeCell ref="H47:L47"/>
    <mergeCell ref="B48:D48"/>
    <mergeCell ref="H48:L48"/>
    <mergeCell ref="B43:D43"/>
    <mergeCell ref="H43:L43"/>
    <mergeCell ref="B44:D44"/>
    <mergeCell ref="H44:L44"/>
    <mergeCell ref="B45:D45"/>
    <mergeCell ref="H45:L45"/>
    <mergeCell ref="B40:D40"/>
    <mergeCell ref="H40:L40"/>
    <mergeCell ref="B41:D41"/>
    <mergeCell ref="H41:L41"/>
    <mergeCell ref="B42:D42"/>
    <mergeCell ref="H42:L42"/>
    <mergeCell ref="B37:D37"/>
    <mergeCell ref="H37:L37"/>
    <mergeCell ref="B38:D38"/>
    <mergeCell ref="H38:L38"/>
    <mergeCell ref="B39:D39"/>
    <mergeCell ref="H39:L39"/>
    <mergeCell ref="B35:D35"/>
    <mergeCell ref="H35:L35"/>
    <mergeCell ref="B36:D36"/>
    <mergeCell ref="H36:L36"/>
    <mergeCell ref="B31:D31"/>
    <mergeCell ref="H31:L31"/>
    <mergeCell ref="B32:D32"/>
    <mergeCell ref="H32:L32"/>
    <mergeCell ref="B33:D33"/>
    <mergeCell ref="H33:L33"/>
    <mergeCell ref="B29:D29"/>
    <mergeCell ref="H29:L29"/>
    <mergeCell ref="B30:D30"/>
    <mergeCell ref="H30:L30"/>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s>
  <phoneticPr fontId="107"/>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31D33-C2A2-4CE8-AEF5-6110A5282121}">
  <sheetPr>
    <pageSetUpPr fitToPage="1"/>
  </sheetPr>
  <dimension ref="A1:W30"/>
  <sheetViews>
    <sheetView view="pageBreakPreview" zoomScaleNormal="100" zoomScaleSheetLayoutView="100" workbookViewId="0">
      <selection activeCell="T18" sqref="T18"/>
    </sheetView>
  </sheetViews>
  <sheetFormatPr defaultColWidth="9" defaultRowHeight="13.2"/>
  <cols>
    <col min="1" max="1" width="5.88671875" style="619" customWidth="1"/>
    <col min="2" max="3" width="9" style="619"/>
    <col min="4" max="4" width="10.77734375" style="619" customWidth="1"/>
    <col min="5" max="8" width="9" style="619"/>
    <col min="9" max="9" width="2.21875" style="619" customWidth="1"/>
    <col min="10" max="11" width="9" style="619"/>
    <col min="12" max="12" width="5.109375" style="619" customWidth="1"/>
    <col min="13" max="13" width="9" style="619"/>
    <col min="14" max="14" width="4.44140625" style="619" customWidth="1"/>
    <col min="15" max="15" width="9" style="619"/>
    <col min="16" max="16" width="5.21875" style="619" customWidth="1"/>
    <col min="17" max="17" width="16" style="619" customWidth="1"/>
    <col min="18" max="18" width="4.88671875" style="619" customWidth="1"/>
    <col min="19" max="20" width="9" style="619"/>
    <col min="21" max="21" width="15" style="619" customWidth="1"/>
    <col min="22" max="22" width="3.21875" style="619" customWidth="1"/>
    <col min="23" max="266" width="9" style="619"/>
    <col min="267" max="267" width="13.77734375" style="619" customWidth="1"/>
    <col min="268" max="272" width="9" style="619"/>
    <col min="273" max="274" width="10.33203125" style="619" customWidth="1"/>
    <col min="275" max="276" width="9" style="619"/>
    <col min="277" max="277" width="15" style="619" customWidth="1"/>
    <col min="278" max="278" width="3.21875" style="619" customWidth="1"/>
    <col min="279" max="522" width="9" style="619"/>
    <col min="523" max="523" width="13.77734375" style="619" customWidth="1"/>
    <col min="524" max="528" width="9" style="619"/>
    <col min="529" max="530" width="10.33203125" style="619" customWidth="1"/>
    <col min="531" max="532" width="9" style="619"/>
    <col min="533" max="533" width="15" style="619" customWidth="1"/>
    <col min="534" max="534" width="3.21875" style="619" customWidth="1"/>
    <col min="535" max="778" width="9" style="619"/>
    <col min="779" max="779" width="13.77734375" style="619" customWidth="1"/>
    <col min="780" max="784" width="9" style="619"/>
    <col min="785" max="786" width="10.33203125" style="619" customWidth="1"/>
    <col min="787" max="788" width="9" style="619"/>
    <col min="789" max="789" width="15" style="619" customWidth="1"/>
    <col min="790" max="790" width="3.21875" style="619" customWidth="1"/>
    <col min="791" max="1034" width="9" style="619"/>
    <col min="1035" max="1035" width="13.77734375" style="619" customWidth="1"/>
    <col min="1036" max="1040" width="9" style="619"/>
    <col min="1041" max="1042" width="10.33203125" style="619" customWidth="1"/>
    <col min="1043" max="1044" width="9" style="619"/>
    <col min="1045" max="1045" width="15" style="619" customWidth="1"/>
    <col min="1046" max="1046" width="3.21875" style="619" customWidth="1"/>
    <col min="1047" max="1290" width="9" style="619"/>
    <col min="1291" max="1291" width="13.77734375" style="619" customWidth="1"/>
    <col min="1292" max="1296" width="9" style="619"/>
    <col min="1297" max="1298" width="10.33203125" style="619" customWidth="1"/>
    <col min="1299" max="1300" width="9" style="619"/>
    <col min="1301" max="1301" width="15" style="619" customWidth="1"/>
    <col min="1302" max="1302" width="3.21875" style="619" customWidth="1"/>
    <col min="1303" max="1546" width="9" style="619"/>
    <col min="1547" max="1547" width="13.77734375" style="619" customWidth="1"/>
    <col min="1548" max="1552" width="9" style="619"/>
    <col min="1553" max="1554" width="10.33203125" style="619" customWidth="1"/>
    <col min="1555" max="1556" width="9" style="619"/>
    <col min="1557" max="1557" width="15" style="619" customWidth="1"/>
    <col min="1558" max="1558" width="3.21875" style="619" customWidth="1"/>
    <col min="1559" max="1802" width="9" style="619"/>
    <col min="1803" max="1803" width="13.77734375" style="619" customWidth="1"/>
    <col min="1804" max="1808" width="9" style="619"/>
    <col min="1809" max="1810" width="10.33203125" style="619" customWidth="1"/>
    <col min="1811" max="1812" width="9" style="619"/>
    <col min="1813" max="1813" width="15" style="619" customWidth="1"/>
    <col min="1814" max="1814" width="3.21875" style="619" customWidth="1"/>
    <col min="1815" max="2058" width="9" style="619"/>
    <col min="2059" max="2059" width="13.77734375" style="619" customWidth="1"/>
    <col min="2060" max="2064" width="9" style="619"/>
    <col min="2065" max="2066" width="10.33203125" style="619" customWidth="1"/>
    <col min="2067" max="2068" width="9" style="619"/>
    <col min="2069" max="2069" width="15" style="619" customWidth="1"/>
    <col min="2070" max="2070" width="3.21875" style="619" customWidth="1"/>
    <col min="2071" max="2314" width="9" style="619"/>
    <col min="2315" max="2315" width="13.77734375" style="619" customWidth="1"/>
    <col min="2316" max="2320" width="9" style="619"/>
    <col min="2321" max="2322" width="10.33203125" style="619" customWidth="1"/>
    <col min="2323" max="2324" width="9" style="619"/>
    <col min="2325" max="2325" width="15" style="619" customWidth="1"/>
    <col min="2326" max="2326" width="3.21875" style="619" customWidth="1"/>
    <col min="2327" max="2570" width="9" style="619"/>
    <col min="2571" max="2571" width="13.77734375" style="619" customWidth="1"/>
    <col min="2572" max="2576" width="9" style="619"/>
    <col min="2577" max="2578" width="10.33203125" style="619" customWidth="1"/>
    <col min="2579" max="2580" width="9" style="619"/>
    <col min="2581" max="2581" width="15" style="619" customWidth="1"/>
    <col min="2582" max="2582" width="3.21875" style="619" customWidth="1"/>
    <col min="2583" max="2826" width="9" style="619"/>
    <col min="2827" max="2827" width="13.77734375" style="619" customWidth="1"/>
    <col min="2828" max="2832" width="9" style="619"/>
    <col min="2833" max="2834" width="10.33203125" style="619" customWidth="1"/>
    <col min="2835" max="2836" width="9" style="619"/>
    <col min="2837" max="2837" width="15" style="619" customWidth="1"/>
    <col min="2838" max="2838" width="3.21875" style="619" customWidth="1"/>
    <col min="2839" max="3082" width="9" style="619"/>
    <col min="3083" max="3083" width="13.77734375" style="619" customWidth="1"/>
    <col min="3084" max="3088" width="9" style="619"/>
    <col min="3089" max="3090" width="10.33203125" style="619" customWidth="1"/>
    <col min="3091" max="3092" width="9" style="619"/>
    <col min="3093" max="3093" width="15" style="619" customWidth="1"/>
    <col min="3094" max="3094" width="3.21875" style="619" customWidth="1"/>
    <col min="3095" max="3338" width="9" style="619"/>
    <col min="3339" max="3339" width="13.77734375" style="619" customWidth="1"/>
    <col min="3340" max="3344" width="9" style="619"/>
    <col min="3345" max="3346" width="10.33203125" style="619" customWidth="1"/>
    <col min="3347" max="3348" width="9" style="619"/>
    <col min="3349" max="3349" width="15" style="619" customWidth="1"/>
    <col min="3350" max="3350" width="3.21875" style="619" customWidth="1"/>
    <col min="3351" max="3594" width="9" style="619"/>
    <col min="3595" max="3595" width="13.77734375" style="619" customWidth="1"/>
    <col min="3596" max="3600" width="9" style="619"/>
    <col min="3601" max="3602" width="10.33203125" style="619" customWidth="1"/>
    <col min="3603" max="3604" width="9" style="619"/>
    <col min="3605" max="3605" width="15" style="619" customWidth="1"/>
    <col min="3606" max="3606" width="3.21875" style="619" customWidth="1"/>
    <col min="3607" max="3850" width="9" style="619"/>
    <col min="3851" max="3851" width="13.77734375" style="619" customWidth="1"/>
    <col min="3852" max="3856" width="9" style="619"/>
    <col min="3857" max="3858" width="10.33203125" style="619" customWidth="1"/>
    <col min="3859" max="3860" width="9" style="619"/>
    <col min="3861" max="3861" width="15" style="619" customWidth="1"/>
    <col min="3862" max="3862" width="3.21875" style="619" customWidth="1"/>
    <col min="3863" max="4106" width="9" style="619"/>
    <col min="4107" max="4107" width="13.77734375" style="619" customWidth="1"/>
    <col min="4108" max="4112" width="9" style="619"/>
    <col min="4113" max="4114" width="10.33203125" style="619" customWidth="1"/>
    <col min="4115" max="4116" width="9" style="619"/>
    <col min="4117" max="4117" width="15" style="619" customWidth="1"/>
    <col min="4118" max="4118" width="3.21875" style="619" customWidth="1"/>
    <col min="4119" max="4362" width="9" style="619"/>
    <col min="4363" max="4363" width="13.77734375" style="619" customWidth="1"/>
    <col min="4364" max="4368" width="9" style="619"/>
    <col min="4369" max="4370" width="10.33203125" style="619" customWidth="1"/>
    <col min="4371" max="4372" width="9" style="619"/>
    <col min="4373" max="4373" width="15" style="619" customWidth="1"/>
    <col min="4374" max="4374" width="3.21875" style="619" customWidth="1"/>
    <col min="4375" max="4618" width="9" style="619"/>
    <col min="4619" max="4619" width="13.77734375" style="619" customWidth="1"/>
    <col min="4620" max="4624" width="9" style="619"/>
    <col min="4625" max="4626" width="10.33203125" style="619" customWidth="1"/>
    <col min="4627" max="4628" width="9" style="619"/>
    <col min="4629" max="4629" width="15" style="619" customWidth="1"/>
    <col min="4630" max="4630" width="3.21875" style="619" customWidth="1"/>
    <col min="4631" max="4874" width="9" style="619"/>
    <col min="4875" max="4875" width="13.77734375" style="619" customWidth="1"/>
    <col min="4876" max="4880" width="9" style="619"/>
    <col min="4881" max="4882" width="10.33203125" style="619" customWidth="1"/>
    <col min="4883" max="4884" width="9" style="619"/>
    <col min="4885" max="4885" width="15" style="619" customWidth="1"/>
    <col min="4886" max="4886" width="3.21875" style="619" customWidth="1"/>
    <col min="4887" max="5130" width="9" style="619"/>
    <col min="5131" max="5131" width="13.77734375" style="619" customWidth="1"/>
    <col min="5132" max="5136" width="9" style="619"/>
    <col min="5137" max="5138" width="10.33203125" style="619" customWidth="1"/>
    <col min="5139" max="5140" width="9" style="619"/>
    <col min="5141" max="5141" width="15" style="619" customWidth="1"/>
    <col min="5142" max="5142" width="3.21875" style="619" customWidth="1"/>
    <col min="5143" max="5386" width="9" style="619"/>
    <col min="5387" max="5387" width="13.77734375" style="619" customWidth="1"/>
    <col min="5388" max="5392" width="9" style="619"/>
    <col min="5393" max="5394" width="10.33203125" style="619" customWidth="1"/>
    <col min="5395" max="5396" width="9" style="619"/>
    <col min="5397" max="5397" width="15" style="619" customWidth="1"/>
    <col min="5398" max="5398" width="3.21875" style="619" customWidth="1"/>
    <col min="5399" max="5642" width="9" style="619"/>
    <col min="5643" max="5643" width="13.77734375" style="619" customWidth="1"/>
    <col min="5644" max="5648" width="9" style="619"/>
    <col min="5649" max="5650" width="10.33203125" style="619" customWidth="1"/>
    <col min="5651" max="5652" width="9" style="619"/>
    <col min="5653" max="5653" width="15" style="619" customWidth="1"/>
    <col min="5654" max="5654" width="3.21875" style="619" customWidth="1"/>
    <col min="5655" max="5898" width="9" style="619"/>
    <col min="5899" max="5899" width="13.77734375" style="619" customWidth="1"/>
    <col min="5900" max="5904" width="9" style="619"/>
    <col min="5905" max="5906" width="10.33203125" style="619" customWidth="1"/>
    <col min="5907" max="5908" width="9" style="619"/>
    <col min="5909" max="5909" width="15" style="619" customWidth="1"/>
    <col min="5910" max="5910" width="3.21875" style="619" customWidth="1"/>
    <col min="5911" max="6154" width="9" style="619"/>
    <col min="6155" max="6155" width="13.77734375" style="619" customWidth="1"/>
    <col min="6156" max="6160" width="9" style="619"/>
    <col min="6161" max="6162" width="10.33203125" style="619" customWidth="1"/>
    <col min="6163" max="6164" width="9" style="619"/>
    <col min="6165" max="6165" width="15" style="619" customWidth="1"/>
    <col min="6166" max="6166" width="3.21875" style="619" customWidth="1"/>
    <col min="6167" max="6410" width="9" style="619"/>
    <col min="6411" max="6411" width="13.77734375" style="619" customWidth="1"/>
    <col min="6412" max="6416" width="9" style="619"/>
    <col min="6417" max="6418" width="10.33203125" style="619" customWidth="1"/>
    <col min="6419" max="6420" width="9" style="619"/>
    <col min="6421" max="6421" width="15" style="619" customWidth="1"/>
    <col min="6422" max="6422" width="3.21875" style="619" customWidth="1"/>
    <col min="6423" max="6666" width="9" style="619"/>
    <col min="6667" max="6667" width="13.77734375" style="619" customWidth="1"/>
    <col min="6668" max="6672" width="9" style="619"/>
    <col min="6673" max="6674" width="10.33203125" style="619" customWidth="1"/>
    <col min="6675" max="6676" width="9" style="619"/>
    <col min="6677" max="6677" width="15" style="619" customWidth="1"/>
    <col min="6678" max="6678" width="3.21875" style="619" customWidth="1"/>
    <col min="6679" max="6922" width="9" style="619"/>
    <col min="6923" max="6923" width="13.77734375" style="619" customWidth="1"/>
    <col min="6924" max="6928" width="9" style="619"/>
    <col min="6929" max="6930" width="10.33203125" style="619" customWidth="1"/>
    <col min="6931" max="6932" width="9" style="619"/>
    <col min="6933" max="6933" width="15" style="619" customWidth="1"/>
    <col min="6934" max="6934" width="3.21875" style="619" customWidth="1"/>
    <col min="6935" max="7178" width="9" style="619"/>
    <col min="7179" max="7179" width="13.77734375" style="619" customWidth="1"/>
    <col min="7180" max="7184" width="9" style="619"/>
    <col min="7185" max="7186" width="10.33203125" style="619" customWidth="1"/>
    <col min="7187" max="7188" width="9" style="619"/>
    <col min="7189" max="7189" width="15" style="619" customWidth="1"/>
    <col min="7190" max="7190" width="3.21875" style="619" customWidth="1"/>
    <col min="7191" max="7434" width="9" style="619"/>
    <col min="7435" max="7435" width="13.77734375" style="619" customWidth="1"/>
    <col min="7436" max="7440" width="9" style="619"/>
    <col min="7441" max="7442" width="10.33203125" style="619" customWidth="1"/>
    <col min="7443" max="7444" width="9" style="619"/>
    <col min="7445" max="7445" width="15" style="619" customWidth="1"/>
    <col min="7446" max="7446" width="3.21875" style="619" customWidth="1"/>
    <col min="7447" max="7690" width="9" style="619"/>
    <col min="7691" max="7691" width="13.77734375" style="619" customWidth="1"/>
    <col min="7692" max="7696" width="9" style="619"/>
    <col min="7697" max="7698" width="10.33203125" style="619" customWidth="1"/>
    <col min="7699" max="7700" width="9" style="619"/>
    <col min="7701" max="7701" width="15" style="619" customWidth="1"/>
    <col min="7702" max="7702" width="3.21875" style="619" customWidth="1"/>
    <col min="7703" max="7946" width="9" style="619"/>
    <col min="7947" max="7947" width="13.77734375" style="619" customWidth="1"/>
    <col min="7948" max="7952" width="9" style="619"/>
    <col min="7953" max="7954" width="10.33203125" style="619" customWidth="1"/>
    <col min="7955" max="7956" width="9" style="619"/>
    <col min="7957" max="7957" width="15" style="619" customWidth="1"/>
    <col min="7958" max="7958" width="3.21875" style="619" customWidth="1"/>
    <col min="7959" max="8202" width="9" style="619"/>
    <col min="8203" max="8203" width="13.77734375" style="619" customWidth="1"/>
    <col min="8204" max="8208" width="9" style="619"/>
    <col min="8209" max="8210" width="10.33203125" style="619" customWidth="1"/>
    <col min="8211" max="8212" width="9" style="619"/>
    <col min="8213" max="8213" width="15" style="619" customWidth="1"/>
    <col min="8214" max="8214" width="3.21875" style="619" customWidth="1"/>
    <col min="8215" max="8458" width="9" style="619"/>
    <col min="8459" max="8459" width="13.77734375" style="619" customWidth="1"/>
    <col min="8460" max="8464" width="9" style="619"/>
    <col min="8465" max="8466" width="10.33203125" style="619" customWidth="1"/>
    <col min="8467" max="8468" width="9" style="619"/>
    <col min="8469" max="8469" width="15" style="619" customWidth="1"/>
    <col min="8470" max="8470" width="3.21875" style="619" customWidth="1"/>
    <col min="8471" max="8714" width="9" style="619"/>
    <col min="8715" max="8715" width="13.77734375" style="619" customWidth="1"/>
    <col min="8716" max="8720" width="9" style="619"/>
    <col min="8721" max="8722" width="10.33203125" style="619" customWidth="1"/>
    <col min="8723" max="8724" width="9" style="619"/>
    <col min="8725" max="8725" width="15" style="619" customWidth="1"/>
    <col min="8726" max="8726" width="3.21875" style="619" customWidth="1"/>
    <col min="8727" max="8970" width="9" style="619"/>
    <col min="8971" max="8971" width="13.77734375" style="619" customWidth="1"/>
    <col min="8972" max="8976" width="9" style="619"/>
    <col min="8977" max="8978" width="10.33203125" style="619" customWidth="1"/>
    <col min="8979" max="8980" width="9" style="619"/>
    <col min="8981" max="8981" width="15" style="619" customWidth="1"/>
    <col min="8982" max="8982" width="3.21875" style="619" customWidth="1"/>
    <col min="8983" max="9226" width="9" style="619"/>
    <col min="9227" max="9227" width="13.77734375" style="619" customWidth="1"/>
    <col min="9228" max="9232" width="9" style="619"/>
    <col min="9233" max="9234" width="10.33203125" style="619" customWidth="1"/>
    <col min="9235" max="9236" width="9" style="619"/>
    <col min="9237" max="9237" width="15" style="619" customWidth="1"/>
    <col min="9238" max="9238" width="3.21875" style="619" customWidth="1"/>
    <col min="9239" max="9482" width="9" style="619"/>
    <col min="9483" max="9483" width="13.77734375" style="619" customWidth="1"/>
    <col min="9484" max="9488" width="9" style="619"/>
    <col min="9489" max="9490" width="10.33203125" style="619" customWidth="1"/>
    <col min="9491" max="9492" width="9" style="619"/>
    <col min="9493" max="9493" width="15" style="619" customWidth="1"/>
    <col min="9494" max="9494" width="3.21875" style="619" customWidth="1"/>
    <col min="9495" max="9738" width="9" style="619"/>
    <col min="9739" max="9739" width="13.77734375" style="619" customWidth="1"/>
    <col min="9740" max="9744" width="9" style="619"/>
    <col min="9745" max="9746" width="10.33203125" style="619" customWidth="1"/>
    <col min="9747" max="9748" width="9" style="619"/>
    <col min="9749" max="9749" width="15" style="619" customWidth="1"/>
    <col min="9750" max="9750" width="3.21875" style="619" customWidth="1"/>
    <col min="9751" max="9994" width="9" style="619"/>
    <col min="9995" max="9995" width="13.77734375" style="619" customWidth="1"/>
    <col min="9996" max="10000" width="9" style="619"/>
    <col min="10001" max="10002" width="10.33203125" style="619" customWidth="1"/>
    <col min="10003" max="10004" width="9" style="619"/>
    <col min="10005" max="10005" width="15" style="619" customWidth="1"/>
    <col min="10006" max="10006" width="3.21875" style="619" customWidth="1"/>
    <col min="10007" max="10250" width="9" style="619"/>
    <col min="10251" max="10251" width="13.77734375" style="619" customWidth="1"/>
    <col min="10252" max="10256" width="9" style="619"/>
    <col min="10257" max="10258" width="10.33203125" style="619" customWidth="1"/>
    <col min="10259" max="10260" width="9" style="619"/>
    <col min="10261" max="10261" width="15" style="619" customWidth="1"/>
    <col min="10262" max="10262" width="3.21875" style="619" customWidth="1"/>
    <col min="10263" max="10506" width="9" style="619"/>
    <col min="10507" max="10507" width="13.77734375" style="619" customWidth="1"/>
    <col min="10508" max="10512" width="9" style="619"/>
    <col min="10513" max="10514" width="10.33203125" style="619" customWidth="1"/>
    <col min="10515" max="10516" width="9" style="619"/>
    <col min="10517" max="10517" width="15" style="619" customWidth="1"/>
    <col min="10518" max="10518" width="3.21875" style="619" customWidth="1"/>
    <col min="10519" max="10762" width="9" style="619"/>
    <col min="10763" max="10763" width="13.77734375" style="619" customWidth="1"/>
    <col min="10764" max="10768" width="9" style="619"/>
    <col min="10769" max="10770" width="10.33203125" style="619" customWidth="1"/>
    <col min="10771" max="10772" width="9" style="619"/>
    <col min="10773" max="10773" width="15" style="619" customWidth="1"/>
    <col min="10774" max="10774" width="3.21875" style="619" customWidth="1"/>
    <col min="10775" max="11018" width="9" style="619"/>
    <col min="11019" max="11019" width="13.77734375" style="619" customWidth="1"/>
    <col min="11020" max="11024" width="9" style="619"/>
    <col min="11025" max="11026" width="10.33203125" style="619" customWidth="1"/>
    <col min="11027" max="11028" width="9" style="619"/>
    <col min="11029" max="11029" width="15" style="619" customWidth="1"/>
    <col min="11030" max="11030" width="3.21875" style="619" customWidth="1"/>
    <col min="11031" max="11274" width="9" style="619"/>
    <col min="11275" max="11275" width="13.77734375" style="619" customWidth="1"/>
    <col min="11276" max="11280" width="9" style="619"/>
    <col min="11281" max="11282" width="10.33203125" style="619" customWidth="1"/>
    <col min="11283" max="11284" width="9" style="619"/>
    <col min="11285" max="11285" width="15" style="619" customWidth="1"/>
    <col min="11286" max="11286" width="3.21875" style="619" customWidth="1"/>
    <col min="11287" max="11530" width="9" style="619"/>
    <col min="11531" max="11531" width="13.77734375" style="619" customWidth="1"/>
    <col min="11532" max="11536" width="9" style="619"/>
    <col min="11537" max="11538" width="10.33203125" style="619" customWidth="1"/>
    <col min="11539" max="11540" width="9" style="619"/>
    <col min="11541" max="11541" width="15" style="619" customWidth="1"/>
    <col min="11542" max="11542" width="3.21875" style="619" customWidth="1"/>
    <col min="11543" max="11786" width="9" style="619"/>
    <col min="11787" max="11787" width="13.77734375" style="619" customWidth="1"/>
    <col min="11788" max="11792" width="9" style="619"/>
    <col min="11793" max="11794" width="10.33203125" style="619" customWidth="1"/>
    <col min="11795" max="11796" width="9" style="619"/>
    <col min="11797" max="11797" width="15" style="619" customWidth="1"/>
    <col min="11798" max="11798" width="3.21875" style="619" customWidth="1"/>
    <col min="11799" max="12042" width="9" style="619"/>
    <col min="12043" max="12043" width="13.77734375" style="619" customWidth="1"/>
    <col min="12044" max="12048" width="9" style="619"/>
    <col min="12049" max="12050" width="10.33203125" style="619" customWidth="1"/>
    <col min="12051" max="12052" width="9" style="619"/>
    <col min="12053" max="12053" width="15" style="619" customWidth="1"/>
    <col min="12054" max="12054" width="3.21875" style="619" customWidth="1"/>
    <col min="12055" max="12298" width="9" style="619"/>
    <col min="12299" max="12299" width="13.77734375" style="619" customWidth="1"/>
    <col min="12300" max="12304" width="9" style="619"/>
    <col min="12305" max="12306" width="10.33203125" style="619" customWidth="1"/>
    <col min="12307" max="12308" width="9" style="619"/>
    <col min="12309" max="12309" width="15" style="619" customWidth="1"/>
    <col min="12310" max="12310" width="3.21875" style="619" customWidth="1"/>
    <col min="12311" max="12554" width="9" style="619"/>
    <col min="12555" max="12555" width="13.77734375" style="619" customWidth="1"/>
    <col min="12556" max="12560" width="9" style="619"/>
    <col min="12561" max="12562" width="10.33203125" style="619" customWidth="1"/>
    <col min="12563" max="12564" width="9" style="619"/>
    <col min="12565" max="12565" width="15" style="619" customWidth="1"/>
    <col min="12566" max="12566" width="3.21875" style="619" customWidth="1"/>
    <col min="12567" max="12810" width="9" style="619"/>
    <col min="12811" max="12811" width="13.77734375" style="619" customWidth="1"/>
    <col min="12812" max="12816" width="9" style="619"/>
    <col min="12817" max="12818" width="10.33203125" style="619" customWidth="1"/>
    <col min="12819" max="12820" width="9" style="619"/>
    <col min="12821" max="12821" width="15" style="619" customWidth="1"/>
    <col min="12822" max="12822" width="3.21875" style="619" customWidth="1"/>
    <col min="12823" max="13066" width="9" style="619"/>
    <col min="13067" max="13067" width="13.77734375" style="619" customWidth="1"/>
    <col min="13068" max="13072" width="9" style="619"/>
    <col min="13073" max="13074" width="10.33203125" style="619" customWidth="1"/>
    <col min="13075" max="13076" width="9" style="619"/>
    <col min="13077" max="13077" width="15" style="619" customWidth="1"/>
    <col min="13078" max="13078" width="3.21875" style="619" customWidth="1"/>
    <col min="13079" max="13322" width="9" style="619"/>
    <col min="13323" max="13323" width="13.77734375" style="619" customWidth="1"/>
    <col min="13324" max="13328" width="9" style="619"/>
    <col min="13329" max="13330" width="10.33203125" style="619" customWidth="1"/>
    <col min="13331" max="13332" width="9" style="619"/>
    <col min="13333" max="13333" width="15" style="619" customWidth="1"/>
    <col min="13334" max="13334" width="3.21875" style="619" customWidth="1"/>
    <col min="13335" max="13578" width="9" style="619"/>
    <col min="13579" max="13579" width="13.77734375" style="619" customWidth="1"/>
    <col min="13580" max="13584" width="9" style="619"/>
    <col min="13585" max="13586" width="10.33203125" style="619" customWidth="1"/>
    <col min="13587" max="13588" width="9" style="619"/>
    <col min="13589" max="13589" width="15" style="619" customWidth="1"/>
    <col min="13590" max="13590" width="3.21875" style="619" customWidth="1"/>
    <col min="13591" max="13834" width="9" style="619"/>
    <col min="13835" max="13835" width="13.77734375" style="619" customWidth="1"/>
    <col min="13836" max="13840" width="9" style="619"/>
    <col min="13841" max="13842" width="10.33203125" style="619" customWidth="1"/>
    <col min="13843" max="13844" width="9" style="619"/>
    <col min="13845" max="13845" width="15" style="619" customWidth="1"/>
    <col min="13846" max="13846" width="3.21875" style="619" customWidth="1"/>
    <col min="13847" max="14090" width="9" style="619"/>
    <col min="14091" max="14091" width="13.77734375" style="619" customWidth="1"/>
    <col min="14092" max="14096" width="9" style="619"/>
    <col min="14097" max="14098" width="10.33203125" style="619" customWidth="1"/>
    <col min="14099" max="14100" width="9" style="619"/>
    <col min="14101" max="14101" width="15" style="619" customWidth="1"/>
    <col min="14102" max="14102" width="3.21875" style="619" customWidth="1"/>
    <col min="14103" max="14346" width="9" style="619"/>
    <col min="14347" max="14347" width="13.77734375" style="619" customWidth="1"/>
    <col min="14348" max="14352" width="9" style="619"/>
    <col min="14353" max="14354" width="10.33203125" style="619" customWidth="1"/>
    <col min="14355" max="14356" width="9" style="619"/>
    <col min="14357" max="14357" width="15" style="619" customWidth="1"/>
    <col min="14358" max="14358" width="3.21875" style="619" customWidth="1"/>
    <col min="14359" max="14602" width="9" style="619"/>
    <col min="14603" max="14603" width="13.77734375" style="619" customWidth="1"/>
    <col min="14604" max="14608" width="9" style="619"/>
    <col min="14609" max="14610" width="10.33203125" style="619" customWidth="1"/>
    <col min="14611" max="14612" width="9" style="619"/>
    <col min="14613" max="14613" width="15" style="619" customWidth="1"/>
    <col min="14614" max="14614" width="3.21875" style="619" customWidth="1"/>
    <col min="14615" max="14858" width="9" style="619"/>
    <col min="14859" max="14859" width="13.77734375" style="619" customWidth="1"/>
    <col min="14860" max="14864" width="9" style="619"/>
    <col min="14865" max="14866" width="10.33203125" style="619" customWidth="1"/>
    <col min="14867" max="14868" width="9" style="619"/>
    <col min="14869" max="14869" width="15" style="619" customWidth="1"/>
    <col min="14870" max="14870" width="3.21875" style="619" customWidth="1"/>
    <col min="14871" max="15114" width="9" style="619"/>
    <col min="15115" max="15115" width="13.77734375" style="619" customWidth="1"/>
    <col min="15116" max="15120" width="9" style="619"/>
    <col min="15121" max="15122" width="10.33203125" style="619" customWidth="1"/>
    <col min="15123" max="15124" width="9" style="619"/>
    <col min="15125" max="15125" width="15" style="619" customWidth="1"/>
    <col min="15126" max="15126" width="3.21875" style="619" customWidth="1"/>
    <col min="15127" max="15370" width="9" style="619"/>
    <col min="15371" max="15371" width="13.77734375" style="619" customWidth="1"/>
    <col min="15372" max="15376" width="9" style="619"/>
    <col min="15377" max="15378" width="10.33203125" style="619" customWidth="1"/>
    <col min="15379" max="15380" width="9" style="619"/>
    <col min="15381" max="15381" width="15" style="619" customWidth="1"/>
    <col min="15382" max="15382" width="3.21875" style="619" customWidth="1"/>
    <col min="15383" max="15626" width="9" style="619"/>
    <col min="15627" max="15627" width="13.77734375" style="619" customWidth="1"/>
    <col min="15628" max="15632" width="9" style="619"/>
    <col min="15633" max="15634" width="10.33203125" style="619" customWidth="1"/>
    <col min="15635" max="15636" width="9" style="619"/>
    <col min="15637" max="15637" width="15" style="619" customWidth="1"/>
    <col min="15638" max="15638" width="3.21875" style="619" customWidth="1"/>
    <col min="15639" max="15882" width="9" style="619"/>
    <col min="15883" max="15883" width="13.77734375" style="619" customWidth="1"/>
    <col min="15884" max="15888" width="9" style="619"/>
    <col min="15889" max="15890" width="10.33203125" style="619" customWidth="1"/>
    <col min="15891" max="15892" width="9" style="619"/>
    <col min="15893" max="15893" width="15" style="619" customWidth="1"/>
    <col min="15894" max="15894" width="3.21875" style="619" customWidth="1"/>
    <col min="15895" max="16138" width="9" style="619"/>
    <col min="16139" max="16139" width="13.77734375" style="619" customWidth="1"/>
    <col min="16140" max="16144" width="9" style="619"/>
    <col min="16145" max="16146" width="10.33203125" style="619" customWidth="1"/>
    <col min="16147" max="16148" width="9" style="619"/>
    <col min="16149" max="16149" width="15" style="619" customWidth="1"/>
    <col min="16150" max="16150" width="3.21875" style="619" customWidth="1"/>
    <col min="16151" max="16384" width="9" style="619"/>
  </cols>
  <sheetData>
    <row r="1" spans="1:22" ht="26.25" customHeight="1">
      <c r="A1" s="778" t="s">
        <v>272</v>
      </c>
      <c r="B1" s="778"/>
      <c r="C1" s="778"/>
      <c r="D1" s="778"/>
      <c r="E1" s="778"/>
      <c r="F1" s="778"/>
      <c r="G1" s="778"/>
      <c r="H1" s="778"/>
      <c r="I1" s="778"/>
      <c r="J1" s="778"/>
      <c r="K1" s="778"/>
      <c r="L1" s="778"/>
      <c r="M1" s="778"/>
      <c r="N1" s="778"/>
      <c r="O1" s="778"/>
      <c r="P1" s="778"/>
      <c r="Q1" s="778"/>
      <c r="R1" s="778"/>
    </row>
    <row r="2" spans="1:22" ht="26.25" customHeight="1">
      <c r="A2" s="779" t="s">
        <v>383</v>
      </c>
      <c r="B2" s="779"/>
      <c r="C2" s="779"/>
      <c r="D2" s="779"/>
      <c r="E2" s="779"/>
      <c r="F2" s="779"/>
      <c r="G2" s="779"/>
      <c r="H2" s="779"/>
      <c r="I2" s="779"/>
      <c r="J2" s="779"/>
      <c r="K2" s="779"/>
      <c r="L2" s="779"/>
      <c r="M2" s="779"/>
      <c r="N2" s="779"/>
      <c r="O2" s="779"/>
      <c r="P2" s="779"/>
      <c r="Q2" s="779"/>
      <c r="R2" s="620"/>
    </row>
    <row r="3" spans="1:22" ht="26.25" customHeight="1">
      <c r="A3" s="779" t="s">
        <v>384</v>
      </c>
      <c r="B3" s="779"/>
      <c r="C3" s="779"/>
      <c r="D3" s="779"/>
      <c r="E3" s="779"/>
      <c r="F3" s="779"/>
      <c r="G3" s="779"/>
      <c r="H3" s="779"/>
      <c r="I3" s="779"/>
      <c r="J3" s="779"/>
      <c r="K3" s="779"/>
      <c r="L3" s="779"/>
      <c r="M3" s="779"/>
      <c r="N3" s="779"/>
      <c r="O3" s="779"/>
      <c r="P3" s="779"/>
      <c r="Q3" s="779"/>
      <c r="R3" s="153"/>
    </row>
    <row r="4" spans="1:22" ht="26.25" customHeight="1">
      <c r="A4" s="780" t="s">
        <v>278</v>
      </c>
      <c r="B4" s="780"/>
      <c r="C4" s="780"/>
      <c r="D4" s="780"/>
      <c r="E4" s="780"/>
      <c r="F4" s="780"/>
      <c r="G4" s="780"/>
      <c r="H4" s="780"/>
      <c r="I4" s="780"/>
      <c r="J4" s="780"/>
      <c r="K4" s="780"/>
      <c r="L4" s="780"/>
      <c r="M4" s="780"/>
      <c r="N4" s="780"/>
      <c r="O4" s="780"/>
      <c r="P4" s="780"/>
      <c r="Q4" s="780"/>
      <c r="R4" s="621" t="s">
        <v>21</v>
      </c>
    </row>
    <row r="5" spans="1:22" ht="26.25" customHeight="1" thickBot="1">
      <c r="A5" s="781" t="s">
        <v>385</v>
      </c>
      <c r="B5" s="781"/>
      <c r="C5" s="781"/>
      <c r="D5" s="781"/>
      <c r="E5" s="781"/>
      <c r="F5" s="781"/>
      <c r="G5" s="781"/>
      <c r="H5" s="781"/>
      <c r="I5" s="781"/>
      <c r="J5" s="781"/>
      <c r="K5" s="781"/>
      <c r="L5" s="781"/>
      <c r="M5" s="781"/>
      <c r="N5" s="781"/>
      <c r="O5" s="781"/>
      <c r="P5" s="781"/>
      <c r="Q5" s="781"/>
      <c r="R5" s="622"/>
    </row>
    <row r="6" spans="1:22" ht="26.25" customHeight="1" thickTop="1" thickBot="1">
      <c r="A6" s="623"/>
      <c r="B6" s="624" t="s">
        <v>386</v>
      </c>
      <c r="C6" s="624"/>
      <c r="D6" s="625"/>
      <c r="E6" s="626"/>
      <c r="F6" s="774" t="s">
        <v>387</v>
      </c>
      <c r="G6" s="775"/>
      <c r="H6" s="775"/>
      <c r="I6" s="627"/>
      <c r="J6" s="776"/>
      <c r="K6" s="777"/>
      <c r="L6" s="777"/>
      <c r="M6" s="777"/>
      <c r="N6" s="777"/>
      <c r="O6" s="777"/>
      <c r="P6" s="777"/>
      <c r="Q6" s="777"/>
      <c r="R6" s="628"/>
      <c r="V6" s="629"/>
    </row>
    <row r="7" spans="1:22" ht="23.25" customHeight="1" thickTop="1" thickBot="1">
      <c r="A7" s="630"/>
      <c r="B7" s="631"/>
      <c r="C7" s="631"/>
      <c r="D7" s="632"/>
      <c r="E7" s="633"/>
      <c r="F7" s="634"/>
      <c r="G7" s="634"/>
      <c r="H7" s="634"/>
      <c r="I7" s="635"/>
      <c r="J7" s="783" t="s">
        <v>388</v>
      </c>
      <c r="K7" s="784"/>
      <c r="L7" s="785"/>
      <c r="M7" s="792" t="s">
        <v>389</v>
      </c>
      <c r="N7" s="793"/>
      <c r="O7" s="793"/>
      <c r="P7" s="793"/>
      <c r="Q7" s="794"/>
      <c r="R7" s="636"/>
    </row>
    <row r="8" spans="1:22" ht="26.25" customHeight="1">
      <c r="A8" s="630"/>
      <c r="B8" s="631"/>
      <c r="C8" s="631"/>
      <c r="D8" s="632"/>
      <c r="E8" s="633"/>
      <c r="F8" s="634"/>
      <c r="G8" s="634"/>
      <c r="H8" s="634"/>
      <c r="I8" s="635"/>
      <c r="J8" s="786"/>
      <c r="K8" s="787"/>
      <c r="L8" s="788"/>
      <c r="M8" s="795" t="s">
        <v>390</v>
      </c>
      <c r="N8" s="796"/>
      <c r="O8" s="796" t="s">
        <v>391</v>
      </c>
      <c r="P8" s="796"/>
      <c r="Q8" s="637" t="s">
        <v>392</v>
      </c>
      <c r="R8" s="638"/>
    </row>
    <row r="9" spans="1:22" ht="26.25" customHeight="1">
      <c r="A9" s="630"/>
      <c r="B9" s="631"/>
      <c r="C9" s="631"/>
      <c r="D9" s="632"/>
      <c r="E9" s="633"/>
      <c r="F9" s="634"/>
      <c r="G9" s="634"/>
      <c r="H9" s="634"/>
      <c r="I9" s="635"/>
      <c r="J9" s="786"/>
      <c r="K9" s="787"/>
      <c r="L9" s="788"/>
      <c r="M9" s="797" t="s">
        <v>393</v>
      </c>
      <c r="N9" s="798"/>
      <c r="O9" s="798" t="s">
        <v>394</v>
      </c>
      <c r="P9" s="798"/>
      <c r="Q9" s="639" t="s">
        <v>395</v>
      </c>
      <c r="R9" s="640"/>
      <c r="S9" s="619" t="s">
        <v>219</v>
      </c>
    </row>
    <row r="10" spans="1:22" ht="26.25" customHeight="1">
      <c r="A10" s="630"/>
      <c r="B10" s="631"/>
      <c r="C10" s="631"/>
      <c r="D10" s="632"/>
      <c r="E10" s="633"/>
      <c r="F10" s="634"/>
      <c r="G10" s="634"/>
      <c r="H10" s="634"/>
      <c r="I10" s="635"/>
      <c r="J10" s="786"/>
      <c r="K10" s="787"/>
      <c r="L10" s="788"/>
      <c r="M10" s="797" t="s">
        <v>396</v>
      </c>
      <c r="N10" s="798"/>
      <c r="O10" s="798" t="s">
        <v>397</v>
      </c>
      <c r="P10" s="798"/>
      <c r="Q10" s="639" t="s">
        <v>398</v>
      </c>
      <c r="R10" s="640"/>
    </row>
    <row r="11" spans="1:22" ht="26.25" customHeight="1">
      <c r="A11" s="630"/>
      <c r="B11" s="631"/>
      <c r="C11" s="631"/>
      <c r="D11" s="632"/>
      <c r="E11" s="633"/>
      <c r="F11" s="634"/>
      <c r="G11" s="634"/>
      <c r="H11" s="634"/>
      <c r="I11" s="635"/>
      <c r="J11" s="786"/>
      <c r="K11" s="787"/>
      <c r="L11" s="788"/>
      <c r="M11" s="797" t="s">
        <v>399</v>
      </c>
      <c r="N11" s="798"/>
      <c r="O11" s="798" t="s">
        <v>400</v>
      </c>
      <c r="P11" s="798"/>
      <c r="Q11" s="639" t="s">
        <v>401</v>
      </c>
      <c r="R11" s="640"/>
    </row>
    <row r="12" spans="1:22" ht="27.75" customHeight="1" thickBot="1">
      <c r="A12" s="630"/>
      <c r="B12" s="631"/>
      <c r="C12" s="631"/>
      <c r="D12" s="632"/>
      <c r="E12" s="633"/>
      <c r="F12" s="634"/>
      <c r="G12" s="634"/>
      <c r="H12" s="634"/>
      <c r="I12" s="635"/>
      <c r="J12" s="789"/>
      <c r="K12" s="790"/>
      <c r="L12" s="791"/>
      <c r="M12" s="799" t="s">
        <v>402</v>
      </c>
      <c r="N12" s="800"/>
      <c r="O12" s="800" t="s">
        <v>403</v>
      </c>
      <c r="P12" s="800"/>
      <c r="Q12" s="641" t="s">
        <v>404</v>
      </c>
      <c r="R12" s="642"/>
    </row>
    <row r="13" spans="1:22" ht="27.75" customHeight="1" thickTop="1" thickBot="1">
      <c r="A13" s="801" t="s">
        <v>405</v>
      </c>
      <c r="B13" s="802"/>
      <c r="C13" s="802"/>
      <c r="D13" s="803"/>
      <c r="E13" s="804" t="s">
        <v>406</v>
      </c>
      <c r="F13" s="805"/>
      <c r="G13" s="805"/>
      <c r="H13" s="805"/>
      <c r="I13" s="806"/>
      <c r="J13" s="776"/>
      <c r="K13" s="777"/>
      <c r="L13" s="777"/>
      <c r="M13" s="777"/>
      <c r="N13" s="777"/>
      <c r="O13" s="777"/>
      <c r="P13" s="777"/>
      <c r="Q13" s="777"/>
      <c r="R13" s="628"/>
    </row>
    <row r="14" spans="1:22" ht="13.5" customHeight="1" thickTop="1">
      <c r="A14" s="643"/>
      <c r="B14" s="644"/>
      <c r="C14" s="644"/>
      <c r="D14" s="644"/>
      <c r="E14" s="644"/>
      <c r="F14" s="644"/>
      <c r="G14" s="644"/>
      <c r="H14" s="644"/>
      <c r="I14" s="644"/>
      <c r="J14" s="643"/>
      <c r="K14" s="643"/>
      <c r="L14" s="643"/>
      <c r="M14" s="645"/>
      <c r="N14" s="645"/>
      <c r="O14" s="645"/>
      <c r="P14" s="645"/>
      <c r="Q14" s="645"/>
      <c r="R14" s="644"/>
    </row>
    <row r="15" spans="1:22" ht="13.5" customHeight="1">
      <c r="A15" s="646"/>
      <c r="B15" s="782" t="s">
        <v>407</v>
      </c>
      <c r="C15" s="782"/>
      <c r="D15" s="782"/>
      <c r="E15" s="782"/>
      <c r="F15" s="782"/>
      <c r="G15" s="782"/>
      <c r="H15" s="782"/>
      <c r="I15" s="782"/>
      <c r="J15" s="782"/>
      <c r="K15" s="782"/>
      <c r="L15" s="782"/>
      <c r="M15" s="782"/>
      <c r="N15" s="782"/>
      <c r="O15" s="782"/>
      <c r="P15" s="782"/>
      <c r="Q15" s="782"/>
      <c r="R15" s="644"/>
    </row>
    <row r="16" spans="1:22" ht="13.5" customHeight="1">
      <c r="A16" s="646"/>
      <c r="B16" s="782"/>
      <c r="C16" s="782"/>
      <c r="D16" s="782"/>
      <c r="E16" s="782"/>
      <c r="F16" s="782"/>
      <c r="G16" s="782"/>
      <c r="H16" s="782"/>
      <c r="I16" s="782"/>
      <c r="J16" s="782"/>
      <c r="K16" s="782"/>
      <c r="L16" s="782"/>
      <c r="M16" s="782"/>
      <c r="N16" s="782"/>
      <c r="O16" s="782"/>
      <c r="P16" s="782"/>
      <c r="Q16" s="782"/>
      <c r="R16" s="644"/>
    </row>
    <row r="17" spans="1:23" ht="23.4">
      <c r="A17" s="646"/>
      <c r="B17" s="782"/>
      <c r="C17" s="782"/>
      <c r="D17" s="782"/>
      <c r="E17" s="782"/>
      <c r="F17" s="782"/>
      <c r="G17" s="782"/>
      <c r="H17" s="782"/>
      <c r="I17" s="782"/>
      <c r="J17" s="782"/>
      <c r="K17" s="782"/>
      <c r="L17" s="782"/>
      <c r="M17" s="782"/>
      <c r="N17" s="782"/>
      <c r="O17" s="782"/>
      <c r="P17" s="782"/>
      <c r="Q17" s="782"/>
      <c r="R17" s="643"/>
      <c r="T17" s="647"/>
      <c r="U17" s="647"/>
      <c r="V17" s="647"/>
    </row>
    <row r="18" spans="1:23" ht="23.4">
      <c r="A18" s="646"/>
      <c r="B18" s="782"/>
      <c r="C18" s="782"/>
      <c r="D18" s="782"/>
      <c r="E18" s="782"/>
      <c r="F18" s="782"/>
      <c r="G18" s="782"/>
      <c r="H18" s="782"/>
      <c r="I18" s="782"/>
      <c r="J18" s="782"/>
      <c r="K18" s="782"/>
      <c r="L18" s="782"/>
      <c r="M18" s="782"/>
      <c r="N18" s="782"/>
      <c r="O18" s="782"/>
      <c r="P18" s="782"/>
      <c r="Q18" s="782"/>
      <c r="R18" s="643"/>
      <c r="S18" s="647"/>
      <c r="T18" s="647"/>
      <c r="U18" s="647"/>
      <c r="V18" s="647"/>
    </row>
    <row r="19" spans="1:23" ht="42.6" customHeight="1">
      <c r="A19" s="646"/>
      <c r="B19" s="782"/>
      <c r="C19" s="782"/>
      <c r="D19" s="782"/>
      <c r="E19" s="782"/>
      <c r="F19" s="782"/>
      <c r="G19" s="782"/>
      <c r="H19" s="782"/>
      <c r="I19" s="782"/>
      <c r="J19" s="782"/>
      <c r="K19" s="782"/>
      <c r="L19" s="782"/>
      <c r="M19" s="782"/>
      <c r="N19" s="782"/>
      <c r="O19" s="782"/>
      <c r="P19" s="782"/>
      <c r="Q19" s="782"/>
      <c r="R19" s="643"/>
      <c r="S19" s="647"/>
      <c r="T19" s="647"/>
      <c r="U19" s="647"/>
      <c r="V19" s="647"/>
      <c r="W19" s="648"/>
    </row>
    <row r="20" spans="1:23" ht="0.6" customHeight="1">
      <c r="A20" s="646"/>
      <c r="B20" s="646"/>
      <c r="C20" s="646"/>
      <c r="D20" s="646"/>
      <c r="E20" s="646"/>
      <c r="F20" s="646"/>
      <c r="G20" s="646"/>
      <c r="H20" s="646"/>
      <c r="I20" s="646"/>
      <c r="J20" s="646"/>
      <c r="K20" s="646"/>
      <c r="L20" s="646"/>
      <c r="M20" s="646"/>
      <c r="N20" s="646"/>
      <c r="O20" s="646"/>
      <c r="P20" s="646"/>
      <c r="Q20" s="646"/>
      <c r="R20" s="643"/>
    </row>
    <row r="21" spans="1:23">
      <c r="A21" s="649"/>
      <c r="B21" s="649"/>
      <c r="C21" s="649"/>
      <c r="D21" s="649"/>
      <c r="E21" s="649"/>
      <c r="F21" s="649"/>
      <c r="G21" s="649"/>
      <c r="H21" s="649"/>
      <c r="I21" s="649"/>
      <c r="J21" s="650"/>
      <c r="K21" s="651"/>
      <c r="L21" s="651"/>
      <c r="M21" s="651"/>
      <c r="N21" s="651"/>
      <c r="O21" s="649"/>
      <c r="P21" s="652"/>
      <c r="Q21" s="649"/>
      <c r="R21" s="652"/>
    </row>
    <row r="22" spans="1:23">
      <c r="J22" s="653"/>
      <c r="K22" s="654"/>
      <c r="L22" s="654"/>
      <c r="M22" s="654"/>
      <c r="N22" s="654"/>
      <c r="O22" s="654"/>
      <c r="P22" s="655"/>
      <c r="Q22" s="654"/>
    </row>
    <row r="23" spans="1:23">
      <c r="J23" s="653"/>
      <c r="K23" s="654"/>
      <c r="L23" s="654"/>
      <c r="M23" s="654"/>
      <c r="N23" s="654"/>
      <c r="O23" s="654"/>
      <c r="P23" s="655"/>
      <c r="Q23" s="654"/>
    </row>
    <row r="24" spans="1:23">
      <c r="J24" s="653"/>
      <c r="K24" s="654"/>
      <c r="L24" s="654"/>
      <c r="M24" s="654"/>
      <c r="N24" s="654"/>
      <c r="O24" s="654"/>
      <c r="P24" s="655"/>
      <c r="Q24" s="654"/>
    </row>
    <row r="25" spans="1:23">
      <c r="J25" s="656"/>
      <c r="K25" s="654"/>
      <c r="L25" s="654"/>
      <c r="M25" s="654"/>
      <c r="N25" s="654"/>
      <c r="O25" s="654"/>
      <c r="P25" s="655"/>
      <c r="Q25" s="654"/>
    </row>
    <row r="26" spans="1:23">
      <c r="J26" s="656"/>
      <c r="K26" s="654"/>
      <c r="L26" s="654"/>
      <c r="M26" s="654"/>
      <c r="N26" s="654"/>
      <c r="O26" s="654"/>
      <c r="P26" s="655"/>
      <c r="Q26" s="654"/>
    </row>
    <row r="27" spans="1:23" ht="104.25" customHeight="1">
      <c r="J27" s="656"/>
    </row>
    <row r="28" spans="1:23">
      <c r="J28" s="656"/>
      <c r="P28" s="657"/>
    </row>
    <row r="29" spans="1:23">
      <c r="J29" s="656"/>
      <c r="P29" s="657"/>
    </row>
    <row r="30" spans="1:23" ht="13.8">
      <c r="J30" s="658"/>
      <c r="P30" s="657"/>
    </row>
  </sheetData>
  <mergeCells count="23">
    <mergeCell ref="B15:Q19"/>
    <mergeCell ref="J7:L12"/>
    <mergeCell ref="M7:Q7"/>
    <mergeCell ref="M8:N8"/>
    <mergeCell ref="O8:P8"/>
    <mergeCell ref="M9:N9"/>
    <mergeCell ref="O9:P9"/>
    <mergeCell ref="M10:N10"/>
    <mergeCell ref="O10:P10"/>
    <mergeCell ref="M11:N11"/>
    <mergeCell ref="O11:P11"/>
    <mergeCell ref="M12:N12"/>
    <mergeCell ref="O12:P12"/>
    <mergeCell ref="A13:D13"/>
    <mergeCell ref="E13:I13"/>
    <mergeCell ref="J13:Q13"/>
    <mergeCell ref="F6:H6"/>
    <mergeCell ref="J6:Q6"/>
    <mergeCell ref="A1:R1"/>
    <mergeCell ref="A2:Q2"/>
    <mergeCell ref="A3:Q3"/>
    <mergeCell ref="A4:Q4"/>
    <mergeCell ref="A5:Q5"/>
  </mergeCells>
  <phoneticPr fontId="107"/>
  <pageMargins left="0.70866141732283472" right="0.70866141732283472" top="0.74803149606299213" bottom="0.74803149606299213" header="0.31496062992125984" footer="0.31496062992125984"/>
  <pageSetup paperSize="9" scale="9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3"/>
  <sheetViews>
    <sheetView topLeftCell="B1" zoomScale="75" zoomScaleNormal="75" workbookViewId="0">
      <selection activeCell="P5" sqref="P5"/>
    </sheetView>
  </sheetViews>
  <sheetFormatPr defaultColWidth="8.88671875" defaultRowHeight="14.4"/>
  <cols>
    <col min="1" max="1" width="12.77734375" style="147" customWidth="1"/>
    <col min="2" max="2" width="25" style="195" customWidth="1"/>
    <col min="3" max="3" width="9.109375" style="195" customWidth="1"/>
    <col min="4" max="4" width="23" style="195" customWidth="1"/>
    <col min="5" max="5" width="19.44140625" style="195" customWidth="1"/>
    <col min="6" max="6" width="12.21875" style="195" customWidth="1"/>
    <col min="7" max="7" width="14.77734375" style="195" customWidth="1"/>
    <col min="8" max="8" width="20.88671875" style="195" customWidth="1"/>
    <col min="9" max="9" width="19" style="195" customWidth="1"/>
    <col min="10" max="10" width="13.21875" style="195" customWidth="1"/>
    <col min="11" max="11" width="10.88671875" style="195" customWidth="1"/>
    <col min="12" max="12" width="13" style="195" customWidth="1"/>
    <col min="13" max="13" width="16.109375" style="195" customWidth="1"/>
    <col min="14" max="14" width="28.77734375" style="195" customWidth="1"/>
    <col min="15" max="15" width="7.88671875" style="195" customWidth="1"/>
    <col min="16" max="16" width="40.44140625" style="281" customWidth="1"/>
    <col min="17" max="17" width="28.109375" style="318" customWidth="1"/>
    <col min="18" max="16384" width="8.88671875" style="195"/>
  </cols>
  <sheetData>
    <row r="1" spans="2:19" ht="31.2" customHeight="1">
      <c r="B1" s="154"/>
      <c r="C1" s="461" t="s">
        <v>376</v>
      </c>
      <c r="D1" s="211"/>
      <c r="E1" s="211"/>
      <c r="F1" s="211"/>
      <c r="G1" s="211" t="s">
        <v>268</v>
      </c>
      <c r="H1" s="211"/>
      <c r="I1" s="211"/>
      <c r="J1" s="211"/>
      <c r="K1" s="211"/>
      <c r="L1" s="211"/>
      <c r="M1" s="211"/>
      <c r="N1" s="211"/>
      <c r="O1" s="147"/>
      <c r="P1" s="279"/>
    </row>
    <row r="2" spans="2:19" ht="31.2" customHeight="1">
      <c r="B2" s="154"/>
      <c r="C2" s="211"/>
      <c r="D2" s="211"/>
      <c r="E2" s="211"/>
      <c r="F2" s="211"/>
      <c r="G2" s="211"/>
      <c r="H2" s="211"/>
      <c r="I2" s="211"/>
      <c r="J2" s="211"/>
      <c r="K2" s="211"/>
      <c r="L2" s="211"/>
      <c r="M2" s="211"/>
      <c r="N2" s="211"/>
      <c r="O2" s="147"/>
      <c r="P2" s="279"/>
    </row>
    <row r="3" spans="2:19" ht="266.39999999999998" customHeight="1">
      <c r="B3" s="828" t="s">
        <v>276</v>
      </c>
      <c r="C3" s="828"/>
      <c r="D3" s="828"/>
      <c r="E3" s="828"/>
      <c r="F3" s="828"/>
      <c r="G3" s="828"/>
      <c r="H3" s="828"/>
      <c r="I3" s="828"/>
      <c r="J3" s="828"/>
      <c r="K3" s="828"/>
      <c r="L3" s="828"/>
      <c r="M3" s="828"/>
      <c r="N3" s="828"/>
      <c r="O3" s="147" t="s">
        <v>209</v>
      </c>
      <c r="P3" s="279"/>
    </row>
    <row r="4" spans="2:19" ht="29.25" customHeight="1">
      <c r="B4" s="238"/>
      <c r="C4" s="239" t="s">
        <v>373</v>
      </c>
      <c r="D4" s="240"/>
      <c r="E4" s="240"/>
      <c r="F4" s="240"/>
      <c r="G4" s="241"/>
      <c r="H4" s="240"/>
      <c r="I4" s="240"/>
      <c r="J4" s="242"/>
      <c r="K4" s="242"/>
      <c r="L4" s="242"/>
      <c r="M4" s="242"/>
      <c r="N4" s="243"/>
      <c r="O4" s="147"/>
      <c r="P4" s="265"/>
    </row>
    <row r="5" spans="2:19" ht="267" customHeight="1">
      <c r="B5" s="833" t="s">
        <v>374</v>
      </c>
      <c r="C5" s="834"/>
      <c r="D5" s="834"/>
      <c r="E5" s="834"/>
      <c r="F5" s="834"/>
      <c r="G5" s="834"/>
      <c r="H5" s="834"/>
      <c r="I5" s="834"/>
      <c r="J5" s="834"/>
      <c r="K5" s="834"/>
      <c r="L5" s="834"/>
      <c r="M5" s="834"/>
      <c r="N5" s="834"/>
      <c r="O5" s="147"/>
      <c r="P5" s="543" t="s">
        <v>209</v>
      </c>
      <c r="Q5" s="319"/>
    </row>
    <row r="6" spans="2:19" ht="32.4" customHeight="1">
      <c r="B6" s="837" t="s">
        <v>240</v>
      </c>
      <c r="C6" s="838"/>
      <c r="D6" s="838"/>
      <c r="E6" s="838"/>
      <c r="F6" s="838"/>
      <c r="G6" s="838"/>
      <c r="H6" s="838"/>
      <c r="I6" s="838"/>
      <c r="J6" s="838"/>
      <c r="K6" s="838"/>
      <c r="L6" s="838"/>
      <c r="M6" s="838"/>
      <c r="N6" s="838"/>
      <c r="O6" s="147"/>
      <c r="P6" s="262"/>
      <c r="Q6" s="280"/>
    </row>
    <row r="7" spans="2:19" ht="11.4" customHeight="1">
      <c r="B7" s="835"/>
      <c r="C7" s="836"/>
      <c r="D7" s="836"/>
      <c r="E7" s="836"/>
      <c r="F7" s="836"/>
      <c r="G7" s="836"/>
      <c r="H7" s="836"/>
      <c r="I7" s="836"/>
      <c r="J7" s="836"/>
      <c r="K7" s="836"/>
      <c r="L7" s="836"/>
      <c r="M7" s="836"/>
      <c r="N7" s="836"/>
      <c r="O7" s="147"/>
      <c r="P7" s="314"/>
      <c r="Q7" s="280"/>
      <c r="R7" s="189"/>
      <c r="S7" s="195" t="s">
        <v>230</v>
      </c>
    </row>
    <row r="8" spans="2:19" ht="21.6" customHeight="1">
      <c r="B8" s="247"/>
      <c r="C8" s="829" t="s">
        <v>375</v>
      </c>
      <c r="D8" s="829"/>
      <c r="E8" s="829"/>
      <c r="F8" s="829"/>
      <c r="G8" s="829"/>
      <c r="H8" s="829"/>
      <c r="I8" s="829"/>
      <c r="J8" s="829"/>
      <c r="K8" s="829"/>
      <c r="L8" s="829"/>
      <c r="M8" s="155" t="s">
        <v>209</v>
      </c>
      <c r="N8" s="155"/>
      <c r="O8" s="147"/>
      <c r="P8" s="315"/>
    </row>
    <row r="9" spans="2:19" ht="21.6" customHeight="1">
      <c r="B9" s="247"/>
      <c r="C9" s="830" t="s">
        <v>178</v>
      </c>
      <c r="D9" s="830"/>
      <c r="E9" s="830"/>
      <c r="F9" s="830"/>
      <c r="G9" s="830"/>
      <c r="H9" s="830"/>
      <c r="I9" s="830"/>
      <c r="J9" s="830"/>
      <c r="K9" s="830"/>
      <c r="L9" s="830"/>
      <c r="M9" s="155"/>
      <c r="N9" s="181"/>
      <c r="O9" s="147"/>
      <c r="P9" s="316"/>
    </row>
    <row r="10" spans="2:19" ht="21.6" customHeight="1">
      <c r="B10" s="155"/>
      <c r="C10" s="155"/>
      <c r="D10" s="181"/>
      <c r="E10" s="181"/>
      <c r="F10" s="181"/>
      <c r="G10" s="202"/>
      <c r="H10" s="181"/>
      <c r="I10" s="181"/>
      <c r="J10" s="181"/>
      <c r="K10" s="181"/>
      <c r="L10" s="181"/>
      <c r="M10" s="181"/>
      <c r="N10" s="181"/>
      <c r="O10" s="147"/>
      <c r="P10" s="324"/>
    </row>
    <row r="11" spans="2:19" ht="15" customHeight="1">
      <c r="B11" s="147"/>
      <c r="C11" s="147"/>
      <c r="D11" s="203"/>
      <c r="E11" s="203"/>
      <c r="F11" s="203"/>
      <c r="G11" s="204"/>
      <c r="H11" s="203"/>
      <c r="I11" s="203"/>
      <c r="J11" s="203"/>
      <c r="K11" s="203"/>
      <c r="L11" s="203"/>
      <c r="M11" s="203"/>
      <c r="N11" s="203"/>
      <c r="O11" s="147"/>
      <c r="P11" s="576"/>
    </row>
    <row r="12" spans="2:19" ht="13.5" customHeight="1">
      <c r="B12" s="147"/>
      <c r="C12" s="147"/>
      <c r="D12" s="831" t="s">
        <v>179</v>
      </c>
      <c r="E12" s="831"/>
      <c r="F12" s="205"/>
      <c r="G12" s="206" t="s">
        <v>180</v>
      </c>
      <c r="H12" s="207" t="s">
        <v>181</v>
      </c>
      <c r="I12" s="208" t="s">
        <v>182</v>
      </c>
      <c r="J12" s="207" t="s">
        <v>183</v>
      </c>
      <c r="K12" s="207" t="s">
        <v>184</v>
      </c>
      <c r="L12" s="209" t="s">
        <v>198</v>
      </c>
      <c r="M12" s="203"/>
      <c r="N12" s="203"/>
      <c r="O12" s="147"/>
      <c r="P12" s="577"/>
    </row>
    <row r="13" spans="2:19" ht="18" customHeight="1">
      <c r="B13" s="147"/>
      <c r="C13" s="147"/>
      <c r="D13" s="831"/>
      <c r="E13" s="831"/>
      <c r="F13" s="250" t="s">
        <v>185</v>
      </c>
      <c r="G13" s="291">
        <v>497950245</v>
      </c>
      <c r="H13" s="291">
        <v>503927057</v>
      </c>
      <c r="I13" s="246">
        <f t="shared" ref="I13:I23" si="0">+H13/$H$13</f>
        <v>1</v>
      </c>
      <c r="J13" s="325">
        <v>6196655</v>
      </c>
      <c r="K13" s="468">
        <f>+J13/G13</f>
        <v>1.2444325637393751E-2</v>
      </c>
      <c r="L13" s="246">
        <f t="shared" ref="L13:L30" si="1">+H13/G13</f>
        <v>1.0120028297204673</v>
      </c>
      <c r="M13" s="832" t="s">
        <v>186</v>
      </c>
      <c r="N13" s="832"/>
      <c r="O13" s="147"/>
      <c r="P13" s="577"/>
    </row>
    <row r="14" spans="2:19" ht="17.25" customHeight="1">
      <c r="B14" s="147"/>
      <c r="C14" s="147"/>
      <c r="D14" s="831"/>
      <c r="E14" s="831"/>
      <c r="F14" s="327" t="s">
        <v>233</v>
      </c>
      <c r="G14" s="328">
        <v>80399474</v>
      </c>
      <c r="H14" s="328">
        <v>80618903</v>
      </c>
      <c r="I14" s="246">
        <f t="shared" si="0"/>
        <v>0.15998129467376465</v>
      </c>
      <c r="J14" s="500">
        <v>988605</v>
      </c>
      <c r="K14" s="488">
        <f>+J14/H14</f>
        <v>1.2262694767751926E-2</v>
      </c>
      <c r="L14" s="283">
        <f t="shared" si="1"/>
        <v>1.0027292342733487</v>
      </c>
      <c r="M14" s="840" t="s">
        <v>219</v>
      </c>
      <c r="N14" s="275">
        <f>+H13-G13</f>
        <v>5976812</v>
      </c>
      <c r="O14" s="147"/>
      <c r="P14" s="576"/>
    </row>
    <row r="15" spans="2:19" ht="17.25" customHeight="1">
      <c r="B15" s="147"/>
      <c r="C15" s="147"/>
      <c r="D15" s="831"/>
      <c r="E15" s="831"/>
      <c r="F15" s="327" t="s">
        <v>267</v>
      </c>
      <c r="G15" s="328">
        <v>3545510</v>
      </c>
      <c r="H15" s="328">
        <v>3633948</v>
      </c>
      <c r="I15" s="246">
        <f t="shared" si="0"/>
        <v>7.211257957915127E-3</v>
      </c>
      <c r="J15" s="487">
        <v>38363</v>
      </c>
      <c r="K15" s="488">
        <f>+J15/G15</f>
        <v>1.0820164094869286E-2</v>
      </c>
      <c r="L15" s="283">
        <f t="shared" si="1"/>
        <v>1.0249436611376079</v>
      </c>
      <c r="M15" s="840"/>
      <c r="N15" s="274"/>
      <c r="O15" s="147"/>
      <c r="P15" s="577"/>
    </row>
    <row r="16" spans="2:19" ht="17.25" customHeight="1">
      <c r="B16" s="147"/>
      <c r="C16" s="147"/>
      <c r="D16" s="831"/>
      <c r="E16" s="831"/>
      <c r="F16" s="548" t="s">
        <v>238</v>
      </c>
      <c r="G16" s="325">
        <v>5719829</v>
      </c>
      <c r="H16" s="325">
        <v>5725476</v>
      </c>
      <c r="I16" s="246">
        <f t="shared" si="0"/>
        <v>1.1361715788957925E-2</v>
      </c>
      <c r="J16" s="249">
        <v>323903</v>
      </c>
      <c r="K16" s="471">
        <f t="shared" ref="K16:K23" si="2">+J16/H16</f>
        <v>5.6572239583224174E-2</v>
      </c>
      <c r="L16" s="283">
        <f t="shared" si="1"/>
        <v>1.0009872672766966</v>
      </c>
      <c r="M16" s="205"/>
      <c r="N16" s="205"/>
      <c r="O16" s="147"/>
      <c r="P16" s="577"/>
      <c r="S16" s="195" t="s">
        <v>219</v>
      </c>
    </row>
    <row r="17" spans="2:17" ht="17.25" customHeight="1">
      <c r="B17" s="147"/>
      <c r="C17" s="147"/>
      <c r="D17" s="831"/>
      <c r="E17" s="831"/>
      <c r="F17" s="549" t="s">
        <v>229</v>
      </c>
      <c r="G17" s="325">
        <v>30146769</v>
      </c>
      <c r="H17" s="325">
        <v>30247302</v>
      </c>
      <c r="I17" s="246">
        <f t="shared" si="0"/>
        <v>6.0023175139809967E-2</v>
      </c>
      <c r="J17" s="284">
        <v>662154</v>
      </c>
      <c r="K17" s="470">
        <f t="shared" si="2"/>
        <v>2.1891340920257945E-2</v>
      </c>
      <c r="L17" s="283">
        <f t="shared" si="1"/>
        <v>1.0033347852302181</v>
      </c>
      <c r="M17" s="205"/>
      <c r="N17" s="205"/>
      <c r="O17" s="147"/>
      <c r="P17" s="578"/>
    </row>
    <row r="18" spans="2:17" ht="17.25" customHeight="1">
      <c r="B18" s="147"/>
      <c r="C18" s="147"/>
      <c r="D18" s="831"/>
      <c r="E18" s="831"/>
      <c r="F18" s="502" t="s">
        <v>187</v>
      </c>
      <c r="G18" s="503">
        <v>9052083</v>
      </c>
      <c r="H18" s="503">
        <v>9060495</v>
      </c>
      <c r="I18" s="246">
        <f t="shared" si="0"/>
        <v>1.7979774799034058E-2</v>
      </c>
      <c r="J18" s="249">
        <v>128344</v>
      </c>
      <c r="K18" s="282">
        <f t="shared" si="2"/>
        <v>1.4165230486855298E-2</v>
      </c>
      <c r="L18" s="283">
        <f t="shared" si="1"/>
        <v>1.0009292888719645</v>
      </c>
      <c r="M18" s="205"/>
      <c r="N18" s="205"/>
      <c r="O18" s="147"/>
      <c r="P18" s="579"/>
    </row>
    <row r="19" spans="2:17" ht="17.25" customHeight="1">
      <c r="B19" s="147"/>
      <c r="C19" s="147"/>
      <c r="D19" s="831"/>
      <c r="E19" s="831"/>
      <c r="F19" s="327" t="s">
        <v>237</v>
      </c>
      <c r="G19" s="325">
        <v>3508556</v>
      </c>
      <c r="H19" s="325">
        <v>3528626</v>
      </c>
      <c r="I19" s="246">
        <f t="shared" si="0"/>
        <v>7.0022554871468235E-3</v>
      </c>
      <c r="J19" s="249">
        <v>57231</v>
      </c>
      <c r="K19" s="282">
        <f t="shared" si="2"/>
        <v>1.6219060903592503E-2</v>
      </c>
      <c r="L19" s="283">
        <f t="shared" si="1"/>
        <v>1.0057203020273868</v>
      </c>
      <c r="M19" s="205"/>
      <c r="N19" s="205"/>
      <c r="O19" s="147"/>
      <c r="P19" s="579"/>
      <c r="Q19" s="544"/>
    </row>
    <row r="20" spans="2:17" ht="17.25" customHeight="1">
      <c r="B20" s="147"/>
      <c r="C20" s="147"/>
      <c r="D20" s="831"/>
      <c r="E20" s="831"/>
      <c r="F20" s="550" t="s">
        <v>217</v>
      </c>
      <c r="G20" s="325">
        <v>3731247</v>
      </c>
      <c r="H20" s="325">
        <v>3740398</v>
      </c>
      <c r="I20" s="246">
        <f t="shared" si="0"/>
        <v>7.4224988478838513E-3</v>
      </c>
      <c r="J20" s="249">
        <v>100144</v>
      </c>
      <c r="K20" s="471">
        <f t="shared" si="2"/>
        <v>2.6773621416758323E-2</v>
      </c>
      <c r="L20" s="283">
        <f t="shared" si="1"/>
        <v>1.0024525312851174</v>
      </c>
      <c r="M20" s="205"/>
      <c r="N20" s="205"/>
      <c r="O20" s="147"/>
      <c r="P20" s="580"/>
    </row>
    <row r="21" spans="2:17" ht="17.25" customHeight="1">
      <c r="B21" s="147"/>
      <c r="C21" s="147"/>
      <c r="D21" s="831"/>
      <c r="E21" s="831"/>
      <c r="F21" s="327" t="s">
        <v>236</v>
      </c>
      <c r="G21" s="328">
        <v>14953365</v>
      </c>
      <c r="H21" s="328">
        <v>14991669</v>
      </c>
      <c r="I21" s="246">
        <f t="shared" si="0"/>
        <v>2.9749680616970722E-2</v>
      </c>
      <c r="J21" s="464">
        <v>98551</v>
      </c>
      <c r="K21" s="282">
        <f t="shared" si="2"/>
        <v>6.5737177094825133E-3</v>
      </c>
      <c r="L21" s="283">
        <f t="shared" si="1"/>
        <v>1.0025615639021719</v>
      </c>
      <c r="M21" s="205"/>
      <c r="N21" s="205"/>
      <c r="O21" s="147"/>
      <c r="P21" s="579"/>
    </row>
    <row r="22" spans="2:17" ht="17.25" customHeight="1">
      <c r="B22" s="147"/>
      <c r="C22" s="147"/>
      <c r="D22" s="831"/>
      <c r="E22" s="831"/>
      <c r="F22" s="327" t="s">
        <v>227</v>
      </c>
      <c r="G22" s="342">
        <v>7188749</v>
      </c>
      <c r="H22" s="342">
        <v>7205064</v>
      </c>
      <c r="I22" s="246">
        <f t="shared" si="0"/>
        <v>1.4297831203772812E-2</v>
      </c>
      <c r="J22" s="249">
        <v>140800</v>
      </c>
      <c r="K22" s="545">
        <f t="shared" si="2"/>
        <v>1.9541811148381195E-2</v>
      </c>
      <c r="L22" s="283">
        <f t="shared" si="1"/>
        <v>1.0022695186603399</v>
      </c>
      <c r="M22" s="205"/>
      <c r="N22" s="205"/>
      <c r="O22" s="147"/>
      <c r="P22" s="579"/>
    </row>
    <row r="23" spans="2:17" ht="17.25" customHeight="1">
      <c r="B23" s="147"/>
      <c r="C23" s="147"/>
      <c r="D23" s="831"/>
      <c r="E23" s="831"/>
      <c r="F23" s="327" t="s">
        <v>234</v>
      </c>
      <c r="G23" s="328">
        <v>43034217</v>
      </c>
      <c r="H23" s="328">
        <v>43040947</v>
      </c>
      <c r="I23" s="246">
        <f t="shared" si="0"/>
        <v>8.5411065752716661E-2</v>
      </c>
      <c r="J23" s="329">
        <v>521747</v>
      </c>
      <c r="K23" s="282">
        <f t="shared" si="2"/>
        <v>1.2122107815146353E-2</v>
      </c>
      <c r="L23" s="283">
        <f t="shared" si="1"/>
        <v>1.0001563871837147</v>
      </c>
      <c r="M23" s="205"/>
      <c r="N23" s="205"/>
      <c r="O23" s="147"/>
      <c r="P23" s="580"/>
    </row>
    <row r="24" spans="2:17" ht="17.25" customHeight="1">
      <c r="B24" s="147"/>
      <c r="C24" s="147"/>
      <c r="D24" s="831"/>
      <c r="E24" s="831"/>
      <c r="F24" s="551" t="s">
        <v>232</v>
      </c>
      <c r="G24" s="325">
        <v>1526472</v>
      </c>
      <c r="H24" s="325">
        <v>1527151</v>
      </c>
      <c r="I24" s="246">
        <f>+G24/$H$13</f>
        <v>3.0291526894536246E-3</v>
      </c>
      <c r="J24" s="325">
        <v>30363</v>
      </c>
      <c r="K24" s="545">
        <f>+J24/G24</f>
        <v>1.9890964262692011E-2</v>
      </c>
      <c r="L24" s="283">
        <f t="shared" si="1"/>
        <v>1.000444816544293</v>
      </c>
      <c r="M24" s="205"/>
      <c r="N24" s="205"/>
      <c r="O24" s="147"/>
      <c r="P24" s="579"/>
    </row>
    <row r="25" spans="2:17" ht="17.25" customHeight="1">
      <c r="B25" s="147"/>
      <c r="C25" s="147"/>
      <c r="D25" s="831"/>
      <c r="E25" s="831"/>
      <c r="F25" s="552" t="s">
        <v>228</v>
      </c>
      <c r="G25" s="469">
        <v>17720977</v>
      </c>
      <c r="H25" s="469">
        <v>17801103</v>
      </c>
      <c r="I25" s="246">
        <f t="shared" ref="I25:I30" si="3">+H25/$H$13</f>
        <v>3.5324761297744728E-2</v>
      </c>
      <c r="J25" s="249">
        <v>365774</v>
      </c>
      <c r="K25" s="545">
        <f>+J25/H25</f>
        <v>2.054782785089216E-2</v>
      </c>
      <c r="L25" s="283">
        <f t="shared" si="1"/>
        <v>1.0045215339989437</v>
      </c>
      <c r="M25" s="205"/>
      <c r="N25" s="205"/>
      <c r="O25" s="147"/>
      <c r="P25" s="579"/>
    </row>
    <row r="26" spans="2:17" ht="17.25" customHeight="1">
      <c r="B26" s="147"/>
      <c r="C26" s="147"/>
      <c r="D26" s="831"/>
      <c r="E26" s="831"/>
      <c r="F26" s="504" t="s">
        <v>231</v>
      </c>
      <c r="G26" s="469">
        <v>11551574</v>
      </c>
      <c r="H26" s="469">
        <v>11627487</v>
      </c>
      <c r="I26" s="246">
        <f t="shared" si="3"/>
        <v>2.3073750136024151E-2</v>
      </c>
      <c r="J26" s="249">
        <v>103104</v>
      </c>
      <c r="K26" s="505">
        <f>+J26/H26</f>
        <v>8.8672642678508263E-3</v>
      </c>
      <c r="L26" s="246">
        <f t="shared" si="1"/>
        <v>1.0065716585462725</v>
      </c>
      <c r="M26" s="205"/>
      <c r="N26" s="205"/>
      <c r="O26" s="147"/>
      <c r="P26" s="577"/>
    </row>
    <row r="27" spans="2:17" ht="17.25" customHeight="1">
      <c r="B27" s="147"/>
      <c r="C27" s="147"/>
      <c r="D27" s="831"/>
      <c r="E27" s="831"/>
      <c r="F27" s="560" t="s">
        <v>196</v>
      </c>
      <c r="G27" s="561">
        <v>27029180</v>
      </c>
      <c r="H27" s="561">
        <v>27874269</v>
      </c>
      <c r="I27" s="452">
        <f t="shared" si="3"/>
        <v>5.5314094793683599E-2</v>
      </c>
      <c r="J27" s="562">
        <v>145159</v>
      </c>
      <c r="K27" s="453">
        <f>+J27/H27</f>
        <v>5.2076343239709716E-3</v>
      </c>
      <c r="L27" s="454">
        <f>+H27/G27</f>
        <v>1.0312658023661836</v>
      </c>
      <c r="M27" s="205"/>
      <c r="N27" s="205"/>
      <c r="O27" s="147"/>
      <c r="P27" s="576"/>
    </row>
    <row r="28" spans="2:17" ht="22.2" customHeight="1">
      <c r="B28" s="147"/>
      <c r="C28" s="147"/>
      <c r="D28" s="831"/>
      <c r="E28" s="831"/>
      <c r="F28" s="497" t="s">
        <v>197</v>
      </c>
      <c r="G28" s="498">
        <v>22629378</v>
      </c>
      <c r="H28" s="498">
        <v>23376879</v>
      </c>
      <c r="I28" s="452">
        <f t="shared" si="3"/>
        <v>4.6389410283242637E-2</v>
      </c>
      <c r="J28" s="499">
        <v>132929</v>
      </c>
      <c r="K28" s="453">
        <f t="shared" ref="K28:K30" si="4">+J28/H28</f>
        <v>5.6863450420391879E-3</v>
      </c>
      <c r="L28" s="454">
        <f t="shared" si="1"/>
        <v>1.0330323263856391</v>
      </c>
      <c r="M28" s="841" t="s">
        <v>287</v>
      </c>
      <c r="N28" s="841"/>
      <c r="O28" s="147"/>
      <c r="P28" s="324"/>
    </row>
    <row r="29" spans="2:17" ht="22.2" customHeight="1">
      <c r="B29" s="147"/>
      <c r="C29" s="147"/>
      <c r="D29" s="839"/>
      <c r="E29" s="839"/>
      <c r="F29" s="489" t="s">
        <v>207</v>
      </c>
      <c r="G29" s="490">
        <v>6990349</v>
      </c>
      <c r="H29" s="490">
        <v>7332261</v>
      </c>
      <c r="I29" s="463">
        <f t="shared" si="3"/>
        <v>1.4550242734832949E-2</v>
      </c>
      <c r="J29" s="491">
        <v>28998</v>
      </c>
      <c r="K29" s="453">
        <f t="shared" si="4"/>
        <v>3.9548510343535232E-3</v>
      </c>
      <c r="L29" s="454">
        <f t="shared" si="1"/>
        <v>1.048912007111519</v>
      </c>
      <c r="M29" s="841"/>
      <c r="N29" s="841"/>
      <c r="O29" s="147"/>
      <c r="P29" s="324"/>
    </row>
    <row r="30" spans="2:17" ht="22.2" customHeight="1">
      <c r="B30" s="153"/>
      <c r="C30" s="147"/>
      <c r="D30" s="274"/>
      <c r="E30" s="274"/>
      <c r="F30" s="584" t="s">
        <v>275</v>
      </c>
      <c r="G30" s="585">
        <v>1575628</v>
      </c>
      <c r="H30" s="585">
        <v>1759922</v>
      </c>
      <c r="I30" s="463">
        <f t="shared" si="3"/>
        <v>3.4924141808880885E-3</v>
      </c>
      <c r="J30" s="586">
        <v>13748</v>
      </c>
      <c r="K30" s="453">
        <f t="shared" si="4"/>
        <v>7.8117098371405097E-3</v>
      </c>
      <c r="L30" s="454">
        <f t="shared" si="1"/>
        <v>1.1169654258492487</v>
      </c>
      <c r="M30" s="841"/>
      <c r="N30" s="841"/>
      <c r="O30" s="147"/>
      <c r="P30" s="323"/>
    </row>
    <row r="31" spans="2:17" ht="17.399999999999999">
      <c r="B31" s="147"/>
      <c r="C31" s="147"/>
      <c r="D31" s="147"/>
      <c r="E31" s="147"/>
      <c r="F31" s="147"/>
      <c r="G31" s="147"/>
      <c r="H31" s="147"/>
      <c r="I31" s="147"/>
      <c r="J31" s="147"/>
      <c r="K31" s="147"/>
      <c r="L31" s="147"/>
      <c r="M31" s="147"/>
      <c r="N31" s="147"/>
      <c r="O31" s="147"/>
      <c r="P31" s="324"/>
      <c r="Q31" s="323"/>
    </row>
    <row r="32" spans="2:17" ht="21.6" customHeight="1">
      <c r="B32" s="189"/>
      <c r="C32" s="189"/>
      <c r="D32" s="189"/>
      <c r="E32" s="189"/>
      <c r="F32" s="189"/>
      <c r="G32" s="189"/>
      <c r="H32" s="189"/>
      <c r="I32" s="189"/>
      <c r="J32" s="189"/>
      <c r="K32" s="147"/>
      <c r="L32" s="286"/>
      <c r="M32" s="285"/>
      <c r="N32" s="285"/>
      <c r="O32" s="147"/>
      <c r="P32" s="324"/>
    </row>
    <row r="33" spans="2:16" ht="21.6" customHeight="1">
      <c r="B33" s="189"/>
      <c r="C33" s="189"/>
      <c r="D33" s="189"/>
      <c r="E33" s="189"/>
      <c r="F33" s="189"/>
      <c r="G33" s="189"/>
      <c r="H33" s="189"/>
      <c r="I33" s="189"/>
      <c r="J33" s="189"/>
      <c r="K33" s="147"/>
      <c r="L33" s="615" t="s">
        <v>288</v>
      </c>
      <c r="M33" s="615"/>
      <c r="N33" s="615"/>
      <c r="O33" s="147" t="s">
        <v>209</v>
      </c>
      <c r="P33" s="323"/>
    </row>
    <row r="34" spans="2:16" ht="21.6" customHeight="1">
      <c r="B34" s="189"/>
      <c r="C34" s="189"/>
      <c r="D34" s="189"/>
      <c r="E34" s="189"/>
      <c r="F34" s="189"/>
      <c r="G34" s="189"/>
      <c r="H34" s="189"/>
      <c r="I34" s="189"/>
      <c r="J34" s="189"/>
      <c r="K34" s="147"/>
      <c r="L34" s="615"/>
      <c r="M34" s="615"/>
      <c r="N34" s="615"/>
      <c r="O34" s="326"/>
      <c r="P34" s="324"/>
    </row>
    <row r="35" spans="2:16" ht="21.6" customHeight="1">
      <c r="B35" s="189"/>
      <c r="C35" s="189"/>
      <c r="D35" s="189"/>
      <c r="E35" s="189"/>
      <c r="F35" s="189"/>
      <c r="G35" s="189"/>
      <c r="H35" s="189"/>
      <c r="I35" s="189"/>
      <c r="J35" s="189"/>
      <c r="K35" s="147"/>
      <c r="L35" s="615"/>
      <c r="M35" s="615"/>
      <c r="N35" s="615"/>
      <c r="O35" s="326"/>
      <c r="P35" s="613"/>
    </row>
    <row r="36" spans="2:16" ht="21.6" customHeight="1">
      <c r="B36" s="189"/>
      <c r="C36" s="189"/>
      <c r="D36" s="189"/>
      <c r="E36" s="189"/>
      <c r="F36" s="189"/>
      <c r="G36" s="189"/>
      <c r="H36" s="189"/>
      <c r="I36" s="189"/>
      <c r="J36" s="189"/>
      <c r="K36" s="147"/>
      <c r="L36" s="615"/>
      <c r="M36" s="615"/>
      <c r="N36" s="615"/>
      <c r="O36" s="326"/>
      <c r="P36" s="323"/>
    </row>
    <row r="37" spans="2:16" ht="21.6" customHeight="1">
      <c r="B37" s="587"/>
      <c r="C37" s="189"/>
      <c r="D37" s="189"/>
      <c r="E37" s="189"/>
      <c r="F37" s="189"/>
      <c r="G37" s="189"/>
      <c r="H37" s="189"/>
      <c r="I37" s="189"/>
      <c r="J37" s="189"/>
      <c r="K37" s="147"/>
      <c r="L37" s="615"/>
      <c r="M37" s="615"/>
      <c r="N37" s="615"/>
      <c r="O37" s="326"/>
      <c r="P37" s="324"/>
    </row>
    <row r="38" spans="2:16" ht="21.6" customHeight="1">
      <c r="B38" s="189"/>
      <c r="C38" s="189"/>
      <c r="D38" s="189"/>
      <c r="E38" s="189"/>
      <c r="F38" s="189"/>
      <c r="G38" s="189"/>
      <c r="H38" s="189"/>
      <c r="I38" s="189"/>
      <c r="J38" s="189"/>
      <c r="K38" s="147"/>
      <c r="L38" s="615"/>
      <c r="M38" s="615"/>
      <c r="N38" s="615"/>
      <c r="O38" s="326"/>
      <c r="P38" s="324"/>
    </row>
    <row r="39" spans="2:16" ht="21.6" customHeight="1">
      <c r="B39" s="189"/>
      <c r="C39" s="189"/>
      <c r="D39" s="189"/>
      <c r="E39" s="189"/>
      <c r="F39" s="189"/>
      <c r="G39" s="189"/>
      <c r="H39" s="189"/>
      <c r="I39" s="189"/>
      <c r="J39" s="189"/>
      <c r="K39" s="147"/>
      <c r="L39" s="615"/>
      <c r="M39" s="615"/>
      <c r="N39" s="615"/>
      <c r="O39" s="326"/>
      <c r="P39" s="324"/>
    </row>
    <row r="40" spans="2:16" ht="21.6" customHeight="1">
      <c r="B40" s="189"/>
      <c r="C40" s="189"/>
      <c r="D40" s="189"/>
      <c r="E40" s="189"/>
      <c r="F40" s="189"/>
      <c r="G40" s="189"/>
      <c r="H40" s="189"/>
      <c r="I40" s="189"/>
      <c r="J40" s="189"/>
      <c r="K40" s="147"/>
      <c r="L40" s="615"/>
      <c r="M40" s="615"/>
      <c r="N40" s="615"/>
      <c r="O40" s="326"/>
      <c r="P40" s="324"/>
    </row>
    <row r="41" spans="2:16" ht="21.6" customHeight="1">
      <c r="B41" s="189"/>
      <c r="C41" s="189"/>
      <c r="D41" s="189"/>
      <c r="E41" s="189"/>
      <c r="F41" s="189"/>
      <c r="G41" s="189"/>
      <c r="H41" s="189"/>
      <c r="I41" s="189"/>
      <c r="J41" s="189"/>
      <c r="K41" s="147"/>
      <c r="L41" s="615"/>
      <c r="M41" s="615"/>
      <c r="N41" s="615"/>
      <c r="O41" s="326"/>
      <c r="P41" s="324"/>
    </row>
    <row r="42" spans="2:16" ht="21.6" customHeight="1">
      <c r="B42" s="189"/>
      <c r="C42" s="189"/>
      <c r="D42" s="189"/>
      <c r="E42" s="189"/>
      <c r="F42" s="189"/>
      <c r="G42" s="189"/>
      <c r="H42" s="189"/>
      <c r="I42" s="189"/>
      <c r="J42" s="189"/>
      <c r="K42" s="147"/>
      <c r="L42" s="615"/>
      <c r="M42" s="615"/>
      <c r="N42" s="615"/>
      <c r="O42" s="326"/>
      <c r="P42" s="324"/>
    </row>
    <row r="43" spans="2:16" ht="21.6" customHeight="1">
      <c r="B43" s="147"/>
      <c r="C43" s="147"/>
      <c r="D43" s="147"/>
      <c r="E43" s="147"/>
      <c r="F43" s="147"/>
      <c r="G43" s="147"/>
      <c r="H43" s="147"/>
      <c r="I43" s="147"/>
      <c r="J43" s="147"/>
      <c r="K43" s="147"/>
      <c r="L43" s="615"/>
      <c r="M43" s="615"/>
      <c r="N43" s="615"/>
      <c r="O43" s="326"/>
      <c r="P43" s="324"/>
    </row>
    <row r="44" spans="2:16" ht="21.6" customHeight="1">
      <c r="B44" s="147"/>
      <c r="C44" s="147"/>
      <c r="D44" s="147"/>
      <c r="E44" s="147"/>
      <c r="F44" s="147"/>
      <c r="G44" s="147"/>
      <c r="H44" s="147"/>
      <c r="I44" s="147"/>
      <c r="J44" s="147"/>
      <c r="K44" s="147"/>
      <c r="L44" s="615"/>
      <c r="M44" s="615"/>
      <c r="N44" s="615"/>
      <c r="O44" s="326"/>
      <c r="P44" s="324"/>
    </row>
    <row r="45" spans="2:16" ht="21.6" customHeight="1">
      <c r="B45" s="147"/>
      <c r="C45" s="147"/>
      <c r="D45" s="147"/>
      <c r="E45" s="147"/>
      <c r="F45" s="147"/>
      <c r="G45" s="147"/>
      <c r="H45" s="147"/>
      <c r="I45" s="147"/>
      <c r="J45" s="147"/>
      <c r="K45" s="147"/>
      <c r="L45" s="615"/>
      <c r="M45" s="615"/>
      <c r="N45" s="615"/>
      <c r="O45" s="326"/>
      <c r="P45" s="324"/>
    </row>
    <row r="46" spans="2:16" ht="21.6" customHeight="1">
      <c r="B46" s="147"/>
      <c r="C46" s="147"/>
      <c r="D46" s="147"/>
      <c r="E46" s="147"/>
      <c r="F46" s="147"/>
      <c r="G46" s="147"/>
      <c r="H46" s="147"/>
      <c r="I46" s="147"/>
      <c r="J46" s="147"/>
      <c r="K46" s="147"/>
      <c r="L46" s="615"/>
      <c r="M46" s="615"/>
      <c r="N46" s="615"/>
      <c r="O46" s="326"/>
      <c r="P46" s="324"/>
    </row>
    <row r="47" spans="2:16" ht="21.6" customHeight="1">
      <c r="B47" s="147"/>
      <c r="C47" s="147"/>
      <c r="D47" s="147"/>
      <c r="E47" s="147"/>
      <c r="F47" s="147"/>
      <c r="G47" s="147"/>
      <c r="H47" s="147"/>
      <c r="I47" s="147"/>
      <c r="J47" s="147"/>
      <c r="K47" s="147"/>
      <c r="L47" s="615"/>
      <c r="M47" s="615"/>
      <c r="N47" s="615"/>
      <c r="O47" s="326"/>
      <c r="P47" s="583"/>
    </row>
    <row r="48" spans="2:16" ht="21.6" customHeight="1">
      <c r="B48" s="147"/>
      <c r="C48" s="147"/>
      <c r="D48" s="147"/>
      <c r="E48" s="147"/>
      <c r="F48" s="147"/>
      <c r="G48" s="147"/>
      <c r="H48" s="147"/>
      <c r="I48" s="147"/>
      <c r="J48" s="147"/>
      <c r="K48" s="147"/>
      <c r="L48" s="615"/>
      <c r="M48" s="615"/>
      <c r="N48" s="615"/>
      <c r="O48" s="326"/>
      <c r="P48" s="583"/>
    </row>
    <row r="49" spans="2:16" ht="39" customHeight="1">
      <c r="B49" s="210" t="s">
        <v>29</v>
      </c>
      <c r="C49" s="210"/>
      <c r="D49" s="210"/>
      <c r="E49" s="210" t="s">
        <v>254</v>
      </c>
      <c r="F49" s="210"/>
      <c r="G49" s="210"/>
      <c r="H49" s="210"/>
      <c r="I49" s="210"/>
      <c r="J49" s="210"/>
      <c r="K49" s="210"/>
      <c r="L49" s="615"/>
      <c r="M49" s="615"/>
      <c r="N49" s="846" t="s">
        <v>378</v>
      </c>
      <c r="O49" s="846"/>
      <c r="P49" s="846"/>
    </row>
    <row r="50" spans="2:16" ht="39" customHeight="1">
      <c r="B50" s="210"/>
      <c r="C50" s="210"/>
      <c r="D50" s="210"/>
      <c r="E50" s="843" t="s">
        <v>255</v>
      </c>
      <c r="F50" s="843"/>
      <c r="G50" s="210"/>
      <c r="H50" s="210"/>
      <c r="I50" s="210"/>
      <c r="J50" s="210"/>
      <c r="K50" s="210"/>
      <c r="L50" s="467"/>
      <c r="M50" s="467"/>
      <c r="N50" s="846"/>
      <c r="O50" s="846"/>
      <c r="P50" s="846"/>
    </row>
    <row r="51" spans="2:16" ht="39" customHeight="1">
      <c r="B51" s="210"/>
      <c r="C51" s="210"/>
      <c r="D51" s="210"/>
      <c r="E51" s="210"/>
      <c r="F51" s="845" t="s">
        <v>253</v>
      </c>
      <c r="G51" s="845"/>
      <c r="H51" s="845"/>
      <c r="I51" s="472"/>
      <c r="J51" s="210"/>
      <c r="K51" s="210"/>
      <c r="L51" s="467"/>
      <c r="M51" s="467"/>
      <c r="N51" s="846"/>
      <c r="O51" s="846"/>
      <c r="P51" s="846"/>
    </row>
    <row r="52" spans="2:16" ht="39" customHeight="1">
      <c r="B52" s="210"/>
      <c r="C52" s="210"/>
      <c r="D52" s="210"/>
      <c r="E52" s="210"/>
      <c r="F52" s="845"/>
      <c r="G52" s="845"/>
      <c r="H52" s="845"/>
      <c r="I52" s="472" t="s">
        <v>209</v>
      </c>
      <c r="J52" s="210"/>
      <c r="K52" s="210"/>
      <c r="L52" s="467"/>
      <c r="M52" s="467"/>
      <c r="N52" s="467"/>
      <c r="O52" s="147"/>
      <c r="P52" s="583"/>
    </row>
    <row r="53" spans="2:16" ht="39" customHeight="1">
      <c r="B53" s="210"/>
      <c r="C53" s="210"/>
      <c r="D53" s="210"/>
      <c r="E53" s="210"/>
      <c r="F53" s="210"/>
      <c r="G53" s="210"/>
      <c r="H53" s="210"/>
      <c r="I53" s="210"/>
      <c r="J53" s="210"/>
      <c r="K53" s="210"/>
      <c r="L53" s="467"/>
      <c r="M53" s="467"/>
      <c r="N53" s="846"/>
      <c r="O53" s="846"/>
      <c r="P53" s="846"/>
    </row>
    <row r="54" spans="2:16" ht="39" customHeight="1">
      <c r="B54" s="210"/>
      <c r="C54" s="210"/>
      <c r="D54" s="210"/>
      <c r="E54" s="210"/>
      <c r="F54" s="210"/>
      <c r="G54" s="210"/>
      <c r="H54" s="210"/>
      <c r="I54" s="210"/>
      <c r="J54" s="210"/>
      <c r="K54" s="210"/>
      <c r="L54" s="467"/>
      <c r="M54" s="467"/>
      <c r="N54" s="846"/>
      <c r="O54" s="846"/>
      <c r="P54" s="846"/>
    </row>
    <row r="55" spans="2:16" ht="35.4" customHeight="1">
      <c r="B55" s="210"/>
      <c r="C55" s="210"/>
      <c r="E55" s="844" t="s">
        <v>256</v>
      </c>
      <c r="F55" s="844"/>
      <c r="G55" s="210"/>
      <c r="H55" s="210"/>
      <c r="I55" s="210"/>
      <c r="J55" s="210"/>
      <c r="K55" s="210"/>
      <c r="L55" s="467"/>
      <c r="M55" s="467"/>
      <c r="N55" s="846"/>
      <c r="O55" s="846"/>
      <c r="P55" s="846"/>
    </row>
    <row r="56" spans="2:16" ht="24" customHeight="1">
      <c r="B56" s="210"/>
      <c r="C56" s="210"/>
      <c r="E56" s="210"/>
      <c r="F56" s="210"/>
      <c r="G56" s="210"/>
      <c r="H56" s="210"/>
      <c r="I56" s="210"/>
      <c r="J56" s="210"/>
      <c r="K56" s="210"/>
      <c r="L56" s="467"/>
      <c r="M56" s="467"/>
      <c r="N56" s="614"/>
      <c r="O56" s="147"/>
    </row>
    <row r="57" spans="2:16" ht="24" customHeight="1">
      <c r="B57" s="210"/>
      <c r="C57" s="210"/>
      <c r="D57" s="210"/>
      <c r="E57" s="210"/>
      <c r="F57" s="809" t="s">
        <v>257</v>
      </c>
      <c r="G57" s="809"/>
      <c r="H57" s="809"/>
      <c r="I57" s="210"/>
      <c r="J57" s="210"/>
      <c r="K57" s="210"/>
      <c r="L57" s="467"/>
      <c r="M57" s="467"/>
      <c r="N57" s="846"/>
      <c r="O57" s="846"/>
      <c r="P57" s="846"/>
    </row>
    <row r="58" spans="2:16" ht="24" customHeight="1">
      <c r="B58" s="210"/>
      <c r="C58" s="210"/>
      <c r="D58" s="210"/>
      <c r="E58" s="210"/>
      <c r="F58" s="809"/>
      <c r="G58" s="809"/>
      <c r="H58" s="809"/>
      <c r="I58" s="210"/>
      <c r="J58" s="210"/>
      <c r="K58" s="210"/>
      <c r="L58" s="467"/>
      <c r="M58" s="467"/>
      <c r="N58" s="467"/>
      <c r="O58" s="147"/>
    </row>
    <row r="59" spans="2:16" ht="24" customHeight="1">
      <c r="B59" s="210"/>
      <c r="C59" s="210"/>
      <c r="D59" s="210"/>
      <c r="E59" s="210"/>
      <c r="F59" s="809" t="s">
        <v>258</v>
      </c>
      <c r="G59" s="809"/>
      <c r="H59" s="809"/>
      <c r="I59" s="210"/>
      <c r="J59" s="210"/>
      <c r="K59" s="210"/>
      <c r="L59" s="467"/>
      <c r="M59" s="467"/>
      <c r="N59" s="846" t="s">
        <v>377</v>
      </c>
      <c r="O59" s="846"/>
      <c r="P59" s="846"/>
    </row>
    <row r="60" spans="2:16" ht="47.4" customHeight="1">
      <c r="B60" s="210"/>
      <c r="C60" s="210"/>
      <c r="D60" s="210"/>
      <c r="E60" s="210"/>
      <c r="F60" s="842" t="s">
        <v>266</v>
      </c>
      <c r="G60" s="842"/>
      <c r="H60" s="842"/>
      <c r="I60" s="210"/>
      <c r="J60" s="210"/>
      <c r="K60" s="210"/>
      <c r="L60" s="467"/>
      <c r="M60" s="467"/>
      <c r="N60" s="467"/>
      <c r="O60" s="147"/>
    </row>
    <row r="61" spans="2:16" ht="32.4">
      <c r="B61" s="807" t="s">
        <v>188</v>
      </c>
      <c r="C61" s="807"/>
      <c r="D61" s="807"/>
      <c r="E61" s="807"/>
      <c r="F61" s="807"/>
      <c r="G61" s="807"/>
      <c r="H61" s="807"/>
      <c r="I61" s="159"/>
      <c r="J61" s="158"/>
      <c r="K61" s="147"/>
      <c r="L61" s="147"/>
      <c r="M61" s="147"/>
      <c r="N61" s="147"/>
      <c r="O61" s="147"/>
    </row>
    <row r="62" spans="2:16" ht="18">
      <c r="B62" s="190" t="s">
        <v>140</v>
      </c>
      <c r="C62" s="147"/>
      <c r="D62" s="147"/>
      <c r="E62" s="147"/>
      <c r="F62" s="147"/>
      <c r="G62" s="147"/>
      <c r="H62" s="147"/>
      <c r="I62" s="147"/>
      <c r="J62" s="147"/>
      <c r="K62" s="147"/>
      <c r="L62" s="147"/>
      <c r="M62" s="147"/>
      <c r="N62" s="147"/>
      <c r="O62" s="147"/>
      <c r="P62" s="323"/>
    </row>
    <row r="63" spans="2:16" ht="18">
      <c r="B63" s="808" t="s">
        <v>141</v>
      </c>
      <c r="C63" s="808"/>
      <c r="D63" s="808"/>
      <c r="E63" s="808"/>
      <c r="F63" s="808"/>
      <c r="G63" s="808"/>
      <c r="H63" s="808"/>
      <c r="I63" s="808"/>
      <c r="J63" s="808"/>
      <c r="K63" s="808"/>
      <c r="L63" s="808"/>
      <c r="M63" s="808"/>
      <c r="N63" s="147"/>
      <c r="O63" s="147"/>
      <c r="P63" s="324"/>
    </row>
    <row r="64" spans="2:16" ht="18">
      <c r="B64" s="810" t="s">
        <v>142</v>
      </c>
      <c r="C64" s="810"/>
      <c r="D64" s="810"/>
      <c r="E64" s="810"/>
      <c r="F64" s="810"/>
      <c r="G64" s="810"/>
      <c r="H64" s="810"/>
      <c r="I64" s="810"/>
      <c r="J64" s="810"/>
      <c r="K64" s="810"/>
      <c r="L64" s="810"/>
      <c r="M64" s="810"/>
      <c r="N64" s="147"/>
      <c r="O64" s="147"/>
      <c r="P64" s="324"/>
    </row>
    <row r="65" spans="2:16" ht="22.5" customHeight="1">
      <c r="B65" s="815" t="s">
        <v>204</v>
      </c>
      <c r="C65" s="816"/>
      <c r="D65" s="816"/>
      <c r="E65" s="816"/>
      <c r="F65" s="816"/>
      <c r="G65" s="816"/>
      <c r="H65" s="816"/>
      <c r="I65" s="816"/>
      <c r="J65" s="816"/>
      <c r="K65" s="816"/>
      <c r="L65" s="816"/>
      <c r="M65" s="817"/>
      <c r="N65" s="811" t="s">
        <v>189</v>
      </c>
      <c r="O65" s="147"/>
      <c r="P65" s="323"/>
    </row>
    <row r="66" spans="2:16" ht="22.5" customHeight="1">
      <c r="B66" s="229" t="s">
        <v>210</v>
      </c>
      <c r="C66" s="227"/>
      <c r="D66" s="227"/>
      <c r="E66" s="227"/>
      <c r="F66" s="227"/>
      <c r="G66" s="227"/>
      <c r="H66" s="227"/>
      <c r="I66" s="227"/>
      <c r="J66" s="227"/>
      <c r="K66" s="227"/>
      <c r="L66" s="227"/>
      <c r="M66" s="228"/>
      <c r="N66" s="811"/>
      <c r="O66" s="147"/>
      <c r="P66" s="324"/>
    </row>
    <row r="67" spans="2:16" ht="18">
      <c r="B67" s="808" t="s">
        <v>200</v>
      </c>
      <c r="C67" s="808"/>
      <c r="D67" s="808"/>
      <c r="E67" s="808"/>
      <c r="F67" s="808"/>
      <c r="G67" s="808"/>
      <c r="H67" s="808"/>
      <c r="I67" s="808"/>
      <c r="J67" s="808"/>
      <c r="K67" s="808"/>
      <c r="L67" s="808"/>
      <c r="M67" s="808"/>
      <c r="N67" s="811"/>
      <c r="O67" s="147"/>
      <c r="P67" s="324"/>
    </row>
    <row r="68" spans="2:16" ht="18">
      <c r="B68" s="810" t="s">
        <v>201</v>
      </c>
      <c r="C68" s="810"/>
      <c r="D68" s="810"/>
      <c r="E68" s="810"/>
      <c r="F68" s="810"/>
      <c r="G68" s="810"/>
      <c r="H68" s="810"/>
      <c r="I68" s="810"/>
      <c r="J68" s="810"/>
      <c r="K68" s="810"/>
      <c r="L68" s="810"/>
      <c r="M68" s="810"/>
      <c r="N68" s="811"/>
      <c r="O68" s="147"/>
      <c r="P68" s="323"/>
    </row>
    <row r="69" spans="2:16" ht="18">
      <c r="B69" s="808" t="s">
        <v>202</v>
      </c>
      <c r="C69" s="808"/>
      <c r="D69" s="808"/>
      <c r="E69" s="808"/>
      <c r="F69" s="808"/>
      <c r="G69" s="808"/>
      <c r="H69" s="808"/>
      <c r="I69" s="808"/>
      <c r="J69" s="808"/>
      <c r="K69" s="808"/>
      <c r="L69" s="808"/>
      <c r="M69" s="808"/>
      <c r="N69" s="811"/>
      <c r="O69" s="147"/>
      <c r="P69" s="324"/>
    </row>
    <row r="70" spans="2:16" ht="18">
      <c r="B70" s="808" t="s">
        <v>203</v>
      </c>
      <c r="C70" s="808"/>
      <c r="D70" s="808"/>
      <c r="E70" s="808"/>
      <c r="F70" s="808"/>
      <c r="G70" s="808"/>
      <c r="H70" s="808"/>
      <c r="I70" s="808"/>
      <c r="J70" s="808"/>
      <c r="K70" s="808"/>
      <c r="L70" s="808"/>
      <c r="M70" s="808"/>
      <c r="N70" s="811"/>
      <c r="O70" s="147"/>
      <c r="P70" s="324"/>
    </row>
    <row r="71" spans="2:16" ht="18">
      <c r="B71" s="161"/>
      <c r="M71" s="147"/>
      <c r="N71" s="811"/>
      <c r="O71" s="147"/>
      <c r="P71" s="323"/>
    </row>
    <row r="72" spans="2:16" ht="17.25" customHeight="1">
      <c r="B72" s="812" t="s">
        <v>143</v>
      </c>
      <c r="C72" s="813"/>
      <c r="D72" s="813"/>
      <c r="E72" s="813"/>
      <c r="F72" s="813"/>
      <c r="G72" s="813"/>
      <c r="H72" s="813"/>
      <c r="I72" s="813"/>
      <c r="J72" s="813"/>
      <c r="K72" s="813"/>
      <c r="L72" s="813"/>
      <c r="M72" s="814"/>
      <c r="N72" s="811"/>
      <c r="O72" s="147"/>
      <c r="P72" s="324"/>
    </row>
    <row r="73" spans="2:16" ht="17.25" customHeight="1">
      <c r="B73" s="812" t="s">
        <v>144</v>
      </c>
      <c r="C73" s="813"/>
      <c r="D73" s="813"/>
      <c r="E73" s="813"/>
      <c r="F73" s="813"/>
      <c r="G73" s="813"/>
      <c r="H73" s="813"/>
      <c r="I73" s="813"/>
      <c r="J73" s="813"/>
      <c r="K73" s="813"/>
      <c r="L73" s="813"/>
      <c r="M73" s="814"/>
      <c r="N73" s="811"/>
      <c r="O73" s="147"/>
      <c r="P73" s="324"/>
    </row>
    <row r="74" spans="2:16" ht="17.25" customHeight="1">
      <c r="B74" s="812" t="s">
        <v>145</v>
      </c>
      <c r="C74" s="813"/>
      <c r="D74" s="813"/>
      <c r="E74" s="813"/>
      <c r="F74" s="813"/>
      <c r="G74" s="813"/>
      <c r="H74" s="813"/>
      <c r="I74" s="813"/>
      <c r="J74" s="813"/>
      <c r="K74" s="813"/>
      <c r="L74" s="813"/>
      <c r="M74" s="814"/>
      <c r="N74" s="811"/>
      <c r="O74" s="147"/>
      <c r="P74" s="323"/>
    </row>
    <row r="75" spans="2:16" ht="18">
      <c r="B75" s="812" t="s">
        <v>146</v>
      </c>
      <c r="C75" s="813"/>
      <c r="D75" s="813"/>
      <c r="E75" s="813"/>
      <c r="F75" s="813"/>
      <c r="G75" s="813"/>
      <c r="H75" s="813"/>
      <c r="I75" s="813"/>
      <c r="J75" s="813"/>
      <c r="K75" s="813"/>
      <c r="L75" s="813"/>
      <c r="M75" s="814"/>
      <c r="N75" s="811"/>
      <c r="O75" s="147"/>
      <c r="P75" s="324"/>
    </row>
    <row r="76" spans="2:16" ht="18">
      <c r="B76" s="812" t="s">
        <v>147</v>
      </c>
      <c r="C76" s="813"/>
      <c r="D76" s="813"/>
      <c r="E76" s="813"/>
      <c r="F76" s="813"/>
      <c r="G76" s="813"/>
      <c r="H76" s="813"/>
      <c r="I76" s="813"/>
      <c r="J76" s="813"/>
      <c r="K76" s="813"/>
      <c r="L76" s="813"/>
      <c r="M76" s="814"/>
      <c r="N76" s="811"/>
      <c r="O76" s="147"/>
      <c r="P76" s="324"/>
    </row>
    <row r="77" spans="2:16" ht="18">
      <c r="B77" s="818" t="s">
        <v>148</v>
      </c>
      <c r="C77" s="819"/>
      <c r="D77" s="819"/>
      <c r="E77" s="819"/>
      <c r="F77" s="819"/>
      <c r="G77" s="819"/>
      <c r="H77" s="819"/>
      <c r="I77" s="819"/>
      <c r="J77" s="819"/>
      <c r="K77" s="819"/>
      <c r="L77" s="819"/>
      <c r="M77" s="820"/>
      <c r="N77" s="147"/>
      <c r="O77" s="147"/>
      <c r="P77" s="323"/>
    </row>
    <row r="78" spans="2:16" ht="18">
      <c r="B78" s="821" t="s">
        <v>149</v>
      </c>
      <c r="C78" s="822"/>
      <c r="D78" s="822"/>
      <c r="E78" s="822"/>
      <c r="F78" s="822"/>
      <c r="G78" s="822"/>
      <c r="H78" s="822"/>
      <c r="I78" s="822"/>
      <c r="J78" s="822"/>
      <c r="K78" s="822"/>
      <c r="L78" s="822"/>
      <c r="M78" s="823"/>
      <c r="N78" s="147"/>
      <c r="O78" s="147"/>
      <c r="P78" s="324"/>
    </row>
    <row r="79" spans="2:16" ht="18">
      <c r="B79" s="812" t="s">
        <v>208</v>
      </c>
      <c r="C79" s="813"/>
      <c r="D79" s="813"/>
      <c r="E79" s="813"/>
      <c r="F79" s="813"/>
      <c r="G79" s="813"/>
      <c r="H79" s="813"/>
      <c r="I79" s="813"/>
      <c r="J79" s="813"/>
      <c r="K79" s="813"/>
      <c r="L79" s="813"/>
      <c r="M79" s="814"/>
      <c r="N79" s="147"/>
      <c r="O79" s="147"/>
      <c r="P79" s="324"/>
    </row>
    <row r="80" spans="2:16" ht="18">
      <c r="B80" s="161"/>
      <c r="M80" s="147"/>
      <c r="N80" s="147"/>
      <c r="O80" s="147"/>
      <c r="P80" s="323"/>
    </row>
    <row r="81" spans="1:17" ht="18.600000000000001" thickBot="1">
      <c r="B81" s="161"/>
      <c r="M81" s="147"/>
      <c r="N81" s="147"/>
      <c r="O81" s="147"/>
      <c r="P81" s="324"/>
    </row>
    <row r="82" spans="1:17" ht="20.25" customHeight="1">
      <c r="B82" s="824" t="s">
        <v>150</v>
      </c>
      <c r="C82" s="824" t="s">
        <v>151</v>
      </c>
      <c r="D82" s="824" t="s">
        <v>152</v>
      </c>
      <c r="E82" s="824" t="s">
        <v>153</v>
      </c>
      <c r="F82" s="162" t="s">
        <v>154</v>
      </c>
      <c r="G82" s="183" t="s">
        <v>216</v>
      </c>
      <c r="H82" s="826" t="s">
        <v>215</v>
      </c>
      <c r="I82" s="826" t="s">
        <v>156</v>
      </c>
      <c r="J82" s="826" t="s">
        <v>157</v>
      </c>
      <c r="K82" s="826" t="s">
        <v>190</v>
      </c>
      <c r="L82" s="824" t="s">
        <v>158</v>
      </c>
      <c r="M82" s="824" t="s">
        <v>211</v>
      </c>
      <c r="N82" s="147"/>
      <c r="O82" s="147"/>
      <c r="P82" s="324"/>
    </row>
    <row r="83" spans="1:17" ht="18.600000000000001" thickBot="1">
      <c r="B83" s="825"/>
      <c r="C83" s="825"/>
      <c r="D83" s="825"/>
      <c r="E83" s="825"/>
      <c r="F83" s="163" t="s">
        <v>155</v>
      </c>
      <c r="G83" s="184"/>
      <c r="H83" s="827"/>
      <c r="I83" s="827"/>
      <c r="J83" s="827"/>
      <c r="K83" s="827"/>
      <c r="L83" s="825"/>
      <c r="M83" s="825"/>
      <c r="N83" s="147"/>
      <c r="O83" s="147"/>
      <c r="P83" s="324"/>
    </row>
    <row r="84" spans="1:17" ht="18.600000000000001" thickBot="1">
      <c r="B84" s="164">
        <v>1</v>
      </c>
      <c r="C84" s="165" t="s">
        <v>159</v>
      </c>
      <c r="D84" s="166"/>
      <c r="E84" s="166"/>
      <c r="F84" s="166"/>
      <c r="G84" s="185"/>
      <c r="H84" s="166"/>
      <c r="I84" s="166"/>
      <c r="J84" s="166"/>
      <c r="K84" s="167" t="s">
        <v>159</v>
      </c>
      <c r="L84" s="166"/>
      <c r="M84" s="166"/>
      <c r="N84" s="147"/>
      <c r="O84" s="147"/>
      <c r="P84" s="324"/>
    </row>
    <row r="85" spans="1:17" ht="18.600000000000001" thickBot="1">
      <c r="A85" s="177" t="s">
        <v>29</v>
      </c>
      <c r="B85" s="178">
        <v>2</v>
      </c>
      <c r="C85" s="179" t="s">
        <v>159</v>
      </c>
      <c r="D85" s="180" t="s">
        <v>159</v>
      </c>
      <c r="E85" s="180" t="s">
        <v>159</v>
      </c>
      <c r="F85" s="180" t="s">
        <v>191</v>
      </c>
      <c r="G85" s="185"/>
      <c r="H85" s="166"/>
      <c r="I85" s="166"/>
      <c r="J85" s="180" t="s">
        <v>192</v>
      </c>
      <c r="K85" s="180" t="s">
        <v>159</v>
      </c>
      <c r="L85" s="166"/>
      <c r="M85" s="166"/>
      <c r="N85" s="147" t="s">
        <v>193</v>
      </c>
      <c r="O85" s="147"/>
      <c r="P85" s="323"/>
      <c r="Q85" s="317"/>
    </row>
    <row r="86" spans="1:17" ht="18.600000000000001" thickBot="1">
      <c r="A86" s="177" t="s">
        <v>21</v>
      </c>
      <c r="B86" s="178">
        <v>3</v>
      </c>
      <c r="C86" s="179" t="s">
        <v>159</v>
      </c>
      <c r="D86" s="180" t="s">
        <v>159</v>
      </c>
      <c r="E86" s="180" t="s">
        <v>159</v>
      </c>
      <c r="F86" s="180" t="s">
        <v>159</v>
      </c>
      <c r="G86" s="185"/>
      <c r="H86" s="166"/>
      <c r="I86" s="166"/>
      <c r="J86" s="180" t="s">
        <v>159</v>
      </c>
      <c r="K86" s="180" t="s">
        <v>159</v>
      </c>
      <c r="L86" s="180" t="s">
        <v>159</v>
      </c>
      <c r="M86" s="166"/>
      <c r="N86" s="147"/>
      <c r="O86" s="147"/>
      <c r="P86" s="324"/>
      <c r="Q86" s="317"/>
    </row>
    <row r="87" spans="1:17" ht="18.600000000000001" thickBot="1">
      <c r="A87" s="177" t="s">
        <v>194</v>
      </c>
      <c r="B87" s="174">
        <v>4</v>
      </c>
      <c r="C87" s="175" t="s">
        <v>159</v>
      </c>
      <c r="D87" s="176" t="s">
        <v>159</v>
      </c>
      <c r="E87" s="176" t="s">
        <v>159</v>
      </c>
      <c r="F87" s="176" t="s">
        <v>159</v>
      </c>
      <c r="G87" s="176" t="s">
        <v>159</v>
      </c>
      <c r="H87" s="176" t="s">
        <v>159</v>
      </c>
      <c r="I87" s="166" t="s">
        <v>213</v>
      </c>
      <c r="J87" s="176" t="s">
        <v>159</v>
      </c>
      <c r="K87" s="176" t="s">
        <v>159</v>
      </c>
      <c r="L87" s="176" t="s">
        <v>159</v>
      </c>
      <c r="M87" s="176" t="s">
        <v>159</v>
      </c>
      <c r="N87" s="195" t="s">
        <v>212</v>
      </c>
      <c r="O87" s="147"/>
      <c r="P87" s="324"/>
    </row>
    <row r="88" spans="1:17" ht="18.600000000000001" thickBot="1">
      <c r="A88" s="177"/>
      <c r="B88" s="178">
        <v>5</v>
      </c>
      <c r="C88" s="179" t="s">
        <v>159</v>
      </c>
      <c r="D88" s="180" t="s">
        <v>159</v>
      </c>
      <c r="E88" s="180" t="s">
        <v>159</v>
      </c>
      <c r="F88" s="180" t="s">
        <v>159</v>
      </c>
      <c r="G88" s="180" t="s">
        <v>159</v>
      </c>
      <c r="H88" s="180" t="s">
        <v>159</v>
      </c>
      <c r="I88" s="180" t="s">
        <v>159</v>
      </c>
      <c r="J88" s="180" t="s">
        <v>159</v>
      </c>
      <c r="K88" s="180" t="s">
        <v>159</v>
      </c>
      <c r="L88" s="180" t="s">
        <v>159</v>
      </c>
      <c r="M88" s="180" t="s">
        <v>159</v>
      </c>
      <c r="N88" s="147"/>
      <c r="O88" s="147"/>
      <c r="Q88" s="317"/>
    </row>
    <row r="89" spans="1:17" ht="18.600000000000001" thickBot="1">
      <c r="B89" s="164">
        <v>6</v>
      </c>
      <c r="C89" s="165" t="s">
        <v>159</v>
      </c>
      <c r="D89" s="167" t="s">
        <v>159</v>
      </c>
      <c r="E89" s="167" t="s">
        <v>159</v>
      </c>
      <c r="F89" s="167" t="s">
        <v>159</v>
      </c>
      <c r="G89" s="167" t="s">
        <v>159</v>
      </c>
      <c r="H89" s="167" t="s">
        <v>159</v>
      </c>
      <c r="I89" s="167" t="s">
        <v>159</v>
      </c>
      <c r="J89" s="167" t="s">
        <v>159</v>
      </c>
      <c r="K89" s="167" t="s">
        <v>159</v>
      </c>
      <c r="L89" s="167" t="s">
        <v>159</v>
      </c>
      <c r="M89" s="167" t="s">
        <v>159</v>
      </c>
      <c r="N89" s="147"/>
      <c r="O89" s="147"/>
      <c r="Q89" s="317"/>
    </row>
    <row r="90" spans="1:17" ht="18.600000000000001" thickBot="1">
      <c r="B90" s="164">
        <v>7</v>
      </c>
      <c r="C90" s="165" t="s">
        <v>159</v>
      </c>
      <c r="D90" s="167" t="s">
        <v>159</v>
      </c>
      <c r="E90" s="167" t="s">
        <v>159</v>
      </c>
      <c r="F90" s="167" t="s">
        <v>159</v>
      </c>
      <c r="G90" s="167" t="s">
        <v>159</v>
      </c>
      <c r="H90" s="167" t="s">
        <v>159</v>
      </c>
      <c r="I90" s="167" t="s">
        <v>159</v>
      </c>
      <c r="J90" s="167" t="s">
        <v>159</v>
      </c>
      <c r="K90" s="167" t="s">
        <v>159</v>
      </c>
      <c r="L90" s="167" t="s">
        <v>159</v>
      </c>
      <c r="M90" s="167" t="s">
        <v>159</v>
      </c>
      <c r="N90" s="147"/>
      <c r="O90" s="147"/>
      <c r="Q90" s="317"/>
    </row>
    <row r="91" spans="1:17">
      <c r="N91" s="147"/>
      <c r="O91" s="147"/>
      <c r="Q91" s="317"/>
    </row>
    <row r="92" spans="1:17">
      <c r="I92" s="195" t="s">
        <v>214</v>
      </c>
      <c r="N92" s="147"/>
      <c r="O92" s="147"/>
      <c r="Q92" s="317"/>
    </row>
    <row r="93" spans="1:17">
      <c r="N93" s="147"/>
      <c r="O93" s="147"/>
      <c r="Q93" s="317"/>
    </row>
  </sheetData>
  <mergeCells count="48">
    <mergeCell ref="D29:E29"/>
    <mergeCell ref="M14:M15"/>
    <mergeCell ref="M28:N30"/>
    <mergeCell ref="F60:H60"/>
    <mergeCell ref="E50:F50"/>
    <mergeCell ref="E55:F55"/>
    <mergeCell ref="F57:H58"/>
    <mergeCell ref="F51:H52"/>
    <mergeCell ref="N57:P57"/>
    <mergeCell ref="N59:P59"/>
    <mergeCell ref="N53:P55"/>
    <mergeCell ref="N49:P51"/>
    <mergeCell ref="B3:N3"/>
    <mergeCell ref="C8:L8"/>
    <mergeCell ref="C9:L9"/>
    <mergeCell ref="D12:E28"/>
    <mergeCell ref="M13:N13"/>
    <mergeCell ref="B5:N5"/>
    <mergeCell ref="B7:N7"/>
    <mergeCell ref="B6:N6"/>
    <mergeCell ref="B77:M77"/>
    <mergeCell ref="B78:M78"/>
    <mergeCell ref="B79:M79"/>
    <mergeCell ref="B82:B83"/>
    <mergeCell ref="C82:C83"/>
    <mergeCell ref="D82:D83"/>
    <mergeCell ref="E82:E83"/>
    <mergeCell ref="H82:H83"/>
    <mergeCell ref="I82:I83"/>
    <mergeCell ref="J82:J83"/>
    <mergeCell ref="K82:K83"/>
    <mergeCell ref="L82:L83"/>
    <mergeCell ref="M82:M83"/>
    <mergeCell ref="B69:M69"/>
    <mergeCell ref="N65:N76"/>
    <mergeCell ref="B67:M67"/>
    <mergeCell ref="B74:M74"/>
    <mergeCell ref="B75:M75"/>
    <mergeCell ref="B76:M76"/>
    <mergeCell ref="B65:M65"/>
    <mergeCell ref="B70:M70"/>
    <mergeCell ref="B72:M72"/>
    <mergeCell ref="B73:M73"/>
    <mergeCell ref="B61:H61"/>
    <mergeCell ref="B63:M63"/>
    <mergeCell ref="F59:H59"/>
    <mergeCell ref="B64:M64"/>
    <mergeCell ref="B68:M68"/>
  </mergeCells>
  <phoneticPr fontId="107"/>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0"/>
  <sheetViews>
    <sheetView showGridLines="0" zoomScale="80" zoomScaleNormal="80" zoomScaleSheetLayoutView="79" workbookViewId="0">
      <selection activeCell="A40" sqref="A40"/>
    </sheetView>
  </sheetViews>
  <sheetFormatPr defaultColWidth="9" defaultRowHeight="19.2"/>
  <cols>
    <col min="1" max="1" width="185.33203125" style="6" customWidth="1"/>
    <col min="2" max="2" width="11.21875" style="4" customWidth="1"/>
    <col min="3" max="3" width="27.44140625" style="4" customWidth="1"/>
    <col min="4" max="4" width="17.88671875" style="67" customWidth="1"/>
    <col min="5" max="16384" width="9" style="7"/>
  </cols>
  <sheetData>
    <row r="1" spans="1:4" s="57" customFormat="1" ht="44.25" customHeight="1" thickBot="1">
      <c r="A1" s="333" t="s">
        <v>304</v>
      </c>
      <c r="B1" s="334" t="s">
        <v>0</v>
      </c>
      <c r="C1" s="335" t="s">
        <v>1</v>
      </c>
      <c r="D1" s="336" t="s">
        <v>2</v>
      </c>
    </row>
    <row r="2" spans="1:4" s="196" customFormat="1" ht="44.25" customHeight="1" thickBot="1">
      <c r="A2" s="304" t="s">
        <v>424</v>
      </c>
      <c r="B2" s="288"/>
      <c r="C2" s="861" t="s">
        <v>427</v>
      </c>
      <c r="D2" s="856">
        <v>44665</v>
      </c>
    </row>
    <row r="3" spans="1:4" s="196" customFormat="1" ht="197.4" customHeight="1" thickBot="1">
      <c r="A3" s="659" t="s">
        <v>425</v>
      </c>
      <c r="B3" s="289" t="s">
        <v>408</v>
      </c>
      <c r="C3" s="862"/>
      <c r="D3" s="857"/>
    </row>
    <row r="4" spans="1:4" s="196" customFormat="1" ht="44.25" customHeight="1" thickBot="1">
      <c r="A4" s="305" t="s">
        <v>426</v>
      </c>
      <c r="B4" s="290"/>
      <c r="C4" s="863"/>
      <c r="D4" s="857"/>
    </row>
    <row r="5" spans="1:4" s="196" customFormat="1" ht="44.25" customHeight="1" thickBot="1">
      <c r="A5" s="304" t="s">
        <v>507</v>
      </c>
      <c r="B5" s="288"/>
      <c r="C5" s="861" t="s">
        <v>510</v>
      </c>
      <c r="D5" s="856">
        <v>44665</v>
      </c>
    </row>
    <row r="6" spans="1:4" s="196" customFormat="1" ht="329.4" customHeight="1" thickBot="1">
      <c r="A6" s="659" t="s">
        <v>508</v>
      </c>
      <c r="B6" s="289" t="s">
        <v>511</v>
      </c>
      <c r="C6" s="862"/>
      <c r="D6" s="857"/>
    </row>
    <row r="7" spans="1:4" s="196" customFormat="1" ht="34.950000000000003" customHeight="1" thickBot="1">
      <c r="A7" s="305" t="s">
        <v>509</v>
      </c>
      <c r="B7" s="290"/>
      <c r="C7" s="863"/>
      <c r="D7" s="857"/>
    </row>
    <row r="8" spans="1:4" s="196" customFormat="1" ht="44.25" customHeight="1" thickBot="1">
      <c r="A8" s="304" t="s">
        <v>409</v>
      </c>
      <c r="B8" s="288"/>
      <c r="C8" s="861" t="s">
        <v>410</v>
      </c>
      <c r="D8" s="856">
        <v>44667</v>
      </c>
    </row>
    <row r="9" spans="1:4" s="196" customFormat="1" ht="55.2" customHeight="1" thickBot="1">
      <c r="A9" s="659" t="s">
        <v>411</v>
      </c>
      <c r="B9" s="289" t="s">
        <v>413</v>
      </c>
      <c r="C9" s="862"/>
      <c r="D9" s="857"/>
    </row>
    <row r="10" spans="1:4" s="196" customFormat="1" ht="34.950000000000003" customHeight="1" thickBot="1">
      <c r="A10" s="305" t="s">
        <v>412</v>
      </c>
      <c r="B10" s="290"/>
      <c r="C10" s="863"/>
      <c r="D10" s="857"/>
    </row>
    <row r="11" spans="1:4" s="196" customFormat="1" ht="51.6" customHeight="1" thickTop="1" thickBot="1">
      <c r="A11" s="307" t="s">
        <v>415</v>
      </c>
      <c r="B11" s="858" t="s">
        <v>418</v>
      </c>
      <c r="C11" s="853" t="s">
        <v>416</v>
      </c>
      <c r="D11" s="856">
        <v>44666</v>
      </c>
    </row>
    <row r="12" spans="1:4" s="196" customFormat="1" ht="100.2" customHeight="1" thickBot="1">
      <c r="A12" s="660" t="s">
        <v>417</v>
      </c>
      <c r="B12" s="859"/>
      <c r="C12" s="854"/>
      <c r="D12" s="857"/>
    </row>
    <row r="13" spans="1:4" s="196" customFormat="1" ht="37.200000000000003" customHeight="1" thickBot="1">
      <c r="A13" s="309" t="s">
        <v>414</v>
      </c>
      <c r="B13" s="860"/>
      <c r="C13" s="885"/>
      <c r="D13" s="886"/>
    </row>
    <row r="14" spans="1:4" s="57" customFormat="1" ht="44.25" customHeight="1" thickTop="1" thickBot="1">
      <c r="A14" s="547" t="s">
        <v>419</v>
      </c>
      <c r="B14" s="850" t="s">
        <v>422</v>
      </c>
      <c r="C14" s="853" t="s">
        <v>423</v>
      </c>
      <c r="D14" s="856">
        <v>44666</v>
      </c>
    </row>
    <row r="15" spans="1:4" s="57" customFormat="1" ht="343.8" customHeight="1" thickBot="1">
      <c r="A15" s="661" t="s">
        <v>420</v>
      </c>
      <c r="B15" s="851"/>
      <c r="C15" s="854"/>
      <c r="D15" s="857"/>
    </row>
    <row r="16" spans="1:4" s="57" customFormat="1" ht="35.4" customHeight="1" thickBot="1">
      <c r="A16" s="364" t="s">
        <v>421</v>
      </c>
      <c r="B16" s="852"/>
      <c r="C16" s="855"/>
      <c r="D16" s="857"/>
    </row>
    <row r="17" spans="1:4" s="196" customFormat="1" ht="43.2" customHeight="1" thickTop="1" thickBot="1">
      <c r="A17" s="306" t="s">
        <v>428</v>
      </c>
      <c r="B17" s="850" t="s">
        <v>432</v>
      </c>
      <c r="C17" s="853" t="s">
        <v>431</v>
      </c>
      <c r="D17" s="856">
        <v>44666</v>
      </c>
    </row>
    <row r="18" spans="1:4" s="196" customFormat="1" ht="267" customHeight="1" thickBot="1">
      <c r="A18" s="661" t="s">
        <v>429</v>
      </c>
      <c r="B18" s="851"/>
      <c r="C18" s="854"/>
      <c r="D18" s="857"/>
    </row>
    <row r="19" spans="1:4" s="196" customFormat="1" ht="43.2" customHeight="1" thickBot="1">
      <c r="A19" s="364" t="s">
        <v>430</v>
      </c>
      <c r="B19" s="852"/>
      <c r="C19" s="855"/>
      <c r="D19" s="857"/>
    </row>
    <row r="20" spans="1:4" s="196" customFormat="1" ht="44.25" customHeight="1" thickTop="1" thickBot="1">
      <c r="A20" s="304" t="s">
        <v>433</v>
      </c>
      <c r="B20" s="288"/>
      <c r="C20" s="861" t="s">
        <v>436</v>
      </c>
      <c r="D20" s="856">
        <v>44665</v>
      </c>
    </row>
    <row r="21" spans="1:4" s="196" customFormat="1" ht="149.4" customHeight="1" thickBot="1">
      <c r="A21" s="659" t="s">
        <v>434</v>
      </c>
      <c r="B21" s="289" t="s">
        <v>435</v>
      </c>
      <c r="C21" s="862"/>
      <c r="D21" s="857"/>
    </row>
    <row r="22" spans="1:4" s="196" customFormat="1" ht="45" customHeight="1" thickBot="1">
      <c r="A22" s="305" t="s">
        <v>437</v>
      </c>
      <c r="B22" s="290"/>
      <c r="C22" s="863"/>
      <c r="D22" s="857"/>
    </row>
    <row r="23" spans="1:4" s="196" customFormat="1" ht="67.2" customHeight="1" thickTop="1">
      <c r="A23" s="310" t="s">
        <v>438</v>
      </c>
      <c r="B23" s="555"/>
      <c r="C23" s="891" t="s">
        <v>441</v>
      </c>
      <c r="D23" s="847">
        <v>44663</v>
      </c>
    </row>
    <row r="24" spans="1:4" s="196" customFormat="1" ht="148.80000000000001" customHeight="1">
      <c r="A24" s="311" t="s">
        <v>439</v>
      </c>
      <c r="B24" s="662" t="s">
        <v>440</v>
      </c>
      <c r="C24" s="892"/>
      <c r="D24" s="848"/>
    </row>
    <row r="25" spans="1:4" s="196" customFormat="1" ht="43.2" customHeight="1" thickBot="1">
      <c r="A25" s="554" t="s">
        <v>442</v>
      </c>
      <c r="B25" s="663"/>
      <c r="C25" s="893"/>
      <c r="D25" s="849"/>
    </row>
    <row r="26" spans="1:4" s="196" customFormat="1" ht="48.6" hidden="1" customHeight="1" thickTop="1" thickBot="1">
      <c r="A26" s="307"/>
      <c r="B26" s="858"/>
      <c r="C26" s="873"/>
      <c r="D26" s="870"/>
    </row>
    <row r="27" spans="1:4" s="196" customFormat="1" ht="172.8" hidden="1" customHeight="1" thickBot="1">
      <c r="A27" s="308"/>
      <c r="B27" s="859"/>
      <c r="C27" s="874"/>
      <c r="D27" s="871"/>
    </row>
    <row r="28" spans="1:4" s="196" customFormat="1" ht="40.950000000000003" hidden="1" customHeight="1" thickBot="1">
      <c r="A28" s="309"/>
      <c r="B28" s="860"/>
      <c r="C28" s="875"/>
      <c r="D28" s="872"/>
    </row>
    <row r="29" spans="1:4" s="57" customFormat="1" ht="45.6" hidden="1" customHeight="1" thickTop="1" thickBot="1">
      <c r="A29" s="310"/>
      <c r="B29" s="864"/>
      <c r="C29" s="867"/>
      <c r="D29" s="870"/>
    </row>
    <row r="30" spans="1:4" s="196" customFormat="1" ht="103.2" hidden="1" customHeight="1" thickBot="1">
      <c r="A30" s="311"/>
      <c r="B30" s="865"/>
      <c r="C30" s="868"/>
      <c r="D30" s="871"/>
    </row>
    <row r="31" spans="1:4" s="196" customFormat="1" ht="33" hidden="1" customHeight="1" thickBot="1">
      <c r="A31" s="501"/>
      <c r="B31" s="866"/>
      <c r="C31" s="869"/>
      <c r="D31" s="871"/>
    </row>
    <row r="32" spans="1:4" s="57" customFormat="1" ht="43.95" hidden="1" customHeight="1" thickBot="1">
      <c r="A32" s="312"/>
      <c r="B32" s="876"/>
      <c r="C32" s="888"/>
      <c r="D32" s="870"/>
    </row>
    <row r="33" spans="1:4" s="57" customFormat="1" ht="92.4" hidden="1" customHeight="1" thickBot="1">
      <c r="A33" s="313"/>
      <c r="B33" s="877"/>
      <c r="C33" s="889"/>
      <c r="D33" s="871"/>
    </row>
    <row r="34" spans="1:4" s="278" customFormat="1" ht="34.200000000000003" hidden="1" customHeight="1" thickBot="1">
      <c r="A34" s="341"/>
      <c r="B34" s="878"/>
      <c r="C34" s="890"/>
      <c r="D34" s="887"/>
    </row>
    <row r="35" spans="1:4" s="57" customFormat="1" ht="37.950000000000003" hidden="1" customHeight="1" thickBot="1">
      <c r="A35" s="214"/>
      <c r="B35" s="212"/>
      <c r="C35" s="213"/>
      <c r="D35" s="272"/>
    </row>
    <row r="36" spans="1:4" s="57" customFormat="1" ht="169.2" hidden="1" customHeight="1" thickTop="1">
      <c r="A36" s="456"/>
      <c r="B36" s="881"/>
      <c r="C36" s="883"/>
      <c r="D36" s="879"/>
    </row>
    <row r="37" spans="1:4" s="57" customFormat="1" ht="37.950000000000003" hidden="1" customHeight="1" thickBot="1">
      <c r="A37" s="518"/>
      <c r="B37" s="882"/>
      <c r="C37" s="884"/>
      <c r="D37" s="880"/>
    </row>
    <row r="38" spans="1:4" s="57" customFormat="1" ht="36.75" hidden="1" customHeight="1" thickBot="1">
      <c r="A38" s="519"/>
      <c r="B38" s="520"/>
      <c r="C38" s="520"/>
      <c r="D38" s="521"/>
    </row>
    <row r="39" spans="1:4" s="57" customFormat="1" ht="44.25" customHeight="1" thickTop="1">
      <c r="A39" s="276" t="s">
        <v>28</v>
      </c>
      <c r="B39" s="4"/>
      <c r="C39" s="4"/>
      <c r="D39" s="67"/>
    </row>
    <row r="40" spans="1:4">
      <c r="A40" s="277" t="s">
        <v>27</v>
      </c>
    </row>
  </sheetData>
  <mergeCells count="31">
    <mergeCell ref="C5:C7"/>
    <mergeCell ref="D5:D7"/>
    <mergeCell ref="C2:C4"/>
    <mergeCell ref="D2:D4"/>
    <mergeCell ref="B32:B34"/>
    <mergeCell ref="D36:D37"/>
    <mergeCell ref="B36:B37"/>
    <mergeCell ref="C36:C37"/>
    <mergeCell ref="C11:C13"/>
    <mergeCell ref="D11:D13"/>
    <mergeCell ref="D32:D34"/>
    <mergeCell ref="C32:C34"/>
    <mergeCell ref="B17:B19"/>
    <mergeCell ref="C17:C19"/>
    <mergeCell ref="D17:D19"/>
    <mergeCell ref="C23:C25"/>
    <mergeCell ref="C8:C10"/>
    <mergeCell ref="D8:D10"/>
    <mergeCell ref="B29:B31"/>
    <mergeCell ref="C29:C31"/>
    <mergeCell ref="D29:D31"/>
    <mergeCell ref="B26:B28"/>
    <mergeCell ref="D26:D28"/>
    <mergeCell ref="C26:C28"/>
    <mergeCell ref="D23:D25"/>
    <mergeCell ref="B14:B16"/>
    <mergeCell ref="C14:C16"/>
    <mergeCell ref="D14:D16"/>
    <mergeCell ref="B11:B13"/>
    <mergeCell ref="C20:C22"/>
    <mergeCell ref="D20:D22"/>
  </mergeCells>
  <phoneticPr fontId="16"/>
  <hyperlinks>
    <hyperlink ref="A10" r:id="rId1" xr:uid="{08901B57-C50B-4C15-88B9-FD02B8DE832F}"/>
    <hyperlink ref="A13" r:id="rId2" xr:uid="{E8B04D54-48C6-40DA-87EF-A5E811DB7FBA}"/>
    <hyperlink ref="A16" r:id="rId3" xr:uid="{9A03F86E-1E10-4E8F-804E-F56004F5400B}"/>
    <hyperlink ref="A4" r:id="rId4" xr:uid="{3756E643-E99E-4752-9142-623BFBB5CED9}"/>
    <hyperlink ref="A19" r:id="rId5" xr:uid="{CB69E764-DEB8-46AA-85EF-62AEBC90526C}"/>
    <hyperlink ref="A22" r:id="rId6" xr:uid="{FE3A12FA-D54F-41DA-B06D-F3AA418F7A29}"/>
    <hyperlink ref="A25" r:id="rId7" xr:uid="{61D50F4E-D5B0-47C8-8E11-CAE4F4B414D9}"/>
    <hyperlink ref="A7" r:id="rId8" xr:uid="{35CEDF2A-9523-46E8-BB3D-1935EB2B8D10}"/>
  </hyperlinks>
  <pageMargins left="0" right="0" top="0.19685039370078741" bottom="0.39370078740157483" header="0" footer="0.19685039370078741"/>
  <pageSetup paperSize="8" scale="28" orientation="portrait" horizontalDpi="300" verticalDpi="300" r:id="rId9"/>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59"/>
  <sheetViews>
    <sheetView defaultGridColor="0" view="pageBreakPreview" colorId="56" zoomScale="85" zoomScaleNormal="66" zoomScaleSheetLayoutView="85" workbookViewId="0">
      <selection activeCell="C39" sqref="C39"/>
    </sheetView>
  </sheetViews>
  <sheetFormatPr defaultColWidth="9" defaultRowHeight="19.2"/>
  <cols>
    <col min="1" max="1" width="209.33203125" style="44" customWidth="1"/>
    <col min="2" max="2" width="18" style="225" customWidth="1"/>
    <col min="3" max="3" width="20.109375" style="226" customWidth="1"/>
    <col min="4" max="16384" width="9" style="43"/>
  </cols>
  <sheetData>
    <row r="1" spans="1:3" ht="58.95" customHeight="1" thickBot="1">
      <c r="A1" s="42" t="s">
        <v>305</v>
      </c>
      <c r="B1" s="564" t="s">
        <v>24</v>
      </c>
      <c r="C1" s="565" t="s">
        <v>2</v>
      </c>
    </row>
    <row r="2" spans="1:3" ht="48" customHeight="1">
      <c r="A2" s="573" t="s">
        <v>443</v>
      </c>
      <c r="B2" s="288"/>
      <c r="C2" s="894">
        <v>44666</v>
      </c>
    </row>
    <row r="3" spans="1:3" ht="90" customHeight="1">
      <c r="A3" s="152" t="s">
        <v>467</v>
      </c>
      <c r="B3" s="289" t="s">
        <v>479</v>
      </c>
      <c r="C3" s="895"/>
    </row>
    <row r="4" spans="1:3" ht="37.200000000000003" customHeight="1" thickBot="1">
      <c r="A4" s="366" t="s">
        <v>457</v>
      </c>
      <c r="B4" s="289"/>
      <c r="C4" s="896"/>
    </row>
    <row r="5" spans="1:3" ht="48" customHeight="1">
      <c r="A5" s="573" t="s">
        <v>444</v>
      </c>
      <c r="B5" s="901" t="s">
        <v>480</v>
      </c>
      <c r="C5" s="894">
        <v>44665</v>
      </c>
    </row>
    <row r="6" spans="1:3" s="455" customFormat="1" ht="123" customHeight="1" thickBot="1">
      <c r="A6" s="559" t="s">
        <v>468</v>
      </c>
      <c r="B6" s="902"/>
      <c r="C6" s="896"/>
    </row>
    <row r="7" spans="1:3" s="455" customFormat="1" ht="29.4" customHeight="1" thickBot="1">
      <c r="A7" s="558" t="s">
        <v>458</v>
      </c>
      <c r="B7" s="566"/>
      <c r="C7" s="666" t="s">
        <v>487</v>
      </c>
    </row>
    <row r="8" spans="1:3" ht="48" customHeight="1">
      <c r="A8" s="573" t="s">
        <v>445</v>
      </c>
      <c r="B8" s="288"/>
      <c r="C8" s="567"/>
    </row>
    <row r="9" spans="1:3" ht="87.6" customHeight="1">
      <c r="A9" s="465" t="s">
        <v>469</v>
      </c>
      <c r="B9" s="568" t="s">
        <v>480</v>
      </c>
      <c r="C9" s="569">
        <v>44665</v>
      </c>
    </row>
    <row r="10" spans="1:3" ht="39.75" customHeight="1" thickBot="1">
      <c r="A10" s="236" t="s">
        <v>466</v>
      </c>
      <c r="B10" s="290"/>
      <c r="C10" s="570"/>
    </row>
    <row r="11" spans="1:3" ht="44.4" customHeight="1">
      <c r="A11" s="574" t="s">
        <v>446</v>
      </c>
      <c r="B11" s="288"/>
      <c r="C11" s="567"/>
    </row>
    <row r="12" spans="1:3" ht="264" customHeight="1">
      <c r="A12" s="664" t="s">
        <v>470</v>
      </c>
      <c r="B12" s="289" t="s">
        <v>481</v>
      </c>
      <c r="C12" s="571">
        <v>44664</v>
      </c>
    </row>
    <row r="13" spans="1:3" ht="46.2" customHeight="1" thickBot="1">
      <c r="A13" s="64" t="s">
        <v>459</v>
      </c>
      <c r="B13" s="290"/>
      <c r="C13" s="570"/>
    </row>
    <row r="14" spans="1:3" ht="45.6" customHeight="1">
      <c r="A14" s="573" t="s">
        <v>447</v>
      </c>
      <c r="B14" s="288"/>
      <c r="C14" s="567"/>
    </row>
    <row r="15" spans="1:3" ht="238.8" customHeight="1">
      <c r="A15" s="152" t="s">
        <v>471</v>
      </c>
      <c r="B15" s="289" t="s">
        <v>482</v>
      </c>
      <c r="C15" s="571">
        <v>44664</v>
      </c>
    </row>
    <row r="16" spans="1:3" ht="37.799999999999997" customHeight="1" thickBot="1">
      <c r="A16" s="64" t="s">
        <v>460</v>
      </c>
      <c r="B16" s="290"/>
      <c r="C16" s="570"/>
    </row>
    <row r="17" spans="1:3" ht="40.950000000000003" customHeight="1">
      <c r="A17" s="573" t="s">
        <v>448</v>
      </c>
      <c r="B17" s="288"/>
      <c r="C17" s="567"/>
    </row>
    <row r="18" spans="1:3" ht="205.2" customHeight="1">
      <c r="A18" s="201" t="s">
        <v>478</v>
      </c>
      <c r="B18" s="289" t="s">
        <v>483</v>
      </c>
      <c r="C18" s="571">
        <v>44664</v>
      </c>
    </row>
    <row r="19" spans="1:3" ht="36" customHeight="1" thickBot="1">
      <c r="A19" s="237" t="s">
        <v>461</v>
      </c>
      <c r="B19" s="290"/>
      <c r="C19" s="570"/>
    </row>
    <row r="20" spans="1:3" ht="36" customHeight="1">
      <c r="A20" s="573" t="s">
        <v>449</v>
      </c>
      <c r="B20" s="288"/>
      <c r="C20" s="567"/>
    </row>
    <row r="21" spans="1:3" ht="91.8" customHeight="1" thickBot="1">
      <c r="A21" s="152" t="s">
        <v>472</v>
      </c>
      <c r="B21" s="572" t="s">
        <v>484</v>
      </c>
      <c r="C21" s="571">
        <v>44663</v>
      </c>
    </row>
    <row r="22" spans="1:3" ht="36" customHeight="1" thickBot="1">
      <c r="A22" s="64" t="s">
        <v>462</v>
      </c>
      <c r="B22" s="572"/>
      <c r="C22" s="570"/>
    </row>
    <row r="23" spans="1:3" ht="36" customHeight="1">
      <c r="A23" s="197" t="s">
        <v>450</v>
      </c>
      <c r="B23" s="216"/>
      <c r="C23" s="217"/>
    </row>
    <row r="24" spans="1:3" ht="280.2" customHeight="1">
      <c r="A24" s="152" t="s">
        <v>473</v>
      </c>
      <c r="B24" s="221" t="s">
        <v>485</v>
      </c>
      <c r="C24" s="218">
        <v>44663</v>
      </c>
    </row>
    <row r="25" spans="1:3" ht="36" customHeight="1" thickBot="1">
      <c r="A25" s="64" t="s">
        <v>463</v>
      </c>
      <c r="B25" s="219"/>
      <c r="C25" s="220"/>
    </row>
    <row r="26" spans="1:3" s="141" customFormat="1" ht="36" customHeight="1">
      <c r="A26" s="197" t="s">
        <v>451</v>
      </c>
      <c r="B26" s="216"/>
      <c r="C26" s="217"/>
    </row>
    <row r="27" spans="1:3" s="139" customFormat="1" ht="76.8" customHeight="1">
      <c r="A27" s="152" t="s">
        <v>474</v>
      </c>
      <c r="B27" s="221" t="s">
        <v>481</v>
      </c>
      <c r="C27" s="218">
        <v>44663</v>
      </c>
    </row>
    <row r="28" spans="1:3" s="2" customFormat="1" ht="39.6" customHeight="1" thickBot="1">
      <c r="A28" s="64" t="s">
        <v>464</v>
      </c>
      <c r="B28" s="219" t="s">
        <v>218</v>
      </c>
      <c r="C28" s="220"/>
    </row>
    <row r="29" spans="1:3" s="2" customFormat="1" ht="39.6" customHeight="1">
      <c r="A29" s="563" t="s">
        <v>452</v>
      </c>
      <c r="B29" s="216"/>
      <c r="C29" s="217"/>
    </row>
    <row r="30" spans="1:3" s="2" customFormat="1" ht="100.2" customHeight="1">
      <c r="A30" s="152" t="s">
        <v>475</v>
      </c>
      <c r="B30" s="532" t="s">
        <v>485</v>
      </c>
      <c r="C30" s="218">
        <v>44663</v>
      </c>
    </row>
    <row r="31" spans="1:3" s="2" customFormat="1" ht="39.6" customHeight="1" thickBot="1">
      <c r="A31" s="64" t="s">
        <v>465</v>
      </c>
      <c r="B31" s="219"/>
      <c r="C31" s="220"/>
    </row>
    <row r="32" spans="1:3" ht="27" customHeight="1">
      <c r="A32" s="197" t="s">
        <v>453</v>
      </c>
      <c r="B32" s="216"/>
      <c r="C32" s="217"/>
    </row>
    <row r="33" spans="1:3" ht="196.2" customHeight="1">
      <c r="A33" s="152" t="s">
        <v>476</v>
      </c>
      <c r="B33" s="221" t="s">
        <v>486</v>
      </c>
      <c r="C33" s="218">
        <v>44662</v>
      </c>
    </row>
    <row r="34" spans="1:3" ht="42" customHeight="1" thickBot="1">
      <c r="A34" s="366" t="s">
        <v>456</v>
      </c>
      <c r="B34" s="221"/>
      <c r="C34" s="218"/>
    </row>
    <row r="35" spans="1:3" ht="42" customHeight="1">
      <c r="A35" s="197" t="s">
        <v>454</v>
      </c>
      <c r="B35" s="216"/>
      <c r="C35" s="217"/>
    </row>
    <row r="36" spans="1:3" ht="167.4" customHeight="1">
      <c r="A36" s="152" t="s">
        <v>477</v>
      </c>
      <c r="B36" s="221" t="s">
        <v>486</v>
      </c>
      <c r="C36" s="218">
        <v>44662</v>
      </c>
    </row>
    <row r="37" spans="1:3" ht="32.4" customHeight="1" thickBot="1">
      <c r="A37" s="665" t="s">
        <v>455</v>
      </c>
      <c r="B37" s="219"/>
      <c r="C37" s="220"/>
    </row>
    <row r="38" spans="1:3" ht="23.4" hidden="1" customHeight="1">
      <c r="A38" s="140"/>
      <c r="B38" s="222"/>
      <c r="C38" s="223"/>
    </row>
    <row r="39" spans="1:3" ht="28.5" customHeight="1" thickBot="1">
      <c r="A39" s="169"/>
      <c r="B39" s="224"/>
      <c r="C39" s="224"/>
    </row>
    <row r="40" spans="1:3" ht="28.5" customHeight="1">
      <c r="A40" s="897" t="s">
        <v>28</v>
      </c>
      <c r="B40" s="898"/>
      <c r="C40" s="898"/>
    </row>
    <row r="41" spans="1:3" ht="28.5" customHeight="1">
      <c r="A41" s="899" t="s">
        <v>27</v>
      </c>
      <c r="B41" s="900"/>
      <c r="C41" s="900"/>
    </row>
    <row r="42" spans="1:3" ht="248.25" customHeight="1"/>
    <row r="43" spans="1:3" ht="37.5" customHeight="1"/>
    <row r="44" spans="1:3" ht="24" customHeight="1"/>
    <row r="45" spans="1:3" ht="24" customHeight="1"/>
    <row r="46" spans="1:3" ht="26.25" customHeight="1"/>
    <row r="47" spans="1:3" ht="26.25" customHeight="1"/>
    <row r="48" spans="1:3" ht="199.5" customHeight="1"/>
    <row r="49" ht="33.75" customHeight="1"/>
    <row r="50" ht="48.75" customHeight="1"/>
    <row r="51" ht="233.25" customHeight="1"/>
    <row r="52" ht="33.75" customHeight="1"/>
    <row r="53" ht="19.5" customHeight="1"/>
    <row r="54" ht="19.5" customHeight="1"/>
    <row r="55" ht="28.5" customHeight="1"/>
    <row r="56" ht="35.25" customHeight="1"/>
    <row r="57" ht="218.25" customHeight="1"/>
    <row r="58" ht="218.25" customHeight="1"/>
    <row r="59" ht="218.25" customHeight="1"/>
  </sheetData>
  <mergeCells count="5">
    <mergeCell ref="C2:C4"/>
    <mergeCell ref="A40:C40"/>
    <mergeCell ref="A41:C41"/>
    <mergeCell ref="C5:C6"/>
    <mergeCell ref="B5:B6"/>
  </mergeCells>
  <phoneticPr fontId="16"/>
  <hyperlinks>
    <hyperlink ref="A37" r:id="rId1" xr:uid="{4A07331D-70D8-4D5F-BC5E-B2FBB6C38961}"/>
    <hyperlink ref="A34" r:id="rId2" xr:uid="{C1FF8A2C-958A-45E6-8217-2F568F9450CE}"/>
    <hyperlink ref="A4" r:id="rId3" xr:uid="{8A8D76AF-7625-4331-849C-01E6DA07E9F6}"/>
    <hyperlink ref="A7" r:id="rId4" xr:uid="{DC1F5D2E-EFD6-4FA7-82FE-E77DF4D4B582}"/>
    <hyperlink ref="A16" r:id="rId5" xr:uid="{AE6394B7-7840-4558-9189-1BF6AB4AE884}"/>
    <hyperlink ref="A19" r:id="rId6" xr:uid="{7C0CA087-3845-4010-94A2-97B616F47F01}"/>
    <hyperlink ref="A22" r:id="rId7" xr:uid="{EA946DAC-A3EF-464D-A2AA-83E7E146717C}"/>
    <hyperlink ref="A25" r:id="rId8" xr:uid="{771190F7-4E50-402D-B550-0CA03394DE4C}"/>
    <hyperlink ref="A28" r:id="rId9" xr:uid="{77175846-033B-412F-9568-7145DEF7BCA3}"/>
    <hyperlink ref="A31" r:id="rId10" xr:uid="{484DF5FB-F50E-420E-B74E-7E791F7F84BA}"/>
    <hyperlink ref="A10" r:id="rId11" xr:uid="{34B4FF9F-6A24-49F4-A2EC-D6846270720F}"/>
    <hyperlink ref="A13" r:id="rId12" xr:uid="{9FE1E1E9-D6DA-4D5D-AF63-4372F4602A9D}"/>
  </hyperlinks>
  <pageMargins left="0.74803149606299213" right="0.74803149606299213" top="0.98425196850393704" bottom="0.98425196850393704" header="0.51181102362204722" footer="0.51181102362204722"/>
  <pageSetup paperSize="9" scale="19" fitToHeight="3" orientation="portrait" r:id="rId1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1"/>
  <sheetViews>
    <sheetView view="pageBreakPreview" topLeftCell="A10" zoomScaleNormal="112" zoomScaleSheetLayoutView="115" workbookViewId="0">
      <selection activeCell="G16" sqref="G16"/>
    </sheetView>
  </sheetViews>
  <sheetFormatPr defaultColWidth="9" defaultRowHeight="13.2"/>
  <cols>
    <col min="1" max="1" width="2.109375" style="368" customWidth="1"/>
    <col min="2" max="2" width="25.77734375" style="121" customWidth="1"/>
    <col min="3" max="3" width="60.109375" style="368" customWidth="1"/>
    <col min="4" max="4" width="85.33203125" style="368" customWidth="1"/>
    <col min="5" max="5" width="3.88671875" style="368" customWidth="1"/>
    <col min="6" max="16384" width="9" style="368"/>
  </cols>
  <sheetData>
    <row r="1" spans="2:7" ht="18.75" customHeight="1">
      <c r="B1" s="121" t="s">
        <v>113</v>
      </c>
    </row>
    <row r="2" spans="2:7" ht="17.25" customHeight="1" thickBot="1">
      <c r="B2" t="s">
        <v>366</v>
      </c>
      <c r="D2" s="905"/>
      <c r="E2" s="906"/>
    </row>
    <row r="3" spans="2:7" ht="16.5" customHeight="1" thickBot="1">
      <c r="B3" s="122" t="s">
        <v>114</v>
      </c>
      <c r="C3" s="367" t="s">
        <v>115</v>
      </c>
      <c r="D3" s="236" t="s">
        <v>223</v>
      </c>
    </row>
    <row r="4" spans="2:7" ht="17.25" customHeight="1" thickBot="1">
      <c r="B4" s="123" t="s">
        <v>116</v>
      </c>
      <c r="C4" s="160" t="s">
        <v>297</v>
      </c>
      <c r="D4" s="124"/>
    </row>
    <row r="5" spans="2:7" ht="17.25" customHeight="1">
      <c r="B5" s="907" t="s">
        <v>177</v>
      </c>
      <c r="C5" s="910" t="s">
        <v>220</v>
      </c>
      <c r="D5" s="911"/>
    </row>
    <row r="6" spans="2:7" ht="19.2" customHeight="1">
      <c r="B6" s="908"/>
      <c r="C6" s="912" t="s">
        <v>221</v>
      </c>
      <c r="D6" s="913"/>
      <c r="G6" s="266"/>
    </row>
    <row r="7" spans="2:7" ht="19.95" customHeight="1">
      <c r="B7" s="908"/>
      <c r="C7" s="369" t="s">
        <v>222</v>
      </c>
      <c r="D7" s="370"/>
      <c r="G7" s="266"/>
    </row>
    <row r="8" spans="2:7" ht="19.8" customHeight="1" thickBot="1">
      <c r="B8" s="909"/>
      <c r="C8" s="268" t="s">
        <v>224</v>
      </c>
      <c r="D8" s="267"/>
      <c r="G8" s="266"/>
    </row>
    <row r="9" spans="2:7" ht="34.200000000000003" customHeight="1" thickBot="1">
      <c r="B9" s="125" t="s">
        <v>117</v>
      </c>
      <c r="C9" s="914" t="s">
        <v>115</v>
      </c>
      <c r="D9" s="915"/>
    </row>
    <row r="10" spans="2:7" ht="66" customHeight="1" thickBot="1">
      <c r="B10" s="126" t="s">
        <v>118</v>
      </c>
      <c r="C10" s="916" t="s">
        <v>367</v>
      </c>
      <c r="D10" s="917"/>
    </row>
    <row r="11" spans="2:7" ht="50.4" customHeight="1" thickBot="1">
      <c r="B11" s="127"/>
      <c r="C11" s="128" t="s">
        <v>369</v>
      </c>
      <c r="D11" s="287" t="s">
        <v>368</v>
      </c>
      <c r="F11" s="368" t="s">
        <v>21</v>
      </c>
    </row>
    <row r="12" spans="2:7" ht="24.6" hidden="1" customHeight="1" thickBot="1">
      <c r="B12" s="125" t="s">
        <v>248</v>
      </c>
      <c r="C12" s="130" t="s">
        <v>249</v>
      </c>
      <c r="D12" s="129"/>
    </row>
    <row r="13" spans="2:7" ht="91.2" customHeight="1" thickBot="1">
      <c r="B13" s="131" t="s">
        <v>119</v>
      </c>
      <c r="C13" s="132" t="s">
        <v>370</v>
      </c>
      <c r="D13" s="230" t="s">
        <v>371</v>
      </c>
      <c r="F13" s="195" t="s">
        <v>29</v>
      </c>
    </row>
    <row r="14" spans="2:7" ht="62.4" customHeight="1" thickBot="1">
      <c r="B14" s="133" t="s">
        <v>120</v>
      </c>
      <c r="C14" s="903" t="s">
        <v>372</v>
      </c>
      <c r="D14" s="904"/>
    </row>
    <row r="15" spans="2:7" ht="17.25" customHeight="1"/>
    <row r="16" spans="2:7" ht="17.25" customHeight="1">
      <c r="C16" s="368" t="s">
        <v>121</v>
      </c>
    </row>
    <row r="17" spans="2:5">
      <c r="C17" s="368" t="s">
        <v>29</v>
      </c>
    </row>
    <row r="18" spans="2:5">
      <c r="E18" s="368" t="s">
        <v>21</v>
      </c>
    </row>
    <row r="21" spans="2:5">
      <c r="B21" s="121" t="s">
        <v>21</v>
      </c>
    </row>
  </sheetData>
  <mergeCells count="7">
    <mergeCell ref="C14:D14"/>
    <mergeCell ref="D2:E2"/>
    <mergeCell ref="B5:B8"/>
    <mergeCell ref="C5:D5"/>
    <mergeCell ref="C6:D6"/>
    <mergeCell ref="C9:D9"/>
    <mergeCell ref="C10:D10"/>
  </mergeCells>
  <phoneticPr fontId="107"/>
  <hyperlinks>
    <hyperlink ref="C6" r:id="rId1" location="h2_1" xr:uid="{EDBFF39A-9B90-4364-8365-9E4DAFCC0006}"/>
  </hyperlinks>
  <pageMargins left="0.7" right="0.7" top="0.75" bottom="0.75" header="0.3" footer="0.3"/>
  <pageSetup paperSize="9" scale="50"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topLeftCell="A13" zoomScale="94" zoomScaleNormal="94" zoomScaleSheetLayoutView="100" workbookViewId="0">
      <selection activeCell="AE40" sqref="AE40"/>
    </sheetView>
  </sheetViews>
  <sheetFormatPr defaultColWidth="9" defaultRowHeight="13.2"/>
  <cols>
    <col min="1" max="1" width="7.33203125" style="506" customWidth="1"/>
    <col min="2" max="13" width="6.77734375" style="506" customWidth="1"/>
    <col min="14" max="14" width="7.44140625" style="506" customWidth="1"/>
    <col min="15" max="15" width="5.88671875" style="506" customWidth="1"/>
    <col min="16" max="16" width="7.44140625" style="506" customWidth="1"/>
    <col min="17" max="29" width="6.77734375" style="506" customWidth="1"/>
    <col min="30" max="16384" width="9" style="506"/>
  </cols>
  <sheetData>
    <row r="1" spans="1:29" ht="15" customHeight="1">
      <c r="A1" s="920" t="s">
        <v>3</v>
      </c>
      <c r="B1" s="921"/>
      <c r="C1" s="921"/>
      <c r="D1" s="921"/>
      <c r="E1" s="921"/>
      <c r="F1" s="921"/>
      <c r="G1" s="921"/>
      <c r="H1" s="921"/>
      <c r="I1" s="921"/>
      <c r="J1" s="921"/>
      <c r="K1" s="921"/>
      <c r="L1" s="921"/>
      <c r="M1" s="921"/>
      <c r="N1" s="922"/>
      <c r="P1" s="923" t="s">
        <v>4</v>
      </c>
      <c r="Q1" s="924"/>
      <c r="R1" s="924"/>
      <c r="S1" s="924"/>
      <c r="T1" s="924"/>
      <c r="U1" s="924"/>
      <c r="V1" s="924"/>
      <c r="W1" s="924"/>
      <c r="X1" s="924"/>
      <c r="Y1" s="924"/>
      <c r="Z1" s="924"/>
      <c r="AA1" s="924"/>
      <c r="AB1" s="924"/>
      <c r="AC1" s="925"/>
    </row>
    <row r="2" spans="1:29" ht="18" customHeight="1" thickBot="1">
      <c r="A2" s="926" t="s">
        <v>5</v>
      </c>
      <c r="B2" s="927"/>
      <c r="C2" s="927"/>
      <c r="D2" s="927"/>
      <c r="E2" s="927"/>
      <c r="F2" s="927"/>
      <c r="G2" s="927"/>
      <c r="H2" s="927"/>
      <c r="I2" s="927"/>
      <c r="J2" s="927"/>
      <c r="K2" s="927"/>
      <c r="L2" s="927"/>
      <c r="M2" s="927"/>
      <c r="N2" s="928"/>
      <c r="P2" s="929" t="s">
        <v>6</v>
      </c>
      <c r="Q2" s="927"/>
      <c r="R2" s="927"/>
      <c r="S2" s="927"/>
      <c r="T2" s="927"/>
      <c r="U2" s="927"/>
      <c r="V2" s="927"/>
      <c r="W2" s="927"/>
      <c r="X2" s="927"/>
      <c r="Y2" s="927"/>
      <c r="Z2" s="927"/>
      <c r="AA2" s="927"/>
      <c r="AB2" s="927"/>
      <c r="AC2" s="930"/>
    </row>
    <row r="3" spans="1:29" ht="13.8" thickBot="1">
      <c r="A3" s="9"/>
      <c r="B3" s="245" t="s">
        <v>264</v>
      </c>
      <c r="C3" s="245" t="s">
        <v>7</v>
      </c>
      <c r="D3" s="245" t="s">
        <v>8</v>
      </c>
      <c r="E3" s="232" t="s">
        <v>9</v>
      </c>
      <c r="F3" s="245" t="s">
        <v>10</v>
      </c>
      <c r="G3" s="245" t="s">
        <v>11</v>
      </c>
      <c r="H3" s="245" t="s">
        <v>12</v>
      </c>
      <c r="I3" s="245" t="s">
        <v>13</v>
      </c>
      <c r="J3" s="245" t="s">
        <v>14</v>
      </c>
      <c r="K3" s="245" t="s">
        <v>15</v>
      </c>
      <c r="L3" s="245" t="s">
        <v>16</v>
      </c>
      <c r="M3" s="245" t="s">
        <v>17</v>
      </c>
      <c r="N3" s="10" t="s">
        <v>18</v>
      </c>
      <c r="P3" s="11"/>
      <c r="Q3" s="245" t="s">
        <v>264</v>
      </c>
      <c r="R3" s="245" t="s">
        <v>7</v>
      </c>
      <c r="S3" s="245" t="s">
        <v>8</v>
      </c>
      <c r="T3" s="232" t="s">
        <v>9</v>
      </c>
      <c r="U3" s="244" t="s">
        <v>10</v>
      </c>
      <c r="V3" s="244" t="s">
        <v>11</v>
      </c>
      <c r="W3" s="244" t="s">
        <v>12</v>
      </c>
      <c r="X3" s="244" t="s">
        <v>13</v>
      </c>
      <c r="Y3" s="245" t="s">
        <v>14</v>
      </c>
      <c r="Z3" s="245" t="s">
        <v>15</v>
      </c>
      <c r="AA3" s="245" t="s">
        <v>16</v>
      </c>
      <c r="AB3" s="245" t="s">
        <v>17</v>
      </c>
      <c r="AC3" s="12" t="s">
        <v>19</v>
      </c>
    </row>
    <row r="4" spans="1:29" ht="19.8" thickBot="1">
      <c r="A4" s="466" t="s">
        <v>252</v>
      </c>
      <c r="B4" s="420">
        <f>AVERAGE(B8:B17)</f>
        <v>65.400000000000006</v>
      </c>
      <c r="C4" s="420">
        <f t="shared" ref="C4:M4" si="0">AVERAGE(C7:C17)</f>
        <v>55.545454545454547</v>
      </c>
      <c r="D4" s="420">
        <f t="shared" si="0"/>
        <v>64.272727272727266</v>
      </c>
      <c r="E4" s="420">
        <f t="shared" si="0"/>
        <v>95</v>
      </c>
      <c r="F4" s="420">
        <f t="shared" si="0"/>
        <v>177.5</v>
      </c>
      <c r="G4" s="420">
        <f t="shared" si="0"/>
        <v>404.2</v>
      </c>
      <c r="H4" s="420">
        <f t="shared" si="0"/>
        <v>621</v>
      </c>
      <c r="I4" s="420">
        <f t="shared" si="0"/>
        <v>905.9</v>
      </c>
      <c r="J4" s="420">
        <f t="shared" si="0"/>
        <v>563.4</v>
      </c>
      <c r="K4" s="420">
        <f t="shared" si="0"/>
        <v>366.4</v>
      </c>
      <c r="L4" s="420">
        <f t="shared" si="0"/>
        <v>210.8</v>
      </c>
      <c r="M4" s="420">
        <f t="shared" si="0"/>
        <v>131.5</v>
      </c>
      <c r="N4" s="420">
        <f>SUM(B4:M4)</f>
        <v>3660.9181818181823</v>
      </c>
      <c r="O4" s="14"/>
      <c r="P4" s="13" t="str">
        <f>+A4</f>
        <v>12-21年月平均</v>
      </c>
      <c r="Q4" s="420">
        <f t="shared" ref="Q4:AB4" si="1">AVERAGE(Q8:Q17)</f>
        <v>9.6999999999999993</v>
      </c>
      <c r="R4" s="420">
        <f t="shared" si="1"/>
        <v>9.9</v>
      </c>
      <c r="S4" s="420">
        <f t="shared" si="1"/>
        <v>15</v>
      </c>
      <c r="T4" s="420">
        <f t="shared" si="1"/>
        <v>7.5</v>
      </c>
      <c r="U4" s="420">
        <f t="shared" si="1"/>
        <v>10.7</v>
      </c>
      <c r="V4" s="420">
        <f t="shared" si="1"/>
        <v>9.9</v>
      </c>
      <c r="W4" s="420">
        <f t="shared" si="1"/>
        <v>8.9</v>
      </c>
      <c r="X4" s="420">
        <f t="shared" si="1"/>
        <v>12.6</v>
      </c>
      <c r="Y4" s="420">
        <f t="shared" si="1"/>
        <v>10.9</v>
      </c>
      <c r="Z4" s="420">
        <f t="shared" si="1"/>
        <v>21.8</v>
      </c>
      <c r="AA4" s="420">
        <f t="shared" si="1"/>
        <v>12.8</v>
      </c>
      <c r="AB4" s="420">
        <f t="shared" si="1"/>
        <v>12.9</v>
      </c>
      <c r="AC4" s="420">
        <f>SUM(Q4:AB4)</f>
        <v>142.6</v>
      </c>
    </row>
    <row r="5" spans="1:29" ht="13.8" thickBot="1">
      <c r="A5" s="479"/>
      <c r="B5" s="479"/>
      <c r="C5" s="138"/>
      <c r="D5" s="138"/>
      <c r="E5" s="15" t="s">
        <v>20</v>
      </c>
      <c r="F5" s="422"/>
      <c r="G5" s="422"/>
      <c r="H5" s="422"/>
      <c r="I5" s="422"/>
      <c r="J5" s="422"/>
      <c r="K5" s="422"/>
      <c r="L5" s="422"/>
      <c r="M5" s="422"/>
      <c r="N5" s="422"/>
      <c r="O5" s="146"/>
      <c r="P5" s="234"/>
      <c r="Q5" s="234"/>
      <c r="R5" s="138"/>
      <c r="S5" s="138"/>
      <c r="T5" s="15" t="s">
        <v>20</v>
      </c>
      <c r="U5" s="422"/>
      <c r="V5" s="422"/>
      <c r="W5" s="422"/>
      <c r="X5" s="422"/>
      <c r="Y5" s="422"/>
      <c r="Z5" s="422"/>
      <c r="AA5" s="422"/>
      <c r="AB5" s="422"/>
      <c r="AC5" s="422"/>
    </row>
    <row r="6" spans="1:29" ht="13.8" thickBot="1">
      <c r="A6" s="231"/>
      <c r="B6" s="231"/>
      <c r="C6" s="546"/>
      <c r="D6" s="546"/>
      <c r="E6" s="343">
        <v>7</v>
      </c>
      <c r="F6" s="421"/>
      <c r="G6" s="421"/>
      <c r="H6" s="421"/>
      <c r="I6" s="421"/>
      <c r="J6" s="421"/>
      <c r="K6" s="421"/>
      <c r="L6" s="421"/>
      <c r="M6" s="421"/>
      <c r="N6" s="422"/>
      <c r="O6" s="14"/>
      <c r="P6" s="234"/>
      <c r="Q6" s="234"/>
      <c r="R6" s="546"/>
      <c r="S6" s="546"/>
      <c r="T6" s="343">
        <v>0</v>
      </c>
      <c r="U6" s="138"/>
      <c r="V6" s="138"/>
      <c r="W6" s="138"/>
      <c r="X6" s="138"/>
      <c r="Y6" s="138"/>
      <c r="Z6" s="138"/>
      <c r="AA6" s="138"/>
      <c r="AB6" s="138"/>
      <c r="AC6" s="422"/>
    </row>
    <row r="7" spans="1:29" ht="18" customHeight="1" thickBot="1">
      <c r="A7" s="480" t="s">
        <v>263</v>
      </c>
      <c r="B7" s="524">
        <v>73</v>
      </c>
      <c r="C7" s="525">
        <v>39</v>
      </c>
      <c r="D7" s="525">
        <v>70</v>
      </c>
      <c r="E7" s="525">
        <v>7</v>
      </c>
      <c r="F7" s="421"/>
      <c r="G7" s="421"/>
      <c r="H7" s="421"/>
      <c r="I7" s="421"/>
      <c r="J7" s="421"/>
      <c r="K7" s="421"/>
      <c r="L7" s="421"/>
      <c r="M7" s="421"/>
      <c r="N7" s="233">
        <f t="shared" ref="N7:N18" si="2">SUM(B7:M7)</f>
        <v>189</v>
      </c>
      <c r="O7" s="151" t="s">
        <v>21</v>
      </c>
      <c r="P7" s="480" t="s">
        <v>263</v>
      </c>
      <c r="Q7" s="524">
        <v>0</v>
      </c>
      <c r="R7" s="526">
        <v>5</v>
      </c>
      <c r="S7" s="526">
        <v>4</v>
      </c>
      <c r="T7" s="526">
        <v>0</v>
      </c>
      <c r="U7" s="421"/>
      <c r="V7" s="421"/>
      <c r="W7" s="421" t="s">
        <v>29</v>
      </c>
      <c r="X7" s="421" t="s">
        <v>29</v>
      </c>
      <c r="Y7" s="421" t="s">
        <v>29</v>
      </c>
      <c r="Z7" s="421" t="s">
        <v>29</v>
      </c>
      <c r="AA7" s="421" t="s">
        <v>29</v>
      </c>
      <c r="AB7" s="421" t="s">
        <v>29</v>
      </c>
      <c r="AC7" s="233">
        <f t="shared" ref="AC7:AC18" si="3">SUM(Q7:AB7)</f>
        <v>9</v>
      </c>
    </row>
    <row r="8" spans="1:29" ht="18" customHeight="1" thickBot="1">
      <c r="A8" s="480" t="s">
        <v>206</v>
      </c>
      <c r="B8" s="522">
        <v>81</v>
      </c>
      <c r="C8" s="522">
        <v>48</v>
      </c>
      <c r="D8" s="523">
        <v>71</v>
      </c>
      <c r="E8" s="522">
        <v>128</v>
      </c>
      <c r="F8" s="522">
        <v>171</v>
      </c>
      <c r="G8" s="522">
        <v>350</v>
      </c>
      <c r="H8" s="522">
        <v>569</v>
      </c>
      <c r="I8" s="522">
        <v>553</v>
      </c>
      <c r="J8" s="522">
        <v>458</v>
      </c>
      <c r="K8" s="522">
        <v>306</v>
      </c>
      <c r="L8" s="522">
        <v>220</v>
      </c>
      <c r="M8" s="523">
        <v>229</v>
      </c>
      <c r="N8" s="512">
        <f t="shared" si="2"/>
        <v>3184</v>
      </c>
      <c r="O8" s="478"/>
      <c r="P8" s="481" t="s">
        <v>205</v>
      </c>
      <c r="Q8" s="527">
        <v>1</v>
      </c>
      <c r="R8" s="527">
        <v>2</v>
      </c>
      <c r="S8" s="527">
        <v>1</v>
      </c>
      <c r="T8" s="527">
        <v>0</v>
      </c>
      <c r="U8" s="527">
        <v>0</v>
      </c>
      <c r="V8" s="527">
        <v>0</v>
      </c>
      <c r="W8" s="527">
        <v>1</v>
      </c>
      <c r="X8" s="527">
        <v>1</v>
      </c>
      <c r="Y8" s="527">
        <v>0</v>
      </c>
      <c r="Z8" s="527">
        <v>1</v>
      </c>
      <c r="AA8" s="527">
        <v>0</v>
      </c>
      <c r="AB8" s="527">
        <v>0</v>
      </c>
      <c r="AC8" s="528">
        <f t="shared" si="3"/>
        <v>7</v>
      </c>
    </row>
    <row r="9" spans="1:29" ht="18" customHeight="1" thickBot="1">
      <c r="A9" s="481" t="s">
        <v>137</v>
      </c>
      <c r="B9" s="337">
        <v>112</v>
      </c>
      <c r="C9" s="337">
        <v>85</v>
      </c>
      <c r="D9" s="337">
        <v>60</v>
      </c>
      <c r="E9" s="337">
        <v>97</v>
      </c>
      <c r="F9" s="337">
        <v>95</v>
      </c>
      <c r="G9" s="337">
        <v>305</v>
      </c>
      <c r="H9" s="337">
        <v>544</v>
      </c>
      <c r="I9" s="337">
        <v>449</v>
      </c>
      <c r="J9" s="337">
        <v>475</v>
      </c>
      <c r="K9" s="337">
        <v>505</v>
      </c>
      <c r="L9" s="337">
        <v>219</v>
      </c>
      <c r="M9" s="338">
        <v>98</v>
      </c>
      <c r="N9" s="511">
        <f t="shared" si="2"/>
        <v>3044</v>
      </c>
      <c r="O9" s="151"/>
      <c r="P9" s="481" t="s">
        <v>137</v>
      </c>
      <c r="Q9" s="423">
        <v>16</v>
      </c>
      <c r="R9" s="423">
        <v>1</v>
      </c>
      <c r="S9" s="423">
        <v>19</v>
      </c>
      <c r="T9" s="421">
        <v>3</v>
      </c>
      <c r="U9" s="421">
        <v>13</v>
      </c>
      <c r="V9" s="421">
        <v>1</v>
      </c>
      <c r="W9" s="421">
        <v>2</v>
      </c>
      <c r="X9" s="421">
        <v>2</v>
      </c>
      <c r="Y9" s="421">
        <v>0</v>
      </c>
      <c r="Z9" s="421">
        <v>24</v>
      </c>
      <c r="AA9" s="421">
        <v>4</v>
      </c>
      <c r="AB9" s="421">
        <v>1</v>
      </c>
      <c r="AC9" s="510">
        <f t="shared" si="3"/>
        <v>86</v>
      </c>
    </row>
    <row r="10" spans="1:29" ht="18" customHeight="1" thickBot="1">
      <c r="A10" s="482" t="s">
        <v>30</v>
      </c>
      <c r="B10" s="424">
        <v>84</v>
      </c>
      <c r="C10" s="424">
        <v>100</v>
      </c>
      <c r="D10" s="425">
        <v>77</v>
      </c>
      <c r="E10" s="425">
        <v>80</v>
      </c>
      <c r="F10" s="199">
        <v>236</v>
      </c>
      <c r="G10" s="199">
        <v>438</v>
      </c>
      <c r="H10" s="200">
        <v>631</v>
      </c>
      <c r="I10" s="199">
        <v>752</v>
      </c>
      <c r="J10" s="198">
        <v>523</v>
      </c>
      <c r="K10" s="199">
        <v>427</v>
      </c>
      <c r="L10" s="198">
        <v>253</v>
      </c>
      <c r="M10" s="426">
        <v>136</v>
      </c>
      <c r="N10" s="485">
        <f t="shared" si="2"/>
        <v>3737</v>
      </c>
      <c r="O10" s="151"/>
      <c r="P10" s="483" t="s">
        <v>22</v>
      </c>
      <c r="Q10" s="427">
        <v>7</v>
      </c>
      <c r="R10" s="427">
        <v>7</v>
      </c>
      <c r="S10" s="428">
        <v>13</v>
      </c>
      <c r="T10" s="428">
        <v>3</v>
      </c>
      <c r="U10" s="428">
        <v>8</v>
      </c>
      <c r="V10" s="428">
        <v>11</v>
      </c>
      <c r="W10" s="427">
        <v>5</v>
      </c>
      <c r="X10" s="428">
        <v>11</v>
      </c>
      <c r="Y10" s="428">
        <v>9</v>
      </c>
      <c r="Z10" s="428">
        <v>9</v>
      </c>
      <c r="AA10" s="429">
        <v>20</v>
      </c>
      <c r="AB10" s="429">
        <v>35</v>
      </c>
      <c r="AC10" s="508">
        <f t="shared" si="3"/>
        <v>138</v>
      </c>
    </row>
    <row r="11" spans="1:29" ht="18" customHeight="1" thickBot="1">
      <c r="A11" s="482" t="s">
        <v>31</v>
      </c>
      <c r="B11" s="428">
        <v>41</v>
      </c>
      <c r="C11" s="428">
        <v>44</v>
      </c>
      <c r="D11" s="428">
        <v>67</v>
      </c>
      <c r="E11" s="428">
        <v>103</v>
      </c>
      <c r="F11" s="430">
        <v>311</v>
      </c>
      <c r="G11" s="428">
        <v>415</v>
      </c>
      <c r="H11" s="428">
        <v>539</v>
      </c>
      <c r="I11" s="430">
        <v>1165</v>
      </c>
      <c r="J11" s="428">
        <v>534</v>
      </c>
      <c r="K11" s="428">
        <v>297</v>
      </c>
      <c r="L11" s="427">
        <v>205</v>
      </c>
      <c r="M11" s="431">
        <v>92</v>
      </c>
      <c r="N11" s="486">
        <f t="shared" si="2"/>
        <v>3813</v>
      </c>
      <c r="O11" s="151"/>
      <c r="P11" s="482" t="s">
        <v>31</v>
      </c>
      <c r="Q11" s="428">
        <v>9</v>
      </c>
      <c r="R11" s="428">
        <v>22</v>
      </c>
      <c r="S11" s="427">
        <v>18</v>
      </c>
      <c r="T11" s="428">
        <v>9</v>
      </c>
      <c r="U11" s="432">
        <v>21</v>
      </c>
      <c r="V11" s="428">
        <v>14</v>
      </c>
      <c r="W11" s="428">
        <v>6</v>
      </c>
      <c r="X11" s="428">
        <v>13</v>
      </c>
      <c r="Y11" s="428">
        <v>7</v>
      </c>
      <c r="Z11" s="433">
        <v>81</v>
      </c>
      <c r="AA11" s="432">
        <v>31</v>
      </c>
      <c r="AB11" s="433">
        <v>37</v>
      </c>
      <c r="AC11" s="509">
        <f t="shared" si="3"/>
        <v>268</v>
      </c>
    </row>
    <row r="12" spans="1:29" ht="18" customHeight="1" thickBot="1">
      <c r="A12" s="482" t="s">
        <v>32</v>
      </c>
      <c r="B12" s="428">
        <v>57</v>
      </c>
      <c r="C12" s="427">
        <v>35</v>
      </c>
      <c r="D12" s="428">
        <v>95</v>
      </c>
      <c r="E12" s="427">
        <v>112</v>
      </c>
      <c r="F12" s="428">
        <v>131</v>
      </c>
      <c r="G12" s="18">
        <v>340</v>
      </c>
      <c r="H12" s="18">
        <v>483</v>
      </c>
      <c r="I12" s="19">
        <v>1339</v>
      </c>
      <c r="J12" s="18">
        <v>614</v>
      </c>
      <c r="K12" s="18">
        <v>349</v>
      </c>
      <c r="L12" s="18">
        <v>236</v>
      </c>
      <c r="M12" s="434">
        <v>68</v>
      </c>
      <c r="N12" s="485">
        <f t="shared" si="2"/>
        <v>3859</v>
      </c>
      <c r="O12" s="151"/>
      <c r="P12" s="482" t="s">
        <v>32</v>
      </c>
      <c r="Q12" s="428">
        <v>19</v>
      </c>
      <c r="R12" s="428">
        <v>12</v>
      </c>
      <c r="S12" s="428">
        <v>8</v>
      </c>
      <c r="T12" s="427">
        <v>12</v>
      </c>
      <c r="U12" s="428">
        <v>7</v>
      </c>
      <c r="V12" s="428">
        <v>15</v>
      </c>
      <c r="W12" s="18">
        <v>16</v>
      </c>
      <c r="X12" s="434">
        <v>12</v>
      </c>
      <c r="Y12" s="427">
        <v>16</v>
      </c>
      <c r="Z12" s="428">
        <v>6</v>
      </c>
      <c r="AA12" s="427">
        <v>12</v>
      </c>
      <c r="AB12" s="427">
        <v>6</v>
      </c>
      <c r="AC12" s="508">
        <f t="shared" si="3"/>
        <v>141</v>
      </c>
    </row>
    <row r="13" spans="1:29" ht="18" customHeight="1" thickBot="1">
      <c r="A13" s="482" t="s">
        <v>33</v>
      </c>
      <c r="B13" s="435">
        <v>68</v>
      </c>
      <c r="C13" s="428">
        <v>42</v>
      </c>
      <c r="D13" s="428">
        <v>44</v>
      </c>
      <c r="E13" s="427">
        <v>75</v>
      </c>
      <c r="F13" s="427">
        <v>135</v>
      </c>
      <c r="G13" s="427">
        <v>448</v>
      </c>
      <c r="H13" s="428">
        <v>507</v>
      </c>
      <c r="I13" s="428">
        <v>808</v>
      </c>
      <c r="J13" s="432">
        <v>795</v>
      </c>
      <c r="K13" s="427">
        <v>313</v>
      </c>
      <c r="L13" s="427">
        <v>246</v>
      </c>
      <c r="M13" s="427">
        <v>143</v>
      </c>
      <c r="N13" s="485">
        <f t="shared" si="2"/>
        <v>3624</v>
      </c>
      <c r="O13" s="151"/>
      <c r="P13" s="482" t="s">
        <v>33</v>
      </c>
      <c r="Q13" s="437">
        <v>9</v>
      </c>
      <c r="R13" s="428">
        <v>16</v>
      </c>
      <c r="S13" s="428">
        <v>12</v>
      </c>
      <c r="T13" s="427">
        <v>6</v>
      </c>
      <c r="U13" s="438">
        <v>7</v>
      </c>
      <c r="V13" s="438">
        <v>14</v>
      </c>
      <c r="W13" s="428">
        <v>9</v>
      </c>
      <c r="X13" s="428">
        <v>14</v>
      </c>
      <c r="Y13" s="428">
        <v>9</v>
      </c>
      <c r="Z13" s="428">
        <v>9</v>
      </c>
      <c r="AA13" s="438">
        <v>8</v>
      </c>
      <c r="AB13" s="438">
        <v>7</v>
      </c>
      <c r="AC13" s="508">
        <f t="shared" si="3"/>
        <v>120</v>
      </c>
    </row>
    <row r="14" spans="1:29" ht="18" customHeight="1" thickBot="1">
      <c r="A14" s="17" t="s">
        <v>34</v>
      </c>
      <c r="B14" s="439">
        <v>71</v>
      </c>
      <c r="C14" s="439">
        <v>97</v>
      </c>
      <c r="D14" s="439">
        <v>61</v>
      </c>
      <c r="E14" s="440">
        <v>105</v>
      </c>
      <c r="F14" s="440">
        <v>198</v>
      </c>
      <c r="G14" s="440">
        <v>442</v>
      </c>
      <c r="H14" s="441">
        <v>790</v>
      </c>
      <c r="I14" s="20">
        <v>674</v>
      </c>
      <c r="J14" s="20">
        <v>594</v>
      </c>
      <c r="K14" s="440">
        <v>275</v>
      </c>
      <c r="L14" s="440">
        <v>133</v>
      </c>
      <c r="M14" s="440">
        <v>108</v>
      </c>
      <c r="N14" s="485">
        <f t="shared" si="2"/>
        <v>3548</v>
      </c>
      <c r="O14" s="14"/>
      <c r="P14" s="484" t="s">
        <v>34</v>
      </c>
      <c r="Q14" s="439">
        <v>7</v>
      </c>
      <c r="R14" s="439">
        <v>13</v>
      </c>
      <c r="S14" s="439">
        <v>11</v>
      </c>
      <c r="T14" s="440">
        <v>11</v>
      </c>
      <c r="U14" s="440">
        <v>12</v>
      </c>
      <c r="V14" s="440">
        <v>15</v>
      </c>
      <c r="W14" s="440">
        <v>20</v>
      </c>
      <c r="X14" s="440">
        <v>15</v>
      </c>
      <c r="Y14" s="440">
        <v>15</v>
      </c>
      <c r="Z14" s="440">
        <v>20</v>
      </c>
      <c r="AA14" s="440">
        <v>9</v>
      </c>
      <c r="AB14" s="440">
        <v>7</v>
      </c>
      <c r="AC14" s="507">
        <f t="shared" si="3"/>
        <v>155</v>
      </c>
    </row>
    <row r="15" spans="1:29" ht="13.8" hidden="1" thickBot="1">
      <c r="A15" s="22" t="s">
        <v>35</v>
      </c>
      <c r="B15" s="437">
        <v>38</v>
      </c>
      <c r="C15" s="440">
        <v>19</v>
      </c>
      <c r="D15" s="440">
        <v>38</v>
      </c>
      <c r="E15" s="440">
        <v>203</v>
      </c>
      <c r="F15" s="440">
        <v>146</v>
      </c>
      <c r="G15" s="440">
        <v>439</v>
      </c>
      <c r="H15" s="441">
        <v>964</v>
      </c>
      <c r="I15" s="441">
        <v>1154</v>
      </c>
      <c r="J15" s="440">
        <v>423</v>
      </c>
      <c r="K15" s="440">
        <v>388</v>
      </c>
      <c r="L15" s="440">
        <v>176</v>
      </c>
      <c r="M15" s="440">
        <v>143</v>
      </c>
      <c r="N15" s="442">
        <f t="shared" si="2"/>
        <v>4131</v>
      </c>
      <c r="O15" s="14"/>
      <c r="P15" s="21" t="s">
        <v>35</v>
      </c>
      <c r="Q15" s="440">
        <v>7</v>
      </c>
      <c r="R15" s="440">
        <v>7</v>
      </c>
      <c r="S15" s="440">
        <v>8</v>
      </c>
      <c r="T15" s="440">
        <v>12</v>
      </c>
      <c r="U15" s="440">
        <v>9</v>
      </c>
      <c r="V15" s="440">
        <v>6</v>
      </c>
      <c r="W15" s="440">
        <v>11</v>
      </c>
      <c r="X15" s="440">
        <v>8</v>
      </c>
      <c r="Y15" s="440">
        <v>16</v>
      </c>
      <c r="Z15" s="440">
        <v>40</v>
      </c>
      <c r="AA15" s="440">
        <v>17</v>
      </c>
      <c r="AB15" s="440">
        <v>16</v>
      </c>
      <c r="AC15" s="440">
        <f t="shared" si="3"/>
        <v>157</v>
      </c>
    </row>
    <row r="16" spans="1:29" ht="13.8" hidden="1" thickBot="1">
      <c r="A16" s="443" t="s">
        <v>36</v>
      </c>
      <c r="B16" s="20">
        <v>49</v>
      </c>
      <c r="C16" s="20">
        <v>63</v>
      </c>
      <c r="D16" s="20">
        <v>50</v>
      </c>
      <c r="E16" s="20">
        <v>71</v>
      </c>
      <c r="F16" s="20">
        <v>144</v>
      </c>
      <c r="G16" s="20">
        <v>374</v>
      </c>
      <c r="H16" s="148">
        <v>729</v>
      </c>
      <c r="I16" s="148">
        <v>1097</v>
      </c>
      <c r="J16" s="148">
        <v>650</v>
      </c>
      <c r="K16" s="20">
        <v>397</v>
      </c>
      <c r="L16" s="20">
        <v>192</v>
      </c>
      <c r="M16" s="20">
        <v>217</v>
      </c>
      <c r="N16" s="442">
        <f t="shared" si="2"/>
        <v>4033</v>
      </c>
      <c r="O16" s="14"/>
      <c r="P16" s="23" t="s">
        <v>36</v>
      </c>
      <c r="Q16" s="20">
        <v>10</v>
      </c>
      <c r="R16" s="20">
        <v>6</v>
      </c>
      <c r="S16" s="20">
        <v>14</v>
      </c>
      <c r="T16" s="20">
        <v>10</v>
      </c>
      <c r="U16" s="20">
        <v>10</v>
      </c>
      <c r="V16" s="20">
        <v>19</v>
      </c>
      <c r="W16" s="20">
        <v>11</v>
      </c>
      <c r="X16" s="20">
        <v>20</v>
      </c>
      <c r="Y16" s="20">
        <v>15</v>
      </c>
      <c r="Z16" s="20">
        <v>8</v>
      </c>
      <c r="AA16" s="20">
        <v>11</v>
      </c>
      <c r="AB16" s="20">
        <v>8</v>
      </c>
      <c r="AC16" s="440">
        <f t="shared" si="3"/>
        <v>142</v>
      </c>
    </row>
    <row r="17" spans="1:30" ht="13.8" hidden="1" thickBot="1">
      <c r="A17" s="22" t="s">
        <v>37</v>
      </c>
      <c r="B17" s="20">
        <v>53</v>
      </c>
      <c r="C17" s="20">
        <v>39</v>
      </c>
      <c r="D17" s="20">
        <v>74</v>
      </c>
      <c r="E17" s="20">
        <v>64</v>
      </c>
      <c r="F17" s="20">
        <v>208</v>
      </c>
      <c r="G17" s="20">
        <v>491</v>
      </c>
      <c r="H17" s="20">
        <v>454</v>
      </c>
      <c r="I17" s="148">
        <v>1068</v>
      </c>
      <c r="J17" s="20">
        <v>568</v>
      </c>
      <c r="K17" s="20">
        <v>407</v>
      </c>
      <c r="L17" s="20">
        <v>228</v>
      </c>
      <c r="M17" s="20">
        <v>81</v>
      </c>
      <c r="N17" s="436">
        <f t="shared" si="2"/>
        <v>3735</v>
      </c>
      <c r="O17" s="14"/>
      <c r="P17" s="21" t="s">
        <v>37</v>
      </c>
      <c r="Q17" s="20">
        <v>12</v>
      </c>
      <c r="R17" s="20">
        <v>13</v>
      </c>
      <c r="S17" s="20">
        <v>46</v>
      </c>
      <c r="T17" s="20">
        <v>9</v>
      </c>
      <c r="U17" s="20">
        <v>20</v>
      </c>
      <c r="V17" s="20">
        <v>4</v>
      </c>
      <c r="W17" s="20">
        <v>8</v>
      </c>
      <c r="X17" s="20">
        <v>30</v>
      </c>
      <c r="Y17" s="20">
        <v>22</v>
      </c>
      <c r="Z17" s="20">
        <v>20</v>
      </c>
      <c r="AA17" s="20">
        <v>16</v>
      </c>
      <c r="AB17" s="20">
        <v>12</v>
      </c>
      <c r="AC17" s="444">
        <f t="shared" si="3"/>
        <v>212</v>
      </c>
    </row>
    <row r="18" spans="1:30" ht="13.8" hidden="1" thickBot="1">
      <c r="A18" s="22" t="s">
        <v>23</v>
      </c>
      <c r="B18" s="149">
        <v>67</v>
      </c>
      <c r="C18" s="149">
        <v>62</v>
      </c>
      <c r="D18" s="149">
        <v>57</v>
      </c>
      <c r="E18" s="149">
        <v>77</v>
      </c>
      <c r="F18" s="149">
        <v>473</v>
      </c>
      <c r="G18" s="149">
        <v>468</v>
      </c>
      <c r="H18" s="150">
        <v>659</v>
      </c>
      <c r="I18" s="149">
        <v>851</v>
      </c>
      <c r="J18" s="149">
        <v>542</v>
      </c>
      <c r="K18" s="149">
        <v>270</v>
      </c>
      <c r="L18" s="149">
        <v>208</v>
      </c>
      <c r="M18" s="149">
        <v>174</v>
      </c>
      <c r="N18" s="445">
        <f t="shared" si="2"/>
        <v>3908</v>
      </c>
      <c r="O18" s="14" t="s">
        <v>29</v>
      </c>
      <c r="P18" s="23" t="s">
        <v>23</v>
      </c>
      <c r="Q18" s="20">
        <v>6</v>
      </c>
      <c r="R18" s="20">
        <v>25</v>
      </c>
      <c r="S18" s="20">
        <v>29</v>
      </c>
      <c r="T18" s="20">
        <v>4</v>
      </c>
      <c r="U18" s="20">
        <v>17</v>
      </c>
      <c r="V18" s="20">
        <v>19</v>
      </c>
      <c r="W18" s="20">
        <v>14</v>
      </c>
      <c r="X18" s="20">
        <v>37</v>
      </c>
      <c r="Y18" s="24">
        <v>76</v>
      </c>
      <c r="Z18" s="20">
        <v>34</v>
      </c>
      <c r="AA18" s="20">
        <v>17</v>
      </c>
      <c r="AB18" s="20">
        <v>18</v>
      </c>
      <c r="AC18" s="444">
        <f t="shared" si="3"/>
        <v>296</v>
      </c>
    </row>
    <row r="19" spans="1:30">
      <c r="A19" s="25"/>
      <c r="B19" s="446"/>
      <c r="C19" s="446"/>
      <c r="D19" s="446"/>
      <c r="E19" s="446"/>
      <c r="F19" s="446"/>
      <c r="G19" s="446"/>
      <c r="H19" s="446"/>
      <c r="I19" s="446"/>
      <c r="J19" s="446"/>
      <c r="K19" s="446"/>
      <c r="L19" s="446"/>
      <c r="M19" s="446"/>
      <c r="N19" s="26"/>
      <c r="O19" s="14"/>
      <c r="P19" s="27"/>
      <c r="Q19" s="447"/>
      <c r="R19" s="447"/>
      <c r="S19" s="447"/>
      <c r="T19" s="447"/>
      <c r="U19" s="447"/>
      <c r="V19" s="447"/>
      <c r="W19" s="447"/>
      <c r="X19" s="447"/>
      <c r="Y19" s="447"/>
      <c r="Z19" s="447"/>
      <c r="AA19" s="447"/>
      <c r="AB19" s="447"/>
      <c r="AC19" s="446"/>
    </row>
    <row r="20" spans="1:30" ht="13.5" customHeight="1">
      <c r="A20" s="931" t="s">
        <v>309</v>
      </c>
      <c r="B20" s="932"/>
      <c r="C20" s="932"/>
      <c r="D20" s="932"/>
      <c r="E20" s="932"/>
      <c r="F20" s="932"/>
      <c r="G20" s="932"/>
      <c r="H20" s="932"/>
      <c r="I20" s="932"/>
      <c r="J20" s="932"/>
      <c r="K20" s="932"/>
      <c r="L20" s="932"/>
      <c r="M20" s="932"/>
      <c r="N20" s="933"/>
      <c r="O20" s="14"/>
      <c r="P20" s="931" t="str">
        <f>+A20</f>
        <v>※2022年 第14週（4/4～4/10） 現在</v>
      </c>
      <c r="Q20" s="932"/>
      <c r="R20" s="932"/>
      <c r="S20" s="932"/>
      <c r="T20" s="932"/>
      <c r="U20" s="932"/>
      <c r="V20" s="932"/>
      <c r="W20" s="932"/>
      <c r="X20" s="932"/>
      <c r="Y20" s="932"/>
      <c r="Z20" s="932"/>
      <c r="AA20" s="932"/>
      <c r="AB20" s="932"/>
      <c r="AC20" s="933"/>
    </row>
    <row r="21" spans="1:30" ht="13.8" thickBot="1">
      <c r="A21" s="28"/>
      <c r="B21" s="14"/>
      <c r="C21" s="14"/>
      <c r="D21" s="14"/>
      <c r="E21" s="14"/>
      <c r="F21" s="14"/>
      <c r="G21" s="14" t="s">
        <v>21</v>
      </c>
      <c r="H21" s="14"/>
      <c r="I21" s="14"/>
      <c r="J21" s="14"/>
      <c r="K21" s="14"/>
      <c r="L21" s="14"/>
      <c r="M21" s="14"/>
      <c r="N21" s="29"/>
      <c r="O21" s="14"/>
      <c r="P21" s="260"/>
      <c r="Q21" s="14"/>
      <c r="R21" s="14"/>
      <c r="S21" s="14"/>
      <c r="T21" s="14"/>
      <c r="U21" s="14"/>
      <c r="V21" s="14"/>
      <c r="W21" s="14"/>
      <c r="X21" s="14"/>
      <c r="Y21" s="14"/>
      <c r="Z21" s="14"/>
      <c r="AA21" s="14"/>
      <c r="AB21" s="14"/>
      <c r="AC21" s="31"/>
    </row>
    <row r="22" spans="1:30" ht="17.25" customHeight="1" thickBot="1">
      <c r="A22" s="28"/>
      <c r="B22" s="448" t="s">
        <v>241</v>
      </c>
      <c r="C22" s="14"/>
      <c r="D22" s="32" t="s">
        <v>277</v>
      </c>
      <c r="E22" s="33"/>
      <c r="F22" s="14"/>
      <c r="G22" s="14" t="s">
        <v>21</v>
      </c>
      <c r="H22" s="14"/>
      <c r="I22" s="14"/>
      <c r="J22" s="14"/>
      <c r="K22" s="14"/>
      <c r="L22" s="14"/>
      <c r="M22" s="14"/>
      <c r="N22" s="29"/>
      <c r="O22" s="151" t="s">
        <v>21</v>
      </c>
      <c r="P22" s="261"/>
      <c r="Q22" s="449" t="s">
        <v>242</v>
      </c>
      <c r="R22" s="918" t="s">
        <v>310</v>
      </c>
      <c r="S22" s="919"/>
      <c r="T22" s="14" t="s">
        <v>21</v>
      </c>
      <c r="U22" s="14"/>
      <c r="V22" s="14"/>
      <c r="W22" s="14"/>
      <c r="X22" s="14"/>
      <c r="Y22" s="14"/>
      <c r="Z22" s="14"/>
      <c r="AA22" s="14"/>
      <c r="AB22" s="14"/>
      <c r="AC22" s="31"/>
    </row>
    <row r="23" spans="1:30" ht="15" customHeight="1">
      <c r="A23" s="28"/>
      <c r="B23" s="14"/>
      <c r="C23" s="14"/>
      <c r="D23" s="14" t="s">
        <v>29</v>
      </c>
      <c r="E23" s="14"/>
      <c r="F23" s="14"/>
      <c r="G23" s="14"/>
      <c r="H23" s="14"/>
      <c r="I23" s="14"/>
      <c r="J23" s="14"/>
      <c r="K23" s="14"/>
      <c r="L23" s="14"/>
      <c r="M23" s="14"/>
      <c r="N23" s="29"/>
      <c r="O23" s="151" t="s">
        <v>21</v>
      </c>
      <c r="P23" s="260"/>
      <c r="Q23" s="14"/>
      <c r="R23" s="14"/>
      <c r="S23" s="14"/>
      <c r="T23" s="14"/>
      <c r="U23" s="14"/>
      <c r="V23" s="14"/>
      <c r="W23" s="14"/>
      <c r="X23" s="14"/>
      <c r="Y23" s="14"/>
      <c r="Z23" s="14"/>
      <c r="AA23" s="14"/>
      <c r="AB23" s="14"/>
      <c r="AC23" s="31"/>
    </row>
    <row r="24" spans="1:30" ht="9" customHeight="1">
      <c r="A24" s="28"/>
      <c r="B24" s="14"/>
      <c r="C24" s="14"/>
      <c r="D24" s="14"/>
      <c r="E24" s="14"/>
      <c r="F24" s="14"/>
      <c r="G24" s="14"/>
      <c r="H24" s="14"/>
      <c r="I24" s="14"/>
      <c r="J24" s="14"/>
      <c r="K24" s="14"/>
      <c r="L24" s="14"/>
      <c r="M24" s="14"/>
      <c r="N24" s="29"/>
      <c r="O24" s="151" t="s">
        <v>21</v>
      </c>
      <c r="P24" s="30"/>
      <c r="Q24" s="14"/>
      <c r="R24" s="14"/>
      <c r="S24" s="14"/>
      <c r="T24" s="14"/>
      <c r="U24" s="14"/>
      <c r="V24" s="14"/>
      <c r="W24" s="14"/>
      <c r="X24" s="14"/>
      <c r="Y24" s="14"/>
      <c r="Z24" s="14"/>
      <c r="AA24" s="14"/>
      <c r="AB24" s="14"/>
      <c r="AC24" s="31"/>
    </row>
    <row r="25" spans="1:30">
      <c r="A25" s="28"/>
      <c r="B25" s="14"/>
      <c r="C25" s="14"/>
      <c r="D25" s="14"/>
      <c r="E25" s="14"/>
      <c r="F25" s="14"/>
      <c r="G25" s="14"/>
      <c r="H25" s="14"/>
      <c r="I25" s="14"/>
      <c r="J25" s="14"/>
      <c r="K25" s="14"/>
      <c r="L25" s="14"/>
      <c r="M25" s="14"/>
      <c r="N25" s="29"/>
      <c r="O25" s="14" t="s">
        <v>21</v>
      </c>
      <c r="P25" s="16"/>
      <c r="AC25" s="34"/>
    </row>
    <row r="26" spans="1:30">
      <c r="A26" s="28"/>
      <c r="B26" s="14"/>
      <c r="C26" s="14"/>
      <c r="D26" s="14"/>
      <c r="E26" s="14"/>
      <c r="F26" s="14"/>
      <c r="G26" s="14"/>
      <c r="H26" s="14"/>
      <c r="I26" s="14"/>
      <c r="J26" s="14"/>
      <c r="K26" s="14"/>
      <c r="L26" s="14"/>
      <c r="M26" s="14"/>
      <c r="N26" s="29"/>
      <c r="O26" s="14" t="s">
        <v>21</v>
      </c>
      <c r="P26" s="16"/>
      <c r="AC26" s="34"/>
    </row>
    <row r="27" spans="1:30">
      <c r="A27" s="28"/>
      <c r="B27" s="14"/>
      <c r="C27" s="14"/>
      <c r="D27" s="14"/>
      <c r="E27" s="14"/>
      <c r="F27" s="14"/>
      <c r="G27" s="14"/>
      <c r="H27" s="14"/>
      <c r="I27" s="14"/>
      <c r="J27" s="14"/>
      <c r="K27" s="14"/>
      <c r="L27" s="14"/>
      <c r="M27" s="14"/>
      <c r="N27" s="29"/>
      <c r="O27" s="14" t="s">
        <v>21</v>
      </c>
      <c r="P27" s="16"/>
      <c r="AC27" s="34"/>
      <c r="AD27" s="339"/>
    </row>
    <row r="28" spans="1:30">
      <c r="A28" s="28"/>
      <c r="B28" s="14"/>
      <c r="C28" s="14"/>
      <c r="D28" s="14"/>
      <c r="E28" s="14"/>
      <c r="F28" s="14"/>
      <c r="G28" s="14"/>
      <c r="H28" s="14"/>
      <c r="I28" s="14"/>
      <c r="J28" s="14"/>
      <c r="K28" s="14"/>
      <c r="L28" s="14"/>
      <c r="M28" s="14"/>
      <c r="N28" s="29"/>
      <c r="O28" s="14"/>
      <c r="P28" s="16"/>
      <c r="AC28" s="34"/>
    </row>
    <row r="29" spans="1:30">
      <c r="A29" s="28"/>
      <c r="B29" s="14"/>
      <c r="C29" s="14"/>
      <c r="D29" s="14"/>
      <c r="E29" s="14"/>
      <c r="F29" s="14"/>
      <c r="G29" s="14"/>
      <c r="H29" s="14"/>
      <c r="I29" s="14"/>
      <c r="J29" s="14"/>
      <c r="K29" s="14"/>
      <c r="L29" s="14"/>
      <c r="M29" s="14"/>
      <c r="N29" s="29"/>
      <c r="O29" s="14"/>
      <c r="P29" s="16"/>
      <c r="AC29" s="34"/>
    </row>
    <row r="30" spans="1:30" ht="13.8" thickBot="1">
      <c r="A30" s="35"/>
      <c r="B30" s="36"/>
      <c r="C30" s="36"/>
      <c r="D30" s="36"/>
      <c r="E30" s="36"/>
      <c r="F30" s="36"/>
      <c r="G30" s="36"/>
      <c r="H30" s="36"/>
      <c r="I30" s="36"/>
      <c r="J30" s="36"/>
      <c r="K30" s="36"/>
      <c r="L30" s="36"/>
      <c r="M30" s="36"/>
      <c r="N30" s="37"/>
      <c r="O30" s="14"/>
      <c r="P30" s="38"/>
      <c r="Q30" s="39"/>
      <c r="R30" s="39"/>
      <c r="S30" s="39"/>
      <c r="T30" s="39"/>
      <c r="U30" s="39"/>
      <c r="V30" s="39"/>
      <c r="W30" s="39"/>
      <c r="X30" s="39"/>
      <c r="Y30" s="39"/>
      <c r="Z30" s="39"/>
      <c r="AA30" s="39"/>
      <c r="AB30" s="39"/>
      <c r="AC30" s="40"/>
    </row>
    <row r="31" spans="1:30">
      <c r="A31" s="41"/>
      <c r="C31" s="14"/>
      <c r="D31" s="14"/>
      <c r="E31" s="14"/>
      <c r="F31" s="14"/>
      <c r="G31" s="14"/>
      <c r="H31" s="14"/>
      <c r="I31" s="14"/>
      <c r="J31" s="14"/>
      <c r="K31" s="14"/>
      <c r="L31" s="14"/>
      <c r="M31" s="14"/>
      <c r="N31" s="14"/>
      <c r="O31" s="14"/>
    </row>
    <row r="32" spans="1:30">
      <c r="O32" s="14"/>
    </row>
    <row r="33" spans="1:29">
      <c r="K33" s="450" t="s">
        <v>29</v>
      </c>
      <c r="O33" s="14"/>
    </row>
    <row r="34" spans="1:29">
      <c r="O34" s="14"/>
    </row>
    <row r="35" spans="1:29">
      <c r="O35" s="14"/>
    </row>
    <row r="36" spans="1:29">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row>
    <row r="37" spans="1:29">
      <c r="Q37" s="187" t="s">
        <v>243</v>
      </c>
      <c r="R37" s="187"/>
      <c r="S37" s="187"/>
      <c r="T37" s="187"/>
      <c r="U37" s="187"/>
      <c r="V37" s="187"/>
      <c r="W37" s="187"/>
      <c r="X37" s="187"/>
    </row>
    <row r="38" spans="1:29">
      <c r="Q38" s="187" t="s">
        <v>244</v>
      </c>
      <c r="R38" s="187"/>
      <c r="S38" s="187"/>
      <c r="T38" s="187"/>
      <c r="U38" s="187"/>
      <c r="V38" s="187"/>
      <c r="W38" s="187"/>
      <c r="X38" s="187"/>
    </row>
  </sheetData>
  <mergeCells count="7">
    <mergeCell ref="R22:S22"/>
    <mergeCell ref="A1:N1"/>
    <mergeCell ref="P1:AC1"/>
    <mergeCell ref="A2:N2"/>
    <mergeCell ref="P2:AC2"/>
    <mergeCell ref="A20:N20"/>
    <mergeCell ref="P20:AC20"/>
  </mergeCells>
  <phoneticPr fontId="107"/>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スポンサー広告</vt:lpstr>
      <vt:lpstr>14　ノロウイルス関連情報 </vt:lpstr>
      <vt:lpstr>14 衛生訓話</vt:lpstr>
      <vt:lpstr>14　新型コロナウイルス情報</vt:lpstr>
      <vt:lpstr>14　食中毒記事等 </vt:lpstr>
      <vt:lpstr>14　海外情報</vt:lpstr>
      <vt:lpstr>13　感染症情報</vt:lpstr>
      <vt:lpstr>14　感染症統計</vt:lpstr>
      <vt:lpstr>14 食品回収</vt:lpstr>
      <vt:lpstr>14　食品表示</vt:lpstr>
      <vt:lpstr>14　 残留農薬　等 </vt:lpstr>
      <vt:lpstr>'13　感染症情報'!Print_Area</vt:lpstr>
      <vt:lpstr>'14　 残留農薬　等 '!Print_Area</vt:lpstr>
      <vt:lpstr>'14　ノロウイルス関連情報 '!Print_Area</vt:lpstr>
      <vt:lpstr>'14 衛生訓話'!Print_Area</vt:lpstr>
      <vt:lpstr>'14　海外情報'!Print_Area</vt:lpstr>
      <vt:lpstr>'14　感染症統計'!Print_Area</vt:lpstr>
      <vt:lpstr>'14　食中毒記事等 '!Print_Area</vt:lpstr>
      <vt:lpstr>'14 食品回収'!Print_Area</vt:lpstr>
      <vt:lpstr>'14　食品表示'!Print_Area</vt:lpstr>
      <vt:lpstr>スポンサー広告!Print_Area</vt:lpstr>
      <vt:lpstr>'14　 残留農薬　等 '!Print_Titles</vt:lpstr>
      <vt:lpstr>'14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2022-04-17T10:45:26Z</dcterms:modified>
</cp:coreProperties>
</file>