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13_ncr:1_{411E52A0-5381-408F-BB90-0EA1DF6B6503}"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13　ノロウイルス関連情報 " sheetId="101" r:id="rId3"/>
    <sheet name="13　新型コロナウイルス情報" sheetId="82" r:id="rId4"/>
    <sheet name="13　衛生訓話" sheetId="112" r:id="rId5"/>
    <sheet name="13　食中毒記事等 " sheetId="29" r:id="rId6"/>
    <sheet name="13　海外情報" sheetId="31" r:id="rId7"/>
    <sheet name="12　感染症情報" sheetId="103" r:id="rId8"/>
    <sheet name="13　感染症統計" sheetId="106" r:id="rId9"/>
    <sheet name="13 食品回収" sheetId="60" r:id="rId10"/>
    <sheet name="13　食品表示" sheetId="34" r:id="rId11"/>
    <sheet name="13 残留農薬　等 " sheetId="35" r:id="rId12"/>
  </sheets>
  <definedNames>
    <definedName name="_xlnm._FilterDatabase" localSheetId="2" hidden="1">'13　ノロウイルス関連情報 '!$A$22:$G$75</definedName>
    <definedName name="_xlnm._FilterDatabase" localSheetId="11" hidden="1">'13 残留農薬　等 '!$A$1:$C$1</definedName>
    <definedName name="_xlnm._FilterDatabase" localSheetId="5" hidden="1">'13　食中毒記事等 '!$A$1:$D$1</definedName>
    <definedName name="_xlnm.Print_Area" localSheetId="7">'12　感染症情報'!$A$1:$E$21</definedName>
    <definedName name="_xlnm.Print_Area" localSheetId="2">'13　ノロウイルス関連情報 '!$A$1:$N$84</definedName>
    <definedName name="_xlnm.Print_Area" localSheetId="4">'13　衛生訓話'!$A$1:$V$54</definedName>
    <definedName name="_xlnm.Print_Area" localSheetId="6">'13　海外情報'!$A$1:$C$38</definedName>
    <definedName name="_xlnm.Print_Area" localSheetId="8">'13　感染症統計'!$A$1:$AC$36</definedName>
    <definedName name="_xlnm.Print_Area" localSheetId="11">'13 残留農薬　等 '!$A$1:$A$16</definedName>
    <definedName name="_xlnm.Print_Area" localSheetId="5">'13　食中毒記事等 '!$A$1:$D$36</definedName>
    <definedName name="_xlnm.Print_Area" localSheetId="9">'13 食品回収'!$A$1:$E$33</definedName>
    <definedName name="_xlnm.Print_Area" localSheetId="10">'13　食品表示'!$A$1:$N$21</definedName>
    <definedName name="_xlnm.Print_Area" localSheetId="1">スポンサー広告!$C$1:$T$23</definedName>
    <definedName name="_xlnm.Print_Titles" localSheetId="11">'13 残留農薬　等 '!$1:$1</definedName>
    <definedName name="_xlnm.Print_Titles" localSheetId="5">'13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L30" i="82"/>
  <c r="B35" i="101"/>
  <c r="B36" i="101"/>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B19" i="78" l="1"/>
  <c r="N14" i="82"/>
  <c r="I22" i="82"/>
  <c r="B16" i="78"/>
  <c r="B9" i="78" l="1"/>
  <c r="C13" i="78" l="1"/>
  <c r="B13" i="78"/>
  <c r="B10" i="78" l="1"/>
  <c r="G75" i="101" l="1"/>
  <c r="F75" i="101" s="1"/>
  <c r="G74" i="101"/>
  <c r="G73" i="101"/>
  <c r="D10" i="78" s="1"/>
  <c r="N71" i="101"/>
  <c r="M71" i="101"/>
  <c r="G70" i="101"/>
  <c r="B70" i="101" s="1"/>
  <c r="G69" i="101"/>
  <c r="B69" i="101" s="1"/>
  <c r="G68" i="101"/>
  <c r="B68" i="101" s="1"/>
  <c r="G67" i="101"/>
  <c r="B67" i="101" s="1"/>
  <c r="G66" i="101"/>
  <c r="B66" i="101" s="1"/>
  <c r="G65" i="101"/>
  <c r="B65" i="101" s="1"/>
  <c r="G64" i="101"/>
  <c r="B64" i="101" s="1"/>
  <c r="G63" i="101"/>
  <c r="B63" i="101" s="1"/>
  <c r="G62" i="101"/>
  <c r="B62" i="101" s="1"/>
  <c r="G61" i="101"/>
  <c r="B61" i="101" s="1"/>
  <c r="G60" i="101"/>
  <c r="B60" i="101" s="1"/>
  <c r="G59" i="101"/>
  <c r="B59" i="101" s="1"/>
  <c r="G58" i="101"/>
  <c r="B58" i="101" s="1"/>
  <c r="G57" i="101"/>
  <c r="B57" i="101" s="1"/>
  <c r="G56" i="101"/>
  <c r="B56" i="101" s="1"/>
  <c r="G55" i="101"/>
  <c r="B55" i="101" s="1"/>
  <c r="G54" i="101"/>
  <c r="B54" i="101" s="1"/>
  <c r="G53" i="101"/>
  <c r="B53" i="101" s="1"/>
  <c r="G52" i="101"/>
  <c r="B52" i="101" s="1"/>
  <c r="G51" i="101"/>
  <c r="B51" i="101" s="1"/>
  <c r="G50" i="101"/>
  <c r="B50" i="101" s="1"/>
  <c r="G49" i="101"/>
  <c r="B49" i="101" s="1"/>
  <c r="G48" i="101"/>
  <c r="B48" i="101" s="1"/>
  <c r="G47" i="101"/>
  <c r="B47" i="101" s="1"/>
  <c r="G46" i="101"/>
  <c r="B46" i="101" s="1"/>
  <c r="G45" i="101"/>
  <c r="B45" i="101" s="1"/>
  <c r="G44" i="101"/>
  <c r="B44" i="101" s="1"/>
  <c r="G43" i="101"/>
  <c r="B43" i="101" s="1"/>
  <c r="G42" i="101"/>
  <c r="B42" i="101" s="1"/>
  <c r="G41" i="101"/>
  <c r="B41" i="101" s="1"/>
  <c r="G40" i="101"/>
  <c r="B40" i="101" s="1"/>
  <c r="G39" i="101"/>
  <c r="B39" i="101" s="1"/>
  <c r="G38" i="101"/>
  <c r="B38" i="101" s="1"/>
  <c r="G37" i="101"/>
  <c r="B37" i="101" s="1"/>
  <c r="G36" i="101"/>
  <c r="G35" i="101"/>
  <c r="G34" i="101"/>
  <c r="B34" i="101" s="1"/>
  <c r="G33" i="101"/>
  <c r="B33" i="101" s="1"/>
  <c r="G32" i="101"/>
  <c r="B32" i="101" s="1"/>
  <c r="G31" i="101"/>
  <c r="B31" i="101" s="1"/>
  <c r="G30" i="101"/>
  <c r="B30" i="101" s="1"/>
  <c r="G29" i="101"/>
  <c r="B29" i="101" s="1"/>
  <c r="G28" i="101"/>
  <c r="G27" i="101"/>
  <c r="B27" i="101" s="1"/>
  <c r="G26" i="101"/>
  <c r="B26" i="101" s="1"/>
  <c r="G25" i="101"/>
  <c r="B25" i="101" s="1"/>
  <c r="G24" i="101"/>
  <c r="B24" i="101" s="1"/>
  <c r="G23" i="101"/>
  <c r="B23" i="101" s="1"/>
  <c r="I74" i="101" l="1"/>
  <c r="I73" i="101"/>
  <c r="F10" i="78" s="1"/>
  <c r="M75" i="101"/>
  <c r="K75" i="101"/>
  <c r="K23" i="82" l="1"/>
  <c r="I21" i="82"/>
  <c r="K13" i="82" l="1"/>
  <c r="B14" i="78" l="1"/>
  <c r="L24" i="82" l="1"/>
  <c r="B18" i="78" l="1"/>
  <c r="K14" i="82" l="1"/>
  <c r="I13" i="82" l="1"/>
  <c r="L26" i="82" l="1"/>
  <c r="K27" i="82" l="1"/>
  <c r="K26" i="82"/>
  <c r="K18" i="82"/>
  <c r="K19" i="82"/>
  <c r="K20" i="82"/>
  <c r="K21" i="82"/>
  <c r="K22" i="82"/>
  <c r="K24" i="82"/>
  <c r="K25" i="82"/>
  <c r="K17" i="82"/>
  <c r="K16" i="82"/>
  <c r="K15" i="82"/>
  <c r="L15" i="82"/>
  <c r="I14" i="82" l="1"/>
  <c r="C14" i="78" l="1"/>
  <c r="L13" i="82"/>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<sst xmlns="http://schemas.openxmlformats.org/spreadsheetml/2006/main" count="712" uniqueCount="493">
  <si>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</si>
  <si>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</si>
  <si>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</si>
  <si>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</si>
  <si>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</si>
  <si>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</si>
  <si>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</si>
  <si>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</si>
  <si>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</si>
  <si>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</si>
  <si>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</si>
  <si>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</si>
  <si>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</si>
  <si>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</si>
  <si>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</si>
  <si>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</si>
  <si>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</si>
  <si>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</si>
  <si>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</si>
  <si>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</si>
  <si>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</si>
  <si>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</si>
  <si>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</si>
  <si>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</si>
  <si>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</si>
  <si>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</si>
  <si>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</si>
  <si>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</si>
  <si>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</si>
  <si>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</si>
  <si>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</si>
  <si>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</si>
  <si>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</si>
  <si>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</si>
  <si>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</si>
  <si>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</si>
  <si>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</si>
  <si>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</si>
  <si>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</si>
  <si>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</si>
  <si>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</si>
  <si>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</si>
  <si>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</si>
  <si>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</si>
  <si>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</si>
  <si>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</si>
  <si>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</si>
  <si>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</si>
  <si>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</si>
  <si>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</si>
  <si>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</si>
  <si>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</si>
  <si>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</si>
  <si>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</si>
  <si>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</si>
  <si>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</si>
  <si>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</si>
  <si>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</si>
  <si>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</si>
  <si>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</si>
  <si>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</si>
  <si>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</si>
  <si>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</si>
  <si>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</si>
  <si>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</si>
  <si>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</si>
  <si>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</si>
  <si>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</si>
  <si>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</si>
  <si>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</si>
  <si>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</si>
  <si>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</si>
  <si>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</si>
  <si>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</si>
  <si>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</si>
  <si>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</si>
  <si>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</si>
  <si>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</si>
  <si>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</si>
  <si>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</si>
  <si>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</si>
  <si>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</si>
  <si>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</si>
  <si>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</si>
  <si>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</si>
  <si>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</si>
  <si>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</si>
  <si>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</si>
  <si>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</si>
  <si>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</si>
  <si>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</si>
  <si>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</si>
  <si>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</si>
  <si>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</si>
  <si>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</si>
  <si>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</si>
  <si>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</si>
  <si>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</si>
  <si>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</si>
  <si>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</si>
  <si>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</si>
  <si>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</si>
  <si>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</si>
  <si>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</si>
  <si>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</si>
  <si>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</si>
  <si>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</si>
  <si>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</si>
  <si>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</si>
  <si>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</si>
  <si>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</si>
  <si>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</si>
  <si>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</si>
  <si>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</si>
  <si>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</si>
  <si>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</si>
  <si>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</si>
  <si>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</si>
  <si>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</si>
  <si>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</si>
  <si>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</si>
  <si>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</si>
  <si>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</si>
  <si>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</si>
  <si>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</si>
  <si>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</si>
  <si>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</si>
  <si>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</si>
  <si>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</si>
  <si>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</si>
  <si>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</si>
  <si>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</si>
  <si>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</si>
  <si>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</si>
  <si>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</si>
  <si>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</si>
  <si>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</si>
  <si>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</si>
  <si>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4"/>
  </si>
  <si>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</si>
  <si>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</si>
  <si>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</si>
  <si>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</si>
  <si>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</si>
  <si>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</si>
  <si>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</si>
  <si>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</si>
  <si>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</si>
  <si>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</si>
  <si>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</si>
  <si>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</si>
  <si>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</si>
  <si>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</si>
  <si>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</si>
  <si>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</si>
  <si>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</si>
  <si>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</si>
  <si>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</si>
  <si>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</si>
  <si>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</si>
  <si>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</si>
  <si>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</si>
  <si>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</si>
  <si>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</si>
  <si>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</si>
  <si>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</si>
  <si>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</si>
  <si>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</si>
  <si>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</si>
  <si>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</si>
  <si>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4"/>
  </si>
  <si>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4"/>
  </si>
  <si>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4"/>
  </si>
  <si>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4"/>
  </si>
  <si>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4"/>
  </si>
  <si>
    <t>　</t>
    <phoneticPr fontId="34"/>
  </si>
  <si>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</si>
  <si>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</si>
  <si>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</si>
  <si>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</si>
  <si>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</si>
  <si>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</si>
  <si>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</si>
  <si>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</si>
  <si>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</si>
  <si>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</si>
  <si>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</si>
  <si>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</si>
  <si>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</si>
  <si>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</si>
  <si>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</si>
  <si>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</si>
  <si>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</si>
  <si>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</si>
  <si>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</si>
  <si>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</si>
  <si>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フランス</t>
    <phoneticPr fontId="107"/>
  </si>
  <si>
    <t>ドイツ</t>
    <phoneticPr fontId="107"/>
  </si>
  <si>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</si>
  <si>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</si>
  <si>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7"/>
  </si>
  <si>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7"/>
  </si>
  <si>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7"/>
  </si>
  <si>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7"/>
  </si>
  <si>
    <t>3.  地域住民、同居者の参加団体に感染者が確認された段階</t>
    <phoneticPr fontId="107"/>
  </si>
  <si>
    <t>2021年</t>
  </si>
  <si>
    <t>2021年</t>
    <phoneticPr fontId="5"/>
  </si>
  <si>
    <t>日本</t>
    <rPh sb="0" eb="2">
      <t>ニホン</t>
    </rPh>
    <phoneticPr fontId="107"/>
  </si>
  <si>
    <t>・長期間休業に対する対策　従業員のケア</t>
    <phoneticPr fontId="107"/>
  </si>
  <si>
    <t>　</t>
    <phoneticPr fontId="107"/>
  </si>
  <si>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7"/>
  </si>
  <si>
    <t>PCR検査確認</t>
    <rPh sb="3" eb="5">
      <t>ケンサ</t>
    </rPh>
    <rPh sb="5" eb="7">
      <t>カクニン</t>
    </rPh>
    <phoneticPr fontId="107"/>
  </si>
  <si>
    <t>無症状なら１週間経過と就業制限</t>
    <rPh sb="0" eb="3">
      <t>ムショウジョウ</t>
    </rPh>
    <rPh sb="6" eb="8">
      <t>シュウカン</t>
    </rPh>
    <rPh sb="8" eb="10">
      <t>ケイカ</t>
    </rPh>
    <rPh sb="11" eb="13">
      <t>シュウギョウ</t>
    </rPh>
    <rPh sb="13" eb="15">
      <t>セイゲン</t>
    </rPh>
    <phoneticPr fontId="107"/>
  </si>
  <si>
    <t>★</t>
    <phoneticPr fontId="107"/>
  </si>
  <si>
    <t>★PCR+</t>
    <phoneticPr fontId="107"/>
  </si>
  <si>
    <t>保健所　　       医療機関</t>
    <phoneticPr fontId="107"/>
  </si>
  <si>
    <t>行動履歴整理</t>
    <rPh sb="0" eb="2">
      <t>コウドウ</t>
    </rPh>
    <rPh sb="2" eb="4">
      <t>リレキ</t>
    </rPh>
    <rPh sb="4" eb="6">
      <t>セイリ</t>
    </rPh>
    <phoneticPr fontId="107"/>
  </si>
  <si>
    <r>
      <rPr>
        <sz val="13"/>
        <color theme="0"/>
        <rFont val="ＭＳ Ｐゴシック"/>
        <family val="3"/>
        <charset val="128"/>
      </rPr>
      <t>南アフリカ</t>
    </r>
    <rPh sb="0" eb="1">
      <t>ミナミ</t>
    </rPh>
    <phoneticPr fontId="5"/>
  </si>
  <si>
    <t xml:space="preserve"> </t>
    <phoneticPr fontId="16"/>
  </si>
  <si>
    <t xml:space="preserve"> </t>
    <phoneticPr fontId="107"/>
  </si>
  <si>
    <t>厚生労働省：国内の発生状況など
https://www.mhlw.go.jp/stf/covid-19/kokunainohasseijoukyou.html#h2_1
厚生労働省：データからわかる－新型コロナウイルス感染症情報－
https：//covid19.mhlw.go.jp/</t>
    <phoneticPr fontId="107"/>
  </si>
  <si>
    <t>https://www.mhlw.go.jp/stf/covid-19/kokunainohasseijoukyou.html#h2_1</t>
    <phoneticPr fontId="107"/>
  </si>
  <si>
    <t>厚生労働省：データからわかる－新型コロナウイルス感染症情報－</t>
    <phoneticPr fontId="107"/>
  </si>
  <si>
    <t xml:space="preserve">
</t>
    <phoneticPr fontId="107"/>
  </si>
  <si>
    <t>https：//covid19.mhlw.go.jp/</t>
    <phoneticPr fontId="10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</si>
  <si>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</si>
  <si>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</si>
  <si>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r>
      <rPr>
        <sz val="13"/>
        <color theme="0"/>
        <rFont val="ＭＳ Ｐゴシック"/>
        <family val="3"/>
        <charset val="128"/>
      </rPr>
      <t>イラン</t>
    </r>
    <phoneticPr fontId="5"/>
  </si>
  <si>
    <r>
      <rPr>
        <sz val="13"/>
        <color theme="0"/>
        <rFont val="ＭＳ Ｐゴシック"/>
        <family val="3"/>
        <charset val="128"/>
      </rPr>
      <t>ロシア</t>
    </r>
    <phoneticPr fontId="5"/>
  </si>
  <si>
    <r>
      <rPr>
        <sz val="13"/>
        <color theme="0"/>
        <rFont val="ＭＳ Ｐゴシック"/>
        <family val="3"/>
        <charset val="128"/>
      </rPr>
      <t>ブラジル</t>
    </r>
    <phoneticPr fontId="5"/>
  </si>
  <si>
    <t>&gt;</t>
    <phoneticPr fontId="107"/>
  </si>
  <si>
    <r>
      <rPr>
        <sz val="13"/>
        <color theme="0"/>
        <rFont val="Inherit"/>
        <family val="2"/>
      </rPr>
      <t>スペイン</t>
    </r>
    <phoneticPr fontId="107"/>
  </si>
  <si>
    <r>
      <rPr>
        <sz val="13"/>
        <color theme="0"/>
        <rFont val="ＭＳ Ｐゴシック"/>
        <family val="3"/>
        <charset val="128"/>
      </rPr>
      <t>パキスタン</t>
    </r>
    <phoneticPr fontId="5"/>
  </si>
  <si>
    <r>
      <rPr>
        <sz val="13"/>
        <color theme="0"/>
        <rFont val="ＭＳ Ｐゴシック"/>
        <family val="3"/>
        <charset val="128"/>
      </rPr>
      <t>米国</t>
    </r>
    <rPh sb="0" eb="2">
      <t>ベイコク</t>
    </rPh>
    <phoneticPr fontId="5"/>
  </si>
  <si>
    <r>
      <rPr>
        <sz val="13"/>
        <color theme="0"/>
        <rFont val="ＭＳ Ｐゴシック"/>
        <family val="3"/>
        <charset val="128"/>
      </rPr>
      <t>インド</t>
    </r>
    <phoneticPr fontId="5"/>
  </si>
  <si>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</si>
  <si>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rPr>
        <sz val="13"/>
        <color theme="0"/>
        <rFont val="ＭＳ Ｐゴシック"/>
        <family val="3"/>
        <charset val="128"/>
      </rPr>
      <t>トルコ</t>
    </r>
    <phoneticPr fontId="5"/>
  </si>
  <si>
    <r>
      <rPr>
        <sz val="13"/>
        <color theme="0"/>
        <rFont val="ＭＳ Ｐゴシック"/>
        <family val="3"/>
        <charset val="128"/>
      </rPr>
      <t>チリ</t>
    </r>
    <phoneticPr fontId="5"/>
  </si>
  <si>
    <r>
      <rPr>
        <sz val="13"/>
        <color theme="0"/>
        <rFont val="ＭＳ Ｐゴシック"/>
        <family val="3"/>
        <charset val="128"/>
      </rPr>
      <t>メキシコ</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</si>
  <si>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</si>
  <si>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7"/>
  </si>
  <si>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</si>
  <si>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</si>
  <si>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</si>
  <si>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</si>
  <si>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</si>
  <si>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</si>
  <si>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7"/>
  </si>
  <si>
    <t xml:space="preserve">腸チフス
</t>
    <rPh sb="0" eb="1">
      <t>チョウレイカンセンチイキ</t>
    </rPh>
    <phoneticPr fontId="5"/>
  </si>
  <si>
    <t>腸チフス1例 感染地域：インド</t>
    <phoneticPr fontId="107"/>
  </si>
  <si>
    <t>　    レベル2</t>
    <phoneticPr fontId="5"/>
  </si>
  <si>
    <t>8．衛生訓話</t>
    <rPh sb="2" eb="4">
      <t>エイセイ</t>
    </rPh>
    <rPh sb="4" eb="6">
      <t>クンワ</t>
    </rPh>
    <phoneticPr fontId="5"/>
  </si>
  <si>
    <t>12-21年月平均</t>
  </si>
  <si>
    <t>南アフリカの     ο株は1ヶ月で終息している</t>
    <rPh sb="0" eb="1">
      <t>ミナミ</t>
    </rPh>
    <rPh sb="12" eb="13">
      <t>カブ</t>
    </rPh>
    <rPh sb="16" eb="17">
      <t>ゲツ</t>
    </rPh>
    <rPh sb="18" eb="20">
      <t>シュウソク</t>
    </rPh>
    <phoneticPr fontId="107"/>
  </si>
  <si>
    <t xml:space="preserve">           </t>
    <phoneticPr fontId="107"/>
  </si>
  <si>
    <t xml:space="preserve">             南アフリカ</t>
    <rPh sb="13" eb="14">
      <t>ミナミ</t>
    </rPh>
    <phoneticPr fontId="107"/>
  </si>
  <si>
    <t>　　　　　　　</t>
    <phoneticPr fontId="107"/>
  </si>
  <si>
    <t>　　日本でのο株の感染は80,000～120,000人/日で約一ヵ月　</t>
    <phoneticPr fontId="107"/>
  </si>
  <si>
    <t>　　　　1月下旬から2月下旬</t>
    <rPh sb="5" eb="6">
      <t>ガツ</t>
    </rPh>
    <rPh sb="6" eb="8">
      <t>ゲジュン</t>
    </rPh>
    <rPh sb="11" eb="12">
      <t>ガツ</t>
    </rPh>
    <rPh sb="12" eb="14">
      <t>ゲシュン</t>
    </rPh>
    <phoneticPr fontId="107"/>
  </si>
  <si>
    <t>OPR+   N+   S-</t>
    <phoneticPr fontId="107"/>
  </si>
  <si>
    <t>新型コロナウイルスの感染予防には、75%アルコールが最も効果的　</t>
    <rPh sb="0" eb="2">
      <t>シンガタ</t>
    </rPh>
    <rPh sb="10" eb="14">
      <t>カンセンヨボウ</t>
    </rPh>
    <rPh sb="26" eb="27">
      <t>モット</t>
    </rPh>
    <rPh sb="28" eb="31">
      <t>コウカテキ</t>
    </rPh>
    <phoneticPr fontId="107"/>
  </si>
  <si>
    <t>標準価格</t>
    <rPh sb="0" eb="4">
      <t>ヒョウジュンカカク</t>
    </rPh>
    <phoneticPr fontId="107"/>
  </si>
  <si>
    <t>500円</t>
    <rPh sb="3" eb="4">
      <t>エン</t>
    </rPh>
    <phoneticPr fontId="107"/>
  </si>
  <si>
    <t>400ml</t>
    <phoneticPr fontId="107"/>
  </si>
  <si>
    <t>5,000円</t>
    <rPh sb="5" eb="6">
      <t>エン</t>
    </rPh>
    <phoneticPr fontId="107"/>
  </si>
  <si>
    <t>5,000ml</t>
    <phoneticPr fontId="107"/>
  </si>
  <si>
    <t>1,200円／l</t>
    <rPh sb="5" eb="6">
      <t>エン</t>
    </rPh>
    <phoneticPr fontId="107"/>
  </si>
  <si>
    <t>1,000円／l</t>
    <rPh sb="5" eb="6">
      <t>エン</t>
    </rPh>
    <phoneticPr fontId="107"/>
  </si>
  <si>
    <t>食品添加物　75%アルコール</t>
    <rPh sb="0" eb="5">
      <t>ショクヒンテンカブツ</t>
    </rPh>
    <phoneticPr fontId="107"/>
  </si>
  <si>
    <t>8,000円　送料込み</t>
    <rPh sb="5" eb="6">
      <t>エン</t>
    </rPh>
    <rPh sb="7" eb="10">
      <t>ソウリョウコ</t>
    </rPh>
    <phoneticPr fontId="107"/>
  </si>
  <si>
    <t>１8,000ml</t>
    <phoneticPr fontId="107"/>
  </si>
  <si>
    <t>まだしばらく続ける安心安全手指消毒は仕事始め、途中、仕事終わりに</t>
    <rPh sb="6" eb="7">
      <t>ツヅ</t>
    </rPh>
    <rPh sb="9" eb="11">
      <t>アンシン</t>
    </rPh>
    <rPh sb="11" eb="13">
      <t>アンゼン</t>
    </rPh>
    <rPh sb="13" eb="17">
      <t>シュシショウドク</t>
    </rPh>
    <rPh sb="18" eb="21">
      <t>シゴトハジ</t>
    </rPh>
    <rPh sb="23" eb="25">
      <t>トチュウ</t>
    </rPh>
    <rPh sb="26" eb="29">
      <t>シゴトオ</t>
    </rPh>
    <phoneticPr fontId="107"/>
  </si>
  <si>
    <t>お見積り、ご注文はこちらから</t>
    <rPh sb="1" eb="3">
      <t>ミツモ</t>
    </rPh>
    <rPh sb="6" eb="8">
      <t>チュウモン</t>
    </rPh>
    <phoneticPr fontId="107"/>
  </si>
  <si>
    <t>株式会社Food・Safety</t>
    <rPh sb="0" eb="4">
      <t>カブシキガイシャ</t>
    </rPh>
    <phoneticPr fontId="107"/>
  </si>
  <si>
    <t>株式会社Food・Safety</t>
    <phoneticPr fontId="107"/>
  </si>
  <si>
    <t>ノロウイルス指数平年より低いものの感染中</t>
    <rPh sb="6" eb="8">
      <t>シスウ</t>
    </rPh>
    <rPh sb="8" eb="10">
      <t>ヘイネン</t>
    </rPh>
    <rPh sb="12" eb="13">
      <t>ヒク</t>
    </rPh>
    <rPh sb="17" eb="20">
      <t>カンセンチュウ</t>
    </rPh>
    <phoneticPr fontId="5"/>
  </si>
  <si>
    <t>2022年</t>
    <phoneticPr fontId="5"/>
  </si>
  <si>
    <t>1月</t>
    <phoneticPr fontId="107"/>
  </si>
  <si>
    <t>なんと　444円／l</t>
    <rPh sb="7" eb="8">
      <t>エン</t>
    </rPh>
    <phoneticPr fontId="107"/>
  </si>
  <si>
    <t>ノロウイルスが流行しています</t>
    <rPh sb="7" eb="9">
      <t>リュウコウ</t>
    </rPh>
    <phoneticPr fontId="5"/>
  </si>
  <si>
    <t>必要な人だけ病院措置であとは自宅療養が必要な対策</t>
    <rPh sb="0" eb="2">
      <t>ヒツヨウ</t>
    </rPh>
    <rPh sb="3" eb="4">
      <t>ヒト</t>
    </rPh>
    <rPh sb="6" eb="8">
      <t>ビョウイン</t>
    </rPh>
    <rPh sb="8" eb="10">
      <t>ソチ</t>
    </rPh>
    <rPh sb="14" eb="18">
      <t>ジタクリョウヨウ</t>
    </rPh>
    <rPh sb="19" eb="21">
      <t>ヒツヨウ</t>
    </rPh>
    <rPh sb="22" eb="24">
      <t>タイサク</t>
    </rPh>
    <phoneticPr fontId="107"/>
  </si>
  <si>
    <r>
      <rPr>
        <sz val="13"/>
        <color theme="0"/>
        <rFont val="ＭＳ Ｐゴシック"/>
        <family val="3"/>
        <charset val="128"/>
      </rPr>
      <t>カナダ</t>
    </r>
    <phoneticPr fontId="5"/>
  </si>
  <si>
    <r>
      <t xml:space="preserve">タイトル </t>
    </r>
    <r>
      <rPr>
        <sz val="14"/>
        <color theme="0"/>
        <rFont val="ＭＳ Ｐゴシック"/>
        <family val="3"/>
        <charset val="128"/>
      </rPr>
      <t>(賞味期タイトル限・アレルゲンミスで回収が目立ちました!!)</t>
    </r>
    <rPh sb="6" eb="8">
      <t>ショウミ</t>
    </rPh>
    <rPh sb="8" eb="9">
      <t>キ</t>
    </rPh>
    <rPh sb="13" eb="14">
      <t>キリ</t>
    </rPh>
    <rPh sb="23" eb="25">
      <t>カイシュウ</t>
    </rPh>
    <rPh sb="26" eb="28">
      <t>メダ</t>
    </rPh>
    <phoneticPr fontId="5"/>
  </si>
  <si>
    <t>南アフリカではピークアウト　まもなく日本でもピークアウトが始まります</t>
    <rPh sb="0" eb="1">
      <t>ミナミ</t>
    </rPh>
    <rPh sb="18" eb="20">
      <t>ニホン</t>
    </rPh>
    <rPh sb="29" eb="30">
      <t>ハジ</t>
    </rPh>
    <phoneticPr fontId="107"/>
  </si>
  <si>
    <t>皆様  週刊情報2022-4を配信いたします</t>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</si>
  <si>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</si>
  <si>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</si>
  <si>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r>
      <rPr>
        <b/>
        <sz val="18"/>
        <color rgb="FFFF0000"/>
        <rFont val="ＭＳ Ｐゴシック"/>
        <family val="2"/>
        <charset val="128"/>
      </rPr>
      <t>　　　　　　　　日本国内のワクチン接種状況</t>
    </r>
    <r>
      <rPr>
        <b/>
        <sz val="18"/>
        <color rgb="FFFF0000"/>
        <rFont val="Arial"/>
        <family val="2"/>
      </rPr>
      <t xml:space="preserve">      </t>
    </r>
    <r>
      <rPr>
        <b/>
        <sz val="12"/>
        <color rgb="FFFF0000"/>
        <rFont val="Arial"/>
        <family val="2"/>
      </rPr>
      <t>https://github.com/owid/covid-19-data/blob/master/public/data/vaccinations/country_data/Japan.csv</t>
    </r>
    <r>
      <rPr>
        <b/>
        <sz val="18"/>
        <color rgb="FFFF0000"/>
        <rFont val="Arial"/>
        <family val="2"/>
      </rPr>
      <t xml:space="preserve">
</t>
    </r>
    <r>
      <rPr>
        <b/>
        <sz val="18"/>
        <color rgb="FFFF0000"/>
        <rFont val="ＭＳ Ｐゴシック"/>
        <family val="2"/>
        <charset val="128"/>
      </rPr>
      <t>　　　　　　　　  　    　　　</t>
    </r>
    <r>
      <rPr>
        <b/>
        <sz val="18"/>
        <color rgb="FFFF0000"/>
        <rFont val="Arial"/>
        <family val="2"/>
      </rPr>
      <t xml:space="preserve">	 3</t>
    </r>
    <r>
      <rPr>
        <b/>
        <sz val="18"/>
        <color rgb="FFFF0000"/>
        <rFont val="ＭＳ Ｐゴシック"/>
        <family val="2"/>
        <charset val="128"/>
      </rPr>
      <t xml:space="preserve">回数接種　　ワクチン接種率             </t>
    </r>
    <r>
      <rPr>
        <b/>
        <sz val="18"/>
        <color rgb="FFFF0000"/>
        <rFont val="Arial"/>
        <family val="2"/>
      </rPr>
      <t xml:space="preserve">
2</t>
    </r>
    <r>
      <rPr>
        <b/>
        <sz val="18"/>
        <color rgb="FFFF0000"/>
        <rFont val="ＭＳ Ｐゴシック"/>
        <family val="2"/>
        <charset val="128"/>
      </rPr>
      <t>月25日（金）</t>
    </r>
    <r>
      <rPr>
        <b/>
        <sz val="18"/>
        <color rgb="FFFF0000"/>
        <rFont val="Arial"/>
        <family val="2"/>
      </rPr>
      <t xml:space="preserve">  </t>
    </r>
    <r>
      <rPr>
        <b/>
        <sz val="18"/>
        <color rgb="FFFF0000"/>
        <rFont val="ＭＳ Ｐゴシック"/>
        <family val="2"/>
        <charset val="128"/>
      </rPr>
      <t>首相官邸</t>
    </r>
    <r>
      <rPr>
        <b/>
        <sz val="18"/>
        <color rgb="FFFF0000"/>
        <rFont val="Arial"/>
        <family val="2"/>
      </rPr>
      <t xml:space="preserve">     </t>
    </r>
    <r>
      <rPr>
        <b/>
        <sz val="18"/>
        <color rgb="FFFF0000"/>
        <rFont val="ＭＳ Ｐゴシック"/>
        <family val="2"/>
        <charset val="128"/>
      </rPr>
      <t xml:space="preserve">    21</t>
    </r>
    <r>
      <rPr>
        <b/>
        <sz val="18"/>
        <color rgb="FFFF0000"/>
        <rFont val="Arial"/>
        <family val="2"/>
      </rPr>
      <t>,919,938</t>
    </r>
    <r>
      <rPr>
        <b/>
        <sz val="18"/>
        <color rgb="FFFF0000"/>
        <rFont val="ＭＳ Ｐゴシック"/>
        <family val="2"/>
        <charset val="128"/>
      </rPr>
      <t>　</t>
    </r>
    <r>
      <rPr>
        <b/>
        <sz val="18"/>
        <color rgb="FFFF0000"/>
        <rFont val="Arial"/>
        <family val="2"/>
      </rPr>
      <t xml:space="preserve">    </t>
    </r>
    <r>
      <rPr>
        <b/>
        <sz val="18"/>
        <color rgb="FFFF0000"/>
        <rFont val="ＭＳ Ｐゴシック"/>
        <family val="2"/>
        <charset val="128"/>
      </rPr>
      <t>　　17.3</t>
    </r>
    <r>
      <rPr>
        <b/>
        <sz val="18"/>
        <color rgb="FFFF0000"/>
        <rFont val="Arial"/>
        <family val="2"/>
      </rPr>
      <t xml:space="preserve">%                 </t>
    </r>
    <r>
      <rPr>
        <b/>
        <sz val="18"/>
        <color rgb="FFFF0000"/>
        <rFont val="ＭＳ Ｐゴシック"/>
        <family val="2"/>
        <charset val="128"/>
      </rPr>
      <t xml:space="preserve">　   </t>
    </r>
    <r>
      <rPr>
        <b/>
        <sz val="18"/>
        <color rgb="FFFF0000"/>
        <rFont val="Arial"/>
        <family val="2"/>
      </rPr>
      <t xml:space="preserve"> 
----------------------------------------------------------------------------------------    </t>
    </r>
    <rPh sb="64" eb="67">
      <t>シュヨウコク</t>
    </rPh>
    <rPh sb="67" eb="68">
      <t>チュウ</t>
    </rPh>
    <rPh sb="76" eb="78">
      <t>ガンバ</t>
    </rPh>
    <rPh sb="79" eb="80">
      <t>ハジマンカイガンバ</t>
    </rPh>
    <rPh sb="178" eb="179">
      <t>カ</t>
    </rPh>
    <rPh sb="179" eb="180">
      <t>キン</t>
    </rPh>
    <rPh sb="183" eb="187">
      <t>シュショウカンテイ</t>
    </rPh>
    <rPh sb="242" eb="244">
      <t>テイド</t>
    </rPh>
    <phoneticPr fontId="107"/>
  </si>
  <si>
    <t>春のキャンペーン価格</t>
    <rPh sb="0" eb="1">
      <t>ハル</t>
    </rPh>
    <rPh sb="8" eb="10">
      <t>カカク</t>
    </rPh>
    <phoneticPr fontId="107"/>
  </si>
  <si>
    <t xml:space="preserve">  
</t>
    <phoneticPr fontId="16"/>
  </si>
  <si>
    <t>毎週　　ひとつ　　覚えていきましょう</t>
    <phoneticPr fontId="5"/>
  </si>
  <si>
    <t>-</t>
    <phoneticPr fontId="107"/>
  </si>
  <si>
    <t>掲載なし</t>
    <rPh sb="0" eb="2">
      <t>ケイサイ</t>
    </rPh>
    <phoneticPr fontId="34"/>
  </si>
  <si>
    <t>2022/11週</t>
    <phoneticPr fontId="5"/>
  </si>
  <si>
    <t>管理レベル「2」　</t>
    <phoneticPr fontId="5"/>
  </si>
  <si>
    <t xml:space="preserve"> 商品名                                                                   会社名 食品名称                                           機能性関与成分  含有量            届出効果(略)         届出日
G1182	【G1182】
熟成発酵キムチ王（白菜キムチ）	株式会社パシオン	はくさいキムチ（刻み）	フラクトオリゴ糖	3g	お腹の調子を整える	2022/01/29
	G1153	【G1153】
豊熟黒大蒜　機能性表示食品	株式会社スパン・ライフ	加工にんにく	GABA	12.3mg	血圧を下げる	2022/01/26
	G1142	【G1142】
弁天丸ほうれん草	大協青果株式会社	ホウレンソウ	ルテイン	10mg	光による刺激から目を保護するとされる網膜（黄斑部）色素を増加させる	2022/01/24
	G1139	【G1139】
黒の恵み　機能性表示食品	有限会社奈良岡ファーム	加工にんにく	GABA	12.3㎎	血圧を下げる	2022/01/22
	G1127	【G1127】
熟成黒にんにく　機能性表示食品	株式会社たから	にんにく加工品	GABA	12.3ｍｇ	血圧を下げる	2022/01/19</t>
    <phoneticPr fontId="16"/>
  </si>
  <si>
    <t>2022/12週</t>
    <phoneticPr fontId="5"/>
  </si>
  <si>
    <t>Reported 4/3　 7:20 (前週より1,079万人) 　　世界は感染　第四波は終息中、アジアでは一部拡大傾向</t>
    <rPh sb="20" eb="22">
      <t>ゼンシュウ</t>
    </rPh>
    <rPh sb="21" eb="22">
      <t>シュウ</t>
    </rPh>
    <rPh sb="22" eb="23">
      <t>ゼンシュウ</t>
    </rPh>
    <rPh sb="29" eb="31">
      <t>マンニン</t>
    </rPh>
    <rPh sb="35" eb="37">
      <t>セカイ</t>
    </rPh>
    <rPh sb="38" eb="40">
      <t>カンセン</t>
    </rPh>
    <rPh sb="41" eb="43">
      <t>ダイヨン</t>
    </rPh>
    <rPh sb="43" eb="44">
      <t>ナミ</t>
    </rPh>
    <rPh sb="45" eb="47">
      <t>シュウソク</t>
    </rPh>
    <rPh sb="47" eb="48">
      <t>チュウ</t>
    </rPh>
    <rPh sb="54" eb="56">
      <t>イチブ</t>
    </rPh>
    <rPh sb="56" eb="60">
      <t>カクダイケイコウ</t>
    </rPh>
    <phoneticPr fontId="5"/>
  </si>
  <si>
    <t>中国</t>
    <rPh sb="0" eb="2">
      <t>チュウゴク</t>
    </rPh>
    <phoneticPr fontId="107"/>
  </si>
  <si>
    <t>当初1-2か月で終息かと考えていたオミクロン株は変異しながら高止まり</t>
    <rPh sb="0" eb="2">
      <t>トウショ</t>
    </rPh>
    <rPh sb="6" eb="7">
      <t>ゲツ</t>
    </rPh>
    <rPh sb="8" eb="10">
      <t>シュウソク</t>
    </rPh>
    <rPh sb="12" eb="13">
      <t>カンガ</t>
    </rPh>
    <rPh sb="22" eb="23">
      <t>カブ</t>
    </rPh>
    <rPh sb="24" eb="26">
      <t>ヘンイ</t>
    </rPh>
    <rPh sb="30" eb="32">
      <t>タカド</t>
    </rPh>
    <phoneticPr fontId="107"/>
  </si>
  <si>
    <t>　　　　　欧州</t>
    <rPh sb="5" eb="7">
      <t>オウシュウ</t>
    </rPh>
    <phoneticPr fontId="107"/>
  </si>
  <si>
    <t>かなり少ない</t>
    <rPh sb="3" eb="4">
      <t>スク</t>
    </rPh>
    <phoneticPr fontId="107"/>
  </si>
  <si>
    <t>やや少なす</t>
    <rPh sb="2" eb="3">
      <t>スク</t>
    </rPh>
    <phoneticPr fontId="5"/>
  </si>
  <si>
    <t>　↓　職場の先輩は以下のことを理解して　わかり易く　指導しましょう　↓</t>
    <phoneticPr fontId="5"/>
  </si>
  <si>
    <t>ノロウイルス集団発生 北上市内保育所｜Iwanichi Online 岩手日日新聞社 
Iwanichi Online 岩手日日新聞社 
県医療政策室は３１日、北上市内の保育所（園児１５５人、職員３４人）でノロウイルスによる感染性胃腸炎が集団発生したと発表した。</t>
    <phoneticPr fontId="107"/>
  </si>
  <si>
    <t>岩手新報</t>
    <rPh sb="0" eb="2">
      <t>イワテ</t>
    </rPh>
    <rPh sb="2" eb="4">
      <t>シンポウ</t>
    </rPh>
    <phoneticPr fontId="107"/>
  </si>
  <si>
    <t xml:space="preserve"> GⅡ　12週　0例</t>
    <rPh sb="6" eb="7">
      <t>シュウ</t>
    </rPh>
    <phoneticPr fontId="5"/>
  </si>
  <si>
    <t xml:space="preserve"> GⅡ　13週　0例</t>
    <rPh sb="9" eb="10">
      <t>レイ</t>
    </rPh>
    <phoneticPr fontId="5"/>
  </si>
  <si>
    <t>今週のニュース（Noroｖｉｒｕｓ）　(4/4-4/10)</t>
    <rPh sb="0" eb="2">
      <t>コンシュウ</t>
    </rPh>
    <phoneticPr fontId="5"/>
  </si>
  <si>
    <t>食中毒情報　(4/4-4/10)</t>
    <rPh sb="0" eb="3">
      <t>ショクチュウドク</t>
    </rPh>
    <rPh sb="3" eb="5">
      <t>ジョウホウ</t>
    </rPh>
    <phoneticPr fontId="5"/>
  </si>
  <si>
    <t>海外情報　(4/4-4/10)</t>
    <rPh sb="0" eb="2">
      <t>カイガイ</t>
    </rPh>
    <rPh sb="2" eb="4">
      <t>ジョウホウ</t>
    </rPh>
    <phoneticPr fontId="5"/>
  </si>
  <si>
    <t>食品リコール・回収情報　 　(4/4-4/10)</t>
    <rPh sb="0" eb="2">
      <t>ショクヒン</t>
    </rPh>
    <rPh sb="7" eb="9">
      <t>カイシュウ</t>
    </rPh>
    <rPh sb="9" eb="11">
      <t>ジョウホウ</t>
    </rPh>
    <phoneticPr fontId="5"/>
  </si>
  <si>
    <t>機能性表示食 4/10現在　5,281品目です　(A18,A89,A178,A217を除く)</t>
    <phoneticPr fontId="16"/>
  </si>
  <si>
    <t>食品表示　(4/4-4/10)</t>
    <rPh sb="0" eb="2">
      <t>ショクヒン</t>
    </rPh>
    <rPh sb="2" eb="4">
      <t>ヒョウジ</t>
    </rPh>
    <phoneticPr fontId="5"/>
  </si>
  <si>
    <t>残留農薬 (4/4-4/10)</t>
    <rPh sb="0" eb="2">
      <t>ザンリュウ</t>
    </rPh>
    <rPh sb="2" eb="3">
      <t>ノウ</t>
    </rPh>
    <rPh sb="3" eb="4">
      <t>ヤク</t>
    </rPh>
    <phoneticPr fontId="5"/>
  </si>
  <si>
    <t>新型指定感染症情報  新規死者数 103</t>
    <rPh sb="0" eb="2">
      <t>シンガタ</t>
    </rPh>
    <rPh sb="2" eb="4">
      <t>シテイ</t>
    </rPh>
    <rPh sb="4" eb="7">
      <t>カンセンショウ</t>
    </rPh>
    <rPh sb="7" eb="9">
      <t>ジョウホウ</t>
    </rPh>
    <rPh sb="11" eb="13">
      <t>シンキ</t>
    </rPh>
    <rPh sb="13" eb="16">
      <t>シシャスウ</t>
    </rPh>
    <phoneticPr fontId="5"/>
  </si>
  <si>
    <t>岩国市内の飲食店の仕出し弁当を食べた男女９人が、おう吐や下痢などの症状を訴え、県は、弁当が原因のノロウイルスによる食中毒と断定し、この飲食店を７日から３日間の営業停止処分にしました。</t>
    <phoneticPr fontId="107"/>
  </si>
  <si>
    <t>NHK</t>
    <phoneticPr fontId="107"/>
  </si>
  <si>
    <t>船橋市保健所は6日、同市内の保育園1カ所で、ノロウイルスによる感染性胃腸炎の集団感染が起きたと発表した。園児39人と職員1人の計40人に嘔吐（おうと）や下痢の症状が出たが、いずれも軽症で、快方に向かっている。</t>
    <phoneticPr fontId="107"/>
  </si>
  <si>
    <t>千葉日報</t>
    <rPh sb="0" eb="4">
      <t>チバニッポウ</t>
    </rPh>
    <phoneticPr fontId="107"/>
  </si>
  <si>
    <t>サンシャインシティーズ</t>
    <phoneticPr fontId="107"/>
  </si>
  <si>
    <t>この度、サンシャイン60 スカイレストラン「ジンジャーズビーチサンシャイン」の従業員が、4月2日(土)にノロウイルスに感染していたことが判明いたしました。
感染確認以降、保健所と連携の上対応し、当該店舗につきましては、併せて安全を期し休業をしておりますが、サンシャインシティを日頃よりご利用いただいておりますお客様ならびに多くの関係者の皆様に、多大なご心配をおかけしましたことを深くお詫び申し上げます。</t>
    <phoneticPr fontId="107"/>
  </si>
  <si>
    <t>「キンダー」卵形チョコ回収 サルモネラ食中毒との関連疑いで</t>
    <phoneticPr fontId="16"/>
  </si>
  <si>
    <t>イタリア菓子大手フェレロ（Ferrero）は5日、「キンダー（Kinder）」ブランドの卵形チョコレートなどを欧州の一部諸国で回収したと発表した。サルモネラ菌の食中毒との関連が取り沙汰されたことを受けての予防措置と説明している。
粉ミルクにサルモネラ汚染の疑い、仏大手が世界で回収 対象7000トンか（2017年）
　フェレロはAFPに対し、卵形チョコにおもちゃが入った「キンダーサプライズ（Kinder Surprise）」などの商品へのサルモネラ菌混入は、現時点では実証されていないものの、念のため自主回収したと述べた。　対象商品はベルギー・アルロン（Arlon）のフェレロ工場で製造され、ベルギー、英国、フランス、ドイツ、スウェーデンで発売されたもの。　英当局は5日、サルモネラ食中毒の患者は63人に上っていると発表。また仏保健当局によると、国内で患者21人が報告されており、うち15人が回収対象になっているキンダー製品を食べたと証言している。患者の平均年齢は4歳。
　仏当局は、英仏で確認されたサルモネラ菌は同株で、アルロン工場で作られたキンダー製品と関連があると指摘している。　一方フェレロは4日、仏語版の自社サイトで「出荷されたキンダー製品からはサルモネラ菌は検出されておらず、消費者からの苦情もない」と説明した。　欧州は約2週間後に、キリスト教の復活祭「イースター」を迎える。それを前に、キンダーの卵形チョコも先月から店頭に並んでいたが、関係商品は撤去された。</t>
    <phoneticPr fontId="16"/>
  </si>
  <si>
    <t>イタリア</t>
    <phoneticPr fontId="16"/>
  </si>
  <si>
    <t>JIJI.com</t>
    <phoneticPr fontId="16"/>
  </si>
  <si>
    <t>https://news.yahoo.co.jp/articles/ccc0d4afc95ca882953fa488ed89ca86a2bfbb51</t>
    <phoneticPr fontId="16"/>
  </si>
  <si>
    <t>ふぐ食中毒の発生について</t>
    <phoneticPr fontId="16"/>
  </si>
  <si>
    <t>４月７日（木）午前８時３０分頃、市内の医療機関から、ふぐによる食中毒が疑われる患者が救急搬送されたとの報告が広島市保健所にあった。
　調査の結果、患者は、４月６日（水）に、自身が経営する飲食店でふぐを調理し、午後８時頃に茹でた肝を一人で食べ、翌日午前４時頃から、手足や口のしびれ、歩行困難等の症状を呈したため、救急車で医療機関に搬送され入院した。
　患者を診察した医師から食中毒患者の届出があり、患者の喫食状況及び発症状況から、広島市保健所はふぐによる食中毒と判断した。
　なお、患者への聞き取りから、ふぐの種類はとらふぐと思われる。
患者数　５０歳代男性１名（現在入院中だが、回復傾向にある。）    　ふぐ毒「テトロドトキシン」（推定）</t>
    <phoneticPr fontId="16"/>
  </si>
  <si>
    <t>https://www.city.hiroshima.lg.jp/houdou/houdou/276019.html</t>
    <phoneticPr fontId="16"/>
  </si>
  <si>
    <t>広島市公表</t>
    <rPh sb="0" eb="3">
      <t>ヒロシマシ</t>
    </rPh>
    <rPh sb="3" eb="5">
      <t>コウヒョウ</t>
    </rPh>
    <phoneticPr fontId="16"/>
  </si>
  <si>
    <t>広島市</t>
    <rPh sb="0" eb="3">
      <t>ヒロシマシ</t>
    </rPh>
    <phoneticPr fontId="16"/>
  </si>
  <si>
    <t>和歌山県はきょう（７日）海南市の障害者支援施設で入所者や職員１９人が食中毒症状を訴えたことを明らかにしました。県で調べたところ７人中６人の便からノロウイルスが検出され、県は二次感染予防を指導しました。県によりますとこの施設は、社会福祉法人あおい会障害者支援施設太陽の丘で、先月（３月）末からきのう（６日）までの間に食中毒を確認していて、６人の便からノロウイルスを検出しています。</t>
    <phoneticPr fontId="107"/>
  </si>
  <si>
    <t>和歌山放送</t>
    <rPh sb="0" eb="3">
      <t>ワカヤマ</t>
    </rPh>
    <rPh sb="3" eb="5">
      <t>ホウソウ</t>
    </rPh>
    <phoneticPr fontId="107"/>
  </si>
  <si>
    <t>ブイトーニBuitoni社製の冷凍ピザ「Fraîch’UP」食中毒で捜査開始</t>
    <phoneticPr fontId="16"/>
  </si>
  <si>
    <t>大腸菌による食中毒により、すでに3月18日からリコールされているブイトーニ（ネスレ社）の冷凍ピザ「Fraîch’Up」については、パリ検察局が過失致死罪などで22日に捜査を開始したことが4月1日付仏紙によって明らかになった。
フランスでは2月末以降、大腸菌を原因とする溶血性尿毒症症候群（HUS）の疑い例が全国で75例報告され、うち41例がHUSと確定された。患者は1～18歳の子どもで、うち2人が死亡。当局は30日に同ピザとHUSの因果関係を確認した。
問題のピザは仏北部コドリの工場で製造されたもので、22、29日両日に当局の立入検査の結果、衛生規則が遵守されていないとして、ノール県知事が1日に冷凍ピザの２つの製造ラインの停止を命じた。
政府のリコールページ：　https://rappel.conso.gouv.fr/fiche-rappel/6536/Interne</t>
    <phoneticPr fontId="16"/>
  </si>
  <si>
    <t>https://ovninavi.com/rappel_kinder_pizza-buitoni/</t>
    <phoneticPr fontId="16"/>
  </si>
  <si>
    <t>OVNI</t>
    <phoneticPr fontId="16"/>
  </si>
  <si>
    <t>フランス</t>
    <phoneticPr fontId="16"/>
  </si>
  <si>
    <t>相生のトリガイから貝毒　県、出荷の自主規制要請</t>
    <phoneticPr fontId="16"/>
  </si>
  <si>
    <t>兵庫県は６日、同県相生市の沿岸で養殖するトリガイから規制値を超えるまひ性貝毒を検出し、同市の漁業者に出荷の自主規制を求めた。４日以降、同市からトリガイは出荷されていない。　県内で今年、規制値を超える貝毒の検出は初めて。県は、播磨灘各海域のマガキとアサリを採取し、検査を進めている。明石海峡から西の播磨灘で操業する漁業者に注意を促し、県内の海岸で二枚貝を採って食べないよう呼び掛けている。
　貝毒は有毒プランクトンが原因で二枚貝に発生する。加熱、冷凍しても毒性は弱まらず、大量に食べると手足がしびれ、呼吸不全で死ぬこともある。</t>
    <phoneticPr fontId="16"/>
  </si>
  <si>
    <t>兵庫県</t>
    <rPh sb="0" eb="3">
      <t>ヒョウゴケン</t>
    </rPh>
    <phoneticPr fontId="16"/>
  </si>
  <si>
    <t>神戸新聞NEXT</t>
    <phoneticPr fontId="16"/>
  </si>
  <si>
    <t>https://www.kobe-np.co.jp/news/sougou/202204/0015198802.shtml</t>
    <phoneticPr fontId="16"/>
  </si>
  <si>
    <t>「緑色ジャガイモ」食べて救急搬送、食中毒に苦しむ　「知らなかった」の声も...農水省に聞く注意点</t>
    <phoneticPr fontId="16"/>
  </si>
  <si>
    <t>ツイッター上では3月12日、中がキウイのような緑色をしたジャガイモでポテトチップスを作ろうとして、ネットで調べたところ食べないように書いてあったとの投稿が話題になり、ネットニュースにもなっていた。投稿によると、日が当たる玄関横のダンボール箱に入れてあったジャガイモだという。
　らぴさんは、この投稿に気づかず、ツイッター上で後から指摘されて、「先に見ておきたかった」と漏らしていた。ジャガイモがどこで緑色になった可能性があるかについては、取材にこう答えた。
「心当たりはまったくありません。親戚がさらに親戚から貰ってきたもので、ジャガイモの元の持ち主と私は直接面識がなく、どのように入手したのかいつ入手したのか保管はどうしていたのかなど全くわかりません。私は貰ってすぐに食べたのですが、貰った時点ですでにこのような色でした。また、一部でなく全部のジャガイモがこの状態であり、芽も生えていなかったので、見た目での異変に気がつきませんでした」
　この親戚がジャガイモを購入したのか自家栽培なのかも不明だという。らぴさんは、「ツイートの反応の多くが『知らなかった』『これくらいなら食べていた』というものが多かったので、注意喚起としてぜひ取り上げていただきたいです」としている。　ジャガイモの中全体が緑色になったことについて、農水省農林水産技術会議の研究統括官室では3月31日、J-CASTニュースの取材にこう話した。
「ジャガイモを買った後、日の当たるところに置いておくと、表面から緑色に変化していきます。光合成が起こって、緑の色素が増えるからです。緑色ほど毒素も多くなります。地面の浅いところにあるジャガイモも、土が取れたりしたときに変色します。家庭菜園で育てた未熟なジャガイモを食べますと、食中毒が起きやすくなりますね」
厚労省の食中毒室に31日に取材して聞いたところでは、2012～21年までの10年間で、ジャガイモによる食中毒が計17件報告された。これまでに、死者は出ていないという。最近では、19年に1件あったものの、20、21年は食中毒が起きていないとしている。</t>
    <phoneticPr fontId="16"/>
  </si>
  <si>
    <t>J-castニュース</t>
    <phoneticPr fontId="16"/>
  </si>
  <si>
    <t>奈良県</t>
    <phoneticPr fontId="16"/>
  </si>
  <si>
    <t>https://news.yahoo.co.jp/articles/389af7d6e51343130bfff3235740efe60c53dfb1?page=1</t>
    <phoneticPr fontId="16"/>
  </si>
  <si>
    <t>友人から譲り受けた山菜、ゆでて食べたら…１時間後に嘔吐や下痢に</t>
    <phoneticPr fontId="16"/>
  </si>
  <si>
    <t>仙台市は５日、有毒植物「バイケイソウ」を食べた太白区の６０歳代男性が食中毒になったと発表した。男性は市内の病院に入院したが、快方に向かっているという。バイケイソウによる食中毒は県内で今年初めて。
　発表によると、男性は山菜の「ウルイ」として友人から譲り受け、３日午後３時半〜４時頃にゆでて食べた。約１時間後に嘔吐（おうと）や下痢などの症状を訴え、市内の医療機関に救急搬送された。　市生活衛生課は「山菜シーズンを迎え、食用と確実に判断できない山菜は採ったり、人にあげたりしないでほしい」と呼びかけている。</t>
    <phoneticPr fontId="16"/>
  </si>
  <si>
    <t>https://topics.smt.docomo.ne.jp/article/yomiuri/region/20220405-567-OYT1T50185?fm=topics</t>
    <phoneticPr fontId="16"/>
  </si>
  <si>
    <t>読売新聞</t>
    <rPh sb="0" eb="4">
      <t>ヨミウリシンブン</t>
    </rPh>
    <phoneticPr fontId="16"/>
  </si>
  <si>
    <t>仙台市</t>
    <rPh sb="0" eb="3">
      <t>センダイシ</t>
    </rPh>
    <phoneticPr fontId="16"/>
  </si>
  <si>
    <t>食中毒件数、過去２０年で最少＝コロナ対策、時短影響か―厚労省</t>
    <phoneticPr fontId="16"/>
  </si>
  <si>
    <t>２０２１年の食中毒発生件数が過去２０年で最少となったことが、厚生労働省の５日までのまとめで分かった。新型コロナウイルスの感染拡大以降は減少傾向が続いており、同省は「コロナ対策による衛生意識の向上や、飲食店の営業時間の短縮などが影響した」とみている。
　まとめによると、２１年の食中毒件数は７１７件。患者数は１万１０８０人で、うち２人が死亡した。最少だった２０年（８８７件）をさらに下回り、新型コロナ拡大前の１９年（１０６１件）と比べ顕著に減少した。
　原因となった食品は、魚介類が最多の２２３件で、コロッケやギョーザなど加工された「複合調理品」（４１件）、肉類（３１件）、野菜類（２９件）なども多かった。寄生虫のアニサキスによる食中毒は半数近い３４４件で、カンピロバクター（１５４件）、ノロウイルス（７２件）と続いた。
　場所別では、飲食店が２８３件と４割近くを占めた。家庭は１０６件、保育園や老人ホームなどが３１件、学校は１０件だった。飲食店での食中毒を月別で見ると、緊急事態宣言が発令されていた４～９月は１０～２０件程度と少なかったが、解除後の１０～１２月は３０～４０件程度と増加した。
　飲食店などから持ち帰った料理を家庭で食べて食中毒になったのは２４件だった。新型コロナの感染拡大でテークアウトの需要が広がる中、厚労省は自治体に対し、店側や消費者に注意喚起するよう求めている。</t>
    <phoneticPr fontId="16"/>
  </si>
  <si>
    <t>https://home.kingsoft.jp/news/recent/jiji/2022040500162.html</t>
    <phoneticPr fontId="16"/>
  </si>
  <si>
    <t xml:space="preserve">時事通信社 </t>
    <phoneticPr fontId="16"/>
  </si>
  <si>
    <t>全国</t>
    <rPh sb="0" eb="2">
      <t>ゼンコク</t>
    </rPh>
    <phoneticPr fontId="16"/>
  </si>
  <si>
    <t>https://www.oita-press.co.jp/1010000000/2022/04/04/JD0061195558</t>
    <phoneticPr fontId="16"/>
  </si>
  <si>
    <t>https://www.afpbb.com/articles/-/3399067</t>
    <phoneticPr fontId="16"/>
  </si>
  <si>
    <t>https://www.nikkei.com/article/DGXZQOUC068IF0W2A400C2000000/</t>
    <phoneticPr fontId="16"/>
  </si>
  <si>
    <t>http://life.chosunonline.com/site/data/html_dir/2022/04/06/2022040680083.html</t>
    <phoneticPr fontId="16"/>
  </si>
  <si>
    <t>https://www.jetro.go.jp/biznews/2022/04/f2cf14e0cd64863b.html</t>
    <phoneticPr fontId="16"/>
  </si>
  <si>
    <t>https://www.jetro.go.jp/biznews/2022/04/d0e500a0b33242ab.html</t>
    <phoneticPr fontId="16"/>
  </si>
  <si>
    <t>https://www.iza.ne.jp/article/20220405-H24DFMAZDBIODNGOLEXJOZZOTQ/</t>
    <phoneticPr fontId="16"/>
  </si>
  <si>
    <t>https://www.jetro.go.jp/biznews/2022/04/4c4b417c7415928b.html</t>
    <phoneticPr fontId="16"/>
  </si>
  <si>
    <t>https://www.nikkei.com/article/DGKKZO59740340V00C22A4TB2000/</t>
    <phoneticPr fontId="16"/>
  </si>
  <si>
    <t>※2022年 第13週（3/28～4/3） 現在</t>
    <phoneticPr fontId="5"/>
  </si>
  <si>
    <t>Totals: </t>
    <phoneticPr fontId="107"/>
  </si>
  <si>
    <t>Turkey</t>
  </si>
  <si>
    <t>28-Day: 432,605 | 2,125</t>
  </si>
  <si>
    <t>New Zealand</t>
  </si>
  <si>
    <t>28-Day: 415,888 | 352</t>
  </si>
  <si>
    <t>Totals: 763,711 | 445</t>
  </si>
  <si>
    <t>Spain</t>
  </si>
  <si>
    <t>28-Day: 327,600 | 1,406</t>
  </si>
  <si>
    <t>今週の新型コロナ 新規感染者数　世界で765万人(対前週の増加に対して更に315万人)減少</t>
    <rPh sb="0" eb="2">
      <t>コンシュウ</t>
    </rPh>
    <rPh sb="9" eb="15">
      <t>シンキカンセンシャスウ</t>
    </rPh>
    <rPh sb="23" eb="24">
      <t>ニン</t>
    </rPh>
    <rPh sb="24" eb="25">
      <t>タイ</t>
    </rPh>
    <rPh sb="25" eb="27">
      <t>ゼンシュウ</t>
    </rPh>
    <rPh sb="28" eb="30">
      <t>ゾウカ</t>
    </rPh>
    <rPh sb="31" eb="32">
      <t>タイ</t>
    </rPh>
    <rPh sb="34" eb="35">
      <t>サラ</t>
    </rPh>
    <rPh sb="40" eb="41">
      <t>ニン</t>
    </rPh>
    <rPh sb="43" eb="45">
      <t>ゲンショウ</t>
    </rPh>
    <phoneticPr fontId="5"/>
  </si>
  <si>
    <t xml:space="preserve">
世界の新規感染者数: 765万人で感染拡大 　世界は第4波が確実にピークアウト始まる。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0" eb="41">
      <t>ハジ</t>
    </rPh>
    <rPh sb="45" eb="48">
      <t>キタハンキュウ</t>
    </rPh>
    <rPh sb="49" eb="50">
      <t>ハル</t>
    </rPh>
    <rPh sb="52" eb="53">
      <t>ナツ</t>
    </rPh>
    <rPh sb="54" eb="55">
      <t>ム</t>
    </rPh>
    <phoneticPr fontId="5"/>
  </si>
  <si>
    <t>　　　現在感染が拡大している地域はオミクロン株の感染だが、死亡ウ率は以前の半分以下</t>
    <rPh sb="3" eb="5">
      <t>ゲンザイ</t>
    </rPh>
    <rPh sb="5" eb="7">
      <t>カンセン</t>
    </rPh>
    <rPh sb="8" eb="10">
      <t>カクダイ</t>
    </rPh>
    <rPh sb="14" eb="16">
      <t>チイキ</t>
    </rPh>
    <rPh sb="22" eb="23">
      <t>カブ</t>
    </rPh>
    <rPh sb="24" eb="26">
      <t>カンセン</t>
    </rPh>
    <rPh sb="29" eb="31">
      <t>シボウ</t>
    </rPh>
    <rPh sb="32" eb="33">
      <t>リツ</t>
    </rPh>
    <rPh sb="34" eb="36">
      <t>イゼン</t>
    </rPh>
    <rPh sb="37" eb="41">
      <t>ハンブンイカ</t>
    </rPh>
    <phoneticPr fontId="107"/>
  </si>
  <si>
    <t xml:space="preserve">
第四波ο南アフリカ変異株は現在拡大中1,710万人/週　日150万人
既にピークアウト　高止まりから
増加傾向に
世界はBA-2株に置き換わりか
置き換わり過渡期の国は拡大感染、中国で感染拡大、今週からデータ掲載。</t>
    <rPh sb="1" eb="3">
      <t>ダイヨン</t>
    </rPh>
    <rPh sb="3" eb="4">
      <t>ハ</t>
    </rPh>
    <rPh sb="5" eb="6">
      <t>ミナミ</t>
    </rPh>
    <rPh sb="10" eb="13">
      <t>ヘンイカブ</t>
    </rPh>
    <rPh sb="14" eb="16">
      <t>ゲンザイ</t>
    </rPh>
    <rPh sb="16" eb="19">
      <t>カクダイチュウ</t>
    </rPh>
    <rPh sb="24" eb="26">
      <t>マンニン</t>
    </rPh>
    <rPh sb="27" eb="28">
      <t>シュウ</t>
    </rPh>
    <rPh sb="29" eb="30">
      <t>ヒ</t>
    </rPh>
    <rPh sb="33" eb="35">
      <t>マンニン</t>
    </rPh>
    <rPh sb="36" eb="37">
      <t>スデ</t>
    </rPh>
    <rPh sb="45" eb="47">
      <t>タカド</t>
    </rPh>
    <rPh sb="52" eb="56">
      <t>ゾウカケイコウ</t>
    </rPh>
    <rPh sb="58" eb="60">
      <t>セカイ</t>
    </rPh>
    <rPh sb="65" eb="66">
      <t>カブ</t>
    </rPh>
    <rPh sb="67" eb="68">
      <t>オ</t>
    </rPh>
    <rPh sb="69" eb="70">
      <t>カ</t>
    </rPh>
    <rPh sb="74" eb="75">
      <t>オ</t>
    </rPh>
    <rPh sb="76" eb="77">
      <t>カ</t>
    </rPh>
    <rPh sb="79" eb="82">
      <t>カトキ</t>
    </rPh>
    <rPh sb="83" eb="84">
      <t>クニ</t>
    </rPh>
    <rPh sb="85" eb="89">
      <t>カクダイカンセン</t>
    </rPh>
    <rPh sb="90" eb="92">
      <t>チュウゴク</t>
    </rPh>
    <rPh sb="93" eb="97">
      <t>カンセンカクダイ</t>
    </rPh>
    <rPh sb="98" eb="100">
      <t>コンシュウ</t>
    </rPh>
    <rPh sb="105" eb="107">
      <t>ケイサイ</t>
    </rPh>
    <phoneticPr fontId="107"/>
  </si>
  <si>
    <t>名古屋　配達の弁当で食中毒</t>
    <phoneticPr fontId="16"/>
  </si>
  <si>
    <t>名古屋市熱田区の店が製造した弁当を食べた男女３１人が下痢やおう吐などの症状を訴えたことから、保健所は食中毒と断定し、この店を９日から当面の間、営業禁止の処分としました。
営業禁止の処分となったのは、名古屋市熱田区にあり、弁当の配達などを手がける「葵庵沢上店」です。
名古屋市保健所によりますと、今月４日から６日にかけてこの店が製造して配達した弁当を食べた２０歳から６７歳までの男女３１人が下痢やおう吐、発熱などの症状を訴えたということです。
いずれも症状は回復に向かっているということです。
保健所は、３１人が共通して食べたものがこの弁当だけだったことから、食中毒と断定し、この店を９日から当面の間、営業禁止の処分としました。
保健所は、食中毒を起こした原因物質などについて調査を進めています。</t>
    <phoneticPr fontId="16"/>
  </si>
  <si>
    <t>https://www3.nhk.or.jp/tokai-news/20220409/3000021914.html</t>
    <phoneticPr fontId="16"/>
  </si>
  <si>
    <t>名古屋</t>
    <rPh sb="0" eb="3">
      <t>ナゴヤ</t>
    </rPh>
    <phoneticPr fontId="16"/>
  </si>
  <si>
    <t>NHK</t>
    <phoneticPr fontId="16"/>
  </si>
  <si>
    <t>回収＆返金</t>
  </si>
  <si>
    <t>西友</t>
  </si>
  <si>
    <t>良品計画</t>
  </si>
  <si>
    <t>升本フーズ</t>
  </si>
  <si>
    <t>季節替二段弁当(あご出汁桜海老御飯) 消費期限誤印字</t>
  </si>
  <si>
    <t>九州コーケン</t>
  </si>
  <si>
    <t>有機アガベシロップ 製造許可範囲外の生産品</t>
  </si>
  <si>
    <t>ヒノデ</t>
  </si>
  <si>
    <t>ミナカ小田原店 からあげクン Lチキ パリチキ 一部加熱不十分</t>
  </si>
  <si>
    <t>ジョイマート</t>
  </si>
  <si>
    <t>君津店 宮城県産無塩さけ切身 消費期限誤印字</t>
  </si>
  <si>
    <t>ヤマタ水産</t>
  </si>
  <si>
    <t>生炊きちりめん山椒80ｇ アレルゲン(小麦,大豆)表示欠落</t>
  </si>
  <si>
    <t>リードオフジャパ...</t>
  </si>
  <si>
    <t>デル・ソル ナチョスライス340g 添加物 安息香酸検出</t>
  </si>
  <si>
    <t>サミット</t>
  </si>
  <si>
    <t>笹塚店 麻婆茄子丼2品目 ラベル誤貼付,特定原材料表記欠落</t>
  </si>
  <si>
    <t>イオン琉球</t>
  </si>
  <si>
    <t>ＭＶ高原 うちなー風海老天 ラベル誤貼付</t>
  </si>
  <si>
    <t>ドミー</t>
  </si>
  <si>
    <t>山かれい干し 一部保存温度表示欠落</t>
  </si>
  <si>
    <t>日本百貨店</t>
  </si>
  <si>
    <t>福福しるこ 焦げ 一部賞味期限,原材料誤表記</t>
  </si>
  <si>
    <t>回収＆返金/交換</t>
  </si>
  <si>
    <t>ジェイアール東海...</t>
  </si>
  <si>
    <t>京都駅 阿闍梨餅5個入(和菓子) 一部賞味期限誤印字</t>
  </si>
  <si>
    <t>イオンリテール</t>
  </si>
  <si>
    <t>かんぱちが主役のお刺身盛合せ(えび入) 特定原材料表示欠落</t>
  </si>
  <si>
    <t>ぎゅーとら</t>
  </si>
  <si>
    <t>鵜方店 ごちそう海老カツバーガー ラベル誤貼付</t>
  </si>
  <si>
    <t>ベルク</t>
  </si>
  <si>
    <t>黒浜店 いわし黒酢煮 一部アレルゲン表示欠落</t>
  </si>
  <si>
    <t>ヨーク</t>
  </si>
  <si>
    <t>新柏店 コロッケバーガー 一部えびカツ挟み販売</t>
  </si>
  <si>
    <t>柏店 発酵バタークロワッサン 一部特定原材料(卵)表示欠落</t>
  </si>
  <si>
    <t>回収</t>
  </si>
  <si>
    <t>神戸洋行</t>
  </si>
  <si>
    <t>生鮮レモン(米国産) 一部残留農薬一律基準超過</t>
  </si>
  <si>
    <t>海邦商事</t>
  </si>
  <si>
    <t>黒糖ココア 不適合の食品添加物使用</t>
  </si>
  <si>
    <t>中川政七商店</t>
  </si>
  <si>
    <t>番茶菓子 果実の砂糖漬け 三宝柑 一部カビ発生</t>
  </si>
  <si>
    <t>不二食品</t>
  </si>
  <si>
    <t>葉わさび佃煮 原産地表示優良誤認</t>
  </si>
  <si>
    <t>セブン-イレブン...</t>
  </si>
  <si>
    <t>十勝産小豆使用 豆大福 一部金属片混入の恐れ</t>
  </si>
  <si>
    <t>豊田店 コーヒースリムパック 2品目 一部販売温度誤り</t>
  </si>
  <si>
    <t>6店舗 冷凍草だんご 成分規格検査結果確認前に販売</t>
  </si>
  <si>
    <t>平塚店 雪印コーヒースリムパック一部 販売温度誤り</t>
  </si>
  <si>
    <t>2022年第12週（3月21日〜3月27日）</t>
    <phoneticPr fontId="107"/>
  </si>
  <si>
    <t>結核例195</t>
    <phoneticPr fontId="5"/>
  </si>
  <si>
    <t xml:space="preserve">腸管出血性大腸菌感染症6例（有症者3例、うちHUS なし）
感染地域：国内4例、国内・国外不明2例
国内の感染地域：‌北海道1例、新潟県1例、国内（都道府県不明2例
</t>
    <phoneticPr fontId="107"/>
  </si>
  <si>
    <t xml:space="preserve">年齢群：7歳（1例）、30代（3例）、50代（1例）、90代以上（1例）
</t>
    <phoneticPr fontId="107"/>
  </si>
  <si>
    <t>血清群・毒素型：O157 VT1・VT2（2例）、その他・不明（4例）
累積報告数：165例（有症者76例、うちHUS 1例．死亡なし）</t>
    <phoneticPr fontId="107"/>
  </si>
  <si>
    <t>E型肝炎6例 感染地域（感染源）：‌北海道1例（馬刺し）、茨城県1例（不明）、千葉県1例（湧き水/焼肉）、東京都1例（不明）、
神奈川県1例（不明）、国内・国外不明1例（不明）
A型肝炎1例 感染地域：国内（都道府県不明）</t>
    <phoneticPr fontId="107"/>
  </si>
  <si>
    <t>レジオネラ症14例（肺炎型12例、ポンティアック型2例）
感染地域：‌兵庫県3例、北海道2例、群馬県1例、東京都1例、富山県1例、大阪府1例、愛媛県1例、   国内（都道府県不明）3例、国内・国外不明1例
年齢群：‌40代（1例）、50代（3例）、60代（2例）、70代（3例）、80代（5例）
累積報告数：239例</t>
    <phoneticPr fontId="107"/>
  </si>
  <si>
    <t>アメーバ赤痢6例（腸管アメーバ症6例）
感染地域：‌東京都2例、鹿児島県1例、タイ1例、国内（都道府県不明）2例
感染経路：‌性的接触1例（異性間）、経口感染1例、性的接触（異性間・同性間不明）/経口感染1例、その他・不明3例</t>
    <phoneticPr fontId="107"/>
  </si>
  <si>
    <t>消費者庁、115事業者に指導 認知機能の機能性食品に喚起</t>
    <phoneticPr fontId="16"/>
  </si>
  <si>
    <t>消費者庁は3月31日、インターネット広告において認知機能に関する機能性を標ぼうする機能性表示食品に対し、表示を適正にするよう改善指導を行ったと発表した。改善指導の対象となったのは、合計115事業者131商品。これに伴い、SNSを通じて一般消費者などへの注意喚起も行った。認知機能に対する機能性を標ぼうする機能性表示食品は、2月末現在、223件の商品が販売されている。これらの商品は、対象者の範囲や認知機能の作用領域に関する届出表示の内容が複雑で、一般消費者に誤認されやすい。誇大広告によって認知症や物忘れが予防・改善できるものと誤認されやすい。これらを踏まえ、主に今年2月、販売されている商品のインターネット広告について「機能性表示食品に対する食品表示等関係法令に基づく事後的規制（事後チェック）の透明性の確保等に関する指針」に基づき、景表法の優良誤認表示と、健康増進法の食品の虚偽・誇大表示の観点から一斉監視を行った。
その結果、①物忘れや認知症の治療または予防効果など医薬品的効果効能が得られるかのような表示をしていた3事業者3商品に対して改善指導 ②届出された機能性の範囲を逸脱した表示をしていた112事業者128商品に対して改善指導――の2つを行った。改善指導の対象となった事業者がECモールに出店している場合には、当該ECモール運営事業者にも情報提供を行ったとしている。</t>
    <phoneticPr fontId="16"/>
  </si>
  <si>
    <t>ワタミと森永乳業が協業、宅配弁当と乳製品をセット販売</t>
    <phoneticPr fontId="16"/>
  </si>
  <si>
    <t>ワタミと森永乳業は、食事宅配サービスでの協業を4月からスタートした。「ワタミの宅食」の弁当と森永乳業の乳製品をセットで販売、ワタミの配達員「まごころスタッフ」が商品を届ける。
　ワタミの宅食のテレビショッピングで販売する特別プランを用意した。「まごころおかず」「まごころダブル」「まごころ御膳」「まごころ手鞠」の4種類を組み合わせた20日間の弁当・総菜と「カラダ強くするのむヨーグルト」20本セットを9900円で販売する。
　弁当・総菜と一緒に乳製品を摂取することで、不足しがちな栄養素であるカルシウムやたんぱく質などを補充できる点をアピールする。ワタミでは、感染症の影響で対面営業が難しいなか、高齢者層に商品の魅力やサービスの利便性を訴求するために2021年4月に宅食のテレビショッピングを開始した。
　ワタミは、毎日約24万食の弁当・総菜を配達している。自社の弁当・総菜だけでなく、さまざまな食品の取り扱いを拡大していく方針で、乳製品をはじめ育児用ミルク、栄養補助食品、流動食など幅広い商品を展開する森永乳業との協業によって、そのスピードを加速させる考えだ。</t>
    <phoneticPr fontId="16"/>
  </si>
  <si>
    <t>アサリ蓄養排除の漁協支援　熊本県、取引記録3年保存要求</t>
    <phoneticPr fontId="16"/>
  </si>
  <si>
    <t xml:space="preserve">外国産アサリの「熊本県産」への産地偽装の一掃に向け、熊本県が策定を目指す条例の骨子案が4日、判明した。偽装の温床とされる「蓄養」を排除した海域を「資源特別回復区域」に指定し、天然アサリが育つ環境整備を後押しする。蒲島郁夫知事は3月、蓄養に関わる漁協への補助金打ち切りを表明しており「アメとムチ」を使い分ける構えだ。
　条例は県や漁業者、漁協、流通販売業者などの責務や役割を規定。県内の干潟に一時保管する蓄養が産地偽装に悪用されていたことから、漁協が蓄養業者への漁場の貸し出しをやめた海域を資源特別回復区域とし、天然アサリの保全と資源回復への取り組みを県が支援すると明文化。蓄養に無関係の漁協も「資源育成促進区域」を指定し、支援する。
　県などが今月中旬から試行し、6月から本格運用する県産アサリの産地証明制度も条例に盛り込む。認証販売店の販売促進を支援。流通・販売業者には取引記録などの書類作成を義務付け、3年保存を求める。違反業者には是正勧告し、従わない業者名を公表する「罰則」条項も設ける。
　国の食品表示基準では、取引記録の書類作成は努力義務で、保存期間は「消費するまで」と短い。「立ち入り検査で『廃棄済み』と言い逃れされるケースもあった」（県）ことから、取引を透明化することで偽装の抑止効果も狙う。
　条例案は6月定例県議会に提案する方向で調整する。7月にも取引記録の作成や保存などの一部施行、9月の全面施行を目指す。
</t>
    <phoneticPr fontId="16"/>
  </si>
  <si>
    <t>アサリ産地偽装に「下関ルート」…ダミー会社が介在、納品書だけ「熊本産」</t>
    <phoneticPr fontId="16"/>
  </si>
  <si>
    <t>外国産アサリが「熊本県産」として流通していた問題で、かつて産地偽装にかかわっていた男性が読売新聞の取材に応じた。男性は、山口県下関市の税関を通った後、熊本県を経由しない「下関ルート」の存在を証言。業界では偽装を「チェンジ」と呼び、ダミー会社が介在することで行政の調査が及びにくい仕組みになっていると語った。　男性はかつて複数の輸入業者の依頼を受け、下関港から輸入したアサリの産地を偽装し、仲卸業者に販売する仕組みに携わっていた。販路は千葉や愛知県など約４０社に上った。　財務省の貿易統計によると、２０２１年に全国で輸入されたアサリ３万４１９トンのうち、下関税関支署管内の取扱量が約７割を占めた。「下関ルート」で男性らが扱っていたのは主に韓国産で、取引時期は初夏以降。熊本県の海で短期間保管する「蓄養」を行うと暑さなどで死んでしまうため、そのまま出荷していた。「輸入アサリの４〜５割がこのルートで販売されていたのではないか」と語る。
　「チェンジ」と呼ばれる偽装の際には、実態のないダミー会社名義で「熊本産」と記した納品書を作成し、仲卸業者にファクスすることで産地を偽った。価格に１キロあたり数円を上乗せして請求。アサリは輸入業者から仲卸業者に直接出荷されており、「アサリは全く見ない。紙だけのビジネスだった」。ダミー会社は数か月ごとに次々と切り替わり、「国や県の調査が入っても、足が付かないようになっていた」と振り返る。
　１１月から翌年５月までがピークの中国産も、一部は下関からそのまま仲卸業者に出荷されたという。　男性は偽装の実態を仲卸業者や輸入業者らも広く知っていたと強調する。「外国産はイメージが悪く、関東や関西の仲卸から、『熊本県産に切り替えてくれ』と求められていた。（偽装は）必要悪だと思っていた」
　こうしたダミー会社を利用して輸入アサリを販売していた別の業者は、「どこで『熊本県産』に変わるか分からないが、偽装されるのは知っていた。周りがやっているから、偽装しないと生き残れなかった」と打ち明ける。
ルール厳格化
　国は産地偽装を防ぐため、３月３０日にアサリの食品表示のルールを厳格化。国産と表示するには、養殖の漁業権がある業者が国内の海で１年半以上育てた上で、輸入時期が分かる書類などが必要とし、蓄養は生育期間に含めないことにした。一方、熊本県は、条例で書類の保存期間を３年程度に延ばす方向で調整している。こうした再発防止策に対し、男性は、熊本県産の漁獲量が少なく、輸入アサリに比べて価格が高いため、「偽装は繰り返されるのではないか」との見方を示す。「書類の保存期間を延ばしても、チェンジする会社を短期間で変えればいいだけだ」と語った。</t>
    <phoneticPr fontId="16"/>
  </si>
  <si>
    <t>「さらなる値上げを懸念」 西日本パン粉組合が現状報告</t>
    <phoneticPr fontId="16"/>
  </si>
  <si>
    <t xml:space="preserve">総会に先立ち技術研修会が行われ、旭トラストフーズの藤原和正氏が原料原産地や遺伝子組換えの表示に関する最新情報を、消費者庁の資料を用いて説明した。
総会では小谷一夫理事長（小谷食品社長）が「今年度はリアルで会うことができず、WEB上の会議ばかりになってしまった。今日は昨年秋の麦価改定に対する値上げの進捗状況、そして今回の改定に対しどう対応していくのかについて情報交換したい」とあいさつ。
続いて組合員が各社の状況を報告した。「大体2月いっぱいで（価格転嫁が）完了した」という報告の一方で、「家庭用は3～4月までかかったので、それまでのコストをのまざるを得なかった」という現状も聞かれた。「小麦だけでなく燃料や油も上がり、ニュースや新聞でも取り上げられているので以前ほど抵抗なく受け入れられた」とおおむね価格改定が了承されたという声が多かった。一方で、「砂糖や塩まで上がっている。まだ追いつかず、このままでは経営が成り立たない」「秋に再度上がるのは確実で、再びお願いしなければならないとアナウンスしている」など、今後のさらなる値上げを懸念する声も強かった。
</t>
    <phoneticPr fontId="16"/>
  </si>
  <si>
    <t xml:space="preserve">	令和 2 年度残留農薬検査におけるトマト検体からの メタミドホスの検出について - 秋田県 </t>
    <phoneticPr fontId="16"/>
  </si>
  <si>
    <t>食品衛生法に基づいて毎年
度定められる秋田県食品衛生監視指導計画に則り，県の各保健所が収去した県内流通食品（主に野菜・果実）について，残留農薬検査を行っている。
令和 2 年 7 月に県内産トマトの検査を行ったところ，北秋田保健所から搬入された検体において，無登録農薬※1 のメタミドホス※2 が，基準値※3 と同値で検出された 。vこの検体からは，メタミドホスの前駆物質であり，登録農薬※4 のアセフェート※5 も検出されたため，当該メタミドホスは，作物体中でアセフェートが代謝された結果，生じたものであると考えられた。基準値超過違反のおそれがあることから，確認のため再検査を行った結果，再度メタミドホスが検出され，初めの検査と同水準であった。
最終的には，収去から検査までの各過程における誤差等を考慮して，基準値と同値とし“基準値を超えてはいない”と判断した。
残留農薬の基準値超過に至る原因としては，生産者の農薬の誤使用やドリフトが大半を占めるが，このように農薬の代謝物が要因となるのは非常に特殊であり，今回，この事例をまとめたので報告する。</t>
    <phoneticPr fontId="16"/>
  </si>
  <si>
    <t>file:///C:/Users/Owner/Downloads/%E2%97%8F%E3%80%87027_%E4%BB%A4%E5%92%8C2%E5%B9%B4%E5%BA%A6%E6%AE%8B%E7%95%99%E8%BE%B2%E8%96%AC%E6%A4%9C%E6%9F%BB%E3%81%AB%E3%81%8A%E3%81%91%E3%82%8B%E3%83%88%E3%83%9E%E3%83%88%E6%A4%9C%E4%BD%93%E3%81%8B%E3%82%89%E3%81%AE%E3%83%A1%E3%82%BF%E3%83%9F%E3%83%89%E3%83%9B%E3%82%B9%E3%81%AE%E6%A4%9C%E5%87%BA%E3%81%AB%E3%81%A4%E3%81%84%E3%81%A6(p._61%EF%BD%9E64)%20(2).pdf</t>
    <phoneticPr fontId="16"/>
  </si>
  <si>
    <t>名称      生鮮レモン
原産国    米国
輸入届出年月日  令和４年３月３日
輸入届出受付番号  第24077627591号１欄
対象数量及び重量  540 CT  9,180.00kg（1CTあたり約17㎏）
商品外観  別添  写真のとおり
回収の理由	
食品衛生法違反
詳細	
残留農薬の一律基準超過に伴う回収命令
食品衛生法第13条第３項違反（フェナザキンが一律基準値（0.01ppm）を超過）</t>
    <phoneticPr fontId="16"/>
  </si>
  <si>
    <t>KOBE YOKO 「生鮮レモン(米国産) 一部残留農薬一律基準超過」 回収</t>
    <phoneticPr fontId="16"/>
  </si>
  <si>
    <t>https://www.recall-plus.jp/info/42903</t>
    <phoneticPr fontId="16"/>
  </si>
  <si>
    <t>今週のお題(新型コロナウイルス対策でも手洗いが最優先)</t>
    <rPh sb="6" eb="8">
      <t>シンガタ</t>
    </rPh>
    <rPh sb="15" eb="17">
      <t>タイサク</t>
    </rPh>
    <rPh sb="19" eb="21">
      <t>テアラ</t>
    </rPh>
    <rPh sb="23" eb="24">
      <t>サイ</t>
    </rPh>
    <rPh sb="24" eb="26">
      <t>ユウセン</t>
    </rPh>
    <phoneticPr fontId="5"/>
  </si>
  <si>
    <t>しっかり洗うこと!   手を洗っている時間だけが重要ではありませんよ!</t>
    <rPh sb="4" eb="5">
      <t>アラ</t>
    </rPh>
    <rPh sb="12" eb="13">
      <t>テ</t>
    </rPh>
    <rPh sb="14" eb="15">
      <t>アラ</t>
    </rPh>
    <rPh sb="19" eb="21">
      <t>ジカン</t>
    </rPh>
    <rPh sb="24" eb="26">
      <t>ジュウヨウ</t>
    </rPh>
    <phoneticPr fontId="5"/>
  </si>
  <si>
    <t>PRODUCED:2018/2/25</t>
    <phoneticPr fontId="5"/>
  </si>
  <si>
    <t>Ver.5.10</t>
    <phoneticPr fontId="5"/>
  </si>
  <si>
    <t>衛生学的手洗いのテクニック</t>
    <rPh sb="0" eb="4">
      <t>エイセイガクテキ</t>
    </rPh>
    <rPh sb="4" eb="6">
      <t>テアラ</t>
    </rPh>
    <phoneticPr fontId="5"/>
  </si>
  <si>
    <t>YAJIMA  Hideaki</t>
    <phoneticPr fontId="5"/>
  </si>
  <si>
    <t>韓国の済州島で、輸入した7万人分の水産物を韓国産と偽って流通させた業者らが摘発された。4月6日、韓国・朝鮮日報が報じた。
記事によると、済州島自治警察団は6日、「原産地表示などに関する法律」に違反した疑いで水産物流通業者10人を摘発したと明らかにした。自治警察団の話では、犯行を主導した人物は、慶尚南道で日本産・中国産水産物の流通業者を運営する41歳の男性。男性は20年の12月半ばから21年10月末までの間に、日本や中国から輸入したマダイなどの活魚1万6815キロ（販売額は2230万円相当)を韓国産と偽り済州島内の業者40社に販売したとみられている。</t>
    <phoneticPr fontId="16"/>
  </si>
  <si>
    <t>https://nordot.app/884765571554918400?c=62479058578587648</t>
    <phoneticPr fontId="16"/>
  </si>
  <si>
    <t>イタリア菓子大手フェレロ（Ferrero）は5日、「キンダー（Kinder）」ブランドの卵形チョコレートなどを欧州の一部諸国で回収したと発表した。サルモネラ菌の食中毒との関連が取り沙汰されたことを受けての予防措置と説明している。　フェレロはAFPに対し、卵形チョコにおもちゃが入った「キンダーサプライズ（Kinder Surprise）」などの商品へのサルモネラ菌混入は、現時点では実証されていないものの、念のため自主回収したと述べた。　対象商品はベルギー・アルロン（Arlon）のフェレロ工場で製造され、ベルギー、英国、フランス、ドイツ、スウェーデンで発売されたもの。　英当局は5日、サルモネラ食中毒の患者は63人に上っていると発表。また仏保健当局によると、国内で患者21人が報告されており、うち15人が回収対象になっているキンダー製品を食べたと証言している。患者の平均年齢は4歳。
　仏当局は、英仏で確認されたサルモネラ菌は同株で、アルロン工場で作られたキンダー製品と関連があると指摘している。　一方フェレロは4日、仏語版の自社サイトで「出荷されたキンダー製品からはサルモネラ菌は検出されておらず、消費者からの苦情もない」と説明した。欧州は約2週間後に、キリスト教の復活祭「イースター」を迎える。それを前に、キンダーの卵形チョコも先月から店頭に並んでいたが、関係商品は撤去された。</t>
    <phoneticPr fontId="16"/>
  </si>
  <si>
    <t>キッコーマンは6日、ロシアで展開しているしょうゆ販売や食品卸の事業を一時休止したことを明らかにした。ロシアのウクライナ侵攻で欧州などからの物流が停滞しているうえ、米欧日による金融制裁により代金が決済できないことを踏まえた。再開のめどは未定としている。
同社はこれまでオランダの工場からロシアにしょうゆ商品を輸出していた。海外で食品卸を手掛けるJFCインターナショナル・ヨーロッパの現地法人を通じて、日本酒や調味料などを販売していた。ウクライナへの侵攻後、オランダからロシアへ船便で輸送できない状況が続いている。国際銀行間通信協会（SWIFT）からロシア大手行が排除され、送金ができなくなったこともあり、3月末までにロシア事業を一時休止した。ロシア国内の現地法人にいた日本人1人もドイツに退避したという。同社はロシア事業の売上高を公表していないが、「事業の一時休止による売上高への影響は軽微」としている。</t>
    <phoneticPr fontId="16"/>
  </si>
  <si>
    <t>麹醇堂は「2022年大韓民国酒類大賞」で百歳酒、麹醇堂生マッコリ、1000億乳酸菌マッコリ、1000億プリバイオ・マッコリなど4商品が各部門の大賞を受賞した、と3月11日発表した。　大韓民国酒類大賞は今年で9回目の開催となり、今年は歴代最多となる、およそ800種以上の酒類が出品された。　百歳酒は「韓国酒　薬酒／清酒」部門で大賞となり、6度の大賞を受賞した。
1000億乳酸菌マッコリは「韓国酒　濁酒・生マッコリ」部門で4年連続の大賞となった。一方、1000億プリバイオ・マッコリは2020年に発売されてから2年連続で「韓国酒　濁酒・殺菌マッコリ」部門で大賞を受賞した。　麹醇堂生マッコリは「韓国酒　濁酒・生マッコリ」部門で大賞を受賞した。　なお、今回大韓民国酒類大賞を受賞した百歳酒、麹醇堂生マッコリ、1000億乳酸菌マッコリ、1000億プリバイオ・マッコリは麹醇堂の特許技術である「生米発酵法」を用いてつくられている。</t>
    <phoneticPr fontId="16"/>
  </si>
  <si>
    <t>韓国の食品医薬品安全処は3月31日、2023年1月に改正が予定される「食品等の表示・広告に関する法律」に先立ち、「食品などの表示基準」を改正・告示した。
今回の表示基準の改正では、同法改正によって食品などに表示される「流通期限」（注）を「消費期限」に改正することに伴い、消費期限を「表示された保存方法で保存する場合、当該食品を摂取しても安全上問題がない期限」と定義した。表示改正の目的について、同処は「OECD主要国で『消費期限』を採用する国際的な潮流に合わせ、これまでの誤認や混同による食品ロスを削減することによって、カーボンニュートラルの実現に貢献するため」としている。
また、同処では、事業者や消費者の消費期限に対する理解増進のため、政府の食品安全に関するポータルサイト外部サイトへ、新しいウィンドウで開きますで関連する情報の詳細を公開している。</t>
    <phoneticPr fontId="16"/>
  </si>
  <si>
    <t>WTOは3月31日、一般理事会を開催し、農産品の関税割当（TRQ）制度に関する決定を承認した外部サイトへ、新しいウィンドウで開きます。
TRQは、一定の輸入数量枠で低い関税率（または無税）を、枠を超える輸入には高関税を適用する制度だ。WTOには、TRQの利用（消化）率が低い農産品（注1）に対する監視枠組みがある。2013年のバリ合意外部サイトへ、新しいウィンドウで開きますに基づき、消化率が2年続けて65％を下回る場合（注2）、TRQの運用手続きを見直す必要がある（注3）。WTO事務局によると、TRQの平均消化率（2014～2019年）は53％にとどまるほか、200品目近くが監視基準の65％を下回る。
この監視枠組みについては、TRQの消化率を高めるための見直しの中で、途上国の扱いが争点となっていた。途上国は、TRQの運用手続きを維持することなどが2年以上認められる一方、維持する場合は消化率が一定水準（注4）まで高まらない限り、監視対象から外れることができなかった。WTO農業委員会では、この手続きを改正し、消化率の上昇が不十分でも、他の輸出国の要請がなければ監視を終了する提案が出され、交渉の結果、農業委員会で満場一致で支持され、今回の一般理事会でも認められた。加盟国の多くは、現実的な解決策により、消化率を高めつつ、途上国の特別かつ異なる待遇（S＆D）の余地が十分与えられると強調している。マルコス・ダ・ローザ・ウランガWTO農業委員長（ウルグアイ）は、一般理事会の決定を賞賛するとともに、「コンセンサスによる決定によって、加盟国が集団で意思決定する能力について、自信をもたらすもの」と述べた。6月13日の週には、第12回WTO閣僚会合（MC12）が予定されている。今回の決定はMC12に提出され、閣僚が最終的な判断を行う。
（注1）消化率とは、TRQの数量枠に対して、実際に同枠を利用した輸入実績が占める割合を指す（例えば、100トンの枠に対する輸入量が70トンであれば、消化率は70％）。なお、農産品の定義については、WTO農業協定付属書1を参照。
 （注2）同期間に輸入国が消化率を報告しない場合を含む。
（注3）同義務については、国別の割当制度に関する輸入国の権利を変更・阻害しない。
（注4）3年連続で、（1）消化率が40％を上回る場合は毎年8ポイント以上、（2）40％以下の場合は毎年12ポイント以上上昇することが水準となる</t>
    <phoneticPr fontId="16"/>
  </si>
  <si>
    <t>国連の気候変動に関する政府間パネル（ＩＰＣＣ）の新たな報告書が４日公表され、地球温暖化防止の実現に向けた多様な対策が示された。化石燃料発電で排出される二酸化炭素（ＣＯ２）などの温室効果ガス（ＧＨＧ）削減対策の必要性やエネルギー消費側の行動変容による削減効果を指摘。ＧＨＧ排出量の削減と短期的な経済成長の達成のために各国政府による政策パッケージが重要と訴えており、日本政府にも真摯（しんし）な対応が求められる。
今回の報告書の内容は昨年１０月までの文献を解析したものだ。
エネルギー部門では、化石燃料での発電で追加的な削減対策を行わない場合への警鐘を鳴らし、日本政府などが石炭火力での対策として打ち出しているＣＯ２を分離・回収して貯留する技術「ＣＣＳ」や、ゼロ炭素エネルギー源への移行と効率化などで排出削減を速やかに行うよう提言した。産業部門についても「低およびゼロＧＨＧ排出」の電力や燃焼時にＣＯ２を出さない水素などの燃料、炭素管理を用いた新たな生産プロセスの導入で、ＣＯ２排出量を実質ゼロにすることは可能としている。
消費者など需要側の行動変容では、食生活、移動手段や住宅環境、消費者向け製品の在り方などを変えることでＧＨＧ排出量を２０５０年までに「４０～７０％削減し得る」とした。日本国内の排出量削減をめぐる議論はエネルギー供給側の話が大半を占め、需要側の対策は大きく取り上げられてこなかった。政府の地球温暖化対策計画で家庭部門などの排出削減目標は科学的根拠に基づく積み上げとは言い難く、実効性も疑問視されるありさまだ。</t>
    <phoneticPr fontId="16"/>
  </si>
  <si>
    <t>北京市政府は4月1日から、市内で流通・販売される輸入冷凍・冷蔵食品について、検査場で検査を受けていない食品の流通・販売を禁止している。
検査は、北京市と他省市との境界に設置される26カ所の検査場で実施し、その後、市内の市場で流通・販売する流れとなる。ただし、同市が建設を現在推進している「第一次積み替え検査倉庫」完成後は、検査場での検査後に当該積み替え検査倉庫でのPCR検査、消毒を経て、市内で流通・販売されるかたちとなる。
中国では、輸入する冷蔵・冷凍貨物に付着した新型コロナウイルスが国内での感染要因の1つとなっているとして、輸入冷蔵・冷凍貨物に対する検査・管理を強化してきた（2021年1月29日記事、2021年7月28日記事参照）。
政策の詳細は、北京輸入冷凍・冷蔵食品感染防止指揮部弁公室の徐建民常務副主任（中国共産党北京市委員会政法委員会二級巡視員）が3月23日、記者会見で発表外部サイトへ、新しいウィンドウで開きますしている。その内容の概要は以下のとおり。
1.輸入冷凍・冷蔵食品は事前登録し予約した上で、北京市内に輸送
2.北京市境界の検査場での検査
3.「第1次積み替え検査倉庫」の建設
4.コールドチェーン業界の感染防止措置の常態化</t>
    <phoneticPr fontId="16"/>
  </si>
  <si>
    <t>サントリー食品インターナショナル（サントリーBF）は5日、ナイジェリアで清涼飲料の製造・販売を手掛ける子会社のサントリービバレッジ&amp;フードナイジェリアをモーリシャスの投資会社アフリカFMCGディストリビューション（AFDL）に売却すると発表した。売却額は約15億円。サントリーBFはAFDLと主力ブランドのライセンス契約を結び、ナイジェリアでの事業は継続する。</t>
    <phoneticPr fontId="16"/>
  </si>
  <si>
    <t>県産品や観光をＰＲする「大分フェス」が３月２１～２７日、中国・北京市のイトーヨーカドー亜運村（アジア競技大会選手村）店であった。・・・
※この記事は、4月4日 大分合同新聞 23ページに掲載されています。</t>
    <phoneticPr fontId="16"/>
  </si>
  <si>
    <t>韓国</t>
    <rPh sb="0" eb="2">
      <t>カンコク</t>
    </rPh>
    <phoneticPr fontId="16"/>
  </si>
  <si>
    <t>ロシア</t>
    <phoneticPr fontId="16"/>
  </si>
  <si>
    <t>WTO</t>
    <phoneticPr fontId="16"/>
  </si>
  <si>
    <t>中国</t>
    <rPh sb="0" eb="2">
      <t>チュウゴク</t>
    </rPh>
    <phoneticPr fontId="16"/>
  </si>
  <si>
    <t>ナイジェリア</t>
    <phoneticPr fontId="16"/>
  </si>
  <si>
    <t>日本</t>
    <rPh sb="0" eb="2">
      <t>ニホン</t>
    </rPh>
    <phoneticPr fontId="16"/>
  </si>
  <si>
    <t>　</t>
    <phoneticPr fontId="16"/>
  </si>
  <si>
    <t>韓国産マダイのはずが日本産・中国産だった…7万人がだまされる＝韓国ネットは怒り</t>
  </si>
  <si>
    <t>「キンダー」卵形チョコ回収 サルモネラ食中毒との関連疑いで　：AFPBB News</t>
  </si>
  <si>
    <t>キッコーマン、ロシアでの調味料販売や食品卸を一時休止： 日本経済新聞</t>
  </si>
  <si>
    <t>麹醇堂「百歳酒」など4商品、「大韓民国酒類大賞」受賞 - Chosun Online | 朝鮮日報</t>
  </si>
  <si>
    <t>2023年1月の食品表示法改正に向け、消費期限の定義新設(韓国) ｜ ビジネス短信</t>
  </si>
  <si>
    <t xml:space="preserve">WTO、農産品の輸入管理手続き改正、途上国に配慮(世界) ｜ ビジネス短信 </t>
  </si>
  <si>
    <t xml:space="preserve">ゼロ炭素エネ移行必要　日本の対策急務　ＩＰＣＣ報告書 </t>
  </si>
  <si>
    <t xml:space="preserve">北京市、未検査の輸入冷凍・冷蔵食品の販売を禁止(中国) ｜ ビジネス短信 </t>
  </si>
  <si>
    <t>サントリーBF、海外子会社売却： 日本経済新聞</t>
  </si>
  <si>
    <t>北京市で 47CLUBが企画、県産品の魅力をＰＲ 　大分合同新聞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</si>
</sst>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 numFmtId="186" formatCode="#,##0_);[Red]\(#,##0\)"/>
  </numFmts>
  <fonts count="22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16"/>
      <color indexed="4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u/>
      <sz val="12"/>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b/>
      <sz val="18"/>
      <color rgb="FFFF0000"/>
      <name val="ＭＳ Ｐゴシック"/>
      <family val="2"/>
      <charset val="128"/>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ＭＳ Ｐゴシック"/>
      <family val="3"/>
      <charset val="128"/>
    </font>
    <font>
      <sz val="13"/>
      <color theme="0"/>
      <name val="Arial"/>
      <family val="2"/>
    </font>
    <font>
      <b/>
      <sz val="18"/>
      <color indexed="8"/>
      <name val="ＭＳ Ｐゴシック"/>
      <family val="3"/>
      <charset val="128"/>
    </font>
    <font>
      <b/>
      <sz val="12"/>
      <name val="Arial"/>
      <family val="2"/>
    </font>
    <font>
      <b/>
      <sz val="12"/>
      <color rgb="FFFF0000"/>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20"/>
      <color theme="1"/>
      <name val="ＭＳ Ｐゴシック"/>
      <family val="3"/>
      <charset val="128"/>
      <scheme val="minor"/>
    </font>
    <font>
      <b/>
      <sz val="10"/>
      <color rgb="FFFFFFFF"/>
      <name val="Arial"/>
      <family val="2"/>
    </font>
    <font>
      <b/>
      <sz val="16"/>
      <color rgb="FFFF0000"/>
      <name val="Arial"/>
      <family val="2"/>
      <charset val="128"/>
    </font>
    <font>
      <sz val="14"/>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12"/>
      <name val="Segoe UI"/>
      <family val="2"/>
    </font>
    <font>
      <sz val="13"/>
      <color theme="0"/>
      <name val="ＭＳ ゴシック"/>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ＭＳ Ｐゴシック"/>
      <family val="3"/>
      <charset val="128"/>
      <scheme val="minor"/>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20"/>
      <color theme="1"/>
      <name val="BIZ UDPゴシック"/>
      <family val="3"/>
      <charset val="128"/>
    </font>
    <font>
      <b/>
      <sz val="22"/>
      <color theme="1"/>
      <name val="BIZ UDP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24"/>
      <color theme="0"/>
      <name val="BIZ UDPゴシック"/>
      <family val="3"/>
      <charset val="128"/>
    </font>
    <font>
      <u/>
      <sz val="18"/>
      <color indexed="12"/>
      <name val="ＭＳ Ｐゴシック"/>
      <family val="3"/>
      <charset val="128"/>
    </font>
    <font>
      <b/>
      <sz val="18"/>
      <color theme="1"/>
      <name val="BIZ UDPゴシック"/>
      <family val="3"/>
      <charset val="128"/>
    </font>
    <font>
      <b/>
      <sz val="18"/>
      <color rgb="FFFF0000"/>
      <name val="BIZ UDPゴシック"/>
      <family val="3"/>
      <charset val="128"/>
    </font>
    <font>
      <b/>
      <sz val="14"/>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9"/>
      <name val="ＭＳ Ｐ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sz val="16"/>
      <name val="Arial"/>
      <family val="2"/>
    </font>
    <font>
      <b/>
      <sz val="16"/>
      <color rgb="FFE60000"/>
      <name val="Arial"/>
      <family val="2"/>
    </font>
    <font>
      <b/>
      <sz val="14"/>
      <name val="ＭＳ Ｐゴシック"/>
      <family val="3"/>
      <charset val="128"/>
      <scheme val="minor"/>
    </font>
    <font>
      <b/>
      <sz val="16"/>
      <color indexed="53"/>
      <name val="ＭＳ Ｐゴシック"/>
      <family val="3"/>
      <charset val="128"/>
    </font>
  </fonts>
  <fills count="5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3399FF"/>
        <bgColor indexed="64"/>
      </patternFill>
    </fill>
    <fill>
      <patternFill patternType="solid">
        <fgColor indexed="12"/>
        <bgColor indexed="64"/>
      </patternFill>
    </fill>
    <fill>
      <patternFill patternType="solid">
        <fgColor theme="9" tint="0.79998168889431442"/>
        <bgColor indexed="64"/>
      </patternFill>
    </fill>
    <fill>
      <patternFill patternType="solid">
        <fgColor rgb="FFDFEAFF"/>
        <bgColor indexed="64"/>
      </patternFill>
    </fill>
    <fill>
      <patternFill patternType="solid">
        <fgColor rgb="FF92D050"/>
        <bgColor indexed="64"/>
      </patternFill>
    </fill>
    <fill>
      <patternFill patternType="solid">
        <fgColor rgb="FF66CCFF"/>
        <bgColor indexed="64"/>
      </patternFill>
    </fill>
    <fill>
      <patternFill patternType="solid">
        <fgColor theme="5" tint="0.59999389629810485"/>
        <bgColor indexed="64"/>
      </patternFill>
    </fill>
  </fills>
  <borders count="242">
    <border>
      <left/>
      <right/>
      <top/>
      <bottom/>
      <diagonal/>
    </border>
    <border>
      <left style="medium">
        <color indexed="12"/>
      </left>
      <right style="medium">
        <color indexed="12"/>
      </right>
      <top style="double">
        <color indexed="12"/>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top/>
      <bottom style="medium">
        <color indexed="12"/>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style="medium">
        <color auto="1"/>
      </left>
      <right style="medium">
        <color indexed="12"/>
      </right>
      <top style="medium">
        <color indexed="12"/>
      </top>
      <bottom style="thin">
        <color indexed="12"/>
      </bottom>
      <diagonal/>
    </border>
    <border>
      <left style="medium">
        <color indexed="12"/>
      </left>
      <right style="medium">
        <color indexed="12"/>
      </right>
      <top/>
      <bottom style="medium">
        <color auto="1"/>
      </bottom>
      <diagonal/>
    </border>
    <border>
      <left style="medium">
        <color indexed="12"/>
      </left>
      <right style="medium">
        <color auto="1"/>
      </right>
      <top style="medium">
        <color indexed="12"/>
      </top>
      <bottom style="medium">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indexed="12"/>
      </right>
      <top style="thin">
        <color rgb="FF0070C0"/>
      </top>
      <bottom style="medium">
        <color auto="1"/>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thick">
        <color rgb="FF002060"/>
      </left>
      <right/>
      <top style="medium">
        <color rgb="FF002060"/>
      </top>
      <bottom style="thick">
        <color rgb="FF002060"/>
      </bottom>
      <diagonal/>
    </border>
    <border>
      <left/>
      <right/>
      <top style="medium">
        <color rgb="FF002060"/>
      </top>
      <bottom style="thick">
        <color rgb="FF002060"/>
      </bottom>
      <diagonal/>
    </border>
    <border>
      <left/>
      <right style="thick">
        <color rgb="FF002060"/>
      </right>
      <top style="medium">
        <color rgb="FF002060"/>
      </top>
      <bottom style="thick">
        <color rgb="FF002060"/>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auto="1"/>
      </right>
      <top style="thick">
        <color indexed="12"/>
      </top>
      <bottom/>
      <diagonal/>
    </border>
    <border>
      <left/>
      <right style="medium">
        <color auto="1"/>
      </right>
      <top/>
      <bottom/>
      <diagonal/>
    </border>
    <border>
      <left/>
      <right style="medium">
        <color auto="1"/>
      </right>
      <top/>
      <bottom style="medium">
        <color indexed="12"/>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1" fillId="0" borderId="0">
      <alignment vertical="center"/>
    </xf>
    <xf numFmtId="0" fontId="6" fillId="0" borderId="0"/>
    <xf numFmtId="0" fontId="71" fillId="0" borderId="0">
      <alignment vertical="center"/>
    </xf>
    <xf numFmtId="0" fontId="6" fillId="0" borderId="0"/>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3" fillId="0" borderId="0">
      <alignment vertical="center"/>
    </xf>
    <xf numFmtId="0" fontId="4" fillId="0" borderId="0">
      <alignment vertical="center"/>
    </xf>
    <xf numFmtId="0" fontId="7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205" fillId="0" borderId="0"/>
    <xf numFmtId="0" fontId="206" fillId="0" borderId="0" applyNumberFormat="0" applyFill="0" applyBorder="0" applyAlignment="0" applyProtection="0"/>
    <xf numFmtId="0" fontId="205" fillId="0" borderId="0"/>
  </cellStyleXfs>
  <cellXfs count="924">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2"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3"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4" fillId="5" borderId="9" xfId="2" applyFont="1" applyFill="1" applyBorder="1" applyAlignment="1">
      <alignment horizontal="center" vertical="center" wrapText="1"/>
    </xf>
    <xf numFmtId="0" fontId="6" fillId="6" borderId="0" xfId="2" applyFill="1">
      <alignment vertical="center"/>
    </xf>
    <xf numFmtId="177" fontId="12" fillId="3" borderId="10" xfId="2" applyNumberFormat="1" applyFont="1" applyFill="1" applyBorder="1" applyAlignment="1">
      <alignment horizontal="center" vertical="center" shrinkToFit="1"/>
    </xf>
    <xf numFmtId="0" fontId="6" fillId="0" borderId="11" xfId="2" applyBorder="1">
      <alignment vertical="center"/>
    </xf>
    <xf numFmtId="0" fontId="23" fillId="6" borderId="13" xfId="2" applyFont="1" applyFill="1" applyBorder="1" applyAlignment="1">
      <alignment horizontal="center" vertical="center"/>
    </xf>
    <xf numFmtId="0" fontId="0" fillId="0" borderId="10" xfId="0" applyBorder="1" applyAlignment="1">
      <alignment horizontal="center" vertical="center" wrapText="1"/>
    </xf>
    <xf numFmtId="0" fontId="0" fillId="2" borderId="10" xfId="0" applyFill="1" applyBorder="1" applyAlignment="1">
      <alignment horizontal="center" vertical="center" wrapText="1"/>
    </xf>
    <xf numFmtId="0" fontId="6" fillId="0" borderId="10" xfId="2" applyBorder="1" applyAlignment="1">
      <alignment horizontal="center" vertical="center" wrapText="1"/>
    </xf>
    <xf numFmtId="0" fontId="23" fillId="6" borderId="15" xfId="2" applyFont="1" applyFill="1" applyBorder="1" applyAlignment="1">
      <alignment horizontal="center" vertical="center"/>
    </xf>
    <xf numFmtId="0" fontId="23" fillId="6" borderId="9" xfId="2" applyFont="1" applyFill="1" applyBorder="1" applyAlignment="1">
      <alignment horizontal="center" vertical="center"/>
    </xf>
    <xf numFmtId="0" fontId="23" fillId="0" borderId="15" xfId="2" applyFont="1" applyBorder="1" applyAlignment="1">
      <alignment horizontal="center" vertical="center"/>
    </xf>
    <xf numFmtId="0" fontId="6" fillId="2" borderId="10" xfId="2" applyFill="1" applyBorder="1" applyAlignment="1">
      <alignment horizontal="center" vertical="center" wrapText="1"/>
    </xf>
    <xf numFmtId="0" fontId="23" fillId="6" borderId="17" xfId="2" applyFont="1" applyFill="1" applyBorder="1" applyAlignment="1">
      <alignment horizontal="center" vertical="center"/>
    </xf>
    <xf numFmtId="177" fontId="17" fillId="6" borderId="18" xfId="2" applyNumberFormat="1" applyFont="1" applyFill="1" applyBorder="1" applyAlignment="1">
      <alignment horizontal="center" vertical="center" wrapText="1"/>
    </xf>
    <xf numFmtId="0" fontId="23" fillId="6" borderId="11" xfId="2" applyFont="1" applyFill="1" applyBorder="1" applyAlignment="1">
      <alignment horizontal="center" vertical="center"/>
    </xf>
    <xf numFmtId="0" fontId="6" fillId="6" borderId="17" xfId="2" applyFill="1" applyBorder="1">
      <alignment vertical="center"/>
    </xf>
    <xf numFmtId="0" fontId="6" fillId="6" borderId="18" xfId="2" applyFill="1" applyBorder="1">
      <alignment vertical="center"/>
    </xf>
    <xf numFmtId="0" fontId="6" fillId="6" borderId="11" xfId="2" applyFill="1" applyBorder="1">
      <alignment vertical="center"/>
    </xf>
    <xf numFmtId="0" fontId="6" fillId="6" borderId="19" xfId="2" applyFill="1" applyBorder="1">
      <alignment vertical="center"/>
    </xf>
    <xf numFmtId="0" fontId="14" fillId="6" borderId="20" xfId="2" applyFont="1" applyFill="1" applyBorder="1">
      <alignment vertical="center"/>
    </xf>
    <xf numFmtId="0" fontId="6" fillId="6" borderId="6" xfId="2" applyFill="1" applyBorder="1">
      <alignment vertical="center"/>
    </xf>
    <xf numFmtId="0" fontId="6" fillId="0" borderId="19" xfId="2" applyBorder="1">
      <alignment vertical="center"/>
    </xf>
    <xf numFmtId="0" fontId="6" fillId="6" borderId="21" xfId="2" applyFill="1" applyBorder="1">
      <alignment vertical="center"/>
    </xf>
    <xf numFmtId="0" fontId="6" fillId="6" borderId="22" xfId="2" applyFill="1" applyBorder="1">
      <alignment vertical="center"/>
    </xf>
    <xf numFmtId="0" fontId="6" fillId="6" borderId="23" xfId="2" applyFill="1" applyBorder="1">
      <alignment vertical="center"/>
    </xf>
    <xf numFmtId="0" fontId="6" fillId="0" borderId="24" xfId="2" applyBorder="1">
      <alignment vertical="center"/>
    </xf>
    <xf numFmtId="0" fontId="6" fillId="0" borderId="25" xfId="2" applyBorder="1">
      <alignment vertical="center"/>
    </xf>
    <xf numFmtId="0" fontId="6" fillId="0" borderId="26" xfId="2" applyBorder="1">
      <alignment vertical="center"/>
    </xf>
    <xf numFmtId="0" fontId="6" fillId="0" borderId="27" xfId="2" applyBorder="1">
      <alignment vertical="center"/>
    </xf>
    <xf numFmtId="0" fontId="18" fillId="3" borderId="28" xfId="2" applyFont="1" applyFill="1" applyBorder="1" applyAlignment="1">
      <alignment horizontal="center" vertical="center" wrapText="1"/>
    </xf>
    <xf numFmtId="0" fontId="25" fillId="0" borderId="0" xfId="2" applyFont="1" applyFill="1" applyBorder="1" applyAlignment="1">
      <alignment vertical="center"/>
    </xf>
    <xf numFmtId="0" fontId="21" fillId="0" borderId="0" xfId="2" applyFont="1" applyFill="1" applyBorder="1" applyAlignment="1">
      <alignment vertical="top" wrapText="1"/>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6" xfId="2" applyFont="1" applyFill="1" applyBorder="1" applyAlignment="1">
      <alignment horizontal="center" vertical="center"/>
    </xf>
    <xf numFmtId="14" fontId="10" fillId="2" borderId="37"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9" xfId="2" applyFont="1" applyFill="1" applyBorder="1" applyAlignment="1">
      <alignment vertical="center" wrapText="1"/>
    </xf>
    <xf numFmtId="0" fontId="6" fillId="6" borderId="40" xfId="2" applyFill="1" applyBorder="1" applyAlignment="1">
      <alignment vertical="center" wrapText="1"/>
    </xf>
    <xf numFmtId="0" fontId="6" fillId="6" borderId="41"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8" fillId="0" borderId="34" xfId="1" applyFill="1" applyBorder="1" applyAlignment="1" applyProtection="1">
      <alignment vertical="center" wrapText="1"/>
    </xf>
    <xf numFmtId="0" fontId="10" fillId="6" borderId="0" xfId="2" applyFont="1" applyFill="1">
      <alignment vertical="center"/>
    </xf>
    <xf numFmtId="14" fontId="27" fillId="3" borderId="2" xfId="1" applyNumberFormat="1" applyFont="1" applyFill="1" applyBorder="1" applyAlignment="1" applyProtection="1">
      <alignment horizontal="center" vertical="center" wrapText="1" shrinkToFit="1"/>
    </xf>
    <xf numFmtId="14" fontId="21" fillId="0" borderId="0" xfId="2" applyNumberFormat="1" applyFont="1" applyFill="1" applyBorder="1" applyAlignment="1">
      <alignment horizontal="center" vertical="center"/>
    </xf>
    <xf numFmtId="0" fontId="35" fillId="10" borderId="49" xfId="17" applyFont="1" applyFill="1" applyBorder="1" applyAlignment="1">
      <alignment horizontal="left" vertical="center"/>
    </xf>
    <xf numFmtId="0" fontId="35" fillId="10" borderId="50" xfId="17" applyFont="1" applyFill="1" applyBorder="1" applyAlignment="1">
      <alignment horizontal="center" vertical="center"/>
    </xf>
    <xf numFmtId="0" fontId="35" fillId="10" borderId="50" xfId="2" applyFont="1" applyFill="1" applyBorder="1" applyAlignment="1">
      <alignment horizontal="center" vertical="center"/>
    </xf>
    <xf numFmtId="0" fontId="36" fillId="10" borderId="50" xfId="2" applyFont="1" applyFill="1" applyBorder="1" applyAlignment="1">
      <alignment horizontal="center" vertical="center"/>
    </xf>
    <xf numFmtId="0" fontId="36" fillId="10" borderId="51" xfId="2" applyFont="1" applyFill="1" applyBorder="1" applyAlignment="1">
      <alignment horizontal="center" vertical="center"/>
    </xf>
    <xf numFmtId="0" fontId="37" fillId="0" borderId="0" xfId="2" applyFont="1">
      <alignment vertical="center"/>
    </xf>
    <xf numFmtId="0" fontId="40" fillId="0" borderId="0" xfId="2" applyFont="1" applyAlignment="1">
      <alignment horizontal="center" vertical="center"/>
    </xf>
    <xf numFmtId="0" fontId="41" fillId="0" borderId="0" xfId="2" applyFont="1" applyAlignment="1">
      <alignment vertical="center" wrapText="1"/>
    </xf>
    <xf numFmtId="0" fontId="1" fillId="0" borderId="0" xfId="17">
      <alignment vertical="center"/>
    </xf>
    <xf numFmtId="0" fontId="42" fillId="0" borderId="0" xfId="17" applyFont="1">
      <alignment vertical="center"/>
    </xf>
    <xf numFmtId="0" fontId="36" fillId="10" borderId="52" xfId="2" applyFont="1" applyFill="1" applyBorder="1" applyAlignment="1">
      <alignment horizontal="center" vertical="center"/>
    </xf>
    <xf numFmtId="0" fontId="36" fillId="10" borderId="53" xfId="2" applyFont="1" applyFill="1" applyBorder="1" applyAlignment="1">
      <alignment horizontal="center" vertical="center"/>
    </xf>
    <xf numFmtId="0" fontId="43" fillId="0" borderId="0" xfId="2" applyFont="1" applyAlignment="1">
      <alignment vertical="center" wrapText="1"/>
    </xf>
    <xf numFmtId="0" fontId="45" fillId="0" borderId="0" xfId="2" applyFont="1">
      <alignment vertical="center"/>
    </xf>
    <xf numFmtId="0" fontId="46" fillId="0" borderId="0" xfId="2" applyFont="1" applyAlignment="1">
      <alignment horizontal="center" vertical="center"/>
    </xf>
    <xf numFmtId="0" fontId="1" fillId="11" borderId="53" xfId="17" applyFill="1" applyBorder="1">
      <alignment vertical="center"/>
    </xf>
    <xf numFmtId="0" fontId="39" fillId="0" borderId="0" xfId="17" applyFont="1" applyAlignment="1">
      <alignment horizontal="center" vertical="center"/>
    </xf>
    <xf numFmtId="0" fontId="47" fillId="0" borderId="0" xfId="2" applyFont="1" applyAlignment="1">
      <alignment vertical="center" wrapText="1"/>
    </xf>
    <xf numFmtId="0" fontId="8" fillId="0" borderId="52" xfId="1" applyFill="1" applyBorder="1" applyAlignment="1" applyProtection="1">
      <alignment vertical="center"/>
    </xf>
    <xf numFmtId="0" fontId="1" fillId="11" borderId="53" xfId="17" applyFill="1" applyBorder="1" applyAlignment="1">
      <alignment horizontal="center" vertical="center"/>
    </xf>
    <xf numFmtId="0" fontId="43" fillId="0" borderId="0" xfId="2" applyFont="1">
      <alignment vertical="center"/>
    </xf>
    <xf numFmtId="0" fontId="8" fillId="11" borderId="0" xfId="1" applyFill="1" applyBorder="1" applyAlignment="1" applyProtection="1">
      <alignment vertical="center" wrapText="1"/>
    </xf>
    <xf numFmtId="0" fontId="6" fillId="11" borderId="53" xfId="2" applyFill="1" applyBorder="1" applyAlignment="1">
      <alignment vertical="center" wrapText="1"/>
    </xf>
    <xf numFmtId="0" fontId="47" fillId="0" borderId="0" xfId="17" applyFont="1" applyAlignment="1">
      <alignment vertical="center" wrapText="1"/>
    </xf>
    <xf numFmtId="0" fontId="49" fillId="0" borderId="0" xfId="17" applyFont="1" applyAlignment="1">
      <alignment horizontal="left" vertical="center"/>
    </xf>
    <xf numFmtId="0" fontId="39"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1" fillId="13" borderId="59" xfId="17" applyFont="1" applyFill="1" applyBorder="1" applyAlignment="1">
      <alignment horizontal="center" vertical="center"/>
    </xf>
    <xf numFmtId="180" fontId="51" fillId="13" borderId="60" xfId="17" applyNumberFormat="1" applyFont="1" applyFill="1" applyBorder="1" applyAlignment="1">
      <alignment horizontal="center" vertical="center"/>
    </xf>
    <xf numFmtId="0" fontId="58" fillId="3" borderId="61" xfId="17" applyFont="1" applyFill="1" applyBorder="1" applyAlignment="1">
      <alignment horizontal="center" vertical="center" wrapText="1"/>
    </xf>
    <xf numFmtId="0" fontId="7" fillId="3" borderId="62" xfId="17" applyFont="1" applyFill="1" applyBorder="1" applyAlignment="1">
      <alignment horizontal="center" vertical="center" wrapText="1"/>
    </xf>
    <xf numFmtId="0" fontId="14" fillId="3" borderId="62" xfId="17" applyFont="1" applyFill="1" applyBorder="1" applyAlignment="1">
      <alignment horizontal="center" vertical="center" wrapText="1"/>
    </xf>
    <xf numFmtId="0" fontId="60" fillId="3" borderId="62" xfId="17" applyFont="1" applyFill="1" applyBorder="1" applyAlignment="1">
      <alignment horizontal="center" vertical="center" wrapText="1"/>
    </xf>
    <xf numFmtId="0" fontId="7" fillId="3" borderId="63" xfId="17" applyFont="1" applyFill="1" applyBorder="1" applyAlignment="1">
      <alignment horizontal="center" vertical="center" wrapText="1"/>
    </xf>
    <xf numFmtId="0" fontId="7" fillId="3" borderId="38" xfId="17" applyFont="1" applyFill="1" applyBorder="1" applyAlignment="1">
      <alignment horizontal="center" vertical="center" wrapText="1"/>
    </xf>
    <xf numFmtId="176" fontId="61" fillId="3" borderId="45" xfId="17" applyNumberFormat="1" applyFont="1" applyFill="1" applyBorder="1" applyAlignment="1">
      <alignment horizontal="center" vertical="center" wrapText="1"/>
    </xf>
    <xf numFmtId="0" fontId="61" fillId="3" borderId="45" xfId="17" applyFont="1" applyFill="1" applyBorder="1" applyAlignment="1">
      <alignment horizontal="left" vertical="center" wrapText="1"/>
    </xf>
    <xf numFmtId="0" fontId="7" fillId="3" borderId="32" xfId="17" applyFont="1" applyFill="1" applyBorder="1" applyAlignment="1">
      <alignment horizontal="center" vertical="center" wrapText="1"/>
    </xf>
    <xf numFmtId="176" fontId="61" fillId="14" borderId="64" xfId="17" applyNumberFormat="1" applyFont="1" applyFill="1" applyBorder="1" applyAlignment="1">
      <alignment horizontal="center" vertical="center" wrapText="1"/>
    </xf>
    <xf numFmtId="0" fontId="61" fillId="14" borderId="64" xfId="17" applyFont="1" applyFill="1" applyBorder="1" applyAlignment="1">
      <alignment horizontal="left" vertical="center" wrapText="1"/>
    </xf>
    <xf numFmtId="0" fontId="65" fillId="15" borderId="65" xfId="17" applyFont="1" applyFill="1" applyBorder="1" applyAlignment="1">
      <alignment horizontal="center" vertical="center" wrapText="1"/>
    </xf>
    <xf numFmtId="176" fontId="63" fillId="15" borderId="65" xfId="17" applyNumberFormat="1" applyFont="1" applyFill="1" applyBorder="1" applyAlignment="1">
      <alignment horizontal="center" vertical="center" wrapText="1"/>
    </xf>
    <xf numFmtId="181" fontId="65" fillId="11" borderId="65" xfId="0" applyNumberFormat="1" applyFont="1" applyFill="1" applyBorder="1" applyAlignment="1">
      <alignment horizontal="center" vertical="center"/>
    </xf>
    <xf numFmtId="0" fontId="65" fillId="15" borderId="66" xfId="17" applyFont="1" applyFill="1" applyBorder="1" applyAlignment="1">
      <alignment horizontal="center" vertical="center" wrapText="1"/>
    </xf>
    <xf numFmtId="182" fontId="67" fillId="15" borderId="67" xfId="17" applyNumberFormat="1" applyFont="1" applyFill="1" applyBorder="1" applyAlignment="1">
      <alignment horizontal="center" vertical="center" wrapText="1"/>
    </xf>
    <xf numFmtId="0" fontId="7" fillId="3" borderId="39" xfId="17" applyFont="1" applyFill="1" applyBorder="1" applyAlignment="1">
      <alignment horizontal="center" vertical="center" wrapText="1"/>
    </xf>
    <xf numFmtId="0" fontId="7" fillId="3" borderId="40" xfId="17" applyFont="1" applyFill="1" applyBorder="1" applyAlignment="1">
      <alignment horizontal="center" vertical="center" wrapText="1"/>
    </xf>
    <xf numFmtId="0" fontId="14" fillId="3" borderId="40" xfId="17" applyFont="1" applyFill="1" applyBorder="1" applyAlignment="1">
      <alignment horizontal="center" vertical="center" wrapText="1"/>
    </xf>
    <xf numFmtId="0" fontId="60" fillId="3" borderId="40" xfId="17" applyFont="1" applyFill="1" applyBorder="1" applyAlignment="1">
      <alignment horizontal="center" vertical="center" wrapText="1"/>
    </xf>
    <xf numFmtId="0" fontId="7" fillId="3" borderId="41"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6" xfId="2" applyBorder="1" applyAlignment="1">
      <alignment vertical="top" wrapText="1"/>
    </xf>
    <xf numFmtId="0" fontId="6" fillId="16" borderId="16" xfId="2" applyFill="1" applyBorder="1" applyAlignment="1">
      <alignment vertical="top" wrapText="1"/>
    </xf>
    <xf numFmtId="0" fontId="23" fillId="0" borderId="0" xfId="2" applyFont="1" applyAlignment="1">
      <alignment vertical="top" wrapText="1"/>
    </xf>
    <xf numFmtId="0" fontId="6" fillId="2" borderId="16" xfId="2" applyFill="1" applyBorder="1" applyAlignment="1">
      <alignment vertical="top" wrapText="1"/>
    </xf>
    <xf numFmtId="0" fontId="6" fillId="2" borderId="69" xfId="2" applyFill="1" applyBorder="1" applyAlignment="1">
      <alignment vertical="top" wrapText="1"/>
    </xf>
    <xf numFmtId="0" fontId="6" fillId="2" borderId="70" xfId="2" applyFill="1" applyBorder="1" applyAlignment="1">
      <alignment vertical="top" wrapText="1"/>
    </xf>
    <xf numFmtId="0" fontId="1" fillId="2" borderId="71" xfId="2" applyFont="1" applyFill="1" applyBorder="1" applyAlignment="1">
      <alignment vertical="top" wrapText="1"/>
    </xf>
    <xf numFmtId="0" fontId="1" fillId="2" borderId="69" xfId="2" applyFont="1" applyFill="1" applyBorder="1" applyAlignment="1">
      <alignment vertical="top" wrapText="1"/>
    </xf>
    <xf numFmtId="0" fontId="1" fillId="2" borderId="68" xfId="2" applyFont="1" applyFill="1" applyBorder="1" applyAlignment="1">
      <alignment vertical="top" wrapText="1"/>
    </xf>
    <xf numFmtId="0" fontId="6" fillId="3" borderId="16" xfId="2" applyFill="1" applyBorder="1">
      <alignment vertical="center"/>
    </xf>
    <xf numFmtId="0" fontId="1" fillId="3" borderId="72" xfId="2" applyFont="1" applyFill="1" applyBorder="1" applyAlignment="1">
      <alignment vertical="top" wrapText="1"/>
    </xf>
    <xf numFmtId="0" fontId="6" fillId="17" borderId="16" xfId="2" applyFill="1" applyBorder="1">
      <alignment vertical="center"/>
    </xf>
    <xf numFmtId="0" fontId="0" fillId="0" borderId="74" xfId="0" applyBorder="1">
      <alignment vertical="center"/>
    </xf>
    <xf numFmtId="0" fontId="15" fillId="0" borderId="74" xfId="0" applyFont="1" applyBorder="1">
      <alignment vertical="center"/>
    </xf>
    <xf numFmtId="0" fontId="0" fillId="0" borderId="75" xfId="0" applyBorder="1">
      <alignment vertical="center"/>
    </xf>
    <xf numFmtId="0" fontId="0" fillId="0" borderId="55" xfId="0" applyBorder="1">
      <alignment vertical="center"/>
    </xf>
    <xf numFmtId="177" fontId="12" fillId="22" borderId="10" xfId="2" applyNumberFormat="1" applyFont="1" applyFill="1" applyBorder="1" applyAlignment="1">
      <alignment horizontal="center" vertical="center" shrinkToFit="1"/>
    </xf>
    <xf numFmtId="0" fontId="6" fillId="22" borderId="0" xfId="2" applyFill="1" applyBorder="1" applyAlignment="1">
      <alignment horizontal="center"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2"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10" xfId="2" applyFill="1" applyBorder="1" applyAlignment="1">
      <alignment horizontal="center" vertical="center" wrapText="1"/>
    </xf>
    <xf numFmtId="0" fontId="6" fillId="0" borderId="110" xfId="2" applyBorder="1" applyAlignment="1">
      <alignment horizontal="center" vertical="center" wrapText="1"/>
    </xf>
    <xf numFmtId="0" fontId="6" fillId="7" borderId="110" xfId="2" applyFill="1" applyBorder="1" applyAlignment="1">
      <alignment horizontal="center" vertical="center" wrapText="1"/>
    </xf>
    <xf numFmtId="0" fontId="1" fillId="6" borderId="0" xfId="2" applyFont="1" applyFill="1">
      <alignment vertical="center"/>
    </xf>
    <xf numFmtId="0" fontId="21" fillId="0" borderId="47" xfId="1" applyFont="1" applyFill="1" applyBorder="1" applyAlignment="1" applyProtection="1">
      <alignment vertical="top" wrapText="1"/>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4" xfId="0" applyBorder="1" applyAlignment="1">
      <alignment vertical="top"/>
    </xf>
    <xf numFmtId="0" fontId="0" fillId="0" borderId="0" xfId="0" applyAlignment="1">
      <alignment vertical="top"/>
    </xf>
    <xf numFmtId="0" fontId="77" fillId="22" borderId="0" xfId="0" applyFont="1" applyFill="1">
      <alignment vertical="center"/>
    </xf>
    <xf numFmtId="0" fontId="76" fillId="22" borderId="0" xfId="0" applyFont="1" applyFill="1">
      <alignment vertical="center"/>
    </xf>
    <xf numFmtId="0" fontId="1" fillId="16" borderId="71" xfId="2" applyFont="1" applyFill="1" applyBorder="1" applyAlignment="1">
      <alignment vertical="top" wrapText="1"/>
    </xf>
    <xf numFmtId="0" fontId="80" fillId="0" borderId="0" xfId="0" applyFont="1" applyAlignment="1">
      <alignment horizontal="justify" vertical="center"/>
    </xf>
    <xf numFmtId="0" fontId="83" fillId="0" borderId="63" xfId="0" applyFont="1" applyBorder="1" applyAlignment="1">
      <alignment horizontal="justify" vertical="center" wrapText="1"/>
    </xf>
    <xf numFmtId="0" fontId="83" fillId="0" borderId="41" xfId="0" applyFont="1" applyBorder="1" applyAlignment="1">
      <alignment horizontal="justify" vertical="center" wrapText="1"/>
    </xf>
    <xf numFmtId="0" fontId="80" fillId="0" borderId="116" xfId="0" applyFont="1" applyBorder="1" applyAlignment="1">
      <alignment horizontal="center" vertical="center" wrapText="1"/>
    </xf>
    <xf numFmtId="0" fontId="80" fillId="0" borderId="41" xfId="0" applyFont="1" applyBorder="1" applyAlignment="1">
      <alignment horizontal="center" vertical="center" wrapText="1"/>
    </xf>
    <xf numFmtId="0" fontId="80" fillId="30" borderId="41" xfId="0" applyFont="1" applyFill="1" applyBorder="1" applyAlignment="1">
      <alignment horizontal="justify" vertical="center" wrapText="1"/>
    </xf>
    <xf numFmtId="0" fontId="80" fillId="0" borderId="41" xfId="0" applyFont="1" applyBorder="1" applyAlignment="1">
      <alignment horizontal="justify" vertical="center" wrapText="1"/>
    </xf>
    <xf numFmtId="0" fontId="7" fillId="31" borderId="62" xfId="17" applyFont="1" applyFill="1" applyBorder="1" applyAlignment="1">
      <alignment horizontal="center" vertical="center" wrapText="1"/>
    </xf>
    <xf numFmtId="0" fontId="8" fillId="22" borderId="0" xfId="1" applyFill="1" applyBorder="1" applyAlignment="1" applyProtection="1">
      <alignment horizontal="left" vertical="center"/>
    </xf>
    <xf numFmtId="0" fontId="0" fillId="0" borderId="0" xfId="0" applyAlignment="1">
      <alignment horizontal="left" vertical="center"/>
    </xf>
    <xf numFmtId="0" fontId="84" fillId="0" borderId="0" xfId="0" applyFont="1" applyAlignment="1">
      <alignment horizontal="left" vertical="center"/>
    </xf>
    <xf numFmtId="0" fontId="85" fillId="0" borderId="0" xfId="0" applyFont="1" applyAlignment="1">
      <alignment horizontal="center" vertical="center" wrapText="1"/>
    </xf>
    <xf numFmtId="0" fontId="85" fillId="0" borderId="0" xfId="0" applyFont="1" applyAlignment="1">
      <alignment horizontal="left" vertical="center" wrapText="1"/>
    </xf>
    <xf numFmtId="0" fontId="80" fillId="26" borderId="116" xfId="0" applyFont="1" applyFill="1" applyBorder="1" applyAlignment="1">
      <alignment horizontal="center" vertical="center" wrapText="1"/>
    </xf>
    <xf numFmtId="0" fontId="80" fillId="26" borderId="41" xfId="0" applyFont="1" applyFill="1" applyBorder="1" applyAlignment="1">
      <alignment horizontal="center" vertical="center" wrapText="1"/>
    </xf>
    <xf numFmtId="0" fontId="80" fillId="26" borderId="41" xfId="0" applyFont="1" applyFill="1" applyBorder="1" applyAlignment="1">
      <alignment horizontal="justify" vertical="center" wrapText="1"/>
    </xf>
    <xf numFmtId="0" fontId="75" fillId="22" borderId="0" xfId="0" applyFont="1" applyFill="1" applyAlignment="1">
      <alignment horizontal="center" vertical="center"/>
    </xf>
    <xf numFmtId="0" fontId="80" fillId="22" borderId="116" xfId="0" applyFont="1" applyFill="1" applyBorder="1" applyAlignment="1">
      <alignment horizontal="center" vertical="center" wrapText="1"/>
    </xf>
    <xf numFmtId="0" fontId="80" fillId="22" borderId="41" xfId="0" applyFont="1" applyFill="1" applyBorder="1" applyAlignment="1">
      <alignment horizontal="center" vertical="center" wrapText="1"/>
    </xf>
    <xf numFmtId="0" fontId="80" fillId="22" borderId="41" xfId="0" applyFont="1" applyFill="1" applyBorder="1" applyAlignment="1">
      <alignment horizontal="justify" vertical="center" wrapText="1"/>
    </xf>
    <xf numFmtId="0" fontId="72" fillId="26" borderId="0" xfId="0" applyFont="1" applyFill="1" applyAlignment="1">
      <alignment vertical="top" wrapText="1"/>
    </xf>
    <xf numFmtId="0" fontId="8" fillId="0" borderId="139" xfId="1" applyFill="1" applyBorder="1" applyAlignment="1" applyProtection="1">
      <alignment vertical="center" wrapText="1"/>
    </xf>
    <xf numFmtId="0" fontId="98" fillId="0" borderId="63" xfId="0" applyFont="1" applyBorder="1" applyAlignment="1">
      <alignment horizontal="justify" vertical="center" wrapText="1"/>
    </xf>
    <xf numFmtId="0" fontId="98" fillId="0" borderId="41" xfId="0" applyFont="1" applyBorder="1" applyAlignment="1">
      <alignment horizontal="justify" vertical="center" wrapText="1"/>
    </xf>
    <xf numFmtId="0" fontId="98" fillId="30" borderId="41" xfId="0" applyFont="1" applyFill="1" applyBorder="1" applyAlignment="1">
      <alignment horizontal="justify" vertical="center" wrapText="1"/>
    </xf>
    <xf numFmtId="0" fontId="103" fillId="0" borderId="0" xfId="17" applyFont="1">
      <alignment vertical="center"/>
    </xf>
    <xf numFmtId="0" fontId="102" fillId="0" borderId="0" xfId="2" applyFont="1">
      <alignment vertical="center"/>
    </xf>
    <xf numFmtId="0" fontId="104" fillId="23" borderId="143" xfId="0" applyFont="1" applyFill="1" applyBorder="1" applyAlignment="1">
      <alignment horizontal="center" vertical="center" wrapText="1"/>
    </xf>
    <xf numFmtId="0" fontId="0" fillId="27" borderId="0" xfId="0" applyFill="1">
      <alignment vertical="center"/>
    </xf>
    <xf numFmtId="0" fontId="80"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8" xfId="2"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12" xfId="0" applyBorder="1" applyAlignment="1">
      <alignment horizontal="center" vertical="center" wrapText="1"/>
    </xf>
    <xf numFmtId="0" fontId="32" fillId="0" borderId="12" xfId="0" applyFont="1" applyBorder="1" applyAlignment="1">
      <alignment horizontal="center" vertical="center" wrapText="1"/>
    </xf>
    <xf numFmtId="0" fontId="21" fillId="0" borderId="145" xfId="1" applyFont="1" applyFill="1" applyBorder="1" applyAlignment="1" applyProtection="1">
      <alignment vertical="top" wrapText="1"/>
    </xf>
    <xf numFmtId="0" fontId="95" fillId="26"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vertical="top" wrapText="1"/>
    </xf>
    <xf numFmtId="0" fontId="74" fillId="27" borderId="0" xfId="0" applyFont="1" applyFill="1" applyAlignment="1">
      <alignment vertical="top" wrapText="1"/>
    </xf>
    <xf numFmtId="0" fontId="97" fillId="27" borderId="0" xfId="0" applyFont="1" applyFill="1" applyAlignment="1">
      <alignment horizontal="center" vertical="center" wrapText="1"/>
    </xf>
    <xf numFmtId="0" fontId="97" fillId="27" borderId="0" xfId="0" applyFont="1" applyFill="1" applyAlignment="1">
      <alignment horizontal="center" vertical="top" wrapText="1"/>
    </xf>
    <xf numFmtId="0" fontId="99" fillId="27" borderId="0" xfId="0" applyFont="1" applyFill="1" applyAlignment="1">
      <alignment horizontal="center" vertical="top" wrapText="1"/>
    </xf>
    <xf numFmtId="0" fontId="97" fillId="27" borderId="0" xfId="0" applyFont="1" applyFill="1" applyAlignment="1">
      <alignment vertical="top" wrapText="1"/>
    </xf>
    <xf numFmtId="0" fontId="0" fillId="22" borderId="0" xfId="0" applyFill="1" applyAlignment="1">
      <alignment horizontal="left" vertical="top" wrapText="1" indent="1"/>
    </xf>
    <xf numFmtId="0" fontId="28" fillId="28" borderId="0" xfId="0" applyFont="1" applyFill="1" applyAlignment="1">
      <alignment vertical="center"/>
    </xf>
    <xf numFmtId="14" fontId="29" fillId="24" borderId="3" xfId="2" applyNumberFormat="1" applyFont="1" applyFill="1" applyBorder="1" applyAlignment="1">
      <alignment horizontal="center" vertical="center" shrinkToFit="1"/>
    </xf>
    <xf numFmtId="14" fontId="30" fillId="24" borderId="4" xfId="2" applyNumberFormat="1" applyFont="1" applyFill="1" applyBorder="1" applyAlignment="1">
      <alignment horizontal="center" vertical="center" shrinkToFit="1"/>
    </xf>
    <xf numFmtId="0" fontId="28" fillId="24" borderId="43" xfId="0" applyFont="1" applyFill="1" applyBorder="1" applyAlignment="1">
      <alignment horizontal="center" vertical="center" wrapText="1"/>
    </xf>
    <xf numFmtId="0" fontId="111" fillId="24" borderId="35" xfId="2" applyFont="1" applyFill="1" applyBorder="1" applyAlignment="1">
      <alignment horizontal="center" vertical="center" wrapText="1"/>
    </xf>
    <xf numFmtId="0" fontId="116" fillId="3" borderId="46" xfId="2" applyFont="1" applyFill="1" applyBorder="1" applyAlignment="1">
      <alignment horizontal="center" vertical="center"/>
    </xf>
    <xf numFmtId="14" fontId="116" fillId="3" borderId="45" xfId="2" applyNumberFormat="1" applyFont="1" applyFill="1" applyBorder="1" applyAlignment="1">
      <alignment horizontal="center" vertical="center"/>
    </xf>
    <xf numFmtId="14" fontId="116" fillId="3" borderId="2" xfId="2" applyNumberFormat="1" applyFont="1" applyFill="1" applyBorder="1" applyAlignment="1">
      <alignment horizontal="center" vertical="center"/>
    </xf>
    <xf numFmtId="0" fontId="116" fillId="3" borderId="44" xfId="2" applyFont="1" applyFill="1" applyBorder="1" applyAlignment="1">
      <alignment horizontal="center" vertical="center"/>
    </xf>
    <xf numFmtId="14" fontId="116" fillId="3" borderId="3" xfId="2" applyNumberFormat="1" applyFont="1" applyFill="1" applyBorder="1" applyAlignment="1">
      <alignment horizontal="center" vertical="center"/>
    </xf>
    <xf numFmtId="0" fontId="116" fillId="3" borderId="11" xfId="2" applyFont="1" applyFill="1" applyBorder="1" applyAlignment="1">
      <alignment horizontal="center" vertical="center"/>
    </xf>
    <xf numFmtId="0" fontId="116" fillId="22" borderId="0" xfId="2" applyFont="1" applyFill="1" applyBorder="1" applyAlignment="1">
      <alignment horizontal="center" vertical="center"/>
    </xf>
    <xf numFmtId="14" fontId="116"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7" fillId="0" borderId="0" xfId="2" applyFont="1" applyFill="1" applyBorder="1" applyAlignment="1">
      <alignment horizontal="center" vertical="center"/>
    </xf>
    <xf numFmtId="14" fontId="116" fillId="0" borderId="0" xfId="2" applyNumberFormat="1" applyFont="1" applyFill="1" applyBorder="1" applyAlignment="1">
      <alignment horizontal="center" vertical="center"/>
    </xf>
    <xf numFmtId="0" fontId="108" fillId="26" borderId="119" xfId="0" applyFont="1" applyFill="1" applyBorder="1" applyAlignment="1">
      <alignment horizontal="left" vertical="center"/>
    </xf>
    <xf numFmtId="0" fontId="108" fillId="26" borderId="120" xfId="0" applyFont="1" applyFill="1" applyBorder="1" applyAlignment="1">
      <alignment horizontal="left" vertical="center"/>
    </xf>
    <xf numFmtId="0" fontId="121" fillId="26" borderId="118" xfId="0" applyFont="1" applyFill="1" applyBorder="1" applyAlignment="1">
      <alignment horizontal="left" vertical="center"/>
    </xf>
    <xf numFmtId="0" fontId="0" fillId="0" borderId="16" xfId="0" applyBorder="1" applyAlignment="1">
      <alignment vertical="top" wrapText="1"/>
    </xf>
    <xf numFmtId="0" fontId="24" fillId="22" borderId="42" xfId="2" applyFont="1" applyFill="1" applyBorder="1" applyAlignment="1">
      <alignment horizontal="center" vertical="center" wrapText="1"/>
    </xf>
    <xf numFmtId="0" fontId="23" fillId="24" borderId="5" xfId="2" applyFont="1" applyFill="1" applyBorder="1" applyAlignment="1">
      <alignment horizontal="center" vertical="center" wrapText="1"/>
    </xf>
    <xf numFmtId="177" fontId="10" fillId="22" borderId="109" xfId="2" applyNumberFormat="1" applyFont="1" applyFill="1" applyBorder="1" applyAlignment="1">
      <alignment horizontal="center" vertical="center" wrapText="1"/>
    </xf>
    <xf numFmtId="0" fontId="24" fillId="22" borderId="10" xfId="2" applyFont="1" applyFill="1" applyBorder="1" applyAlignment="1">
      <alignment horizontal="center" vertical="center" wrapText="1"/>
    </xf>
    <xf numFmtId="180" fontId="51" fillId="13" borderId="149" xfId="17" applyNumberFormat="1" applyFont="1" applyFill="1" applyBorder="1" applyAlignment="1">
      <alignment horizontal="center" vertical="center"/>
    </xf>
    <xf numFmtId="0" fontId="8" fillId="0" borderId="0" xfId="1" applyAlignment="1" applyProtection="1">
      <alignment vertical="center" wrapText="1"/>
    </xf>
    <xf numFmtId="0" fontId="8" fillId="0" borderId="144" xfId="1" applyFill="1" applyBorder="1" applyAlignment="1" applyProtection="1">
      <alignment vertical="center" wrapText="1"/>
    </xf>
    <xf numFmtId="0" fontId="123" fillId="22" borderId="0" xfId="0" applyFont="1" applyFill="1" applyAlignment="1">
      <alignment vertical="center" wrapText="1"/>
    </xf>
    <xf numFmtId="0" fontId="0" fillId="37" borderId="0" xfId="0" applyFill="1">
      <alignment vertical="center"/>
    </xf>
    <xf numFmtId="0" fontId="134" fillId="37" borderId="0" xfId="0" applyFont="1" applyFill="1">
      <alignment vertical="center"/>
    </xf>
    <xf numFmtId="0" fontId="135" fillId="37" borderId="0" xfId="0" applyFont="1" applyFill="1">
      <alignment vertical="center"/>
    </xf>
    <xf numFmtId="0" fontId="136" fillId="37" borderId="0" xfId="0" applyFont="1" applyFill="1">
      <alignment vertical="center"/>
    </xf>
    <xf numFmtId="0" fontId="137" fillId="37" borderId="0" xfId="0" applyFont="1" applyFill="1">
      <alignment vertical="center"/>
    </xf>
    <xf numFmtId="0" fontId="78" fillId="37" borderId="0" xfId="0" applyFont="1" applyFill="1">
      <alignment vertical="center"/>
    </xf>
    <xf numFmtId="0" fontId="23" fillId="35" borderId="7" xfId="2" applyFont="1" applyFill="1" applyBorder="1" applyAlignment="1">
      <alignment horizontal="center" vertical="center" wrapText="1"/>
    </xf>
    <xf numFmtId="0" fontId="23" fillId="35" borderId="5" xfId="2" applyFont="1" applyFill="1" applyBorder="1" applyAlignment="1">
      <alignment horizontal="center" vertical="center" wrapText="1"/>
    </xf>
    <xf numFmtId="184" fontId="141" fillId="27" borderId="0" xfId="0" applyNumberFormat="1" applyFont="1" applyFill="1" applyAlignment="1">
      <alignment vertical="center" wrapText="1"/>
    </xf>
    <xf numFmtId="0" fontId="130" fillId="26" borderId="0" xfId="0" applyFont="1" applyFill="1">
      <alignment vertical="center"/>
    </xf>
    <xf numFmtId="180" fontId="51" fillId="13" borderId="155" xfId="17" applyNumberFormat="1" applyFont="1" applyFill="1" applyBorder="1" applyAlignment="1">
      <alignment horizontal="center" vertical="center"/>
    </xf>
    <xf numFmtId="177" fontId="141" fillId="27" borderId="0" xfId="0" applyNumberFormat="1" applyFont="1" applyFill="1" applyBorder="1" applyAlignment="1">
      <alignment horizontal="right" vertical="center" wrapText="1"/>
    </xf>
    <xf numFmtId="0" fontId="142" fillId="27" borderId="0" xfId="0" applyFont="1" applyFill="1" applyAlignment="1">
      <alignment vertical="center" wrapText="1"/>
    </xf>
    <xf numFmtId="0" fontId="6" fillId="0" borderId="73" xfId="0" applyFont="1" applyBorder="1">
      <alignment vertical="center"/>
    </xf>
    <xf numFmtId="0" fontId="6" fillId="0" borderId="50" xfId="0" applyFont="1" applyBorder="1">
      <alignment vertical="center"/>
    </xf>
    <xf numFmtId="0" fontId="6" fillId="0" borderId="74" xfId="0" applyFont="1" applyBorder="1">
      <alignment vertical="center"/>
    </xf>
    <xf numFmtId="0" fontId="6" fillId="0" borderId="0" xfId="0" applyFont="1">
      <alignment vertical="center"/>
    </xf>
    <xf numFmtId="0" fontId="113" fillId="0" borderId="74" xfId="0" applyFont="1" applyBorder="1">
      <alignment vertical="center"/>
    </xf>
    <xf numFmtId="0" fontId="113" fillId="0" borderId="0" xfId="0" applyFont="1">
      <alignment vertical="center"/>
    </xf>
    <xf numFmtId="0" fontId="113" fillId="6" borderId="74" xfId="0" applyFont="1" applyFill="1" applyBorder="1">
      <alignment vertical="center"/>
    </xf>
    <xf numFmtId="0" fontId="113" fillId="6" borderId="0" xfId="0" applyFont="1" applyFill="1">
      <alignment vertical="center"/>
    </xf>
    <xf numFmtId="180" fontId="51" fillId="13" borderId="160" xfId="17" applyNumberFormat="1" applyFont="1" applyFill="1" applyBorder="1" applyAlignment="1">
      <alignment horizontal="center" vertical="center"/>
    </xf>
    <xf numFmtId="0" fontId="6" fillId="6" borderId="164" xfId="2" applyFill="1" applyBorder="1">
      <alignment vertical="center"/>
    </xf>
    <xf numFmtId="0" fontId="6" fillId="0" borderId="164" xfId="2" applyBorder="1">
      <alignment vertical="center"/>
    </xf>
    <xf numFmtId="3" fontId="149" fillId="22" borderId="0" xfId="0" applyNumberFormat="1" applyFont="1" applyFill="1" applyAlignment="1">
      <alignment vertical="center" wrapText="1"/>
    </xf>
    <xf numFmtId="0" fontId="118" fillId="22" borderId="162" xfId="17" applyFont="1" applyFill="1" applyBorder="1" applyAlignment="1">
      <alignment horizontal="center" vertical="center" wrapText="1"/>
    </xf>
    <xf numFmtId="14" fontId="118" fillId="22" borderId="163" xfId="17" applyNumberFormat="1" applyFont="1" applyFill="1" applyBorder="1" applyAlignment="1">
      <alignment horizontal="center" vertical="center"/>
    </xf>
    <xf numFmtId="185" fontId="149" fillId="22" borderId="0" xfId="0" applyNumberFormat="1" applyFont="1" applyFill="1" applyAlignment="1">
      <alignment horizontal="right" vertical="center" wrapText="1"/>
    </xf>
    <xf numFmtId="0" fontId="6" fillId="0" borderId="0" xfId="2" applyAlignment="1">
      <alignment horizontal="left" vertical="top"/>
    </xf>
    <xf numFmtId="0" fontId="6" fillId="38" borderId="176" xfId="2" applyFill="1" applyBorder="1" applyAlignment="1">
      <alignment horizontal="left" vertical="top"/>
    </xf>
    <xf numFmtId="0" fontId="8" fillId="38" borderId="175" xfId="1" applyFill="1" applyBorder="1" applyAlignment="1" applyProtection="1">
      <alignment horizontal="left" vertical="top"/>
    </xf>
    <xf numFmtId="14" fontId="19" fillId="3" borderId="108" xfId="2" applyNumberFormat="1" applyFont="1" applyFill="1" applyBorder="1" applyAlignment="1">
      <alignment horizontal="center" vertical="center" shrinkToFit="1"/>
    </xf>
    <xf numFmtId="14" fontId="27" fillId="3" borderId="108" xfId="1" applyNumberFormat="1" applyFont="1" applyFill="1" applyBorder="1" applyAlignment="1" applyProtection="1">
      <alignment horizontal="center" vertical="center" wrapText="1" shrinkToFit="1"/>
    </xf>
    <xf numFmtId="0" fontId="8" fillId="0" borderId="116" xfId="1" applyFill="1" applyBorder="1" applyAlignment="1" applyProtection="1">
      <alignment vertical="center" wrapText="1"/>
    </xf>
    <xf numFmtId="0" fontId="21" fillId="24" borderId="3" xfId="2" applyFont="1" applyFill="1" applyBorder="1" applyAlignment="1">
      <alignment vertical="center"/>
    </xf>
    <xf numFmtId="0" fontId="103" fillId="0" borderId="0" xfId="17" applyFont="1" applyAlignment="1">
      <alignment horizontal="left" vertical="center"/>
    </xf>
    <xf numFmtId="0" fontId="72" fillId="27" borderId="0" xfId="0" applyFont="1" applyFill="1" applyAlignment="1">
      <alignment vertical="top" wrapText="1"/>
    </xf>
    <xf numFmtId="3" fontId="73" fillId="27" borderId="0" xfId="0" applyNumberFormat="1" applyFont="1" applyFill="1" applyAlignment="1">
      <alignment vertical="top" wrapText="1"/>
    </xf>
    <xf numFmtId="0" fontId="13" fillId="0" borderId="0" xfId="2" applyFont="1" applyFill="1" applyBorder="1" applyAlignment="1">
      <alignment vertical="center"/>
    </xf>
    <xf numFmtId="0" fontId="13" fillId="0" borderId="0" xfId="2" applyFont="1" applyFill="1" applyAlignment="1">
      <alignment vertical="center" wrapText="1"/>
    </xf>
    <xf numFmtId="0" fontId="6" fillId="0" borderId="0" xfId="2" applyFont="1" applyFill="1" applyBorder="1" applyAlignment="1">
      <alignment horizontal="center" vertical="center"/>
    </xf>
    <xf numFmtId="185" fontId="152" fillId="22" borderId="0" xfId="0" applyNumberFormat="1" applyFont="1" applyFill="1" applyAlignment="1">
      <alignment horizontal="right" vertical="center"/>
    </xf>
    <xf numFmtId="0" fontId="149" fillId="0" borderId="0" xfId="0" applyFont="1" applyAlignment="1">
      <alignment vertical="center" wrapText="1"/>
    </xf>
    <xf numFmtId="185" fontId="152" fillId="0" borderId="0" xfId="0" applyNumberFormat="1" applyFont="1" applyAlignment="1">
      <alignment horizontal="right" vertical="center"/>
    </xf>
    <xf numFmtId="184" fontId="142" fillId="27" borderId="0" xfId="0" applyNumberFormat="1" applyFont="1" applyFill="1" applyBorder="1" applyAlignment="1">
      <alignment horizontal="center" vertical="center" wrapText="1"/>
    </xf>
    <xf numFmtId="184" fontId="142" fillId="27" borderId="0" xfId="0" applyNumberFormat="1" applyFont="1" applyFill="1" applyAlignment="1">
      <alignment vertical="center" wrapText="1"/>
    </xf>
    <xf numFmtId="177" fontId="141" fillId="27" borderId="0" xfId="0" applyNumberFormat="1" applyFont="1" applyFill="1" applyAlignment="1">
      <alignment horizontal="right" vertical="center" wrapText="1"/>
    </xf>
    <xf numFmtId="0" fontId="159" fillId="22" borderId="0" xfId="0" applyFont="1" applyFill="1">
      <alignment vertical="center"/>
    </xf>
    <xf numFmtId="0" fontId="159" fillId="22" borderId="0" xfId="0" applyFont="1" applyFill="1" applyBorder="1">
      <alignment vertical="center"/>
    </xf>
    <xf numFmtId="0" fontId="160" fillId="2" borderId="69" xfId="2" applyFont="1" applyFill="1" applyBorder="1" applyAlignment="1">
      <alignment vertical="top" wrapText="1"/>
    </xf>
    <xf numFmtId="0" fontId="116" fillId="24" borderId="46" xfId="2" applyFont="1" applyFill="1" applyBorder="1" applyAlignment="1">
      <alignment horizontal="center" vertical="center"/>
    </xf>
    <xf numFmtId="0" fontId="116" fillId="24" borderId="11" xfId="2" applyFont="1" applyFill="1" applyBorder="1" applyAlignment="1">
      <alignment horizontal="center" vertical="center" wrapText="1"/>
    </xf>
    <xf numFmtId="0" fontId="116" fillId="24" borderId="44" xfId="2" applyFont="1" applyFill="1" applyBorder="1" applyAlignment="1">
      <alignment horizontal="center" vertical="center"/>
    </xf>
    <xf numFmtId="3" fontId="161" fillId="27" borderId="0" xfId="0" applyNumberFormat="1" applyFont="1" applyFill="1">
      <alignment vertical="center"/>
    </xf>
    <xf numFmtId="0" fontId="6" fillId="0" borderId="0" xfId="2">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14" fontId="13" fillId="22" borderId="141" xfId="2" applyNumberFormat="1" applyFont="1" applyFill="1" applyBorder="1" applyAlignment="1">
      <alignment horizontal="center" vertical="center"/>
    </xf>
    <xf numFmtId="14" fontId="13" fillId="22" borderId="142" xfId="2" applyNumberFormat="1" applyFont="1" applyFill="1" applyBorder="1" applyAlignment="1">
      <alignment horizontal="center" vertical="center"/>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14" fillId="22" borderId="140" xfId="2" applyFont="1" applyFill="1" applyBorder="1" applyAlignment="1">
      <alignment horizontal="center" vertical="center" wrapText="1"/>
    </xf>
    <xf numFmtId="0" fontId="115" fillId="22" borderId="141" xfId="2" applyFont="1" applyFill="1" applyBorder="1" applyAlignment="1">
      <alignment horizontal="left" vertical="center"/>
    </xf>
    <xf numFmtId="0" fontId="18" fillId="24" borderId="186" xfId="2" applyFont="1" applyFill="1" applyBorder="1" applyAlignment="1">
      <alignment horizontal="center" vertical="center" wrapText="1"/>
    </xf>
    <xf numFmtId="0" fontId="21" fillId="0" borderId="188" xfId="1" applyFont="1" applyFill="1" applyBorder="1" applyAlignment="1" applyProtection="1">
      <alignment vertical="top" wrapText="1"/>
    </xf>
    <xf numFmtId="0" fontId="8" fillId="0" borderId="189" xfId="1" applyFill="1" applyBorder="1" applyAlignment="1" applyProtection="1">
      <alignment vertical="center" wrapText="1"/>
    </xf>
    <xf numFmtId="0" fontId="18" fillId="24" borderId="190" xfId="2" applyFont="1" applyFill="1" applyBorder="1" applyAlignment="1">
      <alignment horizontal="center" vertical="center" wrapText="1"/>
    </xf>
    <xf numFmtId="0" fontId="21" fillId="0" borderId="181" xfId="1" applyFont="1" applyBorder="1" applyAlignment="1" applyProtection="1">
      <alignment horizontal="left" vertical="top" wrapText="1"/>
    </xf>
    <xf numFmtId="0" fontId="18" fillId="24" borderId="190" xfId="1" applyFont="1" applyFill="1" applyBorder="1" applyAlignment="1" applyProtection="1">
      <alignment horizontal="center" vertical="center" wrapText="1"/>
    </xf>
    <xf numFmtId="0" fontId="21" fillId="0" borderId="188" xfId="2" applyFont="1" applyFill="1" applyBorder="1" applyAlignment="1">
      <alignment vertical="top" wrapText="1"/>
    </xf>
    <xf numFmtId="0" fontId="8" fillId="0" borderId="191" xfId="1" applyBorder="1" applyAlignment="1" applyProtection="1">
      <alignment vertical="center" wrapText="1"/>
    </xf>
    <xf numFmtId="0" fontId="112" fillId="24" borderId="193" xfId="0" applyFont="1" applyFill="1" applyBorder="1" applyAlignment="1">
      <alignment horizontal="center" vertical="center" wrapText="1"/>
    </xf>
    <xf numFmtId="0" fontId="109" fillId="0" borderId="181" xfId="0" applyFont="1" applyBorder="1" applyAlignment="1">
      <alignment horizontal="left" vertical="top" wrapText="1"/>
    </xf>
    <xf numFmtId="0" fontId="28" fillId="24" borderId="194" xfId="0" applyFont="1" applyFill="1" applyBorder="1" applyAlignment="1">
      <alignment horizontal="center" vertical="center" wrapText="1"/>
    </xf>
    <xf numFmtId="0" fontId="21" fillId="0" borderId="181" xfId="0" applyFont="1" applyBorder="1" applyAlignment="1">
      <alignment horizontal="left" vertical="top" wrapText="1"/>
    </xf>
    <xf numFmtId="0" fontId="157" fillId="22" borderId="0" xfId="0" applyFont="1" applyFill="1">
      <alignment vertical="center"/>
    </xf>
    <xf numFmtId="0" fontId="153" fillId="22" borderId="0" xfId="0" applyFont="1" applyFill="1" applyAlignment="1">
      <alignment vertical="center" wrapText="1"/>
    </xf>
    <xf numFmtId="0" fontId="149" fillId="22" borderId="0" xfId="0" applyFont="1" applyFill="1" applyAlignment="1">
      <alignment vertical="center" wrapText="1"/>
    </xf>
    <xf numFmtId="0" fontId="152" fillId="22" borderId="0" xfId="0" applyFont="1" applyFill="1">
      <alignment vertical="center"/>
    </xf>
    <xf numFmtId="0" fontId="152" fillId="0" borderId="0" xfId="0" applyFont="1">
      <alignment vertical="center"/>
    </xf>
    <xf numFmtId="3" fontId="163" fillId="0" borderId="0" xfId="0" applyNumberFormat="1" applyFont="1">
      <alignment vertical="center"/>
    </xf>
    <xf numFmtId="0" fontId="110" fillId="0" borderId="31" xfId="2" applyFont="1" applyBorder="1" applyAlignment="1">
      <alignment vertical="center" shrinkToFit="1"/>
    </xf>
    <xf numFmtId="0" fontId="110" fillId="0" borderId="105" xfId="2" applyFont="1" applyBorder="1" applyAlignment="1">
      <alignment vertical="center" shrinkToFit="1"/>
    </xf>
    <xf numFmtId="0" fontId="166" fillId="26" borderId="104" xfId="2" applyFont="1" applyFill="1" applyBorder="1" applyAlignment="1">
      <alignment horizontal="center" vertical="center" wrapText="1" shrinkToFit="1"/>
    </xf>
    <xf numFmtId="0" fontId="167" fillId="0" borderId="0" xfId="0" applyFont="1" applyAlignment="1">
      <alignment vertical="center" wrapText="1"/>
    </xf>
    <xf numFmtId="0" fontId="168" fillId="0" borderId="0" xfId="0" applyFont="1" applyAlignment="1">
      <alignment vertical="center" wrapText="1"/>
    </xf>
    <xf numFmtId="3" fontId="147" fillId="27" borderId="0" xfId="0" applyNumberFormat="1" applyFont="1" applyFill="1">
      <alignment vertical="center"/>
    </xf>
    <xf numFmtId="0" fontId="156" fillId="22" borderId="0" xfId="0" applyFont="1" applyFill="1" applyAlignment="1">
      <alignment vertical="top" wrapText="1"/>
    </xf>
    <xf numFmtId="0" fontId="141" fillId="27" borderId="0" xfId="0" applyFont="1" applyFill="1" applyBorder="1" applyAlignment="1">
      <alignment horizontal="left" vertical="center" wrapText="1"/>
    </xf>
    <xf numFmtId="3" fontId="141" fillId="27" borderId="0" xfId="0" applyNumberFormat="1" applyFont="1" applyFill="1" applyBorder="1" applyAlignment="1">
      <alignment horizontal="right" vertical="center" wrapText="1"/>
    </xf>
    <xf numFmtId="177" fontId="142" fillId="27" borderId="0" xfId="0" applyNumberFormat="1" applyFont="1" applyFill="1" applyBorder="1" applyAlignment="1">
      <alignment horizontal="right" vertical="center" wrapText="1"/>
    </xf>
    <xf numFmtId="0" fontId="27" fillId="0" borderId="101" xfId="1" applyFont="1" applyBorder="1" applyAlignment="1" applyProtection="1">
      <alignment vertical="top" wrapText="1"/>
    </xf>
    <xf numFmtId="0" fontId="27" fillId="0" borderId="102" xfId="2" applyFont="1" applyBorder="1" applyAlignment="1">
      <alignment vertical="top" wrapText="1"/>
    </xf>
    <xf numFmtId="0" fontId="27" fillId="0" borderId="103" xfId="2" applyFont="1" applyBorder="1" applyAlignment="1">
      <alignment vertical="top" wrapText="1"/>
    </xf>
    <xf numFmtId="0" fontId="18" fillId="26" borderId="182" xfId="2" applyFont="1" applyFill="1" applyBorder="1" applyAlignment="1">
      <alignment horizontal="center" vertical="center" wrapText="1"/>
    </xf>
    <xf numFmtId="0" fontId="109" fillId="26" borderId="183" xfId="2" applyFont="1" applyFill="1" applyBorder="1" applyAlignment="1">
      <alignment horizontal="center" vertical="center"/>
    </xf>
    <xf numFmtId="0" fontId="109" fillId="26" borderId="184" xfId="2" applyFont="1" applyFill="1" applyBorder="1" applyAlignment="1">
      <alignment horizontal="center" vertical="center"/>
    </xf>
    <xf numFmtId="14" fontId="21" fillId="26" borderId="185" xfId="2" applyNumberFormat="1" applyFont="1" applyFill="1" applyBorder="1" applyAlignment="1">
      <alignment horizontal="center" vertical="center"/>
    </xf>
    <xf numFmtId="0" fontId="173" fillId="22" borderId="10" xfId="0" applyFont="1" applyFill="1" applyBorder="1" applyAlignment="1">
      <alignment horizontal="center" vertical="center" wrapText="1"/>
    </xf>
    <xf numFmtId="177" fontId="174" fillId="22" borderId="10"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0" fontId="8" fillId="0" borderId="203" xfId="1" applyBorder="1" applyAlignment="1" applyProtection="1">
      <alignment vertical="center"/>
    </xf>
    <xf numFmtId="3" fontId="175" fillId="27" borderId="0" xfId="0" applyNumberFormat="1" applyFont="1" applyFill="1" applyAlignment="1">
      <alignment vertical="center" wrapText="1"/>
    </xf>
    <xf numFmtId="177" fontId="23" fillId="24" borderId="10" xfId="2" applyNumberFormat="1" applyFont="1" applyFill="1" applyBorder="1" applyAlignment="1">
      <alignment horizontal="center" vertical="center" shrinkToFit="1"/>
    </xf>
    <xf numFmtId="0" fontId="178" fillId="39" borderId="0" xfId="0" applyFont="1" applyFill="1" applyAlignment="1">
      <alignment vertical="top" wrapText="1"/>
    </xf>
    <xf numFmtId="0" fontId="0" fillId="39" borderId="0" xfId="0" applyFill="1">
      <alignment vertical="center"/>
    </xf>
    <xf numFmtId="0" fontId="180" fillId="39" borderId="0" xfId="0" applyFont="1" applyFill="1" applyAlignment="1">
      <alignment vertical="center" wrapText="1"/>
    </xf>
    <xf numFmtId="0" fontId="0" fillId="39" borderId="0" xfId="0" applyFill="1" applyAlignment="1">
      <alignment vertical="top" wrapText="1"/>
    </xf>
    <xf numFmtId="0" fontId="77" fillId="39" borderId="0" xfId="0" applyFont="1" applyFill="1" applyAlignment="1">
      <alignment vertical="top" wrapText="1"/>
    </xf>
    <xf numFmtId="0" fontId="181" fillId="39" borderId="0" xfId="0" applyFont="1" applyFill="1" applyAlignment="1">
      <alignment vertical="center" wrapText="1"/>
    </xf>
    <xf numFmtId="0" fontId="182" fillId="39" borderId="0" xfId="0" applyFont="1" applyFill="1" applyAlignment="1">
      <alignment vertical="center" wrapText="1"/>
    </xf>
    <xf numFmtId="0" fontId="183" fillId="39" borderId="0" xfId="0" applyFont="1" applyFill="1" applyAlignment="1">
      <alignment vertical="center" wrapText="1"/>
    </xf>
    <xf numFmtId="0" fontId="77" fillId="0" borderId="0" xfId="0" applyFont="1" applyAlignment="1">
      <alignment vertical="top" wrapText="1"/>
    </xf>
    <xf numFmtId="0" fontId="184" fillId="6" borderId="74" xfId="0" applyFont="1" applyFill="1" applyBorder="1">
      <alignment vertical="center"/>
    </xf>
    <xf numFmtId="0" fontId="184" fillId="6" borderId="0" xfId="0" applyFont="1" applyFill="1" applyAlignment="1">
      <alignment horizontal="left" vertical="center"/>
    </xf>
    <xf numFmtId="0" fontId="184" fillId="6" borderId="0" xfId="0" applyFont="1" applyFill="1">
      <alignment vertical="center"/>
    </xf>
    <xf numFmtId="176" fontId="184" fillId="6" borderId="0" xfId="0" applyNumberFormat="1" applyFont="1" applyFill="1" applyAlignment="1">
      <alignment horizontal="left" vertical="center"/>
    </xf>
    <xf numFmtId="183" fontId="184" fillId="6" borderId="0" xfId="0" applyNumberFormat="1" applyFont="1" applyFill="1" applyAlignment="1">
      <alignment horizontal="center" vertical="center"/>
    </xf>
    <xf numFmtId="0" fontId="184" fillId="6" borderId="74" xfId="0" applyFont="1" applyFill="1" applyBorder="1" applyAlignment="1">
      <alignment vertical="top"/>
    </xf>
    <xf numFmtId="0" fontId="184" fillId="6" borderId="0" xfId="0" applyFont="1" applyFill="1" applyAlignment="1">
      <alignment vertical="top"/>
    </xf>
    <xf numFmtId="14" fontId="184" fillId="6" borderId="0" xfId="0" applyNumberFormat="1" applyFont="1" applyFill="1" applyAlignment="1">
      <alignment horizontal="left" vertical="center"/>
    </xf>
    <xf numFmtId="14" fontId="184" fillId="0" borderId="0" xfId="0" applyNumberFormat="1" applyFont="1">
      <alignment vertical="center"/>
    </xf>
    <xf numFmtId="0" fontId="185" fillId="0" borderId="0" xfId="0" applyFont="1">
      <alignment vertical="center"/>
    </xf>
    <xf numFmtId="180" fontId="51" fillId="13" borderId="204" xfId="17" applyNumberFormat="1" applyFont="1" applyFill="1" applyBorder="1" applyAlignment="1">
      <alignment horizontal="center" vertical="center"/>
    </xf>
    <xf numFmtId="0" fontId="8" fillId="0" borderId="208" xfId="1" applyBorder="1" applyAlignment="1" applyProtection="1">
      <alignment vertical="center"/>
    </xf>
    <xf numFmtId="0" fontId="184" fillId="6" borderId="0" xfId="0" applyFont="1" applyFill="1" applyAlignment="1">
      <alignment horizontal="left" vertical="center"/>
    </xf>
    <xf numFmtId="0" fontId="8" fillId="0" borderId="145" xfId="1" applyFill="1" applyBorder="1" applyAlignment="1" applyProtection="1">
      <alignment vertical="top" wrapText="1"/>
    </xf>
    <xf numFmtId="0" fontId="6" fillId="0" borderId="68" xfId="2" applyBorder="1" applyAlignment="1">
      <alignment vertical="top" wrapText="1"/>
    </xf>
    <xf numFmtId="0" fontId="6" fillId="0" borderId="0" xfId="2">
      <alignment vertical="center"/>
    </xf>
    <xf numFmtId="0" fontId="8" fillId="38" borderId="149" xfId="1" applyFill="1" applyBorder="1" applyAlignment="1" applyProtection="1">
      <alignment horizontal="left" vertical="top"/>
    </xf>
    <xf numFmtId="0" fontId="6" fillId="38" borderId="174" xfId="2" applyFill="1" applyBorder="1" applyAlignment="1">
      <alignment horizontal="left" vertical="top"/>
    </xf>
    <xf numFmtId="0" fontId="38" fillId="0" borderId="0" xfId="17" applyFont="1">
      <alignment vertical="center"/>
    </xf>
    <xf numFmtId="0" fontId="94" fillId="0" borderId="0" xfId="17" applyFont="1" applyAlignment="1">
      <alignment horizontal="left" vertical="center"/>
    </xf>
    <xf numFmtId="0" fontId="36" fillId="10" borderId="0" xfId="2" applyFont="1" applyFill="1" applyAlignment="1">
      <alignment horizontal="center" vertical="center"/>
    </xf>
    <xf numFmtId="0" fontId="44" fillId="0" borderId="0" xfId="17" applyFont="1">
      <alignment vertical="center"/>
    </xf>
    <xf numFmtId="0" fontId="14" fillId="0" borderId="0" xfId="17" applyFont="1" applyAlignment="1">
      <alignment horizontal="center" vertical="center"/>
    </xf>
    <xf numFmtId="14" fontId="1" fillId="0" borderId="52"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4" fillId="0" borderId="0" xfId="17" applyFont="1" applyAlignment="1">
      <alignment vertical="top" wrapText="1"/>
    </xf>
    <xf numFmtId="0" fontId="1" fillId="11" borderId="0" xfId="17" applyFill="1" applyAlignment="1">
      <alignment horizontal="center" vertical="center"/>
    </xf>
    <xf numFmtId="0" fontId="1" fillId="0" borderId="52" xfId="17" applyBorder="1">
      <alignment vertical="center"/>
    </xf>
    <xf numFmtId="0" fontId="6" fillId="11" borderId="0" xfId="2" applyFill="1" applyAlignment="1">
      <alignment vertical="center" wrapText="1"/>
    </xf>
    <xf numFmtId="0" fontId="39" fillId="0" borderId="0" xfId="17" applyFont="1">
      <alignment vertical="center"/>
    </xf>
    <xf numFmtId="0" fontId="48" fillId="0" borderId="0" xfId="17" applyFont="1" applyAlignment="1">
      <alignment horizontal="center" vertical="center" wrapText="1"/>
    </xf>
    <xf numFmtId="0" fontId="49"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50" fillId="0" borderId="0" xfId="17" applyFont="1" applyAlignment="1">
      <alignment horizontal="left" vertical="center"/>
    </xf>
    <xf numFmtId="0" fontId="51" fillId="0" borderId="55" xfId="17" applyFont="1" applyBorder="1">
      <alignment vertical="center"/>
    </xf>
    <xf numFmtId="0" fontId="51" fillId="0" borderId="55" xfId="17" applyFont="1" applyBorder="1" applyAlignment="1">
      <alignment horizontal="right" vertical="center"/>
    </xf>
    <xf numFmtId="0" fontId="39" fillId="0" borderId="57" xfId="17" applyFont="1" applyBorder="1" applyAlignment="1">
      <alignment horizontal="center" vertical="center"/>
    </xf>
    <xf numFmtId="0" fontId="39" fillId="0" borderId="209"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xf>
    <xf numFmtId="0" fontId="54" fillId="0" borderId="0" xfId="17" applyFont="1" applyAlignment="1">
      <alignment horizontal="center" vertical="center" wrapText="1"/>
    </xf>
    <xf numFmtId="0" fontId="49" fillId="0" borderId="0" xfId="17" applyFont="1" applyAlignment="1">
      <alignment horizontal="right" vertical="center"/>
    </xf>
    <xf numFmtId="0" fontId="55" fillId="0" borderId="0" xfId="17" applyFont="1" applyAlignment="1">
      <alignment horizontal="center" vertical="center"/>
    </xf>
    <xf numFmtId="0" fontId="1" fillId="0" borderId="0" xfId="17" applyAlignment="1">
      <alignment vertical="center" shrinkToFit="1"/>
    </xf>
    <xf numFmtId="0" fontId="12" fillId="0" borderId="210" xfId="17" applyFont="1" applyBorder="1" applyAlignment="1">
      <alignment horizontal="center" vertical="center" shrinkToFit="1"/>
    </xf>
    <xf numFmtId="0" fontId="51" fillId="0" borderId="58" xfId="17" applyFont="1" applyBorder="1" applyAlignment="1">
      <alignment vertical="center" shrinkToFit="1"/>
    </xf>
    <xf numFmtId="0" fontId="51" fillId="0" borderId="58" xfId="17" applyFont="1" applyBorder="1" applyAlignment="1">
      <alignment horizontal="center" vertical="center"/>
    </xf>
    <xf numFmtId="0" fontId="1" fillId="0" borderId="153" xfId="17" applyBorder="1" applyAlignment="1">
      <alignment horizontal="center" vertical="center" wrapText="1"/>
    </xf>
    <xf numFmtId="0" fontId="1" fillId="0" borderId="154" xfId="17" applyBorder="1" applyAlignment="1">
      <alignment horizontal="center" vertical="center"/>
    </xf>
    <xf numFmtId="0" fontId="13" fillId="0" borderId="156" xfId="2" applyFont="1" applyBorder="1" applyAlignment="1">
      <alignment horizontal="center" vertical="center" wrapText="1"/>
    </xf>
    <xf numFmtId="0" fontId="13" fillId="0" borderId="157" xfId="2" applyFont="1" applyBorder="1" applyAlignment="1">
      <alignment horizontal="center" vertical="center" wrapText="1"/>
    </xf>
    <xf numFmtId="0" fontId="1" fillId="22" borderId="162" xfId="17" applyFill="1" applyBorder="1" applyAlignment="1">
      <alignment horizontal="center" vertical="center" wrapText="1"/>
    </xf>
    <xf numFmtId="14" fontId="1" fillId="22" borderId="163" xfId="17" applyNumberFormat="1" applyFill="1" applyBorder="1" applyAlignment="1">
      <alignment horizontal="center" vertical="center"/>
    </xf>
    <xf numFmtId="0" fontId="38" fillId="22" borderId="162" xfId="17" applyFont="1" applyFill="1" applyBorder="1" applyAlignment="1">
      <alignment horizontal="center" vertical="center" wrapText="1"/>
    </xf>
    <xf numFmtId="14" fontId="38" fillId="22" borderId="163" xfId="17" applyNumberFormat="1" applyFont="1" applyFill="1" applyBorder="1" applyAlignment="1">
      <alignment horizontal="center" vertical="center"/>
    </xf>
    <xf numFmtId="0" fontId="13" fillId="0" borderId="20" xfId="2" applyFont="1" applyBorder="1" applyAlignment="1">
      <alignment horizontal="center" vertical="center" wrapText="1"/>
    </xf>
    <xf numFmtId="0" fontId="1" fillId="22" borderId="161"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60" fillId="3" borderId="0" xfId="17" applyFont="1" applyFill="1" applyAlignment="1">
      <alignment horizontal="center" vertical="center" wrapText="1"/>
    </xf>
    <xf numFmtId="0" fontId="1" fillId="6" borderId="0" xfId="2" applyFont="1" applyFill="1" applyAlignment="1">
      <alignment horizontal="center" vertical="center"/>
    </xf>
    <xf numFmtId="0" fontId="47" fillId="6" borderId="0" xfId="0" applyFont="1" applyFill="1" applyAlignment="1">
      <alignment horizontal="center" vertical="center" wrapText="1"/>
    </xf>
    <xf numFmtId="180" fontId="51"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7" fillId="6" borderId="0" xfId="17" applyFont="1" applyFill="1">
      <alignment vertical="center"/>
    </xf>
    <xf numFmtId="0" fontId="51" fillId="0" borderId="0" xfId="16" applyFont="1">
      <alignment vertical="center"/>
    </xf>
    <xf numFmtId="0" fontId="10" fillId="0" borderId="0" xfId="16" applyFont="1">
      <alignment vertical="center"/>
    </xf>
    <xf numFmtId="177" fontId="1" fillId="5" borderId="42" xfId="2" applyNumberFormat="1" applyFont="1" applyFill="1" applyBorder="1" applyAlignment="1">
      <alignment horizontal="center" vertical="center" wrapText="1"/>
    </xf>
    <xf numFmtId="177" fontId="6" fillId="22" borderId="10" xfId="2" applyNumberFormat="1" applyFill="1" applyBorder="1" applyAlignment="1">
      <alignment horizontal="center" vertical="center" shrinkToFit="1"/>
    </xf>
    <xf numFmtId="177" fontId="1" fillId="22" borderId="42" xfId="2" applyNumberFormat="1" applyFont="1" applyFill="1" applyBorder="1" applyAlignment="1">
      <alignment horizontal="center" vertical="center" wrapText="1"/>
    </xf>
    <xf numFmtId="177" fontId="6" fillId="22" borderId="14" xfId="2" applyNumberFormat="1" applyFill="1" applyBorder="1" applyAlignment="1">
      <alignment horizontal="center" vertical="center" shrinkToFit="1"/>
    </xf>
    <xf numFmtId="177" fontId="6" fillId="7" borderId="12" xfId="2" applyNumberFormat="1" applyFill="1" applyBorder="1" applyAlignment="1">
      <alignment horizontal="center" vertical="center" shrinkToFit="1"/>
    </xf>
    <xf numFmtId="177" fontId="6" fillId="6" borderId="12" xfId="2" applyNumberFormat="1" applyFill="1" applyBorder="1" applyAlignment="1">
      <alignment horizontal="center" vertical="center" shrinkToFit="1"/>
    </xf>
    <xf numFmtId="177" fontId="6" fillId="0" borderId="12" xfId="2" applyNumberFormat="1" applyBorder="1" applyAlignment="1">
      <alignment horizontal="center" vertical="center" shrinkToFit="1"/>
    </xf>
    <xf numFmtId="177" fontId="6" fillId="0" borderId="10" xfId="2" applyNumberFormat="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25" borderId="10" xfId="2" applyNumberFormat="1" applyFill="1" applyBorder="1" applyAlignment="1">
      <alignment horizontal="center" vertical="center" shrinkToFit="1"/>
    </xf>
    <xf numFmtId="177" fontId="6" fillId="9" borderId="10" xfId="2" applyNumberFormat="1" applyFill="1" applyBorder="1" applyAlignment="1">
      <alignment horizontal="center" vertical="center" shrinkToFit="1"/>
    </xf>
    <xf numFmtId="177" fontId="10" fillId="0" borderId="10" xfId="2" applyNumberFormat="1" applyFont="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2" borderId="10" xfId="2" applyNumberFormat="1" applyFill="1" applyBorder="1" applyAlignment="1">
      <alignment horizontal="center" vertical="center" shrinkToFit="1"/>
    </xf>
    <xf numFmtId="0" fontId="1" fillId="0" borderId="10" xfId="0" applyFont="1" applyBorder="1" applyAlignment="1">
      <alignment horizontal="center" vertical="center" wrapText="1"/>
    </xf>
    <xf numFmtId="0" fontId="6" fillId="6" borderId="10" xfId="2" applyFill="1" applyBorder="1" applyAlignment="1">
      <alignment horizontal="center" vertical="center" wrapText="1"/>
    </xf>
    <xf numFmtId="177" fontId="6" fillId="0" borderId="109" xfId="2" applyNumberFormat="1" applyBorder="1" applyAlignment="1">
      <alignment horizontal="center" vertical="center" wrapText="1"/>
    </xf>
    <xf numFmtId="0" fontId="6" fillId="0" borderId="10" xfId="2" applyBorder="1" applyAlignment="1">
      <alignment horizontal="center" vertical="center"/>
    </xf>
    <xf numFmtId="177" fontId="1" fillId="0" borderId="10" xfId="2" applyNumberFormat="1" applyFont="1" applyBorder="1" applyAlignment="1">
      <alignment horizontal="center" vertical="center" shrinkToFit="1"/>
    </xf>
    <xf numFmtId="177" fontId="6" fillId="6" borderId="10" xfId="2" applyNumberFormat="1" applyFill="1" applyBorder="1" applyAlignment="1">
      <alignment horizontal="center" vertical="center" wrapText="1"/>
    </xf>
    <xf numFmtId="177" fontId="6" fillId="0" borderId="10" xfId="2" applyNumberFormat="1" applyBorder="1" applyAlignment="1">
      <alignment horizontal="center" vertical="center" wrapText="1"/>
    </xf>
    <xf numFmtId="177" fontId="6" fillId="7" borderId="10" xfId="2" applyNumberFormat="1" applyFill="1" applyBorder="1" applyAlignment="1">
      <alignment horizontal="center" vertical="center" wrapText="1"/>
    </xf>
    <xf numFmtId="177" fontId="6" fillId="8" borderId="109" xfId="2" applyNumberFormat="1" applyFill="1" applyBorder="1" applyAlignment="1">
      <alignment horizontal="center" vertical="center" wrapText="1"/>
    </xf>
    <xf numFmtId="0" fontId="23" fillId="0" borderId="9" xfId="2" applyFont="1" applyBorder="1" applyAlignment="1">
      <alignment horizontal="center" vertical="center"/>
    </xf>
    <xf numFmtId="177" fontId="6" fillId="8" borderId="10" xfId="2" applyNumberFormat="1" applyFill="1" applyBorder="1" applyAlignment="1">
      <alignment horizontal="center" vertical="center" wrapText="1"/>
    </xf>
    <xf numFmtId="177" fontId="6" fillId="0" borderId="111"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2" fillId="6" borderId="0" xfId="2" applyFont="1" applyFill="1" applyAlignment="1">
      <alignment horizontal="center" vertical="center"/>
    </xf>
    <xf numFmtId="0" fontId="79" fillId="6" borderId="0" xfId="2" applyFont="1" applyFill="1" applyAlignment="1">
      <alignment horizontal="left" vertical="center"/>
    </xf>
    <xf numFmtId="0" fontId="1" fillId="0" borderId="0" xfId="2" applyFont="1">
      <alignment vertical="center"/>
    </xf>
    <xf numFmtId="0" fontId="184" fillId="6" borderId="0" xfId="0" applyFont="1" applyFill="1" applyAlignment="1">
      <alignment horizontal="left" vertical="center"/>
    </xf>
    <xf numFmtId="184" fontId="141" fillId="40" borderId="0" xfId="0" applyNumberFormat="1" applyFont="1" applyFill="1" applyAlignment="1">
      <alignment vertical="center" wrapText="1"/>
    </xf>
    <xf numFmtId="184" fontId="142" fillId="40" borderId="0" xfId="0" applyNumberFormat="1" applyFont="1" applyFill="1" applyBorder="1" applyAlignment="1">
      <alignment horizontal="center" vertical="center" wrapText="1"/>
    </xf>
    <xf numFmtId="184" fontId="176" fillId="40" borderId="0" xfId="0" applyNumberFormat="1" applyFont="1" applyFill="1" applyAlignment="1">
      <alignment vertical="center" wrapText="1"/>
    </xf>
    <xf numFmtId="0" fontId="187" fillId="0" borderId="0" xfId="1" applyFont="1" applyAlignment="1" applyProtection="1">
      <alignment horizontal="left" vertical="top" wrapText="1"/>
    </xf>
    <xf numFmtId="0" fontId="21" fillId="0" borderId="0" xfId="0" applyFont="1" applyBorder="1" applyAlignment="1">
      <alignment horizontal="left" vertical="top" wrapText="1"/>
    </xf>
    <xf numFmtId="0" fontId="179" fillId="39" borderId="0" xfId="0" applyFont="1" applyFill="1" applyAlignment="1">
      <alignment vertical="center" wrapText="1"/>
    </xf>
    <xf numFmtId="0" fontId="77" fillId="22" borderId="0" xfId="0" applyFont="1" applyFill="1" applyAlignment="1">
      <alignment horizontal="center" vertical="center"/>
    </xf>
    <xf numFmtId="0" fontId="51" fillId="22" borderId="210" xfId="16" applyFont="1" applyFill="1" applyBorder="1">
      <alignment vertical="center"/>
    </xf>
    <xf numFmtId="0" fontId="51" fillId="22" borderId="211" xfId="16" applyFont="1" applyFill="1" applyBorder="1">
      <alignment vertical="center"/>
    </xf>
    <xf numFmtId="0" fontId="10" fillId="22" borderId="211" xfId="16" applyFont="1" applyFill="1" applyBorder="1">
      <alignment vertical="center"/>
    </xf>
    <xf numFmtId="0" fontId="38" fillId="0" borderId="0" xfId="17" applyFont="1" applyAlignment="1">
      <alignment horizontal="left" vertical="center" indent="2"/>
    </xf>
    <xf numFmtId="0" fontId="148" fillId="28" borderId="0" xfId="0" applyFont="1" applyFill="1" applyAlignment="1">
      <alignment vertical="center"/>
    </xf>
    <xf numFmtId="0" fontId="188" fillId="0" borderId="0" xfId="17" applyFont="1" applyAlignment="1">
      <alignment vertical="center"/>
    </xf>
    <xf numFmtId="184" fontId="191" fillId="40" borderId="0" xfId="0" applyNumberFormat="1" applyFont="1" applyFill="1" applyAlignment="1">
      <alignment vertical="center" wrapText="1"/>
    </xf>
    <xf numFmtId="0" fontId="154" fillId="22" borderId="162" xfId="17" applyFont="1" applyFill="1" applyBorder="1" applyAlignment="1">
      <alignment horizontal="center" vertical="center" wrapText="1"/>
    </xf>
    <xf numFmtId="3" fontId="147" fillId="27" borderId="0" xfId="0" applyNumberFormat="1" applyFont="1" applyFill="1" applyBorder="1" applyAlignment="1">
      <alignment horizontal="right" vertical="center"/>
    </xf>
    <xf numFmtId="0" fontId="192" fillId="0" borderId="0" xfId="1" applyFont="1" applyAlignment="1" applyProtection="1">
      <alignment horizontal="left" vertical="top" wrapText="1"/>
    </xf>
    <xf numFmtId="0" fontId="24" fillId="5" borderId="9" xfId="2" applyFont="1" applyFill="1" applyBorder="1" applyAlignment="1">
      <alignment horizontal="center" vertical="top" wrapText="1"/>
    </xf>
    <xf numFmtId="0" fontId="155" fillId="22" borderId="0" xfId="0" applyFont="1" applyFill="1" applyAlignment="1">
      <alignment horizontal="left" vertical="top" wrapText="1"/>
    </xf>
    <xf numFmtId="10" fontId="142" fillId="27" borderId="0" xfId="0" applyNumberFormat="1" applyFont="1" applyFill="1" applyAlignment="1">
      <alignment horizontal="center" vertical="center" wrapText="1"/>
    </xf>
    <xf numFmtId="3" fontId="141" fillId="27" borderId="0" xfId="0" applyNumberFormat="1" applyFont="1" applyFill="1" applyBorder="1" applyAlignment="1">
      <alignment vertical="center" wrapText="1"/>
    </xf>
    <xf numFmtId="184" fontId="176" fillId="43" borderId="0" xfId="0" applyNumberFormat="1" applyFont="1" applyFill="1" applyBorder="1" applyAlignment="1">
      <alignment horizontal="center" vertical="center" wrapText="1"/>
    </xf>
    <xf numFmtId="184" fontId="133" fillId="43" borderId="0" xfId="0" applyNumberFormat="1" applyFont="1" applyFill="1" applyBorder="1" applyAlignment="1">
      <alignment horizontal="center" vertical="center" wrapText="1"/>
    </xf>
    <xf numFmtId="0" fontId="194" fillId="22" borderId="0" xfId="0" applyFont="1" applyFill="1" applyAlignment="1">
      <alignment horizontal="left" vertical="top" wrapText="1" indent="1"/>
    </xf>
    <xf numFmtId="0" fontId="178" fillId="44" borderId="0" xfId="0" applyFont="1" applyFill="1" applyAlignment="1">
      <alignment vertical="top" wrapText="1"/>
    </xf>
    <xf numFmtId="0" fontId="179" fillId="39" borderId="0" xfId="0" applyFont="1" applyFill="1" applyAlignment="1">
      <alignment vertical="center"/>
    </xf>
    <xf numFmtId="0" fontId="178" fillId="46" borderId="212" xfId="0" applyFont="1" applyFill="1" applyBorder="1" applyAlignment="1">
      <alignment vertical="top" wrapText="1"/>
    </xf>
    <xf numFmtId="0" fontId="178" fillId="46" borderId="213" xfId="0" applyFont="1" applyFill="1" applyBorder="1" applyAlignment="1">
      <alignment vertical="top" wrapText="1"/>
    </xf>
    <xf numFmtId="0" fontId="0" fillId="46" borderId="213" xfId="0" applyFill="1" applyBorder="1">
      <alignment vertical="center"/>
    </xf>
    <xf numFmtId="0" fontId="0" fillId="46" borderId="214" xfId="0" applyFill="1" applyBorder="1">
      <alignment vertical="center"/>
    </xf>
    <xf numFmtId="0" fontId="178" fillId="46" borderId="215" xfId="0" applyFont="1" applyFill="1" applyBorder="1" applyAlignment="1">
      <alignment vertical="top" wrapText="1"/>
    </xf>
    <xf numFmtId="0" fontId="178" fillId="46" borderId="0" xfId="0" applyFont="1" applyFill="1" applyBorder="1" applyAlignment="1">
      <alignment vertical="top" wrapText="1"/>
    </xf>
    <xf numFmtId="0" fontId="178" fillId="46" borderId="216" xfId="0" applyFont="1" applyFill="1" applyBorder="1" applyAlignment="1">
      <alignment vertical="top" wrapText="1"/>
    </xf>
    <xf numFmtId="0" fontId="178" fillId="46" borderId="217" xfId="0" applyFont="1" applyFill="1" applyBorder="1" applyAlignment="1">
      <alignment vertical="top" wrapText="1"/>
    </xf>
    <xf numFmtId="0" fontId="178" fillId="46" borderId="218" xfId="0" applyFont="1" applyFill="1" applyBorder="1" applyAlignment="1">
      <alignment vertical="top" wrapText="1"/>
    </xf>
    <xf numFmtId="0" fontId="178" fillId="46" borderId="219" xfId="0" applyFont="1" applyFill="1" applyBorder="1" applyAlignment="1">
      <alignment vertical="top" wrapText="1"/>
    </xf>
    <xf numFmtId="0" fontId="178" fillId="47" borderId="0" xfId="0" applyFont="1" applyFill="1" applyBorder="1" applyAlignment="1">
      <alignment vertical="top" wrapText="1"/>
    </xf>
    <xf numFmtId="0" fontId="197" fillId="39" borderId="0" xfId="0" applyFont="1" applyFill="1" applyAlignment="1">
      <alignment vertical="top" wrapText="1"/>
    </xf>
    <xf numFmtId="0" fontId="194" fillId="39" borderId="0" xfId="0" applyFont="1" applyFill="1">
      <alignment vertical="center"/>
    </xf>
    <xf numFmtId="0" fontId="198" fillId="39" borderId="0" xfId="0" applyFont="1" applyFill="1" applyAlignment="1">
      <alignment vertical="center" wrapText="1"/>
    </xf>
    <xf numFmtId="0" fontId="177" fillId="39" borderId="0" xfId="0" applyFont="1" applyFill="1" applyAlignment="1">
      <alignment vertical="top" wrapText="1"/>
    </xf>
    <xf numFmtId="0" fontId="0" fillId="39" borderId="0" xfId="0" applyFill="1" applyAlignment="1">
      <alignment horizontal="left" vertical="center"/>
    </xf>
    <xf numFmtId="0" fontId="1" fillId="22" borderId="0" xfId="2" applyFont="1" applyFill="1">
      <alignment vertical="center"/>
    </xf>
    <xf numFmtId="0" fontId="24" fillId="22" borderId="42" xfId="2" applyFont="1" applyFill="1" applyBorder="1" applyAlignment="1">
      <alignment horizontal="center" vertical="top" wrapText="1"/>
    </xf>
    <xf numFmtId="0" fontId="13" fillId="22" borderId="205" xfId="2" applyFont="1" applyFill="1" applyBorder="1" applyAlignment="1">
      <alignment vertical="top" wrapText="1"/>
    </xf>
    <xf numFmtId="0" fontId="13" fillId="22" borderId="206" xfId="2" applyFont="1" applyFill="1" applyBorder="1" applyAlignment="1">
      <alignment vertical="top" wrapText="1"/>
    </xf>
    <xf numFmtId="0" fontId="13" fillId="22" borderId="207" xfId="2" applyFont="1" applyFill="1" applyBorder="1" applyAlignment="1">
      <alignment vertical="top" wrapText="1"/>
    </xf>
    <xf numFmtId="0" fontId="23" fillId="22" borderId="220" xfId="2" applyFont="1" applyFill="1" applyBorder="1" applyAlignment="1">
      <alignment horizontal="left" vertical="center"/>
    </xf>
    <xf numFmtId="0" fontId="23" fillId="22" borderId="13" xfId="2" applyFont="1" applyFill="1" applyBorder="1" applyAlignment="1">
      <alignment horizontal="left" vertical="center"/>
    </xf>
    <xf numFmtId="0" fontId="23" fillId="6" borderId="13" xfId="2" applyFont="1" applyFill="1" applyBorder="1" applyAlignment="1">
      <alignment horizontal="left" vertical="center"/>
    </xf>
    <xf numFmtId="0" fontId="23" fillId="0" borderId="11" xfId="2" applyFont="1" applyBorder="1" applyAlignment="1">
      <alignment horizontal="left" vertical="center"/>
    </xf>
    <xf numFmtId="0" fontId="23" fillId="6" borderId="15" xfId="2" applyFont="1" applyFill="1" applyBorder="1" applyAlignment="1">
      <alignment horizontal="left" vertical="center"/>
    </xf>
    <xf numFmtId="177" fontId="13" fillId="48" borderId="109" xfId="2" applyNumberFormat="1" applyFont="1" applyFill="1" applyBorder="1" applyAlignment="1">
      <alignment horizontal="center" vertical="center" wrapText="1"/>
    </xf>
    <xf numFmtId="177" fontId="13" fillId="48" borderId="10" xfId="2" applyNumberFormat="1" applyFont="1" applyFill="1" applyBorder="1" applyAlignment="1">
      <alignment horizontal="center" vertical="center" shrinkToFit="1"/>
    </xf>
    <xf numFmtId="3" fontId="147" fillId="27" borderId="0" xfId="0" applyNumberFormat="1" applyFont="1" applyFill="1" applyBorder="1" applyAlignment="1">
      <alignment vertical="center"/>
    </xf>
    <xf numFmtId="184" fontId="142" fillId="27" borderId="0" xfId="0" applyNumberFormat="1" applyFont="1" applyFill="1" applyAlignment="1">
      <alignment horizontal="center" vertical="center" wrapText="1"/>
    </xf>
    <xf numFmtId="0" fontId="200" fillId="40" borderId="0" xfId="0" applyFont="1" applyFill="1" applyBorder="1" applyAlignment="1">
      <alignment horizontal="left" vertical="center"/>
    </xf>
    <xf numFmtId="3" fontId="161" fillId="40" borderId="0" xfId="0" applyNumberFormat="1" applyFont="1" applyFill="1" applyAlignment="1">
      <alignment vertical="center" wrapText="1"/>
    </xf>
    <xf numFmtId="177" fontId="201"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2" fillId="22" borderId="0" xfId="17" applyFont="1" applyFill="1">
      <alignment vertical="center"/>
    </xf>
    <xf numFmtId="0" fontId="170" fillId="40" borderId="0" xfId="0" applyFont="1" applyFill="1" applyBorder="1" applyAlignment="1">
      <alignment horizontal="left" vertical="center"/>
    </xf>
    <xf numFmtId="3" fontId="147" fillId="40" borderId="0" xfId="0" applyNumberFormat="1" applyFont="1" applyFill="1">
      <alignment vertical="center"/>
    </xf>
    <xf numFmtId="177" fontId="171" fillId="40" borderId="0" xfId="0" applyNumberFormat="1" applyFont="1" applyFill="1" applyBorder="1" applyAlignment="1">
      <alignment vertical="center"/>
    </xf>
    <xf numFmtId="3" fontId="141" fillId="27" borderId="0" xfId="0" applyNumberFormat="1" applyFont="1" applyFill="1">
      <alignment vertical="center"/>
    </xf>
    <xf numFmtId="0" fontId="8" fillId="0" borderId="0" xfId="1" applyAlignment="1" applyProtection="1">
      <alignment vertical="center"/>
    </xf>
    <xf numFmtId="0" fontId="146" fillId="27" borderId="0" xfId="0" applyFont="1" applyFill="1" applyBorder="1" applyAlignment="1">
      <alignment horizontal="left" vertical="center" wrapText="1"/>
    </xf>
    <xf numFmtId="186" fontId="147" fillId="27" borderId="0" xfId="0" applyNumberFormat="1" applyFont="1" applyFill="1" applyBorder="1" applyAlignment="1">
      <alignment horizontal="right" vertical="center" wrapText="1"/>
    </xf>
    <xf numFmtId="0" fontId="142" fillId="27" borderId="0" xfId="0" applyFont="1" applyFill="1" applyBorder="1" applyAlignment="1">
      <alignment horizontal="left" vertical="center" shrinkToFit="1"/>
    </xf>
    <xf numFmtId="184" fontId="141" fillId="27" borderId="0" xfId="0" applyNumberFormat="1" applyFont="1" applyFill="1" applyBorder="1" applyAlignment="1">
      <alignment horizontal="center" vertical="center" wrapText="1"/>
    </xf>
    <xf numFmtId="14" fontId="118" fillId="22" borderId="163" xfId="17" applyNumberFormat="1" applyFont="1" applyFill="1" applyBorder="1" applyAlignment="1">
      <alignment horizontal="center" vertical="center" wrapText="1"/>
    </xf>
    <xf numFmtId="0" fontId="6" fillId="0" borderId="0" xfId="2">
      <alignment vertical="center"/>
    </xf>
    <xf numFmtId="177" fontId="13" fillId="0" borderId="10" xfId="2" applyNumberFormat="1" applyFont="1" applyBorder="1" applyAlignment="1">
      <alignment horizontal="center" vertical="center" wrapText="1"/>
    </xf>
    <xf numFmtId="177" fontId="13" fillId="0" borderId="10" xfId="2" applyNumberFormat="1" applyFont="1" applyBorder="1" applyAlignment="1">
      <alignment horizontal="center" vertical="center" shrinkToFit="1"/>
    </xf>
    <xf numFmtId="177" fontId="13" fillId="8" borderId="10" xfId="2" applyNumberFormat="1" applyFont="1" applyFill="1" applyBorder="1" applyAlignment="1">
      <alignment horizontal="center" vertical="center" shrinkToFit="1"/>
    </xf>
    <xf numFmtId="177" fontId="13" fillId="22" borderId="10" xfId="2" applyNumberFormat="1" applyFont="1" applyFill="1" applyBorder="1" applyAlignment="1">
      <alignment horizontal="center" vertical="center" shrinkToFit="1"/>
    </xf>
    <xf numFmtId="177" fontId="13" fillId="22" borderId="108" xfId="2" applyNumberFormat="1" applyFont="1" applyFill="1" applyBorder="1" applyAlignment="1">
      <alignment horizontal="center" vertical="center" wrapText="1"/>
    </xf>
    <xf numFmtId="177" fontId="13" fillId="22" borderId="109" xfId="2" applyNumberFormat="1" applyFont="1" applyFill="1" applyBorder="1" applyAlignment="1">
      <alignment horizontal="center" vertical="center" wrapText="1"/>
    </xf>
    <xf numFmtId="0" fontId="13" fillId="0" borderId="221" xfId="2" applyFont="1" applyBorder="1" applyAlignment="1">
      <alignment horizontal="center" vertical="center" wrapText="1"/>
    </xf>
    <xf numFmtId="0" fontId="13" fillId="0" borderId="222" xfId="2" applyFont="1" applyBorder="1" applyAlignment="1">
      <alignment horizontal="center" vertical="center" wrapText="1"/>
    </xf>
    <xf numFmtId="0" fontId="13" fillId="0" borderId="223" xfId="2" applyFont="1" applyBorder="1" applyAlignment="1">
      <alignment horizontal="center" vertical="center" wrapText="1"/>
    </xf>
    <xf numFmtId="0" fontId="13" fillId="0" borderId="221" xfId="2" applyFont="1" applyBorder="1" applyAlignment="1">
      <alignment horizontal="center" vertical="center"/>
    </xf>
    <xf numFmtId="0" fontId="13" fillId="6" borderId="221" xfId="2" applyFont="1" applyFill="1" applyBorder="1" applyAlignment="1">
      <alignment horizontal="center" vertical="center" wrapText="1"/>
    </xf>
    <xf numFmtId="0" fontId="8" fillId="0" borderId="145" xfId="1" applyFill="1" applyBorder="1" applyAlignment="1" applyProtection="1">
      <alignment vertical="center"/>
    </xf>
    <xf numFmtId="0" fontId="8" fillId="0" borderId="224" xfId="1" applyFill="1" applyBorder="1" applyAlignment="1" applyProtection="1">
      <alignment vertical="center"/>
    </xf>
    <xf numFmtId="0" fontId="10" fillId="0" borderId="225" xfId="2" applyFont="1" applyBorder="1" applyAlignment="1">
      <alignment vertical="center"/>
    </xf>
    <xf numFmtId="0" fontId="10" fillId="0" borderId="226" xfId="2" applyFont="1" applyBorder="1" applyAlignment="1">
      <alignment vertical="center"/>
    </xf>
    <xf numFmtId="0" fontId="77" fillId="22" borderId="0" xfId="0" applyFont="1" applyFill="1" applyAlignment="1">
      <alignment horizontal="center" vertical="center" wrapText="1"/>
    </xf>
    <xf numFmtId="0" fontId="173" fillId="22" borderId="165" xfId="0" applyFont="1" applyFill="1" applyBorder="1" applyAlignment="1">
      <alignment horizontal="center" vertical="center" wrapText="1"/>
    </xf>
    <xf numFmtId="0" fontId="173" fillId="22" borderId="199" xfId="0" applyFont="1" applyFill="1" applyBorder="1" applyAlignment="1">
      <alignment horizontal="center" vertical="center" wrapText="1"/>
    </xf>
    <xf numFmtId="0" fontId="207" fillId="22" borderId="220" xfId="2" applyFont="1" applyFill="1" applyBorder="1" applyAlignment="1">
      <alignment horizontal="center" vertical="center"/>
    </xf>
    <xf numFmtId="177" fontId="207" fillId="22" borderId="10" xfId="2" applyNumberFormat="1" applyFont="1" applyFill="1" applyBorder="1" applyAlignment="1">
      <alignment horizontal="center" vertical="center" shrinkToFit="1"/>
    </xf>
    <xf numFmtId="177" fontId="208" fillId="22" borderId="10" xfId="2" applyNumberFormat="1" applyFont="1" applyFill="1" applyBorder="1" applyAlignment="1">
      <alignment horizontal="center" vertical="center" shrinkToFit="1"/>
    </xf>
    <xf numFmtId="177" fontId="209" fillId="22" borderId="12" xfId="2" applyNumberFormat="1" applyFont="1" applyFill="1" applyBorder="1" applyAlignment="1">
      <alignment horizontal="center" vertical="center" shrinkToFit="1"/>
    </xf>
    <xf numFmtId="177" fontId="210" fillId="22" borderId="108" xfId="2" applyNumberFormat="1" applyFont="1" applyFill="1" applyBorder="1" applyAlignment="1">
      <alignment horizontal="center" vertical="center" wrapText="1"/>
    </xf>
    <xf numFmtId="0" fontId="211" fillId="0" borderId="180" xfId="1" applyFont="1" applyBorder="1" applyAlignment="1" applyProtection="1">
      <alignment horizontal="left" vertical="top" wrapText="1"/>
    </xf>
    <xf numFmtId="0" fontId="36" fillId="0" borderId="33" xfId="1" applyFont="1" applyBorder="1" applyAlignment="1" applyProtection="1">
      <alignment horizontal="left" vertical="top" wrapText="1"/>
    </xf>
    <xf numFmtId="0" fontId="193" fillId="0" borderId="0" xfId="0" applyFont="1" applyAlignment="1">
      <alignment vertical="top" wrapText="1"/>
    </xf>
    <xf numFmtId="0" fontId="116" fillId="3" borderId="2" xfId="2" applyFont="1" applyFill="1" applyBorder="1" applyAlignment="1">
      <alignment horizontal="center" vertical="center"/>
    </xf>
    <xf numFmtId="0" fontId="131" fillId="34" borderId="227" xfId="2" applyFont="1" applyFill="1" applyBorder="1" applyAlignment="1">
      <alignment horizontal="center" vertical="center" wrapText="1"/>
    </xf>
    <xf numFmtId="0" fontId="132" fillId="34" borderId="228" xfId="2" applyFont="1" applyFill="1" applyBorder="1" applyAlignment="1">
      <alignment horizontal="center" vertical="center" wrapText="1"/>
    </xf>
    <xf numFmtId="0" fontId="202" fillId="34" borderId="228" xfId="2" applyFont="1" applyFill="1" applyBorder="1" applyAlignment="1">
      <alignment horizontal="left" vertical="center"/>
    </xf>
    <xf numFmtId="0" fontId="125" fillId="34" borderId="228" xfId="2" applyFont="1" applyFill="1" applyBorder="1" applyAlignment="1">
      <alignment horizontal="center" vertical="center"/>
    </xf>
    <xf numFmtId="0" fontId="125" fillId="34" borderId="229" xfId="2" applyFont="1" applyFill="1" applyBorder="1" applyAlignment="1">
      <alignment horizontal="center" vertical="center"/>
    </xf>
    <xf numFmtId="0" fontId="77" fillId="22" borderId="230" xfId="0" applyFont="1" applyFill="1" applyBorder="1" applyAlignment="1">
      <alignment horizontal="left" vertical="center"/>
    </xf>
    <xf numFmtId="14" fontId="77" fillId="22" borderId="230" xfId="0" applyNumberFormat="1" applyFont="1" applyFill="1" applyBorder="1" applyAlignment="1">
      <alignment horizontal="left" vertical="center"/>
    </xf>
    <xf numFmtId="0" fontId="104" fillId="41" borderId="143" xfId="0" applyFont="1" applyFill="1" applyBorder="1" applyAlignment="1">
      <alignment horizontal="center" vertical="center" wrapText="1"/>
    </xf>
    <xf numFmtId="0" fontId="104" fillId="0" borderId="143" xfId="0" applyFont="1" applyBorder="1" applyAlignment="1">
      <alignment horizontal="center" vertical="center" wrapText="1"/>
    </xf>
    <xf numFmtId="0" fontId="104" fillId="0" borderId="165" xfId="0" applyFont="1" applyBorder="1" applyAlignment="1">
      <alignment horizontal="center" vertical="center" wrapText="1"/>
    </xf>
    <xf numFmtId="14" fontId="154" fillId="22" borderId="163" xfId="17" applyNumberFormat="1" applyFont="1" applyFill="1" applyBorder="1" applyAlignment="1">
      <alignment horizontal="center" vertical="center" wrapText="1"/>
    </xf>
    <xf numFmtId="3" fontId="13" fillId="22" borderId="0" xfId="0" applyNumberFormat="1" applyFont="1" applyFill="1">
      <alignment vertical="center"/>
    </xf>
    <xf numFmtId="3" fontId="152" fillId="0" borderId="0" xfId="0" applyNumberFormat="1" applyFont="1">
      <alignment vertical="center"/>
    </xf>
    <xf numFmtId="184" fontId="176" fillId="49" borderId="0" xfId="0" applyNumberFormat="1" applyFont="1" applyFill="1" applyBorder="1" applyAlignment="1">
      <alignment horizontal="center" vertical="center" wrapText="1"/>
    </xf>
    <xf numFmtId="177" fontId="23" fillId="22" borderId="10" xfId="2" applyNumberFormat="1" applyFont="1" applyFill="1" applyBorder="1" applyAlignment="1">
      <alignment horizontal="center" vertical="center" shrinkToFit="1"/>
    </xf>
    <xf numFmtId="0" fontId="156" fillId="24" borderId="0" xfId="0" applyFont="1" applyFill="1" applyAlignment="1">
      <alignment horizontal="center" vertical="center"/>
    </xf>
    <xf numFmtId="0" fontId="141" fillId="49" borderId="0" xfId="0" applyFont="1" applyFill="1" applyBorder="1" applyAlignment="1">
      <alignment horizontal="left" vertical="center" wrapText="1"/>
    </xf>
    <xf numFmtId="0" fontId="141" fillId="49" borderId="0" xfId="0" applyFont="1" applyFill="1" applyAlignment="1">
      <alignment horizontal="left" vertical="center" wrapText="1"/>
    </xf>
    <xf numFmtId="0" fontId="141" fillId="49" borderId="0" xfId="0" applyFont="1" applyFill="1" applyBorder="1" applyAlignment="1">
      <alignment horizontal="left" vertical="center"/>
    </xf>
    <xf numFmtId="0" fontId="141" fillId="49" borderId="0" xfId="0" applyFont="1" applyFill="1" applyAlignment="1">
      <alignment horizontal="left" vertical="center" shrinkToFit="1"/>
    </xf>
    <xf numFmtId="0" fontId="141" fillId="49" borderId="0" xfId="0" applyFont="1" applyFill="1" applyBorder="1" applyAlignment="1">
      <alignment horizontal="left" vertical="center" shrinkToFit="1"/>
    </xf>
    <xf numFmtId="0" fontId="6" fillId="0" borderId="0" xfId="2">
      <alignment vertical="center"/>
    </xf>
    <xf numFmtId="0" fontId="8" fillId="0" borderId="234" xfId="1" applyBorder="1" applyAlignment="1" applyProtection="1">
      <alignment vertical="center"/>
    </xf>
    <xf numFmtId="14" fontId="109" fillId="24" borderId="235" xfId="2" applyNumberFormat="1" applyFont="1" applyFill="1" applyBorder="1" applyAlignment="1">
      <alignment vertical="center" wrapText="1" shrinkToFit="1"/>
    </xf>
    <xf numFmtId="14" fontId="21" fillId="24" borderId="237" xfId="1" applyNumberFormat="1" applyFont="1" applyFill="1" applyBorder="1" applyAlignment="1" applyProtection="1">
      <alignment vertical="center" wrapText="1" shrinkToFit="1"/>
    </xf>
    <xf numFmtId="0" fontId="165" fillId="51" borderId="0" xfId="0" applyFont="1" applyFill="1" applyAlignment="1">
      <alignment horizontal="center" vertical="center" wrapText="1"/>
    </xf>
    <xf numFmtId="0" fontId="162" fillId="51" borderId="115" xfId="0" applyFont="1" applyFill="1" applyBorder="1" applyAlignment="1">
      <alignment horizontal="center" vertical="center" wrapText="1"/>
    </xf>
    <xf numFmtId="0" fontId="8" fillId="0" borderId="0" xfId="1" applyAlignment="1" applyProtection="1">
      <alignment horizontal="left" vertical="top" wrapText="1"/>
    </xf>
    <xf numFmtId="0" fontId="187" fillId="0" borderId="241" xfId="1" applyFont="1" applyBorder="1" applyAlignment="1" applyProtection="1">
      <alignment horizontal="left" vertical="top" wrapText="1"/>
    </xf>
    <xf numFmtId="0" fontId="164" fillId="40" borderId="0" xfId="0" applyFont="1" applyFill="1" applyBorder="1" applyAlignment="1">
      <alignment horizontal="left" vertical="center" shrinkToFit="1"/>
    </xf>
    <xf numFmtId="3" fontId="141" fillId="40" borderId="0" xfId="0" applyNumberFormat="1" applyFont="1" applyFill="1" applyBorder="1" applyAlignment="1">
      <alignment vertical="center" wrapText="1"/>
    </xf>
    <xf numFmtId="177" fontId="141" fillId="40" borderId="0" xfId="0" applyNumberFormat="1" applyFont="1" applyFill="1" applyBorder="1" applyAlignment="1">
      <alignment horizontal="right" vertical="center" wrapText="1"/>
    </xf>
    <xf numFmtId="0" fontId="18" fillId="2" borderId="48" xfId="2" applyFont="1" applyFill="1" applyBorder="1" applyAlignment="1">
      <alignment horizontal="left" vertical="center" wrapText="1"/>
    </xf>
    <xf numFmtId="0" fontId="116" fillId="24" borderId="29" xfId="2" applyFont="1" applyFill="1" applyBorder="1" applyAlignment="1">
      <alignment horizontal="center" vertical="center"/>
    </xf>
    <xf numFmtId="14" fontId="116" fillId="24" borderId="30" xfId="2" applyNumberFormat="1" applyFont="1" applyFill="1" applyBorder="1" applyAlignment="1">
      <alignment horizontal="center" vertical="center"/>
    </xf>
    <xf numFmtId="0" fontId="187" fillId="24" borderId="0" xfId="1" applyFont="1" applyFill="1" applyAlignment="1" applyProtection="1">
      <alignment horizontal="left" vertical="top" wrapText="1"/>
    </xf>
    <xf numFmtId="14" fontId="116" fillId="24" borderId="45" xfId="2" applyNumberFormat="1" applyFont="1" applyFill="1" applyBorder="1" applyAlignment="1">
      <alignment horizontal="center" vertical="center"/>
    </xf>
    <xf numFmtId="0" fontId="21" fillId="24" borderId="11" xfId="1" applyFont="1" applyFill="1" applyBorder="1" applyAlignment="1" applyProtection="1">
      <alignment horizontal="center" vertical="center" wrapText="1"/>
    </xf>
    <xf numFmtId="14" fontId="116" fillId="24" borderId="2" xfId="2" applyNumberFormat="1" applyFont="1" applyFill="1" applyBorder="1" applyAlignment="1">
      <alignment horizontal="center" vertical="center" wrapText="1"/>
    </xf>
    <xf numFmtId="14" fontId="116" fillId="24" borderId="3" xfId="2" applyNumberFormat="1" applyFont="1" applyFill="1" applyBorder="1" applyAlignment="1">
      <alignment horizontal="center" vertical="center"/>
    </xf>
    <xf numFmtId="14" fontId="116" fillId="24" borderId="2" xfId="2" applyNumberFormat="1" applyFont="1" applyFill="1" applyBorder="1" applyAlignment="1">
      <alignment horizontal="center" vertical="center"/>
    </xf>
    <xf numFmtId="0" fontId="116" fillId="24" borderId="3" xfId="2" applyFont="1" applyFill="1" applyBorder="1" applyAlignment="1">
      <alignment horizontal="center" vertical="center" shrinkToFit="1"/>
    </xf>
    <xf numFmtId="0" fontId="18" fillId="26" borderId="48" xfId="2" applyFont="1" applyFill="1" applyBorder="1" applyAlignment="1">
      <alignment horizontal="center" vertical="center" wrapText="1"/>
    </xf>
    <xf numFmtId="0" fontId="110" fillId="26" borderId="48" xfId="1" applyFont="1" applyFill="1" applyBorder="1" applyAlignment="1" applyProtection="1">
      <alignment horizontal="center" vertical="center" wrapText="1"/>
    </xf>
    <xf numFmtId="0" fontId="214" fillId="51" borderId="0" xfId="0" applyFont="1" applyFill="1" applyAlignment="1">
      <alignment horizontal="center" vertical="center" wrapText="1"/>
    </xf>
    <xf numFmtId="0" fontId="6" fillId="0" borderId="0" xfId="4"/>
    <xf numFmtId="14" fontId="118" fillId="24" borderId="163" xfId="17" applyNumberFormat="1" applyFont="1" applyFill="1" applyBorder="1" applyAlignment="1">
      <alignment horizontal="center" vertical="center"/>
    </xf>
    <xf numFmtId="0" fontId="215" fillId="0" borderId="0" xfId="0" applyFont="1" applyAlignment="1">
      <alignment vertical="center" wrapText="1"/>
    </xf>
    <xf numFmtId="0" fontId="216" fillId="0" borderId="0" xfId="0" applyFont="1" applyAlignment="1">
      <alignment vertical="center" wrapText="1"/>
    </xf>
    <xf numFmtId="0" fontId="217" fillId="0" borderId="0" xfId="0" applyFont="1">
      <alignment vertical="center"/>
    </xf>
    <xf numFmtId="0" fontId="216" fillId="0" borderId="0" xfId="0" applyFont="1" applyAlignment="1">
      <alignment horizontal="left" vertical="center" wrapText="1"/>
    </xf>
    <xf numFmtId="0" fontId="215" fillId="0" borderId="0" xfId="0" applyFont="1" applyAlignment="1">
      <alignment horizontal="left" vertical="center" wrapText="1"/>
    </xf>
    <xf numFmtId="0" fontId="104" fillId="52" borderId="143" xfId="0" applyFont="1" applyFill="1" applyBorder="1" applyAlignment="1">
      <alignment horizontal="center" vertical="center" wrapText="1"/>
    </xf>
    <xf numFmtId="0" fontId="122" fillId="22" borderId="0" xfId="0" applyFont="1" applyFill="1" applyAlignment="1">
      <alignment horizontal="center" vertical="center"/>
    </xf>
    <xf numFmtId="0" fontId="6" fillId="22" borderId="0" xfId="2" applyFill="1" applyAlignment="1">
      <alignment vertical="center" wrapText="1"/>
    </xf>
    <xf numFmtId="0" fontId="118" fillId="24" borderId="162" xfId="17" applyFont="1" applyFill="1" applyBorder="1" applyAlignment="1">
      <alignment horizontal="center" vertical="center" wrapText="1"/>
    </xf>
    <xf numFmtId="0" fontId="152" fillId="24" borderId="0" xfId="0" applyFont="1" applyFill="1" applyAlignment="1">
      <alignment horizontal="center" vertical="center" wrapText="1"/>
    </xf>
    <xf numFmtId="14" fontId="38" fillId="24" borderId="163" xfId="17" applyNumberFormat="1" applyFont="1" applyFill="1" applyBorder="1" applyAlignment="1">
      <alignment horizontal="center" vertical="center" wrapText="1"/>
    </xf>
    <xf numFmtId="0" fontId="13" fillId="24" borderId="162" xfId="17" applyFont="1" applyFill="1" applyBorder="1" applyAlignment="1">
      <alignment horizontal="center" vertical="center" wrapText="1"/>
    </xf>
    <xf numFmtId="14" fontId="13" fillId="24" borderId="163" xfId="17" applyNumberFormat="1" applyFont="1" applyFill="1" applyBorder="1" applyAlignment="1">
      <alignment horizontal="center" vertical="center"/>
    </xf>
    <xf numFmtId="14" fontId="21" fillId="24" borderId="236" xfId="1" applyNumberFormat="1" applyFont="1" applyFill="1" applyBorder="1" applyAlignment="1" applyProtection="1">
      <alignment horizontal="center" vertical="center" wrapText="1" shrinkToFit="1"/>
    </xf>
    <xf numFmtId="185" fontId="218" fillId="0" borderId="0" xfId="0" applyNumberFormat="1" applyFont="1" applyAlignment="1">
      <alignment horizontal="left" vertical="center"/>
    </xf>
    <xf numFmtId="0" fontId="73" fillId="40" borderId="0" xfId="0" applyFont="1" applyFill="1" applyAlignment="1">
      <alignment vertical="top" wrapText="1"/>
    </xf>
    <xf numFmtId="177" fontId="141" fillId="40" borderId="0" xfId="0" applyNumberFormat="1" applyFont="1" applyFill="1" applyAlignment="1">
      <alignment vertical="top" wrapText="1"/>
    </xf>
    <xf numFmtId="3" fontId="141" fillId="40" borderId="0" xfId="0" applyNumberFormat="1" applyFont="1" applyFill="1" applyAlignment="1">
      <alignment vertical="top" wrapText="1"/>
    </xf>
    <xf numFmtId="0" fontId="0" fillId="27" borderId="0" xfId="0" applyFill="1" applyAlignment="1">
      <alignment horizontal="left" vertical="top"/>
    </xf>
    <xf numFmtId="0" fontId="77" fillId="24" borderId="230" xfId="0" applyFont="1" applyFill="1" applyBorder="1" applyAlignment="1">
      <alignment horizontal="left" vertical="center"/>
    </xf>
    <xf numFmtId="0" fontId="77" fillId="53" borderId="230" xfId="0" applyFont="1" applyFill="1" applyBorder="1" applyAlignment="1">
      <alignment horizontal="left" vertical="center"/>
    </xf>
    <xf numFmtId="0" fontId="77" fillId="54" borderId="230" xfId="0" applyFont="1" applyFill="1" applyBorder="1" applyAlignment="1">
      <alignment horizontal="left" vertical="center"/>
    </xf>
    <xf numFmtId="0" fontId="77" fillId="55" borderId="230" xfId="0" applyFont="1" applyFill="1" applyBorder="1" applyAlignment="1">
      <alignment horizontal="left" vertical="center"/>
    </xf>
    <xf numFmtId="0" fontId="77" fillId="38" borderId="230" xfId="0" applyFont="1" applyFill="1" applyBorder="1" applyAlignment="1">
      <alignment horizontal="left" vertical="center"/>
    </xf>
    <xf numFmtId="0" fontId="6" fillId="31" borderId="0" xfId="4" applyFill="1"/>
    <xf numFmtId="0" fontId="25" fillId="31" borderId="0" xfId="4" applyFont="1" applyFill="1"/>
    <xf numFmtId="0" fontId="33" fillId="31" borderId="0" xfId="4" applyFont="1" applyFill="1"/>
    <xf numFmtId="0" fontId="27" fillId="31" borderId="0" xfId="4" applyFont="1" applyFill="1"/>
    <xf numFmtId="0" fontId="36" fillId="31" borderId="0" xfId="4" applyFont="1" applyFill="1"/>
    <xf numFmtId="0" fontId="36" fillId="31" borderId="0" xfId="4" applyFont="1" applyFill="1" applyAlignment="1">
      <alignment horizontal="right"/>
    </xf>
    <xf numFmtId="0" fontId="85" fillId="0" borderId="0" xfId="0" applyFont="1" applyAlignment="1">
      <alignment horizontal="left" vertical="center" wrapText="1"/>
    </xf>
    <xf numFmtId="0" fontId="89" fillId="0" borderId="0" xfId="0" applyFont="1" applyAlignment="1">
      <alignment horizontal="left" vertical="center" wrapText="1"/>
    </xf>
    <xf numFmtId="0" fontId="88" fillId="0" borderId="0" xfId="0" applyFont="1" applyBorder="1" applyAlignment="1">
      <alignment horizontal="left" vertical="center" wrapText="1"/>
    </xf>
    <xf numFmtId="0" fontId="89" fillId="0" borderId="0" xfId="0" applyFont="1" applyAlignment="1">
      <alignment horizontal="left" vertical="top" wrapText="1"/>
    </xf>
    <xf numFmtId="0" fontId="85" fillId="0" borderId="0" xfId="0" applyFont="1" applyAlignment="1">
      <alignment horizontal="left" vertical="top" wrapText="1"/>
    </xf>
    <xf numFmtId="0" fontId="86" fillId="0" borderId="0" xfId="0" applyFont="1" applyBorder="1" applyAlignment="1">
      <alignment horizontal="left" vertical="center" wrapText="1"/>
    </xf>
    <xf numFmtId="0" fontId="6" fillId="0" borderId="74" xfId="0" applyFont="1" applyBorder="1" applyAlignment="1">
      <alignment horizontal="left" vertical="center"/>
    </xf>
    <xf numFmtId="0" fontId="6" fillId="0" borderId="0" xfId="0" applyFont="1" applyBorder="1" applyAlignment="1">
      <alignment horizontal="left" vertical="center"/>
    </xf>
    <xf numFmtId="0" fontId="6" fillId="0" borderId="76" xfId="0" applyFont="1" applyBorder="1" applyAlignment="1">
      <alignment horizontal="left" vertical="center"/>
    </xf>
    <xf numFmtId="0" fontId="184" fillId="6" borderId="0" xfId="0" applyFont="1" applyFill="1" applyAlignment="1">
      <alignment horizontal="left" vertical="center" wrapText="1"/>
    </xf>
    <xf numFmtId="0" fontId="184" fillId="6" borderId="76" xfId="0" applyFont="1" applyFill="1" applyBorder="1" applyAlignment="1">
      <alignment horizontal="left" vertical="center" wrapText="1"/>
    </xf>
    <xf numFmtId="0" fontId="184" fillId="6" borderId="0" xfId="0" applyFont="1" applyFill="1" applyAlignment="1">
      <alignment horizontal="left" vertical="center"/>
    </xf>
    <xf numFmtId="0" fontId="184" fillId="6" borderId="0" xfId="0" applyFont="1" applyFill="1" applyAlignment="1">
      <alignment horizontal="left" vertical="top" wrapText="1"/>
    </xf>
    <xf numFmtId="0" fontId="8" fillId="0" borderId="0" xfId="1" applyAlignment="1" applyProtection="1">
      <alignment horizontal="center" vertical="center" wrapText="1"/>
    </xf>
    <xf numFmtId="0" fontId="178" fillId="39" borderId="0" xfId="0" applyFont="1" applyFill="1" applyAlignment="1">
      <alignment horizontal="center" vertical="center" wrapText="1"/>
    </xf>
    <xf numFmtId="0" fontId="178" fillId="46" borderId="0" xfId="0" applyFont="1" applyFill="1" applyBorder="1" applyAlignment="1">
      <alignment horizontal="left" vertical="top"/>
    </xf>
    <xf numFmtId="0" fontId="178" fillId="46" borderId="0" xfId="0" applyFont="1" applyFill="1" applyBorder="1" applyAlignment="1">
      <alignment horizontal="center" vertical="top" wrapText="1"/>
    </xf>
    <xf numFmtId="0" fontId="178" fillId="46" borderId="216" xfId="0" applyFont="1" applyFill="1" applyBorder="1" applyAlignment="1">
      <alignment horizontal="center" vertical="top" wrapText="1"/>
    </xf>
    <xf numFmtId="0" fontId="198" fillId="39" borderId="0" xfId="0" applyFont="1" applyFill="1" applyAlignment="1">
      <alignment horizontal="left" vertical="center" wrapText="1"/>
    </xf>
    <xf numFmtId="0" fontId="196" fillId="39" borderId="0" xfId="1" applyFont="1" applyFill="1" applyAlignment="1" applyProtection="1">
      <alignment horizontal="center" vertical="center" wrapText="1"/>
    </xf>
    <xf numFmtId="0" fontId="178" fillId="44" borderId="0" xfId="0" applyFont="1" applyFill="1" applyAlignment="1">
      <alignment horizontal="center" vertical="top" wrapText="1"/>
    </xf>
    <xf numFmtId="0" fontId="199" fillId="47" borderId="0" xfId="0" applyFont="1" applyFill="1" applyBorder="1" applyAlignment="1">
      <alignment horizontal="center" vertical="top" wrapText="1"/>
    </xf>
    <xf numFmtId="0" fontId="178" fillId="47" borderId="0" xfId="0" applyFont="1" applyFill="1" applyBorder="1" applyAlignment="1">
      <alignment horizontal="center" vertical="top" wrapText="1"/>
    </xf>
    <xf numFmtId="0" fontId="195" fillId="45" borderId="0" xfId="0" applyFont="1" applyFill="1" applyAlignment="1">
      <alignment horizontal="center" vertical="center" wrapText="1"/>
    </xf>
    <xf numFmtId="0" fontId="178" fillId="26" borderId="0" xfId="0" applyFont="1" applyFill="1" applyAlignment="1">
      <alignment horizontal="center" vertical="top"/>
    </xf>
    <xf numFmtId="0" fontId="189" fillId="39" borderId="0" xfId="0" applyFont="1" applyFill="1" applyAlignment="1">
      <alignment horizontal="center" vertical="center"/>
    </xf>
    <xf numFmtId="0" fontId="189" fillId="39" borderId="0" xfId="0" applyFont="1" applyFill="1" applyAlignment="1">
      <alignment horizontal="center" vertical="center" wrapText="1"/>
    </xf>
    <xf numFmtId="0" fontId="190" fillId="46" borderId="0" xfId="0" applyFont="1" applyFill="1" applyBorder="1" applyAlignment="1">
      <alignment horizontal="center" vertical="center" wrapText="1"/>
    </xf>
    <xf numFmtId="0" fontId="190" fillId="46" borderId="216" xfId="0" applyFont="1" applyFill="1" applyBorder="1" applyAlignment="1">
      <alignment horizontal="center" vertical="center" wrapText="1"/>
    </xf>
    <xf numFmtId="0" fontId="178" fillId="39" borderId="0" xfId="0" applyFont="1" applyFill="1" applyAlignment="1">
      <alignment horizontal="left" vertical="top" wrapText="1"/>
    </xf>
    <xf numFmtId="0" fontId="178" fillId="46" borderId="0" xfId="0" applyFont="1" applyFill="1" applyBorder="1" applyAlignment="1">
      <alignment horizontal="left" vertical="top" wrapText="1"/>
    </xf>
    <xf numFmtId="0" fontId="10" fillId="7" borderId="158" xfId="17" applyFont="1" applyFill="1" applyBorder="1" applyAlignment="1">
      <alignment horizontal="left" vertical="center" wrapText="1"/>
    </xf>
    <xf numFmtId="0" fontId="10" fillId="7" borderId="155" xfId="17" applyFont="1" applyFill="1" applyBorder="1" applyAlignment="1">
      <alignment horizontal="left" vertical="center" wrapText="1"/>
    </xf>
    <xf numFmtId="0" fontId="10" fillId="7" borderId="159" xfId="17" applyFont="1" applyFill="1" applyBorder="1" applyAlignment="1">
      <alignment horizontal="left" vertical="center" wrapText="1"/>
    </xf>
    <xf numFmtId="0" fontId="38" fillId="22" borderId="205" xfId="17" applyFont="1" applyFill="1" applyBorder="1" applyAlignment="1">
      <alignment horizontal="left" vertical="top" wrapText="1"/>
    </xf>
    <xf numFmtId="0" fontId="38" fillId="22" borderId="206" xfId="17" applyFont="1" applyFill="1" applyBorder="1" applyAlignment="1">
      <alignment horizontal="left" vertical="top" wrapText="1"/>
    </xf>
    <xf numFmtId="0" fontId="38" fillId="22" borderId="207" xfId="17" applyFont="1" applyFill="1" applyBorder="1" applyAlignment="1">
      <alignment horizontal="left" vertical="top" wrapText="1"/>
    </xf>
    <xf numFmtId="0" fontId="38" fillId="24" borderId="205" xfId="17" applyFont="1" applyFill="1" applyBorder="1" applyAlignment="1">
      <alignment horizontal="left" vertical="top" wrapText="1"/>
    </xf>
    <xf numFmtId="0" fontId="38" fillId="24" borderId="206" xfId="17" applyFont="1" applyFill="1" applyBorder="1" applyAlignment="1">
      <alignment horizontal="left" vertical="top" wrapText="1"/>
    </xf>
    <xf numFmtId="0" fontId="38" fillId="24" borderId="207" xfId="17" applyFont="1" applyFill="1" applyBorder="1" applyAlignment="1">
      <alignment horizontal="left" vertical="top" wrapText="1"/>
    </xf>
    <xf numFmtId="0" fontId="51" fillId="0" borderId="54" xfId="17" applyFont="1" applyBorder="1" applyAlignment="1">
      <alignment horizontal="center" vertical="center"/>
    </xf>
    <xf numFmtId="0" fontId="51" fillId="0" borderId="55" xfId="17" applyFont="1" applyBorder="1" applyAlignment="1">
      <alignment horizontal="center" vertical="center"/>
    </xf>
    <xf numFmtId="0" fontId="51" fillId="0" borderId="56" xfId="17" applyFont="1" applyBorder="1" applyAlignment="1">
      <alignment horizontal="center" vertical="center"/>
    </xf>
    <xf numFmtId="0" fontId="1" fillId="0" borderId="82" xfId="17" applyBorder="1" applyAlignment="1">
      <alignment horizontal="center" vertical="center"/>
    </xf>
    <xf numFmtId="0" fontId="1" fillId="0" borderId="83" xfId="17" applyBorder="1" applyAlignment="1">
      <alignment horizontal="center" vertical="center"/>
    </xf>
    <xf numFmtId="0" fontId="1" fillId="0" borderId="84" xfId="17" applyBorder="1" applyAlignment="1">
      <alignment horizontal="center" vertical="center"/>
    </xf>
    <xf numFmtId="0" fontId="39" fillId="0" borderId="85" xfId="17" applyFont="1" applyBorder="1" applyAlignment="1">
      <alignment horizontal="center" vertical="center" wrapText="1"/>
    </xf>
    <xf numFmtId="0" fontId="39" fillId="0" borderId="50" xfId="17" applyFont="1" applyBorder="1" applyAlignment="1">
      <alignment horizontal="center" vertical="center" wrapText="1"/>
    </xf>
    <xf numFmtId="0" fontId="35" fillId="19" borderId="0" xfId="17" applyFont="1" applyFill="1" applyAlignment="1">
      <alignment horizontal="center" vertical="center"/>
    </xf>
    <xf numFmtId="179" fontId="11" fillId="0" borderId="86" xfId="17" applyNumberFormat="1" applyFont="1" applyBorder="1" applyAlignment="1">
      <alignment horizontal="center" vertical="center" shrinkToFit="1"/>
    </xf>
    <xf numFmtId="179" fontId="11" fillId="0" borderId="87" xfId="17" applyNumberFormat="1" applyFont="1" applyBorder="1" applyAlignment="1">
      <alignment horizontal="center" vertical="center" shrinkToFit="1"/>
    </xf>
    <xf numFmtId="0" fontId="49" fillId="0" borderId="88" xfId="17" applyFont="1" applyBorder="1" applyAlignment="1">
      <alignment horizontal="center" vertical="center"/>
    </xf>
    <xf numFmtId="0" fontId="49" fillId="0" borderId="89" xfId="17" applyFont="1" applyBorder="1" applyAlignment="1">
      <alignment horizontal="center" vertical="center"/>
    </xf>
    <xf numFmtId="0" fontId="38" fillId="12" borderId="90" xfId="18" applyFont="1" applyFill="1" applyBorder="1" applyAlignment="1">
      <alignment horizontal="center" vertical="center"/>
    </xf>
    <xf numFmtId="0" fontId="38" fillId="12" borderId="91" xfId="18" applyFont="1" applyFill="1" applyBorder="1" applyAlignment="1">
      <alignment horizontal="center" vertical="center"/>
    </xf>
    <xf numFmtId="0" fontId="12" fillId="0" borderId="146" xfId="17" applyFont="1" applyBorder="1" applyAlignment="1">
      <alignment horizontal="center" vertical="center" wrapText="1"/>
    </xf>
    <xf numFmtId="0" fontId="12" fillId="0" borderId="147" xfId="17" applyFont="1" applyBorder="1" applyAlignment="1">
      <alignment horizontal="center" vertical="center" wrapText="1"/>
    </xf>
    <xf numFmtId="0" fontId="12" fillId="0" borderId="148" xfId="17" applyFont="1" applyBorder="1" applyAlignment="1">
      <alignment horizontal="center" vertical="center" wrapText="1"/>
    </xf>
    <xf numFmtId="0" fontId="56" fillId="0" borderId="150" xfId="17" applyFont="1" applyBorder="1" applyAlignment="1">
      <alignment horizontal="center" vertical="center"/>
    </xf>
    <xf numFmtId="0" fontId="56" fillId="0" borderId="151" xfId="17" applyFont="1" applyBorder="1" applyAlignment="1">
      <alignment horizontal="center" vertical="center"/>
    </xf>
    <xf numFmtId="0" fontId="56" fillId="0" borderId="152" xfId="17" applyFont="1" applyBorder="1" applyAlignment="1">
      <alignment horizontal="center" vertical="center"/>
    </xf>
    <xf numFmtId="0" fontId="204" fillId="22" borderId="205" xfId="17" applyFont="1" applyFill="1" applyBorder="1" applyAlignment="1">
      <alignment horizontal="left" vertical="top" wrapText="1"/>
    </xf>
    <xf numFmtId="0" fontId="13" fillId="24" borderId="205" xfId="17" applyFont="1" applyFill="1" applyBorder="1" applyAlignment="1">
      <alignment horizontal="left" vertical="top" wrapText="1"/>
    </xf>
    <xf numFmtId="0" fontId="13" fillId="24" borderId="206" xfId="17" applyFont="1" applyFill="1" applyBorder="1" applyAlignment="1">
      <alignment horizontal="left" vertical="top" wrapText="1"/>
    </xf>
    <xf numFmtId="0" fontId="13" fillId="24" borderId="207" xfId="17" applyFont="1" applyFill="1" applyBorder="1" applyAlignment="1">
      <alignment horizontal="left" vertical="top" wrapText="1"/>
    </xf>
    <xf numFmtId="0" fontId="13" fillId="22" borderId="205" xfId="2" applyFont="1" applyFill="1" applyBorder="1" applyAlignment="1">
      <alignment horizontal="left" vertical="top" wrapText="1"/>
    </xf>
    <xf numFmtId="0" fontId="13" fillId="22" borderId="206" xfId="2" applyFont="1" applyFill="1" applyBorder="1" applyAlignment="1">
      <alignment horizontal="left" vertical="top" wrapText="1"/>
    </xf>
    <xf numFmtId="0" fontId="13" fillId="22" borderId="207" xfId="2" applyFont="1" applyFill="1" applyBorder="1" applyAlignment="1">
      <alignment horizontal="left" vertical="top" wrapText="1"/>
    </xf>
    <xf numFmtId="0" fontId="13" fillId="24" borderId="205" xfId="2" applyFont="1" applyFill="1" applyBorder="1" applyAlignment="1">
      <alignment horizontal="left" vertical="top" wrapText="1"/>
    </xf>
    <xf numFmtId="0" fontId="13" fillId="24" borderId="206" xfId="2" applyFont="1" applyFill="1" applyBorder="1" applyAlignment="1">
      <alignment horizontal="left" vertical="top" wrapText="1"/>
    </xf>
    <xf numFmtId="0" fontId="13" fillId="24" borderId="207" xfId="2" applyFont="1" applyFill="1" applyBorder="1" applyAlignment="1">
      <alignment horizontal="left" vertical="top" wrapText="1"/>
    </xf>
    <xf numFmtId="0" fontId="61" fillId="14" borderId="64" xfId="17" applyFont="1" applyFill="1" applyBorder="1" applyAlignment="1">
      <alignment horizontal="right" vertical="center" wrapText="1"/>
    </xf>
    <xf numFmtId="0" fontId="62" fillId="14" borderId="64" xfId="0" applyFont="1" applyFill="1" applyBorder="1" applyAlignment="1">
      <alignment horizontal="right" vertical="center"/>
    </xf>
    <xf numFmtId="0" fontId="0" fillId="14" borderId="64" xfId="0" applyFill="1" applyBorder="1" applyAlignment="1">
      <alignment horizontal="right" vertical="center"/>
    </xf>
    <xf numFmtId="180" fontId="61" fillId="14" borderId="64" xfId="17" applyNumberFormat="1" applyFont="1" applyFill="1" applyBorder="1" applyAlignment="1">
      <alignment horizontal="center" vertical="center" wrapText="1"/>
    </xf>
    <xf numFmtId="180" fontId="0" fillId="14" borderId="64" xfId="0" applyNumberFormat="1" applyFill="1" applyBorder="1" applyAlignment="1">
      <alignment horizontal="center" vertical="center" wrapText="1"/>
    </xf>
    <xf numFmtId="0" fontId="63" fillId="15" borderId="65" xfId="17" applyFont="1" applyFill="1" applyBorder="1" applyAlignment="1">
      <alignment horizontal="center" vertical="center" wrapText="1"/>
    </xf>
    <xf numFmtId="0" fontId="64" fillId="15" borderId="65" xfId="0" applyFont="1" applyFill="1" applyBorder="1" applyAlignment="1">
      <alignment horizontal="center" vertical="center"/>
    </xf>
    <xf numFmtId="0" fontId="63" fillId="11" borderId="65" xfId="0" applyFont="1" applyFill="1" applyBorder="1" applyAlignment="1">
      <alignment horizontal="center" vertical="center"/>
    </xf>
    <xf numFmtId="0" fontId="66" fillId="11" borderId="65" xfId="0" applyFont="1" applyFill="1" applyBorder="1" applyAlignment="1">
      <alignment horizontal="center" vertical="center"/>
    </xf>
    <xf numFmtId="0" fontId="68" fillId="21" borderId="127" xfId="16" applyFont="1" applyFill="1" applyBorder="1" applyAlignment="1">
      <alignment horizontal="center" vertical="center"/>
    </xf>
    <xf numFmtId="0" fontId="68" fillId="21" borderId="132" xfId="16" applyFont="1" applyFill="1" applyBorder="1" applyAlignment="1">
      <alignment horizontal="center" vertical="center"/>
    </xf>
    <xf numFmtId="0" fontId="68" fillId="21" borderId="134" xfId="16" applyFont="1" applyFill="1" applyBorder="1" applyAlignment="1">
      <alignment horizontal="center" vertical="center"/>
    </xf>
    <xf numFmtId="0" fontId="69" fillId="2" borderId="128" xfId="16" applyFont="1" applyFill="1" applyBorder="1" applyAlignment="1">
      <alignment vertical="center" wrapText="1"/>
    </xf>
    <xf numFmtId="0" fontId="69" fillId="2" borderId="129" xfId="16" applyFont="1" applyFill="1" applyBorder="1" applyAlignment="1">
      <alignment vertical="center" wrapText="1"/>
    </xf>
    <xf numFmtId="0" fontId="69" fillId="2" borderId="130" xfId="16" applyFont="1" applyFill="1" applyBorder="1" applyAlignment="1">
      <alignment vertical="center" wrapText="1"/>
    </xf>
    <xf numFmtId="0" fontId="69" fillId="2" borderId="106" xfId="16" applyFont="1" applyFill="1" applyBorder="1" applyAlignment="1">
      <alignment vertical="center" wrapText="1"/>
    </xf>
    <xf numFmtId="0" fontId="69" fillId="2" borderId="0" xfId="16" applyFont="1" applyFill="1" applyAlignment="1">
      <alignment vertical="center" wrapText="1"/>
    </xf>
    <xf numFmtId="0" fontId="69" fillId="2" borderId="107" xfId="16" applyFont="1" applyFill="1" applyBorder="1" applyAlignment="1">
      <alignment vertical="center" wrapText="1"/>
    </xf>
    <xf numFmtId="0" fontId="69" fillId="2" borderId="135" xfId="16" applyFont="1" applyFill="1" applyBorder="1" applyAlignment="1">
      <alignment vertical="center" wrapText="1"/>
    </xf>
    <xf numFmtId="0" fontId="69" fillId="2" borderId="136" xfId="16" applyFont="1" applyFill="1" applyBorder="1" applyAlignment="1">
      <alignment vertical="center" wrapText="1"/>
    </xf>
    <xf numFmtId="0" fontId="69" fillId="2" borderId="137" xfId="16" applyFont="1" applyFill="1" applyBorder="1" applyAlignment="1">
      <alignment vertical="center" wrapText="1"/>
    </xf>
    <xf numFmtId="0" fontId="69" fillId="2" borderId="128" xfId="16" applyFont="1" applyFill="1" applyBorder="1" applyAlignment="1">
      <alignment horizontal="left" vertical="center" wrapText="1"/>
    </xf>
    <xf numFmtId="0" fontId="69" fillId="2" borderId="129" xfId="16" applyFont="1" applyFill="1" applyBorder="1" applyAlignment="1">
      <alignment horizontal="left" vertical="center" wrapText="1"/>
    </xf>
    <xf numFmtId="0" fontId="69" fillId="2" borderId="131" xfId="16" applyFont="1" applyFill="1" applyBorder="1" applyAlignment="1">
      <alignment horizontal="left" vertical="center" wrapText="1"/>
    </xf>
    <xf numFmtId="0" fontId="69" fillId="2" borderId="106" xfId="16" applyFont="1" applyFill="1" applyBorder="1" applyAlignment="1">
      <alignment horizontal="left" vertical="center" wrapText="1"/>
    </xf>
    <xf numFmtId="0" fontId="69" fillId="2" borderId="0" xfId="16" applyFont="1" applyFill="1" applyAlignment="1">
      <alignment horizontal="left" vertical="center" wrapText="1"/>
    </xf>
    <xf numFmtId="0" fontId="69" fillId="2" borderId="133" xfId="16" applyFont="1" applyFill="1" applyBorder="1" applyAlignment="1">
      <alignment horizontal="left" vertical="center" wrapText="1"/>
    </xf>
    <xf numFmtId="0" fontId="69" fillId="2" borderId="135" xfId="16" applyFont="1" applyFill="1" applyBorder="1" applyAlignment="1">
      <alignment horizontal="left" vertical="center" wrapText="1"/>
    </xf>
    <xf numFmtId="0" fontId="69" fillId="2" borderId="136" xfId="16" applyFont="1" applyFill="1" applyBorder="1" applyAlignment="1">
      <alignment horizontal="left" vertical="center" wrapText="1"/>
    </xf>
    <xf numFmtId="0" fontId="69" fillId="2" borderId="138" xfId="16" applyFont="1" applyFill="1" applyBorder="1" applyAlignment="1">
      <alignment horizontal="left" vertical="center" wrapText="1"/>
    </xf>
    <xf numFmtId="0" fontId="7" fillId="6" borderId="40" xfId="17" applyFont="1" applyFill="1" applyBorder="1" applyAlignment="1">
      <alignment horizontal="center" vertical="center" wrapText="1"/>
    </xf>
    <xf numFmtId="0" fontId="61" fillId="31" borderId="78" xfId="17" applyFont="1" applyFill="1" applyBorder="1" applyAlignment="1">
      <alignment horizontal="center" vertical="center" wrapText="1"/>
    </xf>
    <xf numFmtId="0" fontId="59" fillId="18" borderId="78" xfId="17" applyFont="1" applyFill="1" applyBorder="1" applyAlignment="1">
      <alignment horizontal="center" vertical="center" wrapText="1"/>
    </xf>
    <xf numFmtId="0" fontId="0" fillId="18" borderId="78" xfId="0" applyFill="1" applyBorder="1" applyAlignment="1">
      <alignment horizontal="center" vertical="center" wrapText="1"/>
    </xf>
    <xf numFmtId="0" fontId="69" fillId="3" borderId="79" xfId="17" applyFont="1" applyFill="1" applyBorder="1" applyAlignment="1">
      <alignment horizontal="center" vertical="center" wrapText="1"/>
    </xf>
    <xf numFmtId="0" fontId="69" fillId="3" borderId="80" xfId="17" applyFont="1" applyFill="1" applyBorder="1" applyAlignment="1">
      <alignment horizontal="center" vertical="center" wrapText="1"/>
    </xf>
    <xf numFmtId="0" fontId="69" fillId="3" borderId="81" xfId="17" applyFont="1" applyFill="1" applyBorder="1" applyAlignment="1">
      <alignment horizontal="center" vertical="center" wrapText="1"/>
    </xf>
    <xf numFmtId="180" fontId="61" fillId="3" borderId="79" xfId="17" applyNumberFormat="1" applyFont="1" applyFill="1" applyBorder="1" applyAlignment="1">
      <alignment horizontal="center" vertical="center" wrapText="1"/>
    </xf>
    <xf numFmtId="180" fontId="61" fillId="3" borderId="81" xfId="17" applyNumberFormat="1" applyFont="1" applyFill="1" applyBorder="1" applyAlignment="1">
      <alignment horizontal="center" vertical="center" wrapText="1"/>
    </xf>
    <xf numFmtId="0" fontId="124" fillId="22" borderId="205" xfId="2" applyFont="1" applyFill="1" applyBorder="1" applyAlignment="1">
      <alignment horizontal="left" vertical="top" wrapText="1"/>
    </xf>
    <xf numFmtId="0" fontId="124" fillId="22" borderId="206" xfId="2" applyFont="1" applyFill="1" applyBorder="1" applyAlignment="1">
      <alignment horizontal="left" vertical="top" wrapText="1"/>
    </xf>
    <xf numFmtId="0" fontId="124" fillId="22" borderId="207" xfId="2" applyFont="1" applyFill="1" applyBorder="1" applyAlignment="1">
      <alignment horizontal="left" vertical="top" wrapText="1"/>
    </xf>
    <xf numFmtId="0" fontId="105" fillId="22" borderId="0" xfId="0" applyFont="1" applyFill="1" applyAlignment="1">
      <alignment horizontal="left" vertical="center"/>
    </xf>
    <xf numFmtId="0" fontId="80" fillId="0" borderId="117" xfId="0" applyFont="1" applyBorder="1" applyAlignment="1">
      <alignment horizontal="left" vertical="center"/>
    </xf>
    <xf numFmtId="0" fontId="130" fillId="22" borderId="0" xfId="0" applyFont="1" applyFill="1" applyAlignment="1">
      <alignment horizontal="center" vertical="top" wrapText="1"/>
    </xf>
    <xf numFmtId="0" fontId="80" fillId="22" borderId="117" xfId="0" applyFont="1" applyFill="1" applyBorder="1" applyAlignment="1">
      <alignment horizontal="left" vertical="center"/>
    </xf>
    <xf numFmtId="0" fontId="106" fillId="33" borderId="0" xfId="0" applyFont="1" applyFill="1" applyAlignment="1">
      <alignment horizontal="left" vertical="center" wrapText="1"/>
    </xf>
    <xf numFmtId="0" fontId="80" fillId="25" borderId="118" xfId="0" applyFont="1" applyFill="1" applyBorder="1" applyAlignment="1">
      <alignment horizontal="left" vertical="center"/>
    </xf>
    <xf numFmtId="0" fontId="80" fillId="25" borderId="119" xfId="0" applyFont="1" applyFill="1" applyBorder="1" applyAlignment="1">
      <alignment horizontal="left" vertical="center"/>
    </xf>
    <xf numFmtId="0" fontId="80" fillId="25" borderId="120" xfId="0" applyFont="1" applyFill="1" applyBorder="1" applyAlignment="1">
      <alignment horizontal="left" vertical="center"/>
    </xf>
    <xf numFmtId="0" fontId="108" fillId="26" borderId="118" xfId="0" applyFont="1" applyFill="1" applyBorder="1" applyAlignment="1">
      <alignment horizontal="left" vertical="center"/>
    </xf>
    <xf numFmtId="0" fontId="108" fillId="26" borderId="119" xfId="0" applyFont="1" applyFill="1" applyBorder="1" applyAlignment="1">
      <alignment horizontal="left" vertical="center"/>
    </xf>
    <xf numFmtId="0" fontId="108" fillId="26" borderId="120" xfId="0" applyFont="1" applyFill="1" applyBorder="1" applyAlignment="1">
      <alignment horizontal="left" vertical="center"/>
    </xf>
    <xf numFmtId="0" fontId="80" fillId="25" borderId="121" xfId="0" applyFont="1" applyFill="1" applyBorder="1" applyAlignment="1">
      <alignment horizontal="left" vertical="center"/>
    </xf>
    <xf numFmtId="0" fontId="80" fillId="25" borderId="122" xfId="0" applyFont="1" applyFill="1" applyBorder="1" applyAlignment="1">
      <alignment horizontal="left" vertical="center"/>
    </xf>
    <xf numFmtId="0" fontId="80" fillId="25" borderId="123" xfId="0" applyFont="1" applyFill="1" applyBorder="1" applyAlignment="1">
      <alignment horizontal="left" vertical="center"/>
    </xf>
    <xf numFmtId="0" fontId="80" fillId="25" borderId="126" xfId="0" applyFont="1" applyFill="1" applyBorder="1" applyAlignment="1">
      <alignment horizontal="left" vertical="center"/>
    </xf>
    <xf numFmtId="0" fontId="80" fillId="25" borderId="124" xfId="0" applyFont="1" applyFill="1" applyBorder="1" applyAlignment="1">
      <alignment horizontal="left" vertical="center"/>
    </xf>
    <xf numFmtId="0" fontId="80" fillId="25" borderId="125" xfId="0" applyFont="1" applyFill="1" applyBorder="1" applyAlignment="1">
      <alignment horizontal="left" vertical="center"/>
    </xf>
    <xf numFmtId="0" fontId="82" fillId="0" borderId="115" xfId="0" applyFont="1" applyBorder="1" applyAlignment="1">
      <alignment horizontal="justify" vertical="center" wrapText="1"/>
    </xf>
    <xf numFmtId="0" fontId="82" fillId="0" borderId="116" xfId="0" applyFont="1" applyBorder="1" applyAlignment="1">
      <alignment horizontal="justify" vertical="center" wrapText="1"/>
    </xf>
    <xf numFmtId="0" fontId="80" fillId="0" borderId="115" xfId="0" applyFont="1" applyBorder="1" applyAlignment="1">
      <alignment horizontal="justify" vertical="center" wrapText="1"/>
    </xf>
    <xf numFmtId="0" fontId="80" fillId="0" borderId="116" xfId="0" applyFont="1" applyBorder="1" applyAlignment="1">
      <alignment horizontal="justify" vertical="center" wrapText="1"/>
    </xf>
    <xf numFmtId="0" fontId="148" fillId="28" borderId="0" xfId="0" applyFont="1" applyFill="1" applyAlignment="1">
      <alignment horizontal="left" vertical="center" wrapText="1"/>
    </xf>
    <xf numFmtId="0" fontId="143" fillId="26" borderId="0" xfId="0" applyFont="1" applyFill="1" applyAlignment="1">
      <alignment horizontal="left" vertical="center"/>
    </xf>
    <xf numFmtId="0" fontId="144" fillId="26" borderId="0" xfId="1" applyFont="1" applyFill="1" applyBorder="1" applyAlignment="1" applyProtection="1">
      <alignment horizontal="left" vertical="top" wrapText="1"/>
    </xf>
    <xf numFmtId="0" fontId="74" fillId="27" borderId="0" xfId="0" applyFont="1" applyFill="1" applyAlignment="1">
      <alignment horizontal="center" vertical="top" wrapText="1"/>
    </xf>
    <xf numFmtId="0" fontId="74" fillId="27" borderId="0" xfId="0" applyFont="1" applyFill="1" applyAlignment="1">
      <alignment horizontal="right" vertical="top" wrapText="1"/>
    </xf>
    <xf numFmtId="0" fontId="119" fillId="32" borderId="0" xfId="0" applyFont="1" applyFill="1" applyAlignment="1">
      <alignment horizontal="center" vertical="top" wrapText="1"/>
    </xf>
    <xf numFmtId="0" fontId="106" fillId="32" borderId="0" xfId="0" applyFont="1" applyFill="1" applyAlignment="1">
      <alignment horizontal="center" vertical="top" wrapText="1"/>
    </xf>
    <xf numFmtId="0" fontId="158" fillId="36" borderId="0" xfId="0" applyFont="1" applyFill="1" applyAlignment="1">
      <alignment horizontal="left" vertical="top" wrapText="1"/>
    </xf>
    <xf numFmtId="0" fontId="138" fillId="36" borderId="0" xfId="0" applyFont="1" applyFill="1" applyAlignment="1">
      <alignment horizontal="left" vertical="top" wrapText="1"/>
    </xf>
    <xf numFmtId="0" fontId="18" fillId="36" borderId="0" xfId="0" applyFont="1" applyFill="1" applyAlignment="1">
      <alignment horizontal="center" vertical="center"/>
    </xf>
    <xf numFmtId="0" fontId="119" fillId="36" borderId="0" xfId="0" applyFont="1" applyFill="1" applyAlignment="1">
      <alignment horizontal="center" vertical="center"/>
    </xf>
    <xf numFmtId="0" fontId="169" fillId="27" borderId="0" xfId="0" applyFont="1" applyFill="1" applyAlignment="1">
      <alignment horizontal="center" vertical="top" wrapText="1"/>
    </xf>
    <xf numFmtId="0" fontId="74" fillId="27" borderId="0" xfId="0" applyFont="1" applyFill="1" applyAlignment="1">
      <alignment horizontal="left" vertical="top" wrapText="1"/>
    </xf>
    <xf numFmtId="0" fontId="74" fillId="27" borderId="0" xfId="0" applyFont="1" applyFill="1" applyAlignment="1">
      <alignment horizontal="left" vertical="top" wrapText="1" indent="4"/>
    </xf>
    <xf numFmtId="0" fontId="155" fillId="22" borderId="0" xfId="0" applyFont="1" applyFill="1" applyAlignment="1">
      <alignment horizontal="left" vertical="top" wrapText="1"/>
    </xf>
    <xf numFmtId="0" fontId="130" fillId="26" borderId="0" xfId="0" applyFont="1" applyFill="1" applyAlignment="1">
      <alignment horizontal="center" vertical="center" wrapText="1"/>
    </xf>
    <xf numFmtId="0" fontId="193" fillId="22" borderId="0" xfId="0" applyFont="1" applyFill="1" applyAlignment="1">
      <alignment horizontal="center" vertical="top" wrapText="1"/>
    </xf>
    <xf numFmtId="0" fontId="0" fillId="22" borderId="0" xfId="0" applyFill="1" applyAlignment="1">
      <alignment horizontal="center" vertical="center" wrapText="1"/>
    </xf>
    <xf numFmtId="0" fontId="177" fillId="22" borderId="0" xfId="0" applyFont="1" applyFill="1" applyAlignment="1">
      <alignment horizontal="center" vertical="center" wrapText="1"/>
    </xf>
    <xf numFmtId="0" fontId="25" fillId="31" borderId="0" xfId="4" applyFont="1" applyFill="1" applyAlignment="1">
      <alignment horizontal="right"/>
    </xf>
    <xf numFmtId="0" fontId="159" fillId="31" borderId="0" xfId="0" applyFont="1" applyFill="1" applyAlignment="1">
      <alignment horizontal="right"/>
    </xf>
    <xf numFmtId="0" fontId="212" fillId="50" borderId="0" xfId="2" applyFont="1" applyFill="1" applyAlignment="1">
      <alignment horizontal="center" vertical="center"/>
    </xf>
    <xf numFmtId="0" fontId="18" fillId="24" borderId="0" xfId="2" applyFont="1" applyFill="1" applyAlignment="1">
      <alignment horizontal="center" vertical="center"/>
    </xf>
    <xf numFmtId="0" fontId="18" fillId="22" borderId="0" xfId="2" applyFont="1" applyFill="1" applyAlignment="1">
      <alignment horizontal="center" vertical="center"/>
    </xf>
    <xf numFmtId="0" fontId="219" fillId="0" borderId="0" xfId="2" applyFont="1" applyAlignment="1">
      <alignment horizontal="center" vertical="center"/>
    </xf>
    <xf numFmtId="0" fontId="35" fillId="12" borderId="0" xfId="2" applyFont="1" applyFill="1" applyAlignment="1">
      <alignment horizontal="center" vertical="center"/>
    </xf>
    <xf numFmtId="56" fontId="21" fillId="24" borderId="231" xfId="2" applyNumberFormat="1" applyFont="1" applyFill="1" applyBorder="1" applyAlignment="1">
      <alignment horizontal="center" vertical="center"/>
    </xf>
    <xf numFmtId="0" fontId="21" fillId="24" borderId="232" xfId="2" applyFont="1" applyFill="1" applyBorder="1" applyAlignment="1">
      <alignment horizontal="center" vertical="center"/>
    </xf>
    <xf numFmtId="0" fontId="21" fillId="24" borderId="233" xfId="2" applyFont="1" applyFill="1" applyBorder="1" applyAlignment="1">
      <alignment horizontal="center" vertical="center"/>
    </xf>
    <xf numFmtId="14" fontId="21" fillId="24" borderId="171" xfId="1" applyNumberFormat="1" applyFont="1" applyFill="1" applyBorder="1" applyAlignment="1" applyProtection="1">
      <alignment horizontal="center" vertical="center" wrapText="1" shrinkToFit="1"/>
    </xf>
    <xf numFmtId="14" fontId="21" fillId="24" borderId="173" xfId="1" applyNumberFormat="1" applyFont="1" applyFill="1" applyBorder="1" applyAlignment="1" applyProtection="1">
      <alignment horizontal="center" vertical="center" wrapText="1" shrinkToFit="1"/>
    </xf>
    <xf numFmtId="14" fontId="21" fillId="24" borderId="172" xfId="1" applyNumberFormat="1" applyFont="1" applyFill="1" applyBorder="1" applyAlignment="1" applyProtection="1">
      <alignment horizontal="center" vertical="center" wrapText="1" shrinkToFit="1"/>
    </xf>
    <xf numFmtId="56" fontId="21" fillId="24" borderId="45" xfId="2" applyNumberFormat="1" applyFont="1" applyFill="1" applyBorder="1" applyAlignment="1">
      <alignment horizontal="center" vertical="center" wrapText="1"/>
    </xf>
    <xf numFmtId="56" fontId="21" fillId="24" borderId="2" xfId="2" applyNumberFormat="1" applyFont="1" applyFill="1" applyBorder="1" applyAlignment="1">
      <alignment horizontal="center" vertical="center" wrapText="1"/>
    </xf>
    <xf numFmtId="56" fontId="21" fillId="24" borderId="3" xfId="2" applyNumberFormat="1" applyFont="1" applyFill="1" applyBorder="1" applyAlignment="1">
      <alignment horizontal="center" vertical="center" wrapText="1"/>
    </xf>
    <xf numFmtId="14" fontId="21" fillId="24" borderId="187" xfId="1" applyNumberFormat="1" applyFont="1" applyFill="1" applyBorder="1" applyAlignment="1" applyProtection="1">
      <alignment horizontal="center" vertical="center" wrapText="1"/>
    </xf>
    <xf numFmtId="0" fontId="21" fillId="24" borderId="187" xfId="2" applyFont="1" applyFill="1" applyBorder="1" applyAlignment="1">
      <alignment horizontal="center" vertical="center"/>
    </xf>
    <xf numFmtId="14" fontId="109" fillId="24" borderId="169" xfId="2" applyNumberFormat="1" applyFont="1" applyFill="1" applyBorder="1" applyAlignment="1">
      <alignment horizontal="center" vertical="center" wrapText="1" shrinkToFit="1"/>
    </xf>
    <xf numFmtId="14" fontId="109" fillId="24" borderId="167" xfId="2" applyNumberFormat="1" applyFont="1" applyFill="1" applyBorder="1" applyAlignment="1">
      <alignment horizontal="center" vertical="center" wrapText="1" shrinkToFit="1"/>
    </xf>
    <xf numFmtId="14" fontId="109" fillId="24" borderId="168" xfId="2" applyNumberFormat="1" applyFont="1" applyFill="1" applyBorder="1" applyAlignment="1">
      <alignment horizontal="center" vertical="center" wrapText="1" shrinkToFit="1"/>
    </xf>
    <xf numFmtId="56" fontId="109" fillId="24" borderId="45" xfId="1" applyNumberFormat="1" applyFont="1" applyFill="1" applyBorder="1" applyAlignment="1" applyProtection="1">
      <alignment horizontal="center" vertical="center" wrapText="1"/>
    </xf>
    <xf numFmtId="56" fontId="109" fillId="24" borderId="2" xfId="1" applyNumberFormat="1" applyFont="1" applyFill="1" applyBorder="1" applyAlignment="1" applyProtection="1">
      <alignment horizontal="center" vertical="center" wrapText="1"/>
    </xf>
    <xf numFmtId="56" fontId="109" fillId="24" borderId="3" xfId="1" applyNumberFormat="1" applyFont="1" applyFill="1" applyBorder="1" applyAlignment="1" applyProtection="1">
      <alignment horizontal="center" vertical="center" wrapText="1"/>
    </xf>
    <xf numFmtId="14" fontId="21" fillId="24" borderId="169" xfId="1" applyNumberFormat="1" applyFont="1" applyFill="1" applyBorder="1" applyAlignment="1" applyProtection="1">
      <alignment horizontal="center" vertical="center" wrapText="1" shrinkToFit="1"/>
    </xf>
    <xf numFmtId="14" fontId="21" fillId="24" borderId="167" xfId="1" applyNumberFormat="1" applyFont="1" applyFill="1" applyBorder="1" applyAlignment="1" applyProtection="1">
      <alignment horizontal="center" vertical="center" wrapText="1" shrinkToFit="1"/>
    </xf>
    <xf numFmtId="14" fontId="21" fillId="24" borderId="170" xfId="1" applyNumberFormat="1" applyFont="1" applyFill="1" applyBorder="1" applyAlignment="1" applyProtection="1">
      <alignment horizontal="center" vertical="center" wrapText="1" shrinkToFit="1"/>
    </xf>
    <xf numFmtId="56" fontId="21" fillId="24" borderId="45" xfId="1" applyNumberFormat="1" applyFont="1" applyFill="1" applyBorder="1" applyAlignment="1" applyProtection="1">
      <alignment horizontal="center" vertical="center" wrapText="1"/>
    </xf>
    <xf numFmtId="56" fontId="21" fillId="24" borderId="2" xfId="1" applyNumberFormat="1" applyFont="1" applyFill="1" applyBorder="1" applyAlignment="1" applyProtection="1">
      <alignment horizontal="center" vertical="center" wrapText="1"/>
    </xf>
    <xf numFmtId="56" fontId="21" fillId="24" borderId="3" xfId="1" applyNumberFormat="1" applyFont="1" applyFill="1" applyBorder="1" applyAlignment="1" applyProtection="1">
      <alignment horizontal="center" vertical="center" wrapText="1"/>
    </xf>
    <xf numFmtId="0" fontId="21" fillId="24" borderId="192" xfId="2" applyFont="1" applyFill="1" applyBorder="1" applyAlignment="1">
      <alignment horizontal="center" vertical="center"/>
    </xf>
    <xf numFmtId="56" fontId="21" fillId="24" borderId="166" xfId="2" applyNumberFormat="1" applyFont="1" applyFill="1" applyBorder="1" applyAlignment="1">
      <alignment horizontal="center" vertical="center" wrapText="1"/>
    </xf>
    <xf numFmtId="14" fontId="29" fillId="24" borderId="45" xfId="2" applyNumberFormat="1" applyFont="1" applyFill="1" applyBorder="1" applyAlignment="1">
      <alignment horizontal="center" vertical="center" shrinkToFit="1"/>
    </xf>
    <xf numFmtId="14" fontId="29" fillId="24" borderId="2" xfId="2" applyNumberFormat="1" applyFont="1" applyFill="1" applyBorder="1" applyAlignment="1">
      <alignment horizontal="center" vertical="center" shrinkToFit="1"/>
    </xf>
    <xf numFmtId="14" fontId="29" fillId="24" borderId="195" xfId="2" applyNumberFormat="1" applyFont="1" applyFill="1" applyBorder="1" applyAlignment="1">
      <alignment horizontal="center" vertical="center" shrinkToFit="1"/>
    </xf>
    <xf numFmtId="14" fontId="21" fillId="3" borderId="1" xfId="1" applyNumberFormat="1" applyFont="1" applyFill="1" applyBorder="1" applyAlignment="1" applyProtection="1">
      <alignment horizontal="center" vertical="center" wrapText="1"/>
    </xf>
    <xf numFmtId="14" fontId="21" fillId="3" borderId="2" xfId="1" applyNumberFormat="1" applyFont="1" applyFill="1" applyBorder="1" applyAlignment="1" applyProtection="1">
      <alignment horizontal="center" vertical="center" wrapText="1"/>
    </xf>
    <xf numFmtId="14" fontId="19" fillId="3" borderId="45" xfId="2" applyNumberFormat="1" applyFont="1" applyFill="1" applyBorder="1" applyAlignment="1">
      <alignment horizontal="center" vertical="center" shrinkToFit="1"/>
    </xf>
    <xf numFmtId="14" fontId="19" fillId="3" borderId="2" xfId="2" applyNumberFormat="1" applyFont="1" applyFill="1" applyBorder="1" applyAlignment="1">
      <alignment horizontal="center" vertical="center" shrinkToFit="1"/>
    </xf>
    <xf numFmtId="56" fontId="21" fillId="3" borderId="45" xfId="2" applyNumberFormat="1" applyFont="1" applyFill="1" applyBorder="1" applyAlignment="1">
      <alignment horizontal="center" vertical="center" wrapText="1"/>
    </xf>
    <xf numFmtId="56" fontId="21" fillId="3" borderId="2" xfId="2" applyNumberFormat="1" applyFont="1" applyFill="1" applyBorder="1" applyAlignment="1">
      <alignment horizontal="center" vertical="center" wrapText="1"/>
    </xf>
    <xf numFmtId="0" fontId="21" fillId="24" borderId="196" xfId="2" applyFont="1" applyFill="1" applyBorder="1" applyAlignment="1">
      <alignment horizontal="center" vertical="center"/>
    </xf>
    <xf numFmtId="14" fontId="21" fillId="24" borderId="45" xfId="2" applyNumberFormat="1" applyFont="1" applyFill="1" applyBorder="1" applyAlignment="1">
      <alignment horizontal="center" vertical="center" wrapText="1" shrinkToFit="1"/>
    </xf>
    <xf numFmtId="14" fontId="21" fillId="24" borderId="2" xfId="2" applyNumberFormat="1" applyFont="1" applyFill="1" applyBorder="1" applyAlignment="1">
      <alignment horizontal="center" vertical="center" shrinkToFit="1"/>
    </xf>
    <xf numFmtId="14" fontId="21" fillId="24" borderId="195" xfId="2" applyNumberFormat="1" applyFont="1" applyFill="1" applyBorder="1" applyAlignment="1">
      <alignment horizontal="center" vertical="center" shrinkToFit="1"/>
    </xf>
    <xf numFmtId="56" fontId="21" fillId="24" borderId="235" xfId="2" applyNumberFormat="1" applyFont="1" applyFill="1" applyBorder="1" applyAlignment="1">
      <alignment horizontal="center" vertical="center" wrapText="1"/>
    </xf>
    <xf numFmtId="56" fontId="21" fillId="24" borderId="236" xfId="2" applyNumberFormat="1" applyFont="1" applyFill="1" applyBorder="1" applyAlignment="1">
      <alignment horizontal="center" vertical="center" wrapText="1"/>
    </xf>
    <xf numFmtId="56" fontId="21" fillId="24" borderId="237" xfId="2" applyNumberFormat="1" applyFont="1" applyFill="1" applyBorder="1" applyAlignment="1">
      <alignment horizontal="center" vertical="center" wrapText="1"/>
    </xf>
    <xf numFmtId="14" fontId="116" fillId="24" borderId="45" xfId="2" applyNumberFormat="1" applyFont="1" applyFill="1" applyBorder="1" applyAlignment="1">
      <alignment horizontal="center" vertical="center"/>
    </xf>
    <xf numFmtId="14" fontId="116" fillId="24" borderId="2" xfId="2" applyNumberFormat="1" applyFont="1" applyFill="1" applyBorder="1" applyAlignment="1">
      <alignment horizontal="center" vertical="center"/>
    </xf>
    <xf numFmtId="14" fontId="116" fillId="24" borderId="3" xfId="2" applyNumberFormat="1" applyFont="1" applyFill="1" applyBorder="1" applyAlignment="1">
      <alignment horizontal="center" vertical="center"/>
    </xf>
    <xf numFmtId="0" fontId="10" fillId="0" borderId="62" xfId="2" applyFont="1" applyFill="1" applyBorder="1" applyAlignment="1">
      <alignment vertical="center"/>
    </xf>
    <xf numFmtId="0" fontId="10" fillId="0" borderId="62"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6" fillId="24" borderId="45" xfId="2" applyFont="1" applyFill="1" applyBorder="1" applyAlignment="1">
      <alignment horizontal="center" vertical="center"/>
    </xf>
    <xf numFmtId="0" fontId="116" fillId="24" borderId="3" xfId="2" applyFont="1" applyFill="1" applyBorder="1" applyAlignment="1">
      <alignment horizontal="center" vertical="center"/>
    </xf>
    <xf numFmtId="0" fontId="1" fillId="17" borderId="72" xfId="2" applyFont="1" applyFill="1" applyBorder="1" applyAlignment="1">
      <alignment vertical="top" wrapText="1"/>
    </xf>
    <xf numFmtId="0" fontId="6" fillId="0" borderId="68" xfId="2" applyBorder="1" applyAlignment="1">
      <alignment vertical="top" wrapText="1"/>
    </xf>
    <xf numFmtId="0" fontId="70" fillId="0" borderId="0" xfId="1" applyFont="1" applyAlignment="1" applyProtection="1">
      <alignment vertical="center"/>
    </xf>
    <xf numFmtId="0" fontId="6" fillId="0" borderId="0" xfId="2">
      <alignment vertical="center"/>
    </xf>
    <xf numFmtId="0" fontId="6" fillId="29" borderId="60" xfId="2" applyFill="1" applyBorder="1" applyAlignment="1">
      <alignment horizontal="left" vertical="top" wrapText="1"/>
    </xf>
    <xf numFmtId="0" fontId="6" fillId="29" borderId="149" xfId="2" applyFill="1" applyBorder="1" applyAlignment="1">
      <alignment horizontal="left" vertical="top" wrapText="1"/>
    </xf>
    <xf numFmtId="0" fontId="6" fillId="29" borderId="175" xfId="2" applyFill="1" applyBorder="1" applyAlignment="1">
      <alignment horizontal="left" vertical="top" wrapText="1"/>
    </xf>
    <xf numFmtId="0" fontId="1" fillId="38" borderId="60" xfId="2" applyFont="1" applyFill="1" applyBorder="1" applyAlignment="1">
      <alignment horizontal="left" vertical="top" wrapText="1"/>
    </xf>
    <xf numFmtId="0" fontId="1" fillId="38" borderId="71" xfId="2" applyFont="1" applyFill="1" applyBorder="1" applyAlignment="1">
      <alignment horizontal="left" vertical="top" wrapText="1"/>
    </xf>
    <xf numFmtId="0" fontId="8" fillId="38" borderId="149" xfId="1" applyFill="1" applyBorder="1" applyAlignment="1" applyProtection="1">
      <alignment horizontal="left" vertical="top"/>
    </xf>
    <xf numFmtId="0" fontId="6" fillId="38" borderId="174" xfId="2" applyFill="1" applyBorder="1" applyAlignment="1">
      <alignment horizontal="left" vertical="top"/>
    </xf>
    <xf numFmtId="0" fontId="6" fillId="2" borderId="77" xfId="2" applyFill="1" applyBorder="1" applyAlignment="1">
      <alignment vertical="top" wrapText="1"/>
    </xf>
    <xf numFmtId="0" fontId="15" fillId="2" borderId="68" xfId="0" applyFont="1" applyFill="1" applyBorder="1" applyAlignment="1">
      <alignment vertical="top" wrapText="1"/>
    </xf>
    <xf numFmtId="0" fontId="1" fillId="2" borderId="77" xfId="2" applyFont="1" applyFill="1" applyBorder="1" applyAlignment="1">
      <alignment horizontal="left" vertical="top" wrapText="1"/>
    </xf>
    <xf numFmtId="0" fontId="1" fillId="2" borderId="68" xfId="2" applyFont="1" applyFill="1" applyBorder="1" applyAlignment="1">
      <alignment horizontal="left" vertical="top" wrapText="1"/>
    </xf>
    <xf numFmtId="0" fontId="14" fillId="6" borderId="20" xfId="2" applyFont="1" applyFill="1" applyBorder="1" applyAlignment="1">
      <alignment horizontal="left" vertical="center"/>
    </xf>
    <xf numFmtId="0" fontId="14" fillId="6" borderId="6" xfId="2" applyFont="1" applyFill="1" applyBorder="1" applyAlignment="1">
      <alignment horizontal="left" vertical="center"/>
    </xf>
    <xf numFmtId="0" fontId="6" fillId="6" borderId="92" xfId="2" applyFill="1" applyBorder="1">
      <alignment vertical="center"/>
    </xf>
    <xf numFmtId="0" fontId="6" fillId="6" borderId="27" xfId="2" applyFill="1" applyBorder="1">
      <alignment vertical="center"/>
    </xf>
    <xf numFmtId="0" fontId="6" fillId="6" borderId="93" xfId="2" applyFill="1" applyBorder="1">
      <alignment vertical="center"/>
    </xf>
    <xf numFmtId="0" fontId="6" fillId="6" borderId="94" xfId="2" applyFill="1" applyBorder="1">
      <alignment vertical="center"/>
    </xf>
    <xf numFmtId="0" fontId="6" fillId="6" borderId="95" xfId="2" applyFill="1" applyBorder="1">
      <alignment vertical="center"/>
    </xf>
    <xf numFmtId="0" fontId="6" fillId="6" borderId="96" xfId="2" applyFill="1" applyBorder="1">
      <alignment vertical="center"/>
    </xf>
    <xf numFmtId="0" fontId="22" fillId="6" borderId="97" xfId="2" applyFont="1" applyFill="1" applyBorder="1" applyAlignment="1">
      <alignment horizontal="center" vertical="top" wrapText="1"/>
    </xf>
    <xf numFmtId="0" fontId="22" fillId="6" borderId="89" xfId="2" applyFont="1" applyFill="1" applyBorder="1" applyAlignment="1">
      <alignment horizontal="center" vertical="top" wrapText="1"/>
    </xf>
    <xf numFmtId="0" fontId="22" fillId="6" borderId="98" xfId="2" applyFont="1" applyFill="1" applyBorder="1" applyAlignment="1">
      <alignment horizontal="center" vertical="top" wrapText="1"/>
    </xf>
    <xf numFmtId="0" fontId="22" fillId="6" borderId="99" xfId="2" applyFont="1" applyFill="1" applyBorder="1" applyAlignment="1">
      <alignment horizontal="center" vertical="top" wrapText="1"/>
    </xf>
    <xf numFmtId="0" fontId="22" fillId="6" borderId="100" xfId="2" applyFont="1" applyFill="1" applyBorder="1" applyAlignment="1">
      <alignment horizontal="center" vertical="top" wrapText="1"/>
    </xf>
    <xf numFmtId="0" fontId="1" fillId="6" borderId="17" xfId="2" applyFont="1" applyFill="1" applyBorder="1" applyAlignment="1">
      <alignment vertical="top" wrapText="1"/>
    </xf>
    <xf numFmtId="0" fontId="6" fillId="6" borderId="0" xfId="2" applyFill="1" applyAlignment="1">
      <alignment vertical="top" wrapText="1"/>
    </xf>
    <xf numFmtId="0" fontId="6" fillId="6" borderId="18" xfId="2" applyFill="1" applyBorder="1" applyAlignment="1">
      <alignment vertical="top" wrapText="1"/>
    </xf>
    <xf numFmtId="0" fontId="26" fillId="0" borderId="0" xfId="19" applyFont="1" applyAlignment="1">
      <alignment vertical="center" wrapText="1"/>
    </xf>
    <xf numFmtId="0" fontId="186" fillId="0" borderId="104" xfId="2" applyFont="1" applyBorder="1" applyAlignment="1">
      <alignment horizontal="center" vertical="center" wrapText="1" shrinkToFit="1"/>
    </xf>
    <xf numFmtId="0" fontId="110" fillId="0" borderId="31" xfId="2" applyFont="1" applyBorder="1" applyAlignment="1">
      <alignment horizontal="center" vertical="center" wrapText="1" shrinkToFit="1"/>
    </xf>
    <xf numFmtId="0" fontId="110" fillId="0" borderId="105" xfId="2" applyFont="1" applyBorder="1" applyAlignment="1">
      <alignment horizontal="center" vertical="center" wrapText="1" shrinkToFit="1"/>
    </xf>
    <xf numFmtId="0" fontId="28" fillId="24" borderId="104" xfId="2" applyFont="1" applyFill="1" applyBorder="1" applyAlignment="1">
      <alignment horizontal="center" vertical="center" shrinkToFit="1"/>
    </xf>
    <xf numFmtId="0" fontId="18" fillId="24" borderId="31" xfId="2" applyFont="1" applyFill="1" applyBorder="1" applyAlignment="1">
      <alignment horizontal="center" vertical="center" shrinkToFit="1"/>
    </xf>
    <xf numFmtId="0" fontId="18" fillId="24" borderId="105" xfId="2" applyFont="1" applyFill="1" applyBorder="1" applyAlignment="1">
      <alignment horizontal="center" vertical="center" shrinkToFit="1"/>
    </xf>
    <xf numFmtId="0" fontId="151" fillId="42" borderId="104" xfId="2" applyFont="1" applyFill="1" applyBorder="1" applyAlignment="1">
      <alignment horizontal="center" vertical="center" wrapText="1" shrinkToFit="1"/>
    </xf>
    <xf numFmtId="0" fontId="33" fillId="42" borderId="31" xfId="2" applyFont="1" applyFill="1" applyBorder="1" applyAlignment="1">
      <alignment horizontal="center" vertical="center" shrinkToFit="1"/>
    </xf>
    <xf numFmtId="0" fontId="33" fillId="42" borderId="105" xfId="2" applyFont="1" applyFill="1" applyBorder="1" applyAlignment="1">
      <alignment horizontal="center" vertical="center" shrinkToFit="1"/>
    </xf>
    <xf numFmtId="0" fontId="21" fillId="42" borderId="101" xfId="1" applyFont="1" applyFill="1" applyBorder="1" applyAlignment="1" applyProtection="1">
      <alignment vertical="top" wrapText="1"/>
    </xf>
    <xf numFmtId="0" fontId="21" fillId="42" borderId="102" xfId="2" applyFont="1" applyFill="1" applyBorder="1" applyAlignment="1">
      <alignment vertical="top" wrapText="1"/>
    </xf>
    <xf numFmtId="0" fontId="21" fillId="42" borderId="103" xfId="2" applyFont="1" applyFill="1" applyBorder="1" applyAlignment="1">
      <alignment vertical="top" wrapText="1"/>
    </xf>
    <xf numFmtId="0" fontId="21" fillId="0" borderId="200" xfId="1" applyFont="1" applyBorder="1" applyAlignment="1" applyProtection="1">
      <alignment horizontal="left" vertical="top" wrapText="1"/>
    </xf>
    <xf numFmtId="0" fontId="21" fillId="0" borderId="201" xfId="1" applyFont="1" applyBorder="1" applyAlignment="1" applyProtection="1">
      <alignment horizontal="left" vertical="top" wrapText="1"/>
    </xf>
    <xf numFmtId="0" fontId="21" fillId="0" borderId="202" xfId="1" applyFont="1" applyBorder="1" applyAlignment="1" applyProtection="1">
      <alignment horizontal="left" vertical="top" wrapText="1"/>
    </xf>
    <xf numFmtId="0" fontId="28" fillId="42" borderId="177" xfId="2" applyFont="1" applyFill="1" applyBorder="1" applyAlignment="1">
      <alignment horizontal="center" vertical="center" wrapText="1" shrinkToFit="1"/>
    </xf>
    <xf numFmtId="0" fontId="28" fillId="42" borderId="178" xfId="2" applyFont="1" applyFill="1" applyBorder="1" applyAlignment="1">
      <alignment horizontal="center" vertical="center" wrapText="1" shrinkToFit="1"/>
    </xf>
    <xf numFmtId="0" fontId="28" fillId="42" borderId="179" xfId="2" applyFont="1" applyFill="1" applyBorder="1" applyAlignment="1">
      <alignment horizontal="center" vertical="center" wrapText="1" shrinkToFit="1"/>
    </xf>
    <xf numFmtId="0" fontId="20" fillId="42" borderId="61" xfId="2" applyFont="1" applyFill="1" applyBorder="1" applyAlignment="1">
      <alignment horizontal="left" vertical="top" wrapText="1" shrinkToFit="1"/>
    </xf>
    <xf numFmtId="0" fontId="20" fillId="42" borderId="62" xfId="2" applyFont="1" applyFill="1" applyBorder="1" applyAlignment="1">
      <alignment horizontal="left" vertical="top" wrapText="1" shrinkToFit="1"/>
    </xf>
    <xf numFmtId="0" fontId="20" fillId="42" borderId="63" xfId="2" applyFont="1" applyFill="1" applyBorder="1" applyAlignment="1">
      <alignment horizontal="left" vertical="top" wrapText="1" shrinkToFit="1"/>
    </xf>
    <xf numFmtId="0" fontId="213" fillId="22" borderId="238" xfId="2" applyFont="1" applyFill="1" applyBorder="1" applyAlignment="1">
      <alignment horizontal="center" vertical="center" wrapText="1" shrinkToFit="1"/>
    </xf>
    <xf numFmtId="0" fontId="213" fillId="22" borderId="239" xfId="2" applyFont="1" applyFill="1" applyBorder="1" applyAlignment="1">
      <alignment horizontal="center" vertical="center" wrapText="1" shrinkToFit="1"/>
    </xf>
    <xf numFmtId="0" fontId="213" fillId="22" borderId="240" xfId="2" applyFont="1" applyFill="1" applyBorder="1" applyAlignment="1">
      <alignment horizontal="center" vertical="center" wrapText="1" shrinkToFit="1"/>
    </xf>
    <xf numFmtId="0" fontId="21" fillId="0" borderId="101" xfId="1" applyFont="1" applyBorder="1" applyAlignment="1" applyProtection="1">
      <alignment vertical="top" wrapText="1"/>
    </xf>
    <xf numFmtId="0" fontId="21" fillId="0" borderId="197" xfId="1" applyFont="1" applyBorder="1" applyAlignment="1" applyProtection="1">
      <alignment vertical="top" wrapText="1"/>
    </xf>
    <xf numFmtId="0" fontId="21" fillId="0" borderId="198" xfId="1" applyFont="1" applyBorder="1" applyAlignment="1" applyProtection="1">
      <alignment vertical="top" wrapText="1"/>
    </xf>
    <xf numFmtId="0" fontId="25" fillId="22" borderId="112" xfId="2" applyFont="1" applyFill="1" applyBorder="1" applyAlignment="1">
      <alignment horizontal="left" vertical="top" wrapText="1"/>
    </xf>
    <xf numFmtId="0" fontId="25" fillId="22" borderId="113" xfId="2" applyFont="1" applyFill="1" applyBorder="1" applyAlignment="1">
      <alignment horizontal="left" vertical="top" wrapText="1"/>
    </xf>
    <xf numFmtId="0" fontId="25" fillId="22" borderId="114" xfId="2" applyFont="1" applyFill="1" applyBorder="1" applyAlignment="1">
      <alignment horizontal="left" vertical="top" wrapText="1"/>
    </xf>
    <xf numFmtId="0" fontId="112" fillId="42" borderId="104" xfId="2" applyFont="1" applyFill="1" applyBorder="1" applyAlignment="1">
      <alignment horizontal="center" vertical="center" wrapText="1" shrinkToFit="1"/>
    </xf>
    <xf numFmtId="0" fontId="28" fillId="20" borderId="62" xfId="2" applyFont="1" applyFill="1" applyBorder="1" applyAlignment="1">
      <alignment horizontal="center" vertical="center" shrinkToFit="1"/>
    </xf>
    <xf numFmtId="0" fontId="28" fillId="20" borderId="63" xfId="2" applyFont="1" applyFill="1" applyBorder="1" applyAlignment="1">
      <alignment horizontal="center" vertical="center" shrinkToFit="1"/>
    </xf>
    <xf numFmtId="0" fontId="7" fillId="8" borderId="177" xfId="2" applyFont="1" applyFill="1" applyBorder="1" applyAlignment="1">
      <alignment horizontal="left" vertical="top" wrapText="1"/>
    </xf>
    <xf numFmtId="0" fontId="7" fillId="8" borderId="178" xfId="2" applyFont="1" applyFill="1" applyBorder="1" applyAlignment="1">
      <alignment horizontal="left" vertical="top" wrapText="1"/>
    </xf>
    <xf numFmtId="0" fontId="7" fillId="8" borderId="179" xfId="2" applyFont="1" applyFill="1" applyBorder="1" applyAlignment="1">
      <alignment horizontal="left" vertical="top" wrapText="1"/>
    </xf>
    <xf numFmtId="0" fontId="21" fillId="22" borderId="104" xfId="1" applyFont="1" applyFill="1" applyBorder="1" applyAlignment="1" applyProtection="1">
      <alignment horizontal="center" vertical="center" wrapText="1"/>
    </xf>
    <xf numFmtId="0" fontId="21" fillId="22" borderId="31" xfId="1" applyFont="1" applyFill="1" applyBorder="1" applyAlignment="1" applyProtection="1">
      <alignment horizontal="center" vertical="center" wrapText="1"/>
    </xf>
    <xf numFmtId="0" fontId="21" fillId="22" borderId="105" xfId="1" applyFont="1" applyFill="1" applyBorder="1" applyAlignment="1" applyProtection="1">
      <alignment horizontal="center" vertical="center" wrapText="1"/>
    </xf>
    <xf numFmtId="0" fontId="21" fillId="22" borderId="101" xfId="1" applyFont="1" applyFill="1" applyBorder="1" applyAlignment="1" applyProtection="1">
      <alignment horizontal="left" vertical="top" wrapText="1"/>
    </xf>
    <xf numFmtId="0" fontId="21" fillId="22" borderId="197" xfId="1" applyFont="1" applyFill="1" applyBorder="1" applyAlignment="1" applyProtection="1">
      <alignment horizontal="left" vertical="top" wrapText="1"/>
    </xf>
    <xf numFmtId="0" fontId="21" fillId="22" borderId="198" xfId="1" applyFont="1" applyFill="1" applyBorder="1" applyAlignment="1" applyProtection="1">
      <alignment horizontal="left" vertical="top" wrapText="1"/>
    </xf>
    <xf numFmtId="178" fontId="27" fillId="3" borderId="2" xfId="2" applyNumberFormat="1" applyFont="1" applyFill="1" applyBorder="1" applyAlignment="1">
      <alignment horizontal="center" vertical="center"/>
    </xf>
    <xf numFmtId="178" fontId="27" fillId="3" borderId="2"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6CCFF"/>
      <color rgb="FF3399FF"/>
      <color rgb="FFEBA915"/>
      <color rgb="FF6EF729"/>
      <color rgb="FF00CC00"/>
      <color rgb="FFBB1F05"/>
      <color rgb="FFFFE7FF"/>
      <color rgb="FFFF99FF"/>
      <color rgb="FFFF0066"/>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'13　感染症統計'!$A$7</c:f>
              <c:strCache>
                <c:ptCount val="1"/>
                <c:pt idx="0">
                  <c:v>2022年</c:v>
                </c:pt>
              </c:strCache>
            </c:strRef>
          </c:tx>
          <c:spPr>
            <a:ln w="63500" cap="rnd">
              <a:solidFill>
                <a:srgbClr val="FF0000"/>
              </a:solidFill>
              <a:round/>
            </a:ln>
            <a:effectLst/>
          </c:spPr>
          <c:marker>
            <c:symbol val="none"/>
          </c:marker>
          <c:val>
            <c:numRef>
              <c:f>'13　感染症統計'!$B$7:$M$7</c:f>
              <c:numCache>
                <c:formatCode>#,##0_ </c:formatCode>
                <c:ptCount val="12"/>
                <c:pt idx="0" formatCode="General">
                  <c:v>73</c:v>
                </c:pt>
                <c:pt idx="1">
                  <c:v>39</c:v>
                </c:pt>
                <c:pt idx="2">
                  <c:v>66</c:v>
                </c:pt>
              </c:numCache>
            </c:numRef>
          </c:val>
          <c:smooth val="0"/>
          <c:extLst>
            <c:ext xmlns:c16="http://schemas.microsoft.com/office/drawing/2014/chart" uri="{C3380CC4-5D6E-409C-BE32-E72D297353CC}">
              <c16:uniqueId val="{00000000-B26B-4AAB-ADDF-AF634710DDB6}"/>
            </c:ext>
          </c:extLst>
        </c:ser>
        <c:ser>
          <c:idx val="7"/>
          <c:order val="1"/>
          <c:tx>
            <c:strRef>
              <c:f>'13　感染症統計'!$A$8</c:f>
              <c:strCache>
                <c:ptCount val="1"/>
                <c:pt idx="0">
                  <c:v>2021年</c:v>
                </c:pt>
              </c:strCache>
            </c:strRef>
          </c:tx>
          <c:spPr>
            <a:ln w="25400" cap="rnd">
              <a:solidFill>
                <a:schemeClr val="accent6">
                  <a:lumMod val="75000"/>
                </a:schemeClr>
              </a:solidFill>
              <a:round/>
            </a:ln>
            <a:effectLst/>
          </c:spPr>
          <c:marker>
            <c:symbol val="none"/>
          </c:marker>
          <c:val>
            <c:numRef>
              <c:f>'13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'13　感染症統計'!$A$9</c:f>
              <c:strCache>
                <c:ptCount val="1"/>
                <c:pt idx="0">
                  <c:v>2020年</c:v>
                </c:pt>
              </c:strCache>
            </c:strRef>
          </c:tx>
          <c:spPr>
            <a:ln w="19050" cap="rnd">
              <a:solidFill>
                <a:schemeClr val="accent1"/>
              </a:solidFill>
              <a:round/>
            </a:ln>
            <a:effectLst/>
          </c:spPr>
          <c:marker>
            <c:symbol val="none"/>
          </c:marker>
          <c:val>
            <c:numRef>
              <c:f>'13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'13　感染症統計'!$A$10</c:f>
              <c:strCache>
                <c:ptCount val="1"/>
                <c:pt idx="0">
                  <c:v>2019年</c:v>
                </c:pt>
              </c:strCache>
            </c:strRef>
          </c:tx>
          <c:spPr>
            <a:ln w="12700" cap="rnd">
              <a:solidFill>
                <a:srgbClr val="FF0066"/>
              </a:solidFill>
              <a:round/>
            </a:ln>
            <a:effectLst/>
          </c:spPr>
          <c:marker>
            <c:symbol val="none"/>
          </c:marker>
          <c:val>
            <c:numRef>
              <c:f>'13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'13　感染症統計'!$A$11</c:f>
              <c:strCache>
                <c:ptCount val="1"/>
                <c:pt idx="0">
                  <c:v>2018年</c:v>
                </c:pt>
              </c:strCache>
            </c:strRef>
          </c:tx>
          <c:spPr>
            <a:ln w="12700" cap="rnd">
              <a:solidFill>
                <a:schemeClr val="accent3"/>
              </a:solidFill>
              <a:round/>
            </a:ln>
            <a:effectLst/>
          </c:spPr>
          <c:marker>
            <c:symbol val="none"/>
          </c:marker>
          <c:val>
            <c:numRef>
              <c:f>'13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'13　感染症統計'!$A$12</c:f>
              <c:strCache>
                <c:ptCount val="1"/>
                <c:pt idx="0">
                  <c:v>2017年</c:v>
                </c:pt>
              </c:strCache>
            </c:strRef>
          </c:tx>
          <c:spPr>
            <a:ln w="12700" cap="rnd">
              <a:solidFill>
                <a:schemeClr val="accent4"/>
              </a:solidFill>
              <a:round/>
            </a:ln>
            <a:effectLst/>
          </c:spPr>
          <c:marker>
            <c:symbol val="none"/>
          </c:marker>
          <c:val>
            <c:numRef>
              <c:f>'13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'13　感染症統計'!$A$13</c:f>
              <c:strCache>
                <c:ptCount val="1"/>
                <c:pt idx="0">
                  <c:v>2016年</c:v>
                </c:pt>
              </c:strCache>
            </c:strRef>
          </c:tx>
          <c:spPr>
            <a:ln w="12700" cap="rnd">
              <a:solidFill>
                <a:schemeClr val="accent5"/>
              </a:solidFill>
              <a:round/>
            </a:ln>
            <a:effectLst/>
          </c:spPr>
          <c:marker>
            <c:symbol val="none"/>
          </c:marker>
          <c:val>
            <c:numRef>
              <c:f>'13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'13　感染症統計'!$A$14</c:f>
              <c:strCache>
                <c:ptCount val="1"/>
                <c:pt idx="0">
                  <c:v>2015年</c:v>
                </c:pt>
              </c:strCache>
            </c:strRef>
          </c:tx>
          <c:spPr>
            <a:ln w="12700" cap="rnd">
              <a:solidFill>
                <a:schemeClr val="accent6"/>
              </a:solidFill>
              <a:round/>
            </a:ln>
            <a:effectLst/>
          </c:spPr>
          <c:marker>
            <c:symbol val="none"/>
          </c:marker>
          <c:val>
            <c:numRef>
              <c:f>'13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14637447241E-2"/>
          <c:y val="0.14181128806596868"/>
          <c:w val="0.71832911183304882"/>
          <c:h val="0.62589415129079018"/>
        </c:manualLayout>
      </c:layout>
      <c:lineChart>
        <c:grouping val="standard"/>
        <c:varyColors val="0"/>
        <c:ser>
          <c:idx val="6"/>
          <c:order val="0"/>
          <c:tx>
            <c:strRef>
              <c:f>'13　感染症統計'!$P$7</c:f>
              <c:strCache>
                <c:ptCount val="1"/>
                <c:pt idx="0">
                  <c:v>2022年</c:v>
                </c:pt>
              </c:strCache>
            </c:strRef>
          </c:tx>
          <c:spPr>
            <a:ln w="63500" cap="rnd">
              <a:solidFill>
                <a:srgbClr val="FF0000"/>
              </a:solidFill>
              <a:round/>
            </a:ln>
            <a:effectLst/>
          </c:spPr>
          <c:marker>
            <c:symbol val="none"/>
          </c:marker>
          <c:val>
            <c:numRef>
              <c:f>'13　感染症統計'!$Q$7:$AC$7</c:f>
              <c:numCache>
                <c:formatCode>#,##0_ </c:formatCode>
                <c:ptCount val="13"/>
                <c:pt idx="0" formatCode="General">
                  <c:v>0</c:v>
                </c:pt>
                <c:pt idx="1">
                  <c:v>5</c:v>
                </c:pt>
                <c:pt idx="2">
                  <c:v>4</c:v>
                </c:pt>
                <c:pt idx="6">
                  <c:v>0</c:v>
                </c:pt>
                <c:pt idx="7">
                  <c:v>0</c:v>
                </c:pt>
                <c:pt idx="8">
                  <c:v>0</c:v>
                </c:pt>
                <c:pt idx="9">
                  <c:v>0</c:v>
                </c:pt>
                <c:pt idx="10">
                  <c:v>0</c:v>
                </c:pt>
                <c:pt idx="11">
                  <c:v>0</c:v>
                </c:pt>
                <c:pt idx="12">
                  <c:v>9</c:v>
                </c:pt>
              </c:numCache>
            </c:numRef>
          </c:val>
          <c:smooth val="0"/>
          <c:extLst>
            <c:ext xmlns:c16="http://schemas.microsoft.com/office/drawing/2014/chart" uri="{C3380CC4-5D6E-409C-BE32-E72D297353CC}">
              <c16:uniqueId val="{00000000-2962-4A89-9B35-A3E6A78CA0FE}"/>
            </c:ext>
          </c:extLst>
        </c:ser>
        <c:ser>
          <c:idx val="7"/>
          <c:order val="1"/>
          <c:tx>
            <c:strRef>
              <c:f>'13　感染症統計'!$P$8</c:f>
              <c:strCache>
                <c:ptCount val="1"/>
                <c:pt idx="0">
                  <c:v>2021年</c:v>
                </c:pt>
              </c:strCache>
            </c:strRef>
          </c:tx>
          <c:spPr>
            <a:ln w="25400" cap="rnd">
              <a:solidFill>
                <a:schemeClr val="accent6">
                  <a:lumMod val="75000"/>
                </a:schemeClr>
              </a:solidFill>
              <a:round/>
            </a:ln>
            <a:effectLst/>
          </c:spPr>
          <c:marker>
            <c:symbol val="none"/>
          </c:marker>
          <c:val>
            <c:numRef>
              <c:f>'13　感染症統計'!$Q$8:$AC$8</c:f>
              <c:numCache>
                <c:formatCode>#,##0_ </c:formatCode>
                <c:ptCount val="13"/>
                <c:pt idx="0">
                  <c:v>1</c:v>
                </c:pt>
                <c:pt idx="1">
                  <c:v>2</c:v>
                </c:pt>
                <c:pt idx="2">
                  <c:v>1</c:v>
                </c:pt>
                <c:pt idx="3">
                  <c:v>0</c:v>
                </c:pt>
                <c:pt idx="4">
                  <c:v>0</c:v>
                </c:pt>
                <c:pt idx="5">
                  <c:v>0</c:v>
                </c:pt>
                <c:pt idx="6">
                  <c:v>1</c:v>
                </c:pt>
                <c:pt idx="7">
                  <c:v>1</c:v>
                </c:pt>
                <c:pt idx="8">
                  <c:v>0</c:v>
                </c:pt>
                <c:pt idx="9">
                  <c:v>1</c:v>
                </c:pt>
                <c:pt idx="10">
                  <c:v>0</c:v>
                </c:pt>
                <c:pt idx="11">
                  <c:v>0</c:v>
                </c:pt>
                <c:pt idx="12">
                  <c:v>7</c:v>
                </c:pt>
              </c:numCache>
            </c:numRef>
          </c:val>
          <c:smooth val="0"/>
          <c:extLst>
            <c:ext xmlns:c16="http://schemas.microsoft.com/office/drawing/2014/chart" uri="{C3380CC4-5D6E-409C-BE32-E72D297353CC}">
              <c16:uniqueId val="{00000001-2962-4A89-9B35-A3E6A78CA0FE}"/>
            </c:ext>
          </c:extLst>
        </c:ser>
        <c:ser>
          <c:idx val="0"/>
          <c:order val="2"/>
          <c:tx>
            <c:strRef>
              <c:f>'13　感染症統計'!$P$9</c:f>
              <c:strCache>
                <c:ptCount val="1"/>
                <c:pt idx="0">
                  <c:v>2020年</c:v>
                </c:pt>
              </c:strCache>
            </c:strRef>
          </c:tx>
          <c:spPr>
            <a:ln w="19050" cap="rnd">
              <a:solidFill>
                <a:schemeClr val="accent1"/>
              </a:solidFill>
              <a:round/>
            </a:ln>
            <a:effectLst/>
          </c:spPr>
          <c:marker>
            <c:symbol val="none"/>
          </c:marker>
          <c:val>
            <c:numRef>
              <c:f>'13　感染症統計'!$Q$9:$AC$9</c:f>
              <c:numCache>
                <c:formatCode>#,##0_ </c:formatCode>
                <c:ptCount val="13"/>
                <c:pt idx="0">
                  <c:v>16</c:v>
                </c:pt>
                <c:pt idx="1">
                  <c:v>1</c:v>
                </c:pt>
                <c:pt idx="2">
                  <c:v>19</c:v>
                </c:pt>
                <c:pt idx="3">
                  <c:v>3</c:v>
                </c:pt>
                <c:pt idx="4">
                  <c:v>13</c:v>
                </c:pt>
                <c:pt idx="5">
                  <c:v>1</c:v>
                </c:pt>
                <c:pt idx="6">
                  <c:v>2</c:v>
                </c:pt>
                <c:pt idx="7">
                  <c:v>2</c:v>
                </c:pt>
                <c:pt idx="8">
                  <c:v>0</c:v>
                </c:pt>
                <c:pt idx="9">
                  <c:v>24</c:v>
                </c:pt>
                <c:pt idx="10">
                  <c:v>4</c:v>
                </c:pt>
                <c:pt idx="11">
                  <c:v>1</c:v>
                </c:pt>
                <c:pt idx="12">
                  <c:v>86</c:v>
                </c:pt>
              </c:numCache>
            </c:numRef>
          </c:val>
          <c:smooth val="0"/>
          <c:extLst>
            <c:ext xmlns:c16="http://schemas.microsoft.com/office/drawing/2014/chart" uri="{C3380CC4-5D6E-409C-BE32-E72D297353CC}">
              <c16:uniqueId val="{00000002-2962-4A89-9B35-A3E6A78CA0FE}"/>
            </c:ext>
          </c:extLst>
        </c:ser>
        <c:ser>
          <c:idx val="1"/>
          <c:order val="3"/>
          <c:tx>
            <c:strRef>
              <c:f>'13　感染症統計'!$P$10</c:f>
              <c:strCache>
                <c:ptCount val="1"/>
                <c:pt idx="0">
                  <c:v>2019年</c:v>
                </c:pt>
              </c:strCache>
            </c:strRef>
          </c:tx>
          <c:spPr>
            <a:ln w="12700" cap="rnd">
              <a:solidFill>
                <a:schemeClr val="accent2"/>
              </a:solidFill>
              <a:round/>
            </a:ln>
            <a:effectLst/>
          </c:spPr>
          <c:marker>
            <c:symbol val="none"/>
          </c:marker>
          <c:val>
            <c:numRef>
              <c:f>'13　感染症統計'!$Q$10:$AC$10</c:f>
              <c:numCache>
                <c:formatCode>#,##0_ </c:formatCode>
                <c:ptCount val="13"/>
                <c:pt idx="0">
                  <c:v>7</c:v>
                </c:pt>
                <c:pt idx="1">
                  <c:v>7</c:v>
                </c:pt>
                <c:pt idx="2">
                  <c:v>13</c:v>
                </c:pt>
                <c:pt idx="3">
                  <c:v>3</c:v>
                </c:pt>
                <c:pt idx="4">
                  <c:v>8</c:v>
                </c:pt>
                <c:pt idx="5">
                  <c:v>11</c:v>
                </c:pt>
                <c:pt idx="6">
                  <c:v>5</c:v>
                </c:pt>
                <c:pt idx="7">
                  <c:v>11</c:v>
                </c:pt>
                <c:pt idx="8">
                  <c:v>9</c:v>
                </c:pt>
                <c:pt idx="9">
                  <c:v>9</c:v>
                </c:pt>
                <c:pt idx="10">
                  <c:v>20</c:v>
                </c:pt>
                <c:pt idx="11">
                  <c:v>35</c:v>
                </c:pt>
                <c:pt idx="12">
                  <c:v>138</c:v>
                </c:pt>
              </c:numCache>
            </c:numRef>
          </c:val>
          <c:smooth val="0"/>
          <c:extLst>
            <c:ext xmlns:c16="http://schemas.microsoft.com/office/drawing/2014/chart" uri="{C3380CC4-5D6E-409C-BE32-E72D297353CC}">
              <c16:uniqueId val="{00000003-2962-4A89-9B35-A3E6A78CA0FE}"/>
            </c:ext>
          </c:extLst>
        </c:ser>
        <c:ser>
          <c:idx val="2"/>
          <c:order val="4"/>
          <c:tx>
            <c:strRef>
              <c:f>'13　感染症統計'!$P$11</c:f>
              <c:strCache>
                <c:ptCount val="1"/>
                <c:pt idx="0">
                  <c:v>2018年</c:v>
                </c:pt>
              </c:strCache>
            </c:strRef>
          </c:tx>
          <c:spPr>
            <a:ln w="12700" cap="rnd">
              <a:solidFill>
                <a:schemeClr val="accent3"/>
              </a:solidFill>
              <a:round/>
            </a:ln>
            <a:effectLst/>
          </c:spPr>
          <c:marker>
            <c:symbol val="none"/>
          </c:marker>
          <c:val>
            <c:numRef>
              <c:f>'13　感染症統計'!$Q$11:$AC$11</c:f>
              <c:numCache>
                <c:formatCode>#,##0_ </c:formatCode>
                <c:ptCount val="13"/>
                <c:pt idx="0">
                  <c:v>9</c:v>
                </c:pt>
                <c:pt idx="1">
                  <c:v>22</c:v>
                </c:pt>
                <c:pt idx="2">
                  <c:v>18</c:v>
                </c:pt>
                <c:pt idx="3">
                  <c:v>9</c:v>
                </c:pt>
                <c:pt idx="4">
                  <c:v>21</c:v>
                </c:pt>
                <c:pt idx="5">
                  <c:v>14</c:v>
                </c:pt>
                <c:pt idx="6">
                  <c:v>6</c:v>
                </c:pt>
                <c:pt idx="7">
                  <c:v>13</c:v>
                </c:pt>
                <c:pt idx="8">
                  <c:v>7</c:v>
                </c:pt>
                <c:pt idx="9">
                  <c:v>81</c:v>
                </c:pt>
                <c:pt idx="10">
                  <c:v>31</c:v>
                </c:pt>
                <c:pt idx="11">
                  <c:v>37</c:v>
                </c:pt>
                <c:pt idx="12">
                  <c:v>268</c:v>
                </c:pt>
              </c:numCache>
            </c:numRef>
          </c:val>
          <c:smooth val="0"/>
          <c:extLst>
            <c:ext xmlns:c16="http://schemas.microsoft.com/office/drawing/2014/chart" uri="{C3380CC4-5D6E-409C-BE32-E72D297353CC}">
              <c16:uniqueId val="{00000004-2962-4A89-9B35-A3E6A78CA0FE}"/>
            </c:ext>
          </c:extLst>
        </c:ser>
        <c:ser>
          <c:idx val="3"/>
          <c:order val="5"/>
          <c:tx>
            <c:strRef>
              <c:f>'13　感染症統計'!$P$12</c:f>
              <c:strCache>
                <c:ptCount val="1"/>
                <c:pt idx="0">
                  <c:v>2017年</c:v>
                </c:pt>
              </c:strCache>
            </c:strRef>
          </c:tx>
          <c:spPr>
            <a:ln w="12700" cap="rnd">
              <a:solidFill>
                <a:schemeClr val="accent4"/>
              </a:solidFill>
              <a:round/>
            </a:ln>
            <a:effectLst/>
          </c:spPr>
          <c:marker>
            <c:symbol val="none"/>
          </c:marker>
          <c:val>
            <c:numRef>
              <c:f>'13　感染症統計'!$Q$12:$AC$12</c:f>
              <c:numCache>
                <c:formatCode>#,##0_ </c:formatCode>
                <c:ptCount val="13"/>
                <c:pt idx="0">
                  <c:v>19</c:v>
                </c:pt>
                <c:pt idx="1">
                  <c:v>12</c:v>
                </c:pt>
                <c:pt idx="2">
                  <c:v>8</c:v>
                </c:pt>
                <c:pt idx="3">
                  <c:v>12</c:v>
                </c:pt>
                <c:pt idx="4">
                  <c:v>7</c:v>
                </c:pt>
                <c:pt idx="5">
                  <c:v>15</c:v>
                </c:pt>
                <c:pt idx="6" formatCode="General">
                  <c:v>16</c:v>
                </c:pt>
                <c:pt idx="7" formatCode="General">
                  <c:v>12</c:v>
                </c:pt>
                <c:pt idx="8">
                  <c:v>16</c:v>
                </c:pt>
                <c:pt idx="9">
                  <c:v>6</c:v>
                </c:pt>
                <c:pt idx="10">
                  <c:v>12</c:v>
                </c:pt>
                <c:pt idx="11">
                  <c:v>6</c:v>
                </c:pt>
                <c:pt idx="12">
                  <c:v>141</c:v>
                </c:pt>
              </c:numCache>
            </c:numRef>
          </c:val>
          <c:smooth val="0"/>
          <c:extLst>
            <c:ext xmlns:c16="http://schemas.microsoft.com/office/drawing/2014/chart" uri="{C3380CC4-5D6E-409C-BE32-E72D297353CC}">
              <c16:uniqueId val="{00000005-2962-4A89-9B35-A3E6A78CA0FE}"/>
            </c:ext>
          </c:extLst>
        </c:ser>
        <c:ser>
          <c:idx val="4"/>
          <c:order val="6"/>
          <c:tx>
            <c:strRef>
              <c:f>'13　感染症統計'!$P$13</c:f>
              <c:strCache>
                <c:ptCount val="1"/>
                <c:pt idx="0">
                  <c:v>2016年</c:v>
                </c:pt>
              </c:strCache>
            </c:strRef>
          </c:tx>
          <c:spPr>
            <a:ln w="12700" cap="rnd">
              <a:solidFill>
                <a:schemeClr val="accent5"/>
              </a:solidFill>
              <a:round/>
            </a:ln>
            <a:effectLst/>
          </c:spPr>
          <c:marker>
            <c:symbol val="none"/>
          </c:marker>
          <c:val>
            <c:numRef>
              <c:f>'13　感染症統計'!$Q$13:$AC$13</c:f>
              <c:numCache>
                <c:formatCode>#,##0_ </c:formatCode>
                <c:ptCount val="13"/>
                <c:pt idx="0" formatCode="General">
                  <c:v>9</c:v>
                </c:pt>
                <c:pt idx="1">
                  <c:v>16</c:v>
                </c:pt>
                <c:pt idx="2">
                  <c:v>12</c:v>
                </c:pt>
                <c:pt idx="3">
                  <c:v>6</c:v>
                </c:pt>
                <c:pt idx="4">
                  <c:v>7</c:v>
                </c:pt>
                <c:pt idx="5">
                  <c:v>14</c:v>
                </c:pt>
                <c:pt idx="6">
                  <c:v>9</c:v>
                </c:pt>
                <c:pt idx="7">
                  <c:v>14</c:v>
                </c:pt>
                <c:pt idx="8">
                  <c:v>9</c:v>
                </c:pt>
                <c:pt idx="9">
                  <c:v>9</c:v>
                </c:pt>
                <c:pt idx="10">
                  <c:v>8</c:v>
                </c:pt>
                <c:pt idx="11">
                  <c:v>7</c:v>
                </c:pt>
                <c:pt idx="12">
                  <c:v>120</c:v>
                </c:pt>
              </c:numCache>
            </c:numRef>
          </c:val>
          <c:smooth val="0"/>
          <c:extLst>
            <c:ext xmlns:c16="http://schemas.microsoft.com/office/drawing/2014/chart" uri="{C3380CC4-5D6E-409C-BE32-E72D297353CC}">
              <c16:uniqueId val="{00000006-2962-4A89-9B35-A3E6A78CA0FE}"/>
            </c:ext>
          </c:extLst>
        </c:ser>
        <c:ser>
          <c:idx val="5"/>
          <c:order val="7"/>
          <c:tx>
            <c:strRef>
              <c:f>'13　感染症統計'!$P$14</c:f>
              <c:strCache>
                <c:ptCount val="1"/>
                <c:pt idx="0">
                  <c:v>2015年</c:v>
                </c:pt>
              </c:strCache>
            </c:strRef>
          </c:tx>
          <c:spPr>
            <a:ln w="12700" cap="rnd">
              <a:solidFill>
                <a:schemeClr val="accent6"/>
              </a:solidFill>
              <a:round/>
            </a:ln>
            <a:effectLst/>
          </c:spPr>
          <c:marker>
            <c:symbol val="none"/>
          </c:marker>
          <c:val>
            <c:numRef>
              <c:f>'13　感染症統計'!$Q$14:$AC$14</c:f>
              <c:numCache>
                <c:formatCode>#,##0_ </c:formatCode>
                <c:ptCount val="13"/>
                <c:pt idx="0">
                  <c:v>7</c:v>
                </c:pt>
                <c:pt idx="1">
                  <c:v>13</c:v>
                </c:pt>
                <c:pt idx="2">
                  <c:v>11</c:v>
                </c:pt>
                <c:pt idx="3">
                  <c:v>11</c:v>
                </c:pt>
                <c:pt idx="4">
                  <c:v>12</c:v>
                </c:pt>
                <c:pt idx="5">
                  <c:v>15</c:v>
                </c:pt>
                <c:pt idx="6">
                  <c:v>20</c:v>
                </c:pt>
                <c:pt idx="7">
                  <c:v>15</c:v>
                </c:pt>
                <c:pt idx="8">
                  <c:v>15</c:v>
                </c:pt>
                <c:pt idx="9">
                  <c:v>20</c:v>
                </c:pt>
                <c:pt idx="10">
                  <c:v>9</c:v>
                </c:pt>
                <c:pt idx="11">
                  <c:v>7</c:v>
                </c:pt>
                <c:pt idx="12">
                  <c:v>155</c:v>
                </c:pt>
              </c:numCache>
            </c:numRef>
          </c:val>
          <c:smooth val="0"/>
          <c:extLst>
            <c:ext xmlns:c16="http://schemas.microsoft.com/office/drawing/2014/chart" uri="{C3380CC4-5D6E-409C-BE32-E72D297353CC}">
              <c16:uniqueId val="{00000007-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quot;標&quot;&quot;準&quot;"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sv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svg"/><Relationship Id="rId9" Type="http://schemas.openxmlformats.org/officeDocument/2006/relationships/image" Target="../media/image15.png"/></Relationships>
</file>

<file path=xl/drawings/_rels/drawing5.xml.rels><?xml version="1.0" encoding="UTF-8" standalone="yes"?>
<Relationships xmlns="http://schemas.openxmlformats.org/package/2006/relationships"><Relationship Id="rId8" Type="http://schemas.openxmlformats.org/officeDocument/2006/relationships/image" Target="../media/image24.wmf"/><Relationship Id="rId3" Type="http://schemas.openxmlformats.org/officeDocument/2006/relationships/image" Target="../media/image19.jpeg"/><Relationship Id="rId7" Type="http://schemas.openxmlformats.org/officeDocument/2006/relationships/image" Target="../media/image23.jpeg"/><Relationship Id="rId2" Type="http://schemas.openxmlformats.org/officeDocument/2006/relationships/image" Target="../media/image18.jpeg"/><Relationship Id="rId1" Type="http://schemas.openxmlformats.org/officeDocument/2006/relationships/image" Target="../media/image17.jpeg"/><Relationship Id="rId6" Type="http://schemas.openxmlformats.org/officeDocument/2006/relationships/image" Target="../media/image22.jpeg"/><Relationship Id="rId5" Type="http://schemas.openxmlformats.org/officeDocument/2006/relationships/image" Target="../media/image21.jpeg"/><Relationship Id="rId4" Type="http://schemas.openxmlformats.org/officeDocument/2006/relationships/image" Target="../media/image20.jpeg"/><Relationship Id="rId9" Type="http://schemas.openxmlformats.org/officeDocument/2006/relationships/image" Target="../media/image2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488356</xdr:colOff>
      <xdr:row>14</xdr:row>
      <xdr:rowOff>8172</xdr:rowOff>
    </xdr:to>
    <xdr:pic>
      <xdr:nvPicPr>
        <xdr:cNvPr id="2" name="図 1">
          <a:extLst>
            <a:ext uri="{FF2B5EF4-FFF2-40B4-BE49-F238E27FC236}">
              <a16:creationId xmlns:a16="http://schemas.microsoft.com/office/drawing/2014/main" id="{540F8493-64E8-4649-87CC-7D14C1390EAA}"/>
            </a:ext>
          </a:extLst>
        </xdr:cNvPr>
        <xdr:cNvPicPr>
          <a:picLocks noChangeAspect="1"/>
        </xdr:cNvPicPr>
      </xdr:nvPicPr>
      <xdr:blipFill>
        <a:blip xmlns:r="http://schemas.openxmlformats.org/officeDocument/2006/relationships" r:embed="rId1"/>
        <a:stretch>
          <a:fillRect/>
        </a:stretch>
      </xdr:blipFill>
      <xdr:spPr>
        <a:xfrm>
          <a:off x="1005191" y="1386191"/>
          <a:ext cx="2514951" cy="3372321"/>
        </a:xfrm>
        <a:prstGeom prst="rect">
          <a:avLst/>
        </a:prstGeom>
      </xdr:spPr>
    </xdr:pic>
    <xdr:clientData/>
  </xdr:twoCellAnchor>
  <xdr:twoCellAnchor editAs="oneCell">
    <xdr:from>
      <xdr:col>7</xdr:col>
      <xdr:colOff>0</xdr:colOff>
      <xdr:row>3</xdr:row>
      <xdr:rowOff>0</xdr:rowOff>
    </xdr:from>
    <xdr:to>
      <xdr:col>12</xdr:col>
      <xdr:colOff>64851</xdr:colOff>
      <xdr:row>14</xdr:row>
      <xdr:rowOff>2931</xdr:rowOff>
    </xdr:to>
    <xdr:pic>
      <xdr:nvPicPr>
        <xdr:cNvPr id="7" name="図 6">
          <a:extLst>
            <a:ext uri="{FF2B5EF4-FFF2-40B4-BE49-F238E27FC236}">
              <a16:creationId xmlns:a16="http://schemas.microsoft.com/office/drawing/2014/main" id="{858C18AF-5811-4139-A934-200A47AA60B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653064" y="1386191"/>
          <a:ext cx="3185808" cy="3363838"/>
        </a:xfrm>
        <a:prstGeom prst="rect">
          <a:avLst/>
        </a:prstGeom>
      </xdr:spPr>
    </xdr:pic>
    <xdr:clientData/>
  </xdr:twoCellAnchor>
  <xdr:twoCellAnchor editAs="oneCell">
    <xdr:from>
      <xdr:col>13</xdr:col>
      <xdr:colOff>299935</xdr:colOff>
      <xdr:row>3</xdr:row>
      <xdr:rowOff>0</xdr:rowOff>
    </xdr:from>
    <xdr:to>
      <xdr:col>18</xdr:col>
      <xdr:colOff>384432</xdr:colOff>
      <xdr:row>13</xdr:row>
      <xdr:rowOff>291830</xdr:rowOff>
    </xdr:to>
    <xdr:pic>
      <xdr:nvPicPr>
        <xdr:cNvPr id="8" name="図 7">
          <a:extLst>
            <a:ext uri="{FF2B5EF4-FFF2-40B4-BE49-F238E27FC236}">
              <a16:creationId xmlns:a16="http://schemas.microsoft.com/office/drawing/2014/main" id="{8AAFF345-3ABA-4A59-B7C6-9AF1C2DB1B97}"/>
            </a:ext>
          </a:extLst>
        </xdr:cNvPr>
        <xdr:cNvPicPr>
          <a:picLocks noChangeAspect="1"/>
        </xdr:cNvPicPr>
      </xdr:nvPicPr>
      <xdr:blipFill>
        <a:blip xmlns:r="http://schemas.openxmlformats.org/officeDocument/2006/relationships" r:embed="rId3"/>
        <a:stretch>
          <a:fillRect/>
        </a:stretch>
      </xdr:blipFill>
      <xdr:spPr>
        <a:xfrm>
          <a:off x="8430637" y="1386191"/>
          <a:ext cx="2654221" cy="3347937"/>
        </a:xfrm>
        <a:prstGeom prst="rect">
          <a:avLst/>
        </a:prstGeom>
      </xdr:spPr>
    </xdr:pic>
    <xdr:clientData/>
  </xdr:twoCellAnchor>
  <xdr:twoCellAnchor>
    <xdr:from>
      <xdr:col>14</xdr:col>
      <xdr:colOff>396240</xdr:colOff>
      <xdr:row>10</xdr:row>
      <xdr:rowOff>556260</xdr:rowOff>
    </xdr:from>
    <xdr:to>
      <xdr:col>17</xdr:col>
      <xdr:colOff>495300</xdr:colOff>
      <xdr:row>12</xdr:row>
      <xdr:rowOff>91440</xdr:rowOff>
    </xdr:to>
    <xdr:sp macro="" textlink="">
      <xdr:nvSpPr>
        <xdr:cNvPr id="3" name="テキスト ボックス 2">
          <a:extLst>
            <a:ext uri="{FF2B5EF4-FFF2-40B4-BE49-F238E27FC236}">
              <a16:creationId xmlns:a16="http://schemas.microsoft.com/office/drawing/2014/main" id="{505EC80B-8597-4DFC-9050-2BBBEFD30C3D}"/>
            </a:ext>
          </a:extLst>
        </xdr:cNvPr>
        <xdr:cNvSpPr txBox="1"/>
      </xdr:nvSpPr>
      <xdr:spPr>
        <a:xfrm>
          <a:off x="8831580" y="3291840"/>
          <a:ext cx="1760220" cy="11049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小分け容器　　　　　は購入者が　　　　　ご用意ください</a:t>
          </a:r>
        </a:p>
      </xdr:txBody>
    </xdr:sp>
    <xdr:clientData/>
  </xdr:twoCellAnchor>
  <xdr:twoCellAnchor>
    <xdr:from>
      <xdr:col>11</xdr:col>
      <xdr:colOff>175260</xdr:colOff>
      <xdr:row>17</xdr:row>
      <xdr:rowOff>22860</xdr:rowOff>
    </xdr:from>
    <xdr:to>
      <xdr:col>12</xdr:col>
      <xdr:colOff>586740</xdr:colOff>
      <xdr:row>19</xdr:row>
      <xdr:rowOff>68580</xdr:rowOff>
    </xdr:to>
    <xdr:sp macro="" textlink="">
      <xdr:nvSpPr>
        <xdr:cNvPr id="4" name="矢印: 右 3">
          <a:extLst>
            <a:ext uri="{FF2B5EF4-FFF2-40B4-BE49-F238E27FC236}">
              <a16:creationId xmlns:a16="http://schemas.microsoft.com/office/drawing/2014/main" id="{EB068928-A5EC-41F7-8626-D0A4C98ABD76}"/>
            </a:ext>
          </a:extLst>
        </xdr:cNvPr>
        <xdr:cNvSpPr/>
      </xdr:nvSpPr>
      <xdr:spPr>
        <a:xfrm>
          <a:off x="7094220" y="5806440"/>
          <a:ext cx="1021080" cy="434340"/>
        </a:xfrm>
        <a:prstGeom prst="right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18</xdr:row>
      <xdr:rowOff>373380</xdr:rowOff>
    </xdr:to>
    <xdr:pic>
      <xdr:nvPicPr>
        <xdr:cNvPr id="14" name="図 13" descr="感染性胃腸炎患者報告数　直近5シーズン">
          <a:extLst>
            <a:ext uri="{FF2B5EF4-FFF2-40B4-BE49-F238E27FC236}">
              <a16:creationId xmlns:a16="http://schemas.microsoft.com/office/drawing/2014/main" id="{F6DCA218-C23E-4F52-8081-D7D778F75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193280" cy="3185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2.82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85276"/>
            <a:gd name="adj6" fmla="val -1195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244564</xdr:colOff>
      <xdr:row>16</xdr:row>
      <xdr:rowOff>84947</xdr:rowOff>
    </xdr:from>
    <xdr:to>
      <xdr:col>10</xdr:col>
      <xdr:colOff>567382</xdr:colOff>
      <xdr:row>17</xdr:row>
      <xdr:rowOff>132886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8603704" y="314056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1</xdr:colOff>
      <xdr:row>2</xdr:row>
      <xdr:rowOff>0</xdr:rowOff>
    </xdr:from>
    <xdr:to>
      <xdr:col>3</xdr:col>
      <xdr:colOff>96383</xdr:colOff>
      <xdr:row>15</xdr:row>
      <xdr:rowOff>144780</xdr:rowOff>
    </xdr:to>
    <xdr:pic>
      <xdr:nvPicPr>
        <xdr:cNvPr id="19" name="図 18">
          <a:extLst>
            <a:ext uri="{FF2B5EF4-FFF2-40B4-BE49-F238E27FC236}">
              <a16:creationId xmlns:a16="http://schemas.microsoft.com/office/drawing/2014/main" id="{F01920ED-2ACC-4F95-8D0E-9B4C12266AE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548640"/>
          <a:ext cx="1582282" cy="24841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111759</xdr:colOff>
      <xdr:row>31</xdr:row>
      <xdr:rowOff>152400</xdr:rowOff>
    </xdr:from>
    <xdr:to>
      <xdr:col>9</xdr:col>
      <xdr:colOff>457200</xdr:colOff>
      <xdr:row>40</xdr:row>
      <xdr:rowOff>227050</xdr:rowOff>
    </xdr:to>
    <xdr:pic>
      <xdr:nvPicPr>
        <xdr:cNvPr id="14" name="図 13">
          <a:extLst>
            <a:ext uri="{FF2B5EF4-FFF2-40B4-BE49-F238E27FC236}">
              <a16:creationId xmlns:a16="http://schemas.microsoft.com/office/drawing/2014/main" id="{B7190492-3D6E-4CE6-9629-13F5F2A64911}"/>
            </a:ext>
          </a:extLst>
        </xdr:cNvPr>
        <xdr:cNvPicPr>
          <a:picLocks noChangeAspect="1"/>
        </xdr:cNvPicPr>
      </xdr:nvPicPr>
      <xdr:blipFill>
        <a:blip xmlns:r="http://schemas.openxmlformats.org/officeDocument/2006/relationships" r:embed="rId1"/>
        <a:stretch>
          <a:fillRect/>
        </a:stretch>
      </xdr:blipFill>
      <xdr:spPr>
        <a:xfrm>
          <a:off x="985519" y="15433040"/>
          <a:ext cx="10190481" cy="2543530"/>
        </a:xfrm>
        <a:prstGeom prst="rect">
          <a:avLst/>
        </a:prstGeom>
      </xdr:spPr>
    </xdr:pic>
    <xdr:clientData/>
  </xdr:twoCellAnchor>
  <xdr:twoCellAnchor editAs="oneCell">
    <xdr:from>
      <xdr:col>8</xdr:col>
      <xdr:colOff>1239520</xdr:colOff>
      <xdr:row>48</xdr:row>
      <xdr:rowOff>355600</xdr:rowOff>
    </xdr:from>
    <xdr:to>
      <xdr:col>12</xdr:col>
      <xdr:colOff>1097280</xdr:colOff>
      <xdr:row>59</xdr:row>
      <xdr:rowOff>447040</xdr:rowOff>
    </xdr:to>
    <xdr:pic>
      <xdr:nvPicPr>
        <xdr:cNvPr id="19" name="図 18">
          <a:extLst>
            <a:ext uri="{FF2B5EF4-FFF2-40B4-BE49-F238E27FC236}">
              <a16:creationId xmlns:a16="http://schemas.microsoft.com/office/drawing/2014/main" id="{9E3490DA-FFF6-49E4-A3D5-EE2D4AF39C42}"/>
            </a:ext>
          </a:extLst>
        </xdr:cNvPr>
        <xdr:cNvPicPr>
          <a:picLocks noChangeAspect="1"/>
        </xdr:cNvPicPr>
      </xdr:nvPicPr>
      <xdr:blipFill>
        <a:blip xmlns:r="http://schemas.openxmlformats.org/officeDocument/2006/relationships" r:embed="rId2"/>
        <a:stretch>
          <a:fillRect/>
        </a:stretch>
      </xdr:blipFill>
      <xdr:spPr>
        <a:xfrm>
          <a:off x="10657840" y="20299680"/>
          <a:ext cx="3708400" cy="4744720"/>
        </a:xfrm>
        <a:prstGeom prst="rect">
          <a:avLst/>
        </a:prstGeom>
      </xdr:spPr>
    </xdr:pic>
    <xdr:clientData/>
  </xdr:twoCellAnchor>
  <xdr:twoCellAnchor>
    <xdr:from>
      <xdr:col>11</xdr:col>
      <xdr:colOff>689611</xdr:colOff>
      <xdr:row>7</xdr:row>
      <xdr:rowOff>38102</xdr:rowOff>
    </xdr:from>
    <xdr:to>
      <xdr:col>13</xdr:col>
      <xdr:colOff>1940560</xdr:colOff>
      <xdr:row>11</xdr:row>
      <xdr:rowOff>30480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064491" y="9832342"/>
          <a:ext cx="3252469" cy="1008378"/>
        </a:xfrm>
        <a:prstGeom prst="wedgeRectCallout">
          <a:avLst>
            <a:gd name="adj1" fmla="val -47553"/>
            <a:gd name="adj2" fmla="val 72953"/>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2.3% :</a:t>
          </a:r>
          <a:r>
            <a:rPr kumimoji="1" lang="ja-JP" altLang="en-US" sz="1400" b="1">
              <a:solidFill>
                <a:srgbClr val="FFFF00"/>
              </a:solidFill>
            </a:rPr>
            <a:t>減少</a:t>
          </a:r>
          <a:r>
            <a:rPr kumimoji="1" lang="en-US" altLang="ja-JP" sz="1400" b="1">
              <a:solidFill>
                <a:srgbClr val="FFFF00"/>
              </a:solidFill>
            </a:rPr>
            <a:t> </a:t>
          </a:r>
          <a:endParaRPr kumimoji="1" lang="ja-JP" altLang="en-US" sz="1400" b="1">
            <a:solidFill>
              <a:srgbClr val="FFFF00"/>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a:t>
          </a:r>
          <a:r>
            <a:rPr lang="ja-JP" altLang="en-US" sz="1100" b="0" i="0">
              <a:solidFill>
                <a:schemeClr val="dk1"/>
              </a:solidFill>
              <a:effectLst/>
              <a:latin typeface="+mn-lt"/>
              <a:ea typeface="+mn-ea"/>
              <a:cs typeface="+mn-cs"/>
            </a:rPr>
            <a:t> </a:t>
          </a:r>
          <a:r>
            <a:rPr lang="en-US" altLang="ja-JP" sz="1100" b="1" i="0">
              <a:solidFill>
                <a:schemeClr val="dk1"/>
              </a:solidFill>
              <a:effectLst/>
              <a:latin typeface="+mn-lt"/>
              <a:ea typeface="+mn-ea"/>
              <a:cs typeface="+mn-cs"/>
            </a:rPr>
            <a:t>3,712,263</a:t>
          </a:r>
          <a:r>
            <a:rPr lang="ja-JP" altLang="en-US" sz="1100" b="1" i="0">
              <a:solidFill>
                <a:schemeClr val="dk1"/>
              </a:solidFill>
              <a:effectLst/>
              <a:latin typeface="+mn-lt"/>
              <a:ea typeface="+mn-ea"/>
              <a:cs typeface="+mn-cs"/>
            </a:rPr>
            <a:t> </a:t>
          </a:r>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 </a:t>
          </a:r>
          <a:r>
            <a:rPr lang="en-US" altLang="ja-JP" sz="1100" b="1" i="0">
              <a:solidFill>
                <a:schemeClr val="dk1"/>
              </a:solidFill>
              <a:effectLst/>
              <a:latin typeface="+mn-lt"/>
              <a:ea typeface="+mn-ea"/>
              <a:cs typeface="+mn-cs"/>
            </a:rPr>
            <a:t>99,965</a:t>
          </a:r>
          <a:r>
            <a:rPr kumimoji="1" lang="ja-JP" altLang="en-US" sz="1100">
              <a:solidFill>
                <a:schemeClr val="bg1"/>
              </a:solidFill>
            </a:rPr>
            <a:t>高い　　</a:t>
          </a:r>
          <a:r>
            <a:rPr kumimoji="1" lang="ja-JP" altLang="en-US" sz="1100" b="1">
              <a:solidFill>
                <a:schemeClr val="bg1"/>
              </a:solidFill>
            </a:rPr>
            <a:t>　    </a:t>
          </a:r>
          <a:endParaRPr kumimoji="1" lang="en-US" altLang="ja-JP" sz="1100" b="1">
            <a:solidFill>
              <a:schemeClr val="bg1"/>
            </a:solidFill>
          </a:endParaRPr>
        </a:p>
        <a:p>
          <a:pPr algn="l"/>
          <a:r>
            <a:rPr kumimoji="1" lang="ja-JP" altLang="en-US" sz="1100" b="1">
              <a:solidFill>
                <a:schemeClr val="bg1"/>
              </a:solidFill>
            </a:rPr>
            <a:t>  </a:t>
          </a:r>
          <a:r>
            <a:rPr kumimoji="1" lang="ja-JP" altLang="en-US" sz="1400" b="1" i="0" u="sng">
              <a:solidFill>
                <a:schemeClr val="accent6">
                  <a:lumMod val="60000"/>
                  <a:lumOff val="40000"/>
                </a:schemeClr>
              </a:solidFill>
            </a:rPr>
            <a:t>致死率</a:t>
          </a:r>
          <a:r>
            <a:rPr kumimoji="1" lang="en-US" altLang="ja-JP" sz="1400" b="1" i="0" u="sng">
              <a:solidFill>
                <a:srgbClr val="FFC000"/>
              </a:solidFill>
            </a:rPr>
            <a:t>1.26%(</a:t>
          </a:r>
          <a:r>
            <a:rPr kumimoji="1" lang="ja-JP" altLang="en-US" sz="1400" b="1" i="0" u="sng">
              <a:solidFill>
                <a:srgbClr val="FFC000"/>
              </a:solidFill>
            </a:rPr>
            <a:t>▲</a:t>
          </a:r>
          <a:r>
            <a:rPr kumimoji="1" lang="en-US" altLang="ja-JP" sz="1400" b="1" i="0" u="sng">
              <a:solidFill>
                <a:srgbClr val="FFC000"/>
              </a:solidFill>
            </a:rPr>
            <a:t>0.02%)</a:t>
          </a:r>
          <a:r>
            <a:rPr kumimoji="1" lang="ja-JP" altLang="en-US" sz="1400" b="1" i="0" u="sng">
              <a:solidFill>
                <a:srgbClr val="FFFF00"/>
              </a:solidFill>
            </a:rPr>
            <a:t>　</a:t>
          </a:r>
          <a:r>
            <a:rPr kumimoji="1" lang="en-US" altLang="ja-JP" sz="1400" b="1" i="0" u="sng">
              <a:solidFill>
                <a:srgbClr val="FFFF00"/>
              </a:solidFill>
            </a:rPr>
            <a:t>11</a:t>
          </a:r>
          <a:r>
            <a:rPr kumimoji="1" lang="ja-JP" altLang="en-US" sz="1400" b="1" i="0" u="sng">
              <a:solidFill>
                <a:srgbClr val="FFFF00"/>
              </a:solidFill>
            </a:rPr>
            <a:t>週連続減少</a:t>
          </a: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65</xdr:row>
      <xdr:rowOff>265814</xdr:rowOff>
    </xdr:from>
    <xdr:to>
      <xdr:col>5</xdr:col>
      <xdr:colOff>593651</xdr:colOff>
      <xdr:row>86</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109</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a:ext>
            <a:ext uri="{96DAC541-7B7A-43D3-8B79-37D633B846F1}">
              <asvg:svgBlip xmlns:asvg="http://schemas.microsoft.com/office/drawing/2016/SVG/main" r:embed="rId4"/>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a:ext>
            <a:ext uri="{96DAC541-7B7A-43D3-8B79-37D633B846F1}">
              <asvg:svgBlip xmlns:asvg="http://schemas.microsoft.com/office/drawing/2016/SVG/main" r:embed="rId6"/>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2133600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2479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日あたりに確認される感染者数を</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日移動平均で国別に見る。ドイツは</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21</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4523</a:t>
          </a:r>
          <a:r>
            <a:rPr lang="ja-JP" altLang="en-US" sz="2000" b="0" i="0">
              <a:solidFill>
                <a:schemeClr val="dk1"/>
              </a:solidFill>
              <a:effectLst/>
              <a:latin typeface="+mn-lt"/>
              <a:ea typeface="+mn-ea"/>
              <a:cs typeface="+mn-cs"/>
            </a:rPr>
            <a:t>人だった。</a:t>
          </a:r>
          <a:r>
            <a:rPr lang="en-US" altLang="ja-JP" sz="2000" b="0" i="0">
              <a:solidFill>
                <a:schemeClr val="dk1"/>
              </a:solidFill>
              <a:effectLst/>
              <a:latin typeface="+mn-lt"/>
              <a:ea typeface="+mn-ea"/>
              <a:cs typeface="+mn-cs"/>
            </a:rPr>
            <a:t>2022</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3</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日の過去最多（</a:t>
          </a:r>
          <a:r>
            <a:rPr lang="en-US" altLang="ja-JP" sz="2000" b="0" i="0">
              <a:solidFill>
                <a:schemeClr val="dk1"/>
              </a:solidFill>
              <a:effectLst/>
              <a:latin typeface="+mn-lt"/>
              <a:ea typeface="+mn-ea"/>
              <a:cs typeface="+mn-cs"/>
            </a:rPr>
            <a:t>25</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6888</a:t>
          </a:r>
          <a:r>
            <a:rPr lang="ja-JP" altLang="en-US" sz="2000" b="0" i="0">
              <a:solidFill>
                <a:schemeClr val="dk1"/>
              </a:solidFill>
              <a:effectLst/>
              <a:latin typeface="+mn-lt"/>
              <a:ea typeface="+mn-ea"/>
              <a:cs typeface="+mn-cs"/>
            </a:rPr>
            <a:t>人）に比べて</a:t>
          </a:r>
          <a:r>
            <a:rPr lang="en-US" altLang="ja-JP" sz="2000" b="0" i="0">
              <a:solidFill>
                <a:schemeClr val="dk1"/>
              </a:solidFill>
              <a:effectLst/>
              <a:latin typeface="+mn-lt"/>
              <a:ea typeface="+mn-ea"/>
              <a:cs typeface="+mn-cs"/>
            </a:rPr>
            <a:t>16.5</a:t>
          </a:r>
          <a:r>
            <a:rPr lang="ja-JP" altLang="en-US" sz="2000" b="0" i="0">
              <a:solidFill>
                <a:schemeClr val="dk1"/>
              </a:solidFill>
              <a:effectLst/>
              <a:latin typeface="+mn-lt"/>
              <a:ea typeface="+mn-ea"/>
              <a:cs typeface="+mn-cs"/>
            </a:rPr>
            <a:t>％少ない。英国は</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5805</a:t>
          </a:r>
          <a:r>
            <a:rPr lang="ja-JP" altLang="en-US" sz="2000" b="0" i="0">
              <a:solidFill>
                <a:schemeClr val="dk1"/>
              </a:solidFill>
              <a:effectLst/>
              <a:latin typeface="+mn-lt"/>
              <a:ea typeface="+mn-ea"/>
              <a:cs typeface="+mn-cs"/>
            </a:rPr>
            <a:t>人だった。過去最多は</a:t>
          </a:r>
          <a:r>
            <a:rPr lang="en-US" altLang="ja-JP" sz="2000" b="0" i="0">
              <a:solidFill>
                <a:schemeClr val="dk1"/>
              </a:solidFill>
              <a:effectLst/>
              <a:latin typeface="+mn-lt"/>
              <a:ea typeface="+mn-ea"/>
              <a:cs typeface="+mn-cs"/>
            </a:rPr>
            <a:t>2</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日の</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7998</a:t>
          </a:r>
          <a:r>
            <a:rPr lang="ja-JP" altLang="en-US" sz="2000" b="0" i="0">
              <a:solidFill>
                <a:schemeClr val="dk1"/>
              </a:solidFill>
              <a:effectLst/>
              <a:latin typeface="+mn-lt"/>
              <a:ea typeface="+mn-ea"/>
              <a:cs typeface="+mn-cs"/>
            </a:rPr>
            <a:t>人。米国は</a:t>
          </a:r>
          <a:r>
            <a:rPr lang="en-US" altLang="ja-JP" sz="2000" b="0" i="0">
              <a:solidFill>
                <a:schemeClr val="dk1"/>
              </a:solidFill>
              <a:effectLst/>
              <a:latin typeface="+mn-lt"/>
              <a:ea typeface="+mn-ea"/>
              <a:cs typeface="+mn-cs"/>
            </a:rPr>
            <a:t>4</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2</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8787</a:t>
          </a:r>
          <a:r>
            <a:rPr lang="ja-JP" altLang="en-US" sz="2000" b="0" i="0">
              <a:solidFill>
                <a:schemeClr val="dk1"/>
              </a:solidFill>
              <a:effectLst/>
              <a:latin typeface="+mn-lt"/>
              <a:ea typeface="+mn-ea"/>
              <a:cs typeface="+mn-cs"/>
            </a:rPr>
            <a:t>人だった。中国は最近</a:t>
          </a:r>
          <a:r>
            <a:rPr lang="en-US" altLang="ja-JP" sz="2000" b="0" i="0">
              <a:solidFill>
                <a:schemeClr val="dk1"/>
              </a:solidFill>
              <a:effectLst/>
              <a:latin typeface="+mn-lt"/>
              <a:ea typeface="+mn-ea"/>
              <a:cs typeface="+mn-cs"/>
            </a:rPr>
            <a:t>6</a:t>
          </a:r>
          <a:r>
            <a:rPr lang="ja-JP" altLang="en-US" sz="2000" b="0" i="0">
              <a:solidFill>
                <a:schemeClr val="dk1"/>
              </a:solidFill>
              <a:effectLst/>
              <a:latin typeface="+mn-lt"/>
              <a:ea typeface="+mn-ea"/>
              <a:cs typeface="+mn-cs"/>
            </a:rPr>
            <a:t>カ月間の感染者数を</a:t>
          </a:r>
          <a:r>
            <a:rPr lang="en-US" altLang="ja-JP" sz="2000" b="0" i="0">
              <a:solidFill>
                <a:schemeClr val="dk1"/>
              </a:solidFill>
              <a:effectLst/>
              <a:latin typeface="+mn-lt"/>
              <a:ea typeface="+mn-ea"/>
              <a:cs typeface="+mn-cs"/>
            </a:rPr>
            <a:t>12</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9452</a:t>
          </a:r>
          <a:r>
            <a:rPr lang="ja-JP" altLang="en-US" sz="2000" b="0" i="0">
              <a:solidFill>
                <a:schemeClr val="dk1"/>
              </a:solidFill>
              <a:effectLst/>
              <a:latin typeface="+mn-lt"/>
              <a:ea typeface="+mn-ea"/>
              <a:cs typeface="+mn-cs"/>
            </a:rPr>
            <a:t>人と発表している。</a:t>
          </a:r>
          <a:endParaRPr lang="ja-JP" altLang="en-US" sz="2000" b="1" i="0">
            <a:solidFill>
              <a:schemeClr val="dk1"/>
            </a:solidFill>
            <a:effectLst/>
            <a:latin typeface="+mn-lt"/>
            <a:ea typeface="+mn-ea"/>
            <a:cs typeface="+mn-cs"/>
          </a:endParaRPr>
        </a:p>
      </xdr:txBody>
    </xdr:sp>
    <xdr:clientData/>
  </xdr:twoCellAnchor>
  <xdr:twoCellAnchor>
    <xdr:from>
      <xdr:col>4</xdr:col>
      <xdr:colOff>1026160</xdr:colOff>
      <xdr:row>25</xdr:row>
      <xdr:rowOff>193040</xdr:rowOff>
    </xdr:from>
    <xdr:to>
      <xdr:col>4</xdr:col>
      <xdr:colOff>1205230</xdr:colOff>
      <xdr:row>26</xdr:row>
      <xdr:rowOff>193039</xdr:rowOff>
    </xdr:to>
    <xdr:sp macro="" textlink="">
      <xdr:nvSpPr>
        <xdr:cNvPr id="16" name="右矢印 11">
          <a:extLst>
            <a:ext uri="{FF2B5EF4-FFF2-40B4-BE49-F238E27FC236}">
              <a16:creationId xmlns:a16="http://schemas.microsoft.com/office/drawing/2014/main" id="{5A2444BA-5CBA-4F78-A6D3-6061C6413329}"/>
            </a:ext>
          </a:extLst>
        </xdr:cNvPr>
        <xdr:cNvSpPr/>
      </xdr:nvSpPr>
      <xdr:spPr>
        <a:xfrm>
          <a:off x="5821680" y="13970000"/>
          <a:ext cx="179070" cy="213359"/>
        </a:xfrm>
        <a:prstGeom prst="rightArrow">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975360</xdr:colOff>
      <xdr:row>35</xdr:row>
      <xdr:rowOff>125447</xdr:rowOff>
    </xdr:from>
    <xdr:to>
      <xdr:col>10</xdr:col>
      <xdr:colOff>111759</xdr:colOff>
      <xdr:row>40</xdr:row>
      <xdr:rowOff>264148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4196080" y="16503367"/>
          <a:ext cx="7538719"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560783" y="21539345"/>
            <a:ext cx="701040" cy="206733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第四～五波</a:t>
            </a:r>
          </a:p>
        </xdr:txBody>
      </xdr:sp>
    </xdr:grpSp>
    <xdr:clientData/>
  </xdr:twoCellAnchor>
  <xdr:twoCellAnchor editAs="oneCell">
    <xdr:from>
      <xdr:col>4</xdr:col>
      <xdr:colOff>1016000</xdr:colOff>
      <xdr:row>27</xdr:row>
      <xdr:rowOff>264160</xdr:rowOff>
    </xdr:from>
    <xdr:to>
      <xdr:col>4</xdr:col>
      <xdr:colOff>1223282</xdr:colOff>
      <xdr:row>28</xdr:row>
      <xdr:rowOff>266217</xdr:rowOff>
    </xdr:to>
    <xdr:pic>
      <xdr:nvPicPr>
        <xdr:cNvPr id="9" name="図 8">
          <a:extLst>
            <a:ext uri="{FF2B5EF4-FFF2-40B4-BE49-F238E27FC236}">
              <a16:creationId xmlns:a16="http://schemas.microsoft.com/office/drawing/2014/main" id="{838DBEEE-DCC2-4ED9-865D-37D7635D5293}"/>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811520" y="14467840"/>
          <a:ext cx="207282" cy="286537"/>
        </a:xfrm>
        <a:prstGeom prst="rect">
          <a:avLst/>
        </a:prstGeom>
      </xdr:spPr>
    </xdr:pic>
    <xdr:clientData/>
  </xdr:twoCellAnchor>
  <xdr:twoCellAnchor>
    <xdr:from>
      <xdr:col>4</xdr:col>
      <xdr:colOff>1016000</xdr:colOff>
      <xdr:row>27</xdr:row>
      <xdr:rowOff>50800</xdr:rowOff>
    </xdr:from>
    <xdr:to>
      <xdr:col>4</xdr:col>
      <xdr:colOff>1195070</xdr:colOff>
      <xdr:row>27</xdr:row>
      <xdr:rowOff>256539</xdr:rowOff>
    </xdr:to>
    <xdr:sp macro="" textlink="">
      <xdr:nvSpPr>
        <xdr:cNvPr id="26" name="右矢印 11">
          <a:extLst>
            <a:ext uri="{FF2B5EF4-FFF2-40B4-BE49-F238E27FC236}">
              <a16:creationId xmlns:a16="http://schemas.microsoft.com/office/drawing/2014/main" id="{7C259670-DFF8-4379-879F-71FD48FE93BE}"/>
            </a:ext>
          </a:extLst>
        </xdr:cNvPr>
        <xdr:cNvSpPr/>
      </xdr:nvSpPr>
      <xdr:spPr>
        <a:xfrm>
          <a:off x="5811520" y="14254480"/>
          <a:ext cx="179070" cy="205739"/>
        </a:xfrm>
        <a:prstGeom prst="rightArrow">
          <a:avLst/>
        </a:prstGeom>
        <a:solidFill>
          <a:srgbClr val="FFFF00"/>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33</xdr:row>
      <xdr:rowOff>203200</xdr:rowOff>
    </xdr:from>
    <xdr:to>
      <xdr:col>9</xdr:col>
      <xdr:colOff>325120</xdr:colOff>
      <xdr:row>38</xdr:row>
      <xdr:rowOff>142240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9682480" y="15981680"/>
          <a:ext cx="1310640" cy="14122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0</xdr:col>
      <xdr:colOff>568960</xdr:colOff>
      <xdr:row>48</xdr:row>
      <xdr:rowOff>71120</xdr:rowOff>
    </xdr:from>
    <xdr:to>
      <xdr:col>4</xdr:col>
      <xdr:colOff>546131</xdr:colOff>
      <xdr:row>52</xdr:row>
      <xdr:rowOff>451816</xdr:rowOff>
    </xdr:to>
    <xdr:pic>
      <xdr:nvPicPr>
        <xdr:cNvPr id="7" name="図 6">
          <a:extLst>
            <a:ext uri="{FF2B5EF4-FFF2-40B4-BE49-F238E27FC236}">
              <a16:creationId xmlns:a16="http://schemas.microsoft.com/office/drawing/2014/main" id="{D6B68FC3-1EE7-454C-BDF9-C5FE1E4DD298}"/>
            </a:ext>
          </a:extLst>
        </xdr:cNvPr>
        <xdr:cNvPicPr>
          <a:picLocks noChangeAspect="1"/>
        </xdr:cNvPicPr>
      </xdr:nvPicPr>
      <xdr:blipFill>
        <a:blip xmlns:r="http://schemas.openxmlformats.org/officeDocument/2006/relationships" r:embed="rId8"/>
        <a:stretch>
          <a:fillRect/>
        </a:stretch>
      </xdr:blipFill>
      <xdr:spPr>
        <a:xfrm>
          <a:off x="568960" y="20015200"/>
          <a:ext cx="4772691" cy="2372056"/>
        </a:xfrm>
        <a:prstGeom prst="rect">
          <a:avLst/>
        </a:prstGeom>
      </xdr:spPr>
    </xdr:pic>
    <xdr:clientData/>
  </xdr:twoCellAnchor>
  <xdr:twoCellAnchor>
    <xdr:from>
      <xdr:col>4</xdr:col>
      <xdr:colOff>172720</xdr:colOff>
      <xdr:row>50</xdr:row>
      <xdr:rowOff>233680</xdr:rowOff>
    </xdr:from>
    <xdr:to>
      <xdr:col>4</xdr:col>
      <xdr:colOff>1259840</xdr:colOff>
      <xdr:row>51</xdr:row>
      <xdr:rowOff>132080</xdr:rowOff>
    </xdr:to>
    <xdr:cxnSp macro="">
      <xdr:nvCxnSpPr>
        <xdr:cNvPr id="25" name="直線矢印コネクタ 24">
          <a:extLst>
            <a:ext uri="{FF2B5EF4-FFF2-40B4-BE49-F238E27FC236}">
              <a16:creationId xmlns:a16="http://schemas.microsoft.com/office/drawing/2014/main" id="{758C7223-2C83-478E-9810-A6583C0599F8}"/>
            </a:ext>
          </a:extLst>
        </xdr:cNvPr>
        <xdr:cNvCxnSpPr/>
      </xdr:nvCxnSpPr>
      <xdr:spPr>
        <a:xfrm flipH="1">
          <a:off x="4968240" y="21173440"/>
          <a:ext cx="1087120" cy="3962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558800</xdr:colOff>
      <xdr:row>53</xdr:row>
      <xdr:rowOff>60960</xdr:rowOff>
    </xdr:from>
    <xdr:to>
      <xdr:col>4</xdr:col>
      <xdr:colOff>414685</xdr:colOff>
      <xdr:row>59</xdr:row>
      <xdr:rowOff>259410</xdr:rowOff>
    </xdr:to>
    <xdr:pic>
      <xdr:nvPicPr>
        <xdr:cNvPr id="27" name="図 26">
          <a:extLst>
            <a:ext uri="{FF2B5EF4-FFF2-40B4-BE49-F238E27FC236}">
              <a16:creationId xmlns:a16="http://schemas.microsoft.com/office/drawing/2014/main" id="{0614841A-BE31-45B8-B982-4054AB0AFF9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58800" y="22494240"/>
          <a:ext cx="4651405" cy="2362530"/>
        </a:xfrm>
        <a:prstGeom prst="rect">
          <a:avLst/>
        </a:prstGeom>
      </xdr:spPr>
    </xdr:pic>
    <xdr:clientData/>
  </xdr:twoCellAnchor>
  <xdr:twoCellAnchor>
    <xdr:from>
      <xdr:col>4</xdr:col>
      <xdr:colOff>78763</xdr:colOff>
      <xdr:row>53</xdr:row>
      <xdr:rowOff>71121</xdr:rowOff>
    </xdr:from>
    <xdr:to>
      <xdr:col>4</xdr:col>
      <xdr:colOff>416560</xdr:colOff>
      <xdr:row>58</xdr:row>
      <xdr:rowOff>284481</xdr:rowOff>
    </xdr:to>
    <xdr:sp macro="" textlink="">
      <xdr:nvSpPr>
        <xdr:cNvPr id="34" name="フリーフォーム: 図形 33">
          <a:extLst>
            <a:ext uri="{FF2B5EF4-FFF2-40B4-BE49-F238E27FC236}">
              <a16:creationId xmlns:a16="http://schemas.microsoft.com/office/drawing/2014/main" id="{B4FF7152-A57D-4F53-8554-4CC99BA99567}"/>
            </a:ext>
          </a:extLst>
        </xdr:cNvPr>
        <xdr:cNvSpPr/>
      </xdr:nvSpPr>
      <xdr:spPr>
        <a:xfrm>
          <a:off x="4874283" y="22504401"/>
          <a:ext cx="337797" cy="2072640"/>
        </a:xfrm>
        <a:custGeom>
          <a:avLst/>
          <a:gdLst>
            <a:gd name="connsiteX0" fmla="*/ 43157 w 429153"/>
            <a:gd name="connsiteY0" fmla="*/ 1494015 h 1554975"/>
            <a:gd name="connsiteX1" fmla="*/ 93957 w 429153"/>
            <a:gd name="connsiteY1" fmla="*/ 1483855 h 1554975"/>
            <a:gd name="connsiteX2" fmla="*/ 419077 w 429153"/>
            <a:gd name="connsiteY2" fmla="*/ 1473695 h 1554975"/>
            <a:gd name="connsiteX3" fmla="*/ 408917 w 429153"/>
            <a:gd name="connsiteY3" fmla="*/ 1402575 h 1554975"/>
            <a:gd name="connsiteX4" fmla="*/ 337797 w 429153"/>
            <a:gd name="connsiteY4" fmla="*/ 1351775 h 1554975"/>
            <a:gd name="connsiteX5" fmla="*/ 236197 w 429153"/>
            <a:gd name="connsiteY5" fmla="*/ 1260335 h 1554975"/>
            <a:gd name="connsiteX6" fmla="*/ 215877 w 429153"/>
            <a:gd name="connsiteY6" fmla="*/ 894575 h 1554975"/>
            <a:gd name="connsiteX7" fmla="*/ 195557 w 429153"/>
            <a:gd name="connsiteY7" fmla="*/ 701535 h 1554975"/>
            <a:gd name="connsiteX8" fmla="*/ 185397 w 429153"/>
            <a:gd name="connsiteY8" fmla="*/ 589775 h 1554975"/>
            <a:gd name="connsiteX9" fmla="*/ 175237 w 429153"/>
            <a:gd name="connsiteY9" fmla="*/ 173215 h 1554975"/>
            <a:gd name="connsiteX10" fmla="*/ 165077 w 429153"/>
            <a:gd name="connsiteY10" fmla="*/ 495 h 1554975"/>
            <a:gd name="connsiteX11" fmla="*/ 104117 w 429153"/>
            <a:gd name="connsiteY11" fmla="*/ 81775 h 1554975"/>
            <a:gd name="connsiteX12" fmla="*/ 93957 w 429153"/>
            <a:gd name="connsiteY12" fmla="*/ 335775 h 1554975"/>
            <a:gd name="connsiteX13" fmla="*/ 83797 w 429153"/>
            <a:gd name="connsiteY13" fmla="*/ 376415 h 1554975"/>
            <a:gd name="connsiteX14" fmla="*/ 73637 w 429153"/>
            <a:gd name="connsiteY14" fmla="*/ 447535 h 1554975"/>
            <a:gd name="connsiteX15" fmla="*/ 53317 w 429153"/>
            <a:gd name="connsiteY15" fmla="*/ 569455 h 1554975"/>
            <a:gd name="connsiteX16" fmla="*/ 43157 w 429153"/>
            <a:gd name="connsiteY16" fmla="*/ 1504175 h 1554975"/>
            <a:gd name="connsiteX17" fmla="*/ 2517 w 429153"/>
            <a:gd name="connsiteY17" fmla="*/ 1534655 h 1554975"/>
            <a:gd name="connsiteX18" fmla="*/ 114277 w 429153"/>
            <a:gd name="connsiteY18" fmla="*/ 1544815 h 1554975"/>
            <a:gd name="connsiteX19" fmla="*/ 286997 w 429153"/>
            <a:gd name="connsiteY19" fmla="*/ 1554975 h 1554975"/>
            <a:gd name="connsiteX20" fmla="*/ 408917 w 429153"/>
            <a:gd name="connsiteY20" fmla="*/ 1534655 h 1554975"/>
            <a:gd name="connsiteX21" fmla="*/ 408917 w 429153"/>
            <a:gd name="connsiteY21" fmla="*/ 1443215 h 1554975"/>
            <a:gd name="connsiteX22" fmla="*/ 347957 w 429153"/>
            <a:gd name="connsiteY22" fmla="*/ 1382255 h 1554975"/>
            <a:gd name="connsiteX23" fmla="*/ 286997 w 429153"/>
            <a:gd name="connsiteY23" fmla="*/ 1300975 h 1554975"/>
            <a:gd name="connsiteX24" fmla="*/ 266677 w 429153"/>
            <a:gd name="connsiteY24" fmla="*/ 1270495 h 1554975"/>
            <a:gd name="connsiteX25" fmla="*/ 256517 w 429153"/>
            <a:gd name="connsiteY25" fmla="*/ 1229855 h 1554975"/>
            <a:gd name="connsiteX26" fmla="*/ 246357 w 429153"/>
            <a:gd name="connsiteY26" fmla="*/ 1189215 h 1554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429153" h="1554975">
              <a:moveTo>
                <a:pt x="43157" y="1494015"/>
              </a:moveTo>
              <a:cubicBezTo>
                <a:pt x="60090" y="1490628"/>
                <a:pt x="76713" y="1484787"/>
                <a:pt x="93957" y="1483855"/>
              </a:cubicBezTo>
              <a:cubicBezTo>
                <a:pt x="202225" y="1478003"/>
                <a:pt x="314090" y="1500788"/>
                <a:pt x="419077" y="1473695"/>
              </a:cubicBezTo>
              <a:cubicBezTo>
                <a:pt x="442265" y="1467711"/>
                <a:pt x="419627" y="1423994"/>
                <a:pt x="408917" y="1402575"/>
              </a:cubicBezTo>
              <a:cubicBezTo>
                <a:pt x="402680" y="1390102"/>
                <a:pt x="350513" y="1363220"/>
                <a:pt x="337797" y="1351775"/>
              </a:cubicBezTo>
              <a:cubicBezTo>
                <a:pt x="223862" y="1249234"/>
                <a:pt x="307022" y="1307551"/>
                <a:pt x="236197" y="1260335"/>
              </a:cubicBezTo>
              <a:cubicBezTo>
                <a:pt x="204422" y="1101462"/>
                <a:pt x="232764" y="1257646"/>
                <a:pt x="215877" y="894575"/>
              </a:cubicBezTo>
              <a:cubicBezTo>
                <a:pt x="208622" y="738584"/>
                <a:pt x="208611" y="819019"/>
                <a:pt x="195557" y="701535"/>
              </a:cubicBezTo>
              <a:cubicBezTo>
                <a:pt x="191426" y="664357"/>
                <a:pt x="188784" y="627028"/>
                <a:pt x="185397" y="589775"/>
              </a:cubicBezTo>
              <a:cubicBezTo>
                <a:pt x="182010" y="450922"/>
                <a:pt x="180024" y="312027"/>
                <a:pt x="175237" y="173215"/>
              </a:cubicBezTo>
              <a:cubicBezTo>
                <a:pt x="173249" y="115576"/>
                <a:pt x="187259" y="53731"/>
                <a:pt x="165077" y="495"/>
              </a:cubicBezTo>
              <a:cubicBezTo>
                <a:pt x="161983" y="-6931"/>
                <a:pt x="111029" y="71407"/>
                <a:pt x="104117" y="81775"/>
              </a:cubicBezTo>
              <a:cubicBezTo>
                <a:pt x="100730" y="166442"/>
                <a:pt x="99787" y="251241"/>
                <a:pt x="93957" y="335775"/>
              </a:cubicBezTo>
              <a:cubicBezTo>
                <a:pt x="92996" y="349705"/>
                <a:pt x="86295" y="362677"/>
                <a:pt x="83797" y="376415"/>
              </a:cubicBezTo>
              <a:cubicBezTo>
                <a:pt x="79513" y="399976"/>
                <a:pt x="77921" y="423974"/>
                <a:pt x="73637" y="447535"/>
              </a:cubicBezTo>
              <a:cubicBezTo>
                <a:pt x="46785" y="595219"/>
                <a:pt x="84898" y="316804"/>
                <a:pt x="53317" y="569455"/>
              </a:cubicBezTo>
              <a:cubicBezTo>
                <a:pt x="49930" y="881028"/>
                <a:pt x="59534" y="1193014"/>
                <a:pt x="43157" y="1504175"/>
              </a:cubicBezTo>
              <a:cubicBezTo>
                <a:pt x="42267" y="1521085"/>
                <a:pt x="-12185" y="1526254"/>
                <a:pt x="2517" y="1534655"/>
              </a:cubicBezTo>
              <a:cubicBezTo>
                <a:pt x="34995" y="1553214"/>
                <a:pt x="76965" y="1542150"/>
                <a:pt x="114277" y="1544815"/>
              </a:cubicBezTo>
              <a:cubicBezTo>
                <a:pt x="171803" y="1548924"/>
                <a:pt x="229424" y="1551588"/>
                <a:pt x="286997" y="1554975"/>
              </a:cubicBezTo>
              <a:cubicBezTo>
                <a:pt x="327637" y="1548202"/>
                <a:pt x="373828" y="1556248"/>
                <a:pt x="408917" y="1534655"/>
              </a:cubicBezTo>
              <a:cubicBezTo>
                <a:pt x="425679" y="1524340"/>
                <a:pt x="423074" y="1461417"/>
                <a:pt x="408917" y="1443215"/>
              </a:cubicBezTo>
              <a:cubicBezTo>
                <a:pt x="391274" y="1420532"/>
                <a:pt x="363897" y="1406165"/>
                <a:pt x="347957" y="1382255"/>
              </a:cubicBezTo>
              <a:cubicBezTo>
                <a:pt x="302019" y="1313347"/>
                <a:pt x="359399" y="1397511"/>
                <a:pt x="286997" y="1300975"/>
              </a:cubicBezTo>
              <a:cubicBezTo>
                <a:pt x="279671" y="1291206"/>
                <a:pt x="273450" y="1280655"/>
                <a:pt x="266677" y="1270495"/>
              </a:cubicBezTo>
              <a:cubicBezTo>
                <a:pt x="263290" y="1256948"/>
                <a:pt x="260353" y="1243281"/>
                <a:pt x="256517" y="1229855"/>
              </a:cubicBezTo>
              <a:cubicBezTo>
                <a:pt x="245286" y="1190547"/>
                <a:pt x="246357" y="1211860"/>
                <a:pt x="246357" y="1189215"/>
              </a:cubicBezTo>
            </a:path>
          </a:pathLst>
        </a:custGeom>
        <a:pattFill prst="smCheck">
          <a:fgClr>
            <a:srgbClr val="FF0000"/>
          </a:fgClr>
          <a:bgClr>
            <a:schemeClr val="bg1"/>
          </a:bgClr>
        </a:pattFill>
        <a:ln>
          <a:solidFill>
            <a:srgbClr val="C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4</xdr:col>
      <xdr:colOff>101600</xdr:colOff>
      <xdr:row>57</xdr:row>
      <xdr:rowOff>254000</xdr:rowOff>
    </xdr:from>
    <xdr:to>
      <xdr:col>4</xdr:col>
      <xdr:colOff>444954</xdr:colOff>
      <xdr:row>58</xdr:row>
      <xdr:rowOff>267540</xdr:rowOff>
    </xdr:to>
    <xdr:sp macro="" textlink="">
      <xdr:nvSpPr>
        <xdr:cNvPr id="35" name="フリーフォーム: 図形 34">
          <a:extLst>
            <a:ext uri="{FF2B5EF4-FFF2-40B4-BE49-F238E27FC236}">
              <a16:creationId xmlns:a16="http://schemas.microsoft.com/office/drawing/2014/main" id="{46347946-7A03-4A7F-9730-0A80F5E16248}"/>
            </a:ext>
          </a:extLst>
        </xdr:cNvPr>
        <xdr:cNvSpPr/>
      </xdr:nvSpPr>
      <xdr:spPr>
        <a:xfrm>
          <a:off x="4897120" y="24241760"/>
          <a:ext cx="343354" cy="318340"/>
        </a:xfrm>
        <a:custGeom>
          <a:avLst/>
          <a:gdLst>
            <a:gd name="connsiteX0" fmla="*/ 152400 w 343354"/>
            <a:gd name="connsiteY0" fmla="*/ 10160 h 318340"/>
            <a:gd name="connsiteX1" fmla="*/ 203200 w 343354"/>
            <a:gd name="connsiteY1" fmla="*/ 142240 h 318340"/>
            <a:gd name="connsiteX2" fmla="*/ 243840 w 343354"/>
            <a:gd name="connsiteY2" fmla="*/ 172720 h 318340"/>
            <a:gd name="connsiteX3" fmla="*/ 274320 w 343354"/>
            <a:gd name="connsiteY3" fmla="*/ 182880 h 318340"/>
            <a:gd name="connsiteX4" fmla="*/ 335280 w 343354"/>
            <a:gd name="connsiteY4" fmla="*/ 264160 h 318340"/>
            <a:gd name="connsiteX5" fmla="*/ 304800 w 343354"/>
            <a:gd name="connsiteY5" fmla="*/ 274320 h 318340"/>
            <a:gd name="connsiteX6" fmla="*/ 254000 w 343354"/>
            <a:gd name="connsiteY6" fmla="*/ 284480 h 318340"/>
            <a:gd name="connsiteX7" fmla="*/ 335280 w 343354"/>
            <a:gd name="connsiteY7" fmla="*/ 274320 h 318340"/>
            <a:gd name="connsiteX8" fmla="*/ 304800 w 343354"/>
            <a:gd name="connsiteY8" fmla="*/ 193040 h 318340"/>
            <a:gd name="connsiteX9" fmla="*/ 274320 w 343354"/>
            <a:gd name="connsiteY9" fmla="*/ 172720 h 318340"/>
            <a:gd name="connsiteX10" fmla="*/ 213360 w 343354"/>
            <a:gd name="connsiteY10" fmla="*/ 71120 h 318340"/>
            <a:gd name="connsiteX11" fmla="*/ 193040 w 343354"/>
            <a:gd name="connsiteY11" fmla="*/ 40640 h 318340"/>
            <a:gd name="connsiteX12" fmla="*/ 142240 w 343354"/>
            <a:gd name="connsiteY12" fmla="*/ 0 h 318340"/>
            <a:gd name="connsiteX13" fmla="*/ 91440 w 343354"/>
            <a:gd name="connsiteY13" fmla="*/ 101600 h 318340"/>
            <a:gd name="connsiteX14" fmla="*/ 60960 w 343354"/>
            <a:gd name="connsiteY14" fmla="*/ 142240 h 318340"/>
            <a:gd name="connsiteX15" fmla="*/ 10160 w 343354"/>
            <a:gd name="connsiteY15" fmla="*/ 213360 h 318340"/>
            <a:gd name="connsiteX16" fmla="*/ 0 w 343354"/>
            <a:gd name="connsiteY16" fmla="*/ 243840 h 318340"/>
            <a:gd name="connsiteX17" fmla="*/ 314960 w 343354"/>
            <a:gd name="connsiteY17" fmla="*/ 284480 h 318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3354" h="318340">
              <a:moveTo>
                <a:pt x="152400" y="10160"/>
              </a:moveTo>
              <a:cubicBezTo>
                <a:pt x="170987" y="103096"/>
                <a:pt x="150192" y="96804"/>
                <a:pt x="203200" y="142240"/>
              </a:cubicBezTo>
              <a:cubicBezTo>
                <a:pt x="216057" y="153260"/>
                <a:pt x="229138" y="164319"/>
                <a:pt x="243840" y="172720"/>
              </a:cubicBezTo>
              <a:cubicBezTo>
                <a:pt x="253139" y="178033"/>
                <a:pt x="264160" y="179493"/>
                <a:pt x="274320" y="182880"/>
              </a:cubicBezTo>
              <a:cubicBezTo>
                <a:pt x="294640" y="209973"/>
                <a:pt x="367409" y="253450"/>
                <a:pt x="335280" y="264160"/>
              </a:cubicBezTo>
              <a:cubicBezTo>
                <a:pt x="325120" y="267547"/>
                <a:pt x="315190" y="271723"/>
                <a:pt x="304800" y="274320"/>
              </a:cubicBezTo>
              <a:cubicBezTo>
                <a:pt x="288047" y="278508"/>
                <a:pt x="236731" y="284480"/>
                <a:pt x="254000" y="284480"/>
              </a:cubicBezTo>
              <a:cubicBezTo>
                <a:pt x="281304" y="284480"/>
                <a:pt x="308187" y="277707"/>
                <a:pt x="335280" y="274320"/>
              </a:cubicBezTo>
              <a:cubicBezTo>
                <a:pt x="328011" y="237974"/>
                <a:pt x="330962" y="219202"/>
                <a:pt x="304800" y="193040"/>
              </a:cubicBezTo>
              <a:cubicBezTo>
                <a:pt x="296166" y="184406"/>
                <a:pt x="284480" y="179493"/>
                <a:pt x="274320" y="172720"/>
              </a:cubicBezTo>
              <a:cubicBezTo>
                <a:pt x="243078" y="110237"/>
                <a:pt x="262401" y="144682"/>
                <a:pt x="213360" y="71120"/>
              </a:cubicBezTo>
              <a:cubicBezTo>
                <a:pt x="206587" y="60960"/>
                <a:pt x="202575" y="48268"/>
                <a:pt x="193040" y="40640"/>
              </a:cubicBezTo>
              <a:lnTo>
                <a:pt x="142240" y="0"/>
              </a:lnTo>
              <a:cubicBezTo>
                <a:pt x="68462" y="98371"/>
                <a:pt x="155627" y="-26774"/>
                <a:pt x="91440" y="101600"/>
              </a:cubicBezTo>
              <a:cubicBezTo>
                <a:pt x="83867" y="116746"/>
                <a:pt x="70802" y="128461"/>
                <a:pt x="60960" y="142240"/>
              </a:cubicBezTo>
              <a:cubicBezTo>
                <a:pt x="-13322" y="246235"/>
                <a:pt x="109773" y="80543"/>
                <a:pt x="10160" y="213360"/>
              </a:cubicBezTo>
              <a:cubicBezTo>
                <a:pt x="6773" y="223520"/>
                <a:pt x="0" y="233130"/>
                <a:pt x="0" y="243840"/>
              </a:cubicBezTo>
              <a:cubicBezTo>
                <a:pt x="0" y="383046"/>
                <a:pt x="249415" y="284480"/>
                <a:pt x="314960" y="284480"/>
              </a:cubicBezTo>
            </a:path>
          </a:pathLst>
        </a:custGeom>
        <a:pattFill prst="smCheck">
          <a:fgClr>
            <a:srgbClr val="FF0000"/>
          </a:fgClr>
          <a:bgClr>
            <a:schemeClr val="bg1"/>
          </a:bgClr>
        </a:pattFill>
        <a:ln w="28575">
          <a:solidFill>
            <a:srgbClr val="FF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11</xdr:col>
      <xdr:colOff>233680</xdr:colOff>
      <xdr:row>50</xdr:row>
      <xdr:rowOff>274320</xdr:rowOff>
    </xdr:from>
    <xdr:to>
      <xdr:col>12</xdr:col>
      <xdr:colOff>294640</xdr:colOff>
      <xdr:row>54</xdr:row>
      <xdr:rowOff>20320</xdr:rowOff>
    </xdr:to>
    <xdr:cxnSp macro="">
      <xdr:nvCxnSpPr>
        <xdr:cNvPr id="38" name="直線矢印コネクタ 37">
          <a:extLst>
            <a:ext uri="{FF2B5EF4-FFF2-40B4-BE49-F238E27FC236}">
              <a16:creationId xmlns:a16="http://schemas.microsoft.com/office/drawing/2014/main" id="{41009026-9871-401A-8B22-D39F708297C8}"/>
            </a:ext>
          </a:extLst>
        </xdr:cNvPr>
        <xdr:cNvCxnSpPr/>
      </xdr:nvCxnSpPr>
      <xdr:spPr>
        <a:xfrm>
          <a:off x="12608560" y="21214080"/>
          <a:ext cx="955040" cy="1737360"/>
        </a:xfrm>
        <a:prstGeom prst="straightConnector1">
          <a:avLst/>
        </a:prstGeom>
        <a:ln>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284480</xdr:colOff>
      <xdr:row>33</xdr:row>
      <xdr:rowOff>273543</xdr:rowOff>
    </xdr:from>
    <xdr:to>
      <xdr:col>8</xdr:col>
      <xdr:colOff>1097280</xdr:colOff>
      <xdr:row>38</xdr:row>
      <xdr:rowOff>71120</xdr:rowOff>
    </xdr:to>
    <xdr:sp macro="" textlink="">
      <xdr:nvSpPr>
        <xdr:cNvPr id="22" name="フリーフォーム: 図形 21">
          <a:extLst>
            <a:ext uri="{FF2B5EF4-FFF2-40B4-BE49-F238E27FC236}">
              <a16:creationId xmlns:a16="http://schemas.microsoft.com/office/drawing/2014/main" id="{9EA197D1-C9CE-4D07-96DC-A279B6E82526}"/>
            </a:ext>
          </a:extLst>
        </xdr:cNvPr>
        <xdr:cNvSpPr/>
      </xdr:nvSpPr>
      <xdr:spPr>
        <a:xfrm>
          <a:off x="9702800" y="16102823"/>
          <a:ext cx="812800" cy="1169177"/>
        </a:xfrm>
        <a:custGeom>
          <a:avLst/>
          <a:gdLst>
            <a:gd name="connsiteX0" fmla="*/ 0 w 772160"/>
            <a:gd name="connsiteY0" fmla="*/ 651017 h 651017"/>
            <a:gd name="connsiteX1" fmla="*/ 325120 w 772160"/>
            <a:gd name="connsiteY1" fmla="*/ 478297 h 651017"/>
            <a:gd name="connsiteX2" fmla="*/ 416560 w 772160"/>
            <a:gd name="connsiteY2" fmla="*/ 143017 h 651017"/>
            <a:gd name="connsiteX3" fmla="*/ 579120 w 772160"/>
            <a:gd name="connsiteY3" fmla="*/ 777 h 651017"/>
            <a:gd name="connsiteX4" fmla="*/ 640080 w 772160"/>
            <a:gd name="connsiteY4" fmla="*/ 92217 h 651017"/>
            <a:gd name="connsiteX5" fmla="*/ 772160 w 772160"/>
            <a:gd name="connsiteY5" fmla="*/ 224297 h 6510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2160" h="651017">
              <a:moveTo>
                <a:pt x="0" y="651017"/>
              </a:moveTo>
              <a:cubicBezTo>
                <a:pt x="127846" y="606990"/>
                <a:pt x="255693" y="562964"/>
                <a:pt x="325120" y="478297"/>
              </a:cubicBezTo>
              <a:cubicBezTo>
                <a:pt x="394547" y="393630"/>
                <a:pt x="374227" y="222604"/>
                <a:pt x="416560" y="143017"/>
              </a:cubicBezTo>
              <a:cubicBezTo>
                <a:pt x="458893" y="63430"/>
                <a:pt x="541867" y="9244"/>
                <a:pt x="579120" y="777"/>
              </a:cubicBezTo>
              <a:cubicBezTo>
                <a:pt x="616373" y="-7690"/>
                <a:pt x="607907" y="54964"/>
                <a:pt x="640080" y="92217"/>
              </a:cubicBezTo>
              <a:cubicBezTo>
                <a:pt x="672253" y="129470"/>
                <a:pt x="722206" y="176883"/>
                <a:pt x="772160" y="224297"/>
              </a:cubicBezTo>
            </a:path>
          </a:pathLst>
        </a:custGeom>
        <a:ln w="38100">
          <a:solidFill>
            <a:srgbClr val="FFFF00"/>
          </a:solidFill>
          <a:prstDash val="sysDash"/>
          <a:headEnd type="none"/>
          <a:tailEnd type="stealth"/>
        </a:ln>
      </xdr:spPr>
      <xdr:style>
        <a:lnRef idx="1">
          <a:schemeClr val="accent6"/>
        </a:lnRef>
        <a:fillRef idx="0">
          <a:schemeClr val="accent6"/>
        </a:fillRef>
        <a:effectRef idx="0">
          <a:schemeClr val="accent6"/>
        </a:effectRef>
        <a:fontRef idx="minor">
          <a:schemeClr val="tx1"/>
        </a:fontRef>
      </xdr:style>
      <xdr:txBody>
        <a:bodyPr rtlCol="0" anchor="ctr"/>
        <a:lstStyle/>
        <a:p>
          <a:pPr algn="l"/>
          <a:endParaRPr kumimoji="1" lang="ja-JP" altLang="en-US" sz="1100"/>
        </a:p>
      </xdr:txBody>
    </xdr:sp>
    <xdr:clientData/>
  </xdr:twoCellAnchor>
  <xdr:twoCellAnchor>
    <xdr:from>
      <xdr:col>8</xdr:col>
      <xdr:colOff>619760</xdr:colOff>
      <xdr:row>31</xdr:row>
      <xdr:rowOff>182880</xdr:rowOff>
    </xdr:from>
    <xdr:to>
      <xdr:col>9</xdr:col>
      <xdr:colOff>883920</xdr:colOff>
      <xdr:row>33</xdr:row>
      <xdr:rowOff>91440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038080" y="15463520"/>
          <a:ext cx="1564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世界は第</a:t>
          </a:r>
          <a:r>
            <a:rPr kumimoji="1" lang="en-US" altLang="ja-JP" sz="1800">
              <a:solidFill>
                <a:srgbClr val="FFFF00"/>
              </a:solidFill>
            </a:rPr>
            <a:t>5</a:t>
          </a:r>
          <a:r>
            <a:rPr kumimoji="1" lang="ja-JP" altLang="en-US" sz="1800">
              <a:solidFill>
                <a:srgbClr val="FFFF00"/>
              </a:solidFill>
            </a:rPr>
            <a:t>波</a:t>
          </a:r>
        </a:p>
      </xdr:txBody>
    </xdr:sp>
    <xdr:clientData/>
  </xdr:twoCellAnchor>
  <xdr:twoCellAnchor>
    <xdr:from>
      <xdr:col>8</xdr:col>
      <xdr:colOff>1107440</xdr:colOff>
      <xdr:row>35</xdr:row>
      <xdr:rowOff>142240</xdr:rowOff>
    </xdr:from>
    <xdr:to>
      <xdr:col>9</xdr:col>
      <xdr:colOff>284480</xdr:colOff>
      <xdr:row>37</xdr:row>
      <xdr:rowOff>0</xdr:rowOff>
    </xdr:to>
    <xdr:sp macro="" textlink="">
      <xdr:nvSpPr>
        <xdr:cNvPr id="23" name="フリーフォーム: 図形 22">
          <a:extLst>
            <a:ext uri="{FF2B5EF4-FFF2-40B4-BE49-F238E27FC236}">
              <a16:creationId xmlns:a16="http://schemas.microsoft.com/office/drawing/2014/main" id="{FDE543DA-808D-4971-A65C-BFAB876BCF7C}"/>
            </a:ext>
          </a:extLst>
        </xdr:cNvPr>
        <xdr:cNvSpPr/>
      </xdr:nvSpPr>
      <xdr:spPr>
        <a:xfrm>
          <a:off x="10525760" y="16520160"/>
          <a:ext cx="477520" cy="406400"/>
        </a:xfrm>
        <a:custGeom>
          <a:avLst/>
          <a:gdLst>
            <a:gd name="connsiteX0" fmla="*/ 0 w 477520"/>
            <a:gd name="connsiteY0" fmla="*/ 0 h 406400"/>
            <a:gd name="connsiteX1" fmla="*/ 10160 w 477520"/>
            <a:gd name="connsiteY1" fmla="*/ 20320 h 406400"/>
            <a:gd name="connsiteX2" fmla="*/ 30480 w 477520"/>
            <a:gd name="connsiteY2" fmla="*/ 111760 h 406400"/>
            <a:gd name="connsiteX3" fmla="*/ 101600 w 477520"/>
            <a:gd name="connsiteY3" fmla="*/ 243840 h 406400"/>
            <a:gd name="connsiteX4" fmla="*/ 111760 w 477520"/>
            <a:gd name="connsiteY4" fmla="*/ 284480 h 406400"/>
            <a:gd name="connsiteX5" fmla="*/ 193040 w 477520"/>
            <a:gd name="connsiteY5" fmla="*/ 335280 h 406400"/>
            <a:gd name="connsiteX6" fmla="*/ 243840 w 477520"/>
            <a:gd name="connsiteY6" fmla="*/ 406400 h 406400"/>
            <a:gd name="connsiteX7" fmla="*/ 345440 w 477520"/>
            <a:gd name="connsiteY7" fmla="*/ 325120 h 406400"/>
            <a:gd name="connsiteX8" fmla="*/ 477520 w 477520"/>
            <a:gd name="connsiteY8" fmla="*/ 203200 h 406400"/>
            <a:gd name="connsiteX9" fmla="*/ 477520 w 477520"/>
            <a:gd name="connsiteY9" fmla="*/ 193040 h 406400"/>
            <a:gd name="connsiteX10" fmla="*/ 477520 w 477520"/>
            <a:gd name="connsiteY10" fmla="*/ 193040 h 406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77520" h="406400">
              <a:moveTo>
                <a:pt x="0" y="0"/>
              </a:moveTo>
              <a:lnTo>
                <a:pt x="10160" y="20320"/>
              </a:lnTo>
              <a:cubicBezTo>
                <a:pt x="16933" y="50800"/>
                <a:pt x="19686" y="82462"/>
                <a:pt x="30480" y="111760"/>
              </a:cubicBezTo>
              <a:cubicBezTo>
                <a:pt x="53646" y="174640"/>
                <a:pt x="70949" y="197864"/>
                <a:pt x="101600" y="243840"/>
              </a:cubicBezTo>
              <a:cubicBezTo>
                <a:pt x="104987" y="257387"/>
                <a:pt x="103382" y="273309"/>
                <a:pt x="111760" y="284480"/>
              </a:cubicBezTo>
              <a:cubicBezTo>
                <a:pt x="139369" y="321292"/>
                <a:pt x="157571" y="323457"/>
                <a:pt x="193040" y="335280"/>
              </a:cubicBezTo>
              <a:cubicBezTo>
                <a:pt x="217895" y="397417"/>
                <a:pt x="198185" y="375964"/>
                <a:pt x="243840" y="406400"/>
              </a:cubicBezTo>
              <a:lnTo>
                <a:pt x="345440" y="325120"/>
              </a:lnTo>
              <a:cubicBezTo>
                <a:pt x="365760" y="311573"/>
                <a:pt x="477520" y="254000"/>
                <a:pt x="477520" y="203200"/>
              </a:cubicBezTo>
              <a:lnTo>
                <a:pt x="477520" y="193040"/>
              </a:lnTo>
              <a:lnTo>
                <a:pt x="477520" y="193040"/>
              </a:lnTo>
            </a:path>
          </a:pathLst>
        </a:custGeom>
        <a:noFill/>
        <a:ln>
          <a:solidFill>
            <a:srgbClr val="C0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editAs="oneCell">
    <xdr:from>
      <xdr:col>1</xdr:col>
      <xdr:colOff>1584960</xdr:colOff>
      <xdr:row>0</xdr:row>
      <xdr:rowOff>355600</xdr:rowOff>
    </xdr:from>
    <xdr:to>
      <xdr:col>5</xdr:col>
      <xdr:colOff>628615</xdr:colOff>
      <xdr:row>2</xdr:row>
      <xdr:rowOff>3287915</xdr:rowOff>
    </xdr:to>
    <xdr:pic>
      <xdr:nvPicPr>
        <xdr:cNvPr id="30" name="図 29">
          <a:extLst>
            <a:ext uri="{FF2B5EF4-FFF2-40B4-BE49-F238E27FC236}">
              <a16:creationId xmlns:a16="http://schemas.microsoft.com/office/drawing/2014/main" id="{8EC0232D-444E-479D-A9CD-F52C2AA586A6}"/>
            </a:ext>
          </a:extLst>
        </xdr:cNvPr>
        <xdr:cNvPicPr>
          <a:picLocks noChangeAspect="1"/>
        </xdr:cNvPicPr>
      </xdr:nvPicPr>
      <xdr:blipFill>
        <a:blip xmlns:r="http://schemas.openxmlformats.org/officeDocument/2006/relationships" r:embed="rId10"/>
        <a:stretch>
          <a:fillRect/>
        </a:stretch>
      </xdr:blipFill>
      <xdr:spPr>
        <a:xfrm>
          <a:off x="2458720" y="355600"/>
          <a:ext cx="4296375" cy="3724795"/>
        </a:xfrm>
        <a:prstGeom prst="rect">
          <a:avLst/>
        </a:prstGeom>
      </xdr:spPr>
    </xdr:pic>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11</xdr:col>
      <xdr:colOff>822960</xdr:colOff>
      <xdr:row>25</xdr:row>
      <xdr:rowOff>193040</xdr:rowOff>
    </xdr:from>
    <xdr:to>
      <xdr:col>12</xdr:col>
      <xdr:colOff>325120</xdr:colOff>
      <xdr:row>29</xdr:row>
      <xdr:rowOff>254000</xdr:rowOff>
    </xdr:to>
    <xdr:sp macro="" textlink="">
      <xdr:nvSpPr>
        <xdr:cNvPr id="4" name="右中かっこ 3">
          <a:extLst>
            <a:ext uri="{FF2B5EF4-FFF2-40B4-BE49-F238E27FC236}">
              <a16:creationId xmlns:a16="http://schemas.microsoft.com/office/drawing/2014/main" id="{D9D78729-664B-4491-94A4-979319837F81}"/>
            </a:ext>
          </a:extLst>
        </xdr:cNvPr>
        <xdr:cNvSpPr/>
      </xdr:nvSpPr>
      <xdr:spPr>
        <a:xfrm>
          <a:off x="13197840" y="13970000"/>
          <a:ext cx="396240" cy="1056640"/>
        </a:xfrm>
        <a:prstGeom prst="rightBrace">
          <a:avLst/>
        </a:prstGeom>
        <a:ln w="28575"/>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1107440</xdr:colOff>
      <xdr:row>35</xdr:row>
      <xdr:rowOff>142240</xdr:rowOff>
    </xdr:from>
    <xdr:to>
      <xdr:col>9</xdr:col>
      <xdr:colOff>518160</xdr:colOff>
      <xdr:row>37</xdr:row>
      <xdr:rowOff>254000</xdr:rowOff>
    </xdr:to>
    <xdr:sp macro="" textlink="">
      <xdr:nvSpPr>
        <xdr:cNvPr id="31" name="フリーフォーム: 図形 30">
          <a:extLst>
            <a:ext uri="{FF2B5EF4-FFF2-40B4-BE49-F238E27FC236}">
              <a16:creationId xmlns:a16="http://schemas.microsoft.com/office/drawing/2014/main" id="{0E5E10A1-54B7-4AC5-9357-3A1A79B6B6E9}"/>
            </a:ext>
          </a:extLst>
        </xdr:cNvPr>
        <xdr:cNvSpPr/>
      </xdr:nvSpPr>
      <xdr:spPr>
        <a:xfrm>
          <a:off x="10525760" y="16520160"/>
          <a:ext cx="711200" cy="660400"/>
        </a:xfrm>
        <a:custGeom>
          <a:avLst/>
          <a:gdLst>
            <a:gd name="connsiteX0" fmla="*/ 0 w 711200"/>
            <a:gd name="connsiteY0" fmla="*/ 0 h 660400"/>
            <a:gd name="connsiteX1" fmla="*/ 182880 w 711200"/>
            <a:gd name="connsiteY1" fmla="*/ 386080 h 660400"/>
            <a:gd name="connsiteX2" fmla="*/ 416560 w 711200"/>
            <a:gd name="connsiteY2" fmla="*/ 274320 h 660400"/>
            <a:gd name="connsiteX3" fmla="*/ 538480 w 711200"/>
            <a:gd name="connsiteY3" fmla="*/ 254000 h 660400"/>
            <a:gd name="connsiteX4" fmla="*/ 609600 w 711200"/>
            <a:gd name="connsiteY4" fmla="*/ 294640 h 660400"/>
            <a:gd name="connsiteX5" fmla="*/ 711200 w 711200"/>
            <a:gd name="connsiteY5" fmla="*/ 660400 h 660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11200" h="660400">
              <a:moveTo>
                <a:pt x="0" y="0"/>
              </a:moveTo>
              <a:cubicBezTo>
                <a:pt x="56726" y="170180"/>
                <a:pt x="113453" y="340360"/>
                <a:pt x="182880" y="386080"/>
              </a:cubicBezTo>
              <a:cubicBezTo>
                <a:pt x="252307" y="431800"/>
                <a:pt x="357293" y="296333"/>
                <a:pt x="416560" y="274320"/>
              </a:cubicBezTo>
              <a:cubicBezTo>
                <a:pt x="475827" y="252307"/>
                <a:pt x="506307" y="250613"/>
                <a:pt x="538480" y="254000"/>
              </a:cubicBezTo>
              <a:cubicBezTo>
                <a:pt x="570653" y="257387"/>
                <a:pt x="580813" y="226907"/>
                <a:pt x="609600" y="294640"/>
              </a:cubicBezTo>
              <a:cubicBezTo>
                <a:pt x="638387" y="362373"/>
                <a:pt x="674793" y="511386"/>
                <a:pt x="711200" y="660400"/>
              </a:cubicBezTo>
            </a:path>
          </a:pathLst>
        </a:custGeom>
        <a:ln w="38100" cap="flat" cmpd="sng" algn="ctr">
          <a:solidFill>
            <a:srgbClr val="FFFF00"/>
          </a:solidFill>
          <a:prstDash val="sysDash"/>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9</xdr:row>
      <xdr:rowOff>114300</xdr:rowOff>
    </xdr:from>
    <xdr:ext cx="2213610" cy="1863090"/>
    <xdr:pic>
      <xdr:nvPicPr>
        <xdr:cNvPr id="2" name="Picture 1" descr="①">
          <a:extLst>
            <a:ext uri="{FF2B5EF4-FFF2-40B4-BE49-F238E27FC236}">
              <a16:creationId xmlns:a16="http://schemas.microsoft.com/office/drawing/2014/main" id="{35771948-7EEF-4A65-87CD-240D9BA9904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35280" y="2712720"/>
          <a:ext cx="2213610" cy="1863090"/>
        </a:xfrm>
        <a:prstGeom prst="rect">
          <a:avLst/>
        </a:prstGeom>
        <a:noFill/>
        <a:ln w="9525">
          <a:noFill/>
          <a:miter lim="800000"/>
          <a:headEnd/>
          <a:tailEnd/>
        </a:ln>
      </xdr:spPr>
    </xdr:pic>
    <xdr:clientData/>
  </xdr:oneCellAnchor>
  <xdr:oneCellAnchor>
    <xdr:from>
      <xdr:col>5</xdr:col>
      <xdr:colOff>304800</xdr:colOff>
      <xdr:row>9</xdr:row>
      <xdr:rowOff>25400</xdr:rowOff>
    </xdr:from>
    <xdr:ext cx="2828925" cy="1882140"/>
    <xdr:pic>
      <xdr:nvPicPr>
        <xdr:cNvPr id="3" name="Picture 2" descr="②">
          <a:extLst>
            <a:ext uri="{FF2B5EF4-FFF2-40B4-BE49-F238E27FC236}">
              <a16:creationId xmlns:a16="http://schemas.microsoft.com/office/drawing/2014/main" id="{BD5E4D54-5CEE-4773-BA90-1A21991985E9}"/>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l="-12192" r="-2090"/>
        <a:stretch>
          <a:fillRect/>
        </a:stretch>
      </xdr:blipFill>
      <xdr:spPr bwMode="auto">
        <a:xfrm>
          <a:off x="3108960" y="2623820"/>
          <a:ext cx="2828925" cy="1882140"/>
        </a:xfrm>
        <a:prstGeom prst="rect">
          <a:avLst/>
        </a:prstGeom>
        <a:noFill/>
        <a:ln w="9525">
          <a:noFill/>
          <a:miter lim="800000"/>
          <a:headEnd/>
          <a:tailEnd/>
        </a:ln>
      </xdr:spPr>
    </xdr:pic>
    <xdr:clientData/>
  </xdr:oneCellAnchor>
  <xdr:oneCellAnchor>
    <xdr:from>
      <xdr:col>10</xdr:col>
      <xdr:colOff>580601</xdr:colOff>
      <xdr:row>8</xdr:row>
      <xdr:rowOff>165100</xdr:rowOff>
    </xdr:from>
    <xdr:ext cx="2622339" cy="1804035"/>
    <xdr:pic>
      <xdr:nvPicPr>
        <xdr:cNvPr id="4" name="Picture 3" descr="③">
          <a:extLst>
            <a:ext uri="{FF2B5EF4-FFF2-40B4-BE49-F238E27FC236}">
              <a16:creationId xmlns:a16="http://schemas.microsoft.com/office/drawing/2014/main" id="{152F050D-D5EE-4C7C-AD22-6120B3B82A28}"/>
            </a:ext>
          </a:extLst>
        </xdr:cNvPr>
        <xdr:cNvPicPr>
          <a:picLocks noChangeAspect="1" noChangeArrowheads="1"/>
        </xdr:cNvPicPr>
      </xdr:nvPicPr>
      <xdr:blipFill>
        <a:blip xmlns:r="http://schemas.openxmlformats.org/officeDocument/2006/relationships" r:embed="rId3" cstate="print"/>
        <a:srcRect l="-7281" r="7281"/>
        <a:stretch>
          <a:fillRect/>
        </a:stretch>
      </xdr:blipFill>
      <xdr:spPr bwMode="auto">
        <a:xfrm>
          <a:off x="6470861" y="2595880"/>
          <a:ext cx="2622339" cy="1804035"/>
        </a:xfrm>
        <a:prstGeom prst="rect">
          <a:avLst/>
        </a:prstGeom>
        <a:noFill/>
        <a:ln w="9525">
          <a:noFill/>
          <a:miter lim="800000"/>
          <a:headEnd/>
          <a:tailEnd/>
        </a:ln>
      </xdr:spPr>
    </xdr:pic>
    <xdr:clientData/>
  </xdr:oneCellAnchor>
  <xdr:oneCellAnchor>
    <xdr:from>
      <xdr:col>17</xdr:col>
      <xdr:colOff>34925</xdr:colOff>
      <xdr:row>8</xdr:row>
      <xdr:rowOff>161925</xdr:rowOff>
    </xdr:from>
    <xdr:ext cx="2505075" cy="1524000"/>
    <xdr:pic>
      <xdr:nvPicPr>
        <xdr:cNvPr id="5" name="Picture 4" descr="④">
          <a:extLst>
            <a:ext uri="{FF2B5EF4-FFF2-40B4-BE49-F238E27FC236}">
              <a16:creationId xmlns:a16="http://schemas.microsoft.com/office/drawing/2014/main" id="{0667A8AC-BF94-4DAE-8231-62EAC7D09FA6}"/>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9918065" y="2592705"/>
          <a:ext cx="2505075" cy="1524000"/>
        </a:xfrm>
        <a:prstGeom prst="rect">
          <a:avLst/>
        </a:prstGeom>
        <a:noFill/>
        <a:ln w="9525">
          <a:noFill/>
          <a:miter lim="800000"/>
          <a:headEnd/>
          <a:tailEnd/>
        </a:ln>
      </xdr:spPr>
    </xdr:pic>
    <xdr:clientData/>
  </xdr:oneCellAnchor>
  <xdr:oneCellAnchor>
    <xdr:from>
      <xdr:col>17</xdr:col>
      <xdr:colOff>190500</xdr:colOff>
      <xdr:row>28</xdr:row>
      <xdr:rowOff>38100</xdr:rowOff>
    </xdr:from>
    <xdr:ext cx="2213610" cy="1685925"/>
    <xdr:pic>
      <xdr:nvPicPr>
        <xdr:cNvPr id="6" name="Picture 5" descr="⑤">
          <a:extLst>
            <a:ext uri="{FF2B5EF4-FFF2-40B4-BE49-F238E27FC236}">
              <a16:creationId xmlns:a16="http://schemas.microsoft.com/office/drawing/2014/main" id="{D140454A-94F1-4D6E-BF6B-0E6FFC51B0C7}"/>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10073640" y="5821680"/>
          <a:ext cx="2213610" cy="1685925"/>
        </a:xfrm>
        <a:prstGeom prst="rect">
          <a:avLst/>
        </a:prstGeom>
        <a:noFill/>
        <a:ln w="9525">
          <a:noFill/>
          <a:miter lim="800000"/>
          <a:headEnd/>
          <a:tailEnd/>
        </a:ln>
      </xdr:spPr>
    </xdr:pic>
    <xdr:clientData/>
  </xdr:oneCellAnchor>
  <xdr:oneCellAnchor>
    <xdr:from>
      <xdr:col>11</xdr:col>
      <xdr:colOff>279400</xdr:colOff>
      <xdr:row>29</xdr:row>
      <xdr:rowOff>88900</xdr:rowOff>
    </xdr:from>
    <xdr:ext cx="2080260" cy="1838325"/>
    <xdr:pic>
      <xdr:nvPicPr>
        <xdr:cNvPr id="7" name="Picture 6" descr="⑥">
          <a:extLst>
            <a:ext uri="{FF2B5EF4-FFF2-40B4-BE49-F238E27FC236}">
              <a16:creationId xmlns:a16="http://schemas.microsoft.com/office/drawing/2014/main" id="{E86DA609-24E7-4FD0-8AF1-A8BDD47B4DA1}"/>
            </a:ext>
          </a:extLst>
        </xdr:cNvPr>
        <xdr:cNvPicPr>
          <a:picLocks noChangeAspect="1" noChangeArrowheads="1"/>
        </xdr:cNvPicPr>
      </xdr:nvPicPr>
      <xdr:blipFill>
        <a:blip xmlns:r="http://schemas.openxmlformats.org/officeDocument/2006/relationships" r:embed="rId6" cstate="print"/>
        <a:srcRect l="4665" t="9593" r="4665" b="-9593"/>
        <a:stretch>
          <a:fillRect/>
        </a:stretch>
      </xdr:blipFill>
      <xdr:spPr bwMode="auto">
        <a:xfrm>
          <a:off x="6786880" y="6040120"/>
          <a:ext cx="2080260" cy="1838325"/>
        </a:xfrm>
        <a:prstGeom prst="rect">
          <a:avLst/>
        </a:prstGeom>
        <a:noFill/>
        <a:ln w="25400">
          <a:solidFill>
            <a:srgbClr val="FF0000"/>
          </a:solidFill>
          <a:miter lim="800000"/>
          <a:headEnd/>
          <a:tailEnd/>
        </a:ln>
      </xdr:spPr>
    </xdr:pic>
    <xdr:clientData/>
  </xdr:oneCellAnchor>
  <xdr:oneCellAnchor>
    <xdr:from>
      <xdr:col>6</xdr:col>
      <xdr:colOff>152400</xdr:colOff>
      <xdr:row>28</xdr:row>
      <xdr:rowOff>168275</xdr:rowOff>
    </xdr:from>
    <xdr:ext cx="2232660" cy="1756410"/>
    <xdr:pic>
      <xdr:nvPicPr>
        <xdr:cNvPr id="8" name="Picture 7" descr="⑦">
          <a:extLst>
            <a:ext uri="{FF2B5EF4-FFF2-40B4-BE49-F238E27FC236}">
              <a16:creationId xmlns:a16="http://schemas.microsoft.com/office/drawing/2014/main" id="{BAEC7A2C-8692-42F6-BF5E-714202948853}"/>
            </a:ext>
          </a:extLst>
        </xdr:cNvPr>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a:fillRect/>
        </a:stretch>
      </xdr:blipFill>
      <xdr:spPr bwMode="auto">
        <a:xfrm>
          <a:off x="3573780" y="5951855"/>
          <a:ext cx="2232660" cy="1756410"/>
        </a:xfrm>
        <a:prstGeom prst="rect">
          <a:avLst/>
        </a:prstGeom>
        <a:noFill/>
        <a:ln w="25400">
          <a:solidFill>
            <a:srgbClr val="FF0000"/>
          </a:solidFill>
          <a:miter lim="800000"/>
          <a:headEnd/>
          <a:tailEnd/>
        </a:ln>
      </xdr:spPr>
    </xdr:pic>
    <xdr:clientData/>
  </xdr:oneCellAnchor>
  <xdr:twoCellAnchor>
    <xdr:from>
      <xdr:col>1</xdr:col>
      <xdr:colOff>0</xdr:colOff>
      <xdr:row>19</xdr:row>
      <xdr:rowOff>123825</xdr:rowOff>
    </xdr:from>
    <xdr:to>
      <xdr:col>4</xdr:col>
      <xdr:colOff>361950</xdr:colOff>
      <xdr:row>22</xdr:row>
      <xdr:rowOff>91440</xdr:rowOff>
    </xdr:to>
    <xdr:sp macro="" textlink="">
      <xdr:nvSpPr>
        <xdr:cNvPr id="9" name="Text Box 8">
          <a:extLst>
            <a:ext uri="{FF2B5EF4-FFF2-40B4-BE49-F238E27FC236}">
              <a16:creationId xmlns:a16="http://schemas.microsoft.com/office/drawing/2014/main" id="{50C54542-D78C-4262-B7E0-BE1BC13DE123}"/>
            </a:ext>
          </a:extLst>
        </xdr:cNvPr>
        <xdr:cNvSpPr txBox="1">
          <a:spLocks noChangeArrowheads="1"/>
        </xdr:cNvSpPr>
      </xdr:nvSpPr>
      <xdr:spPr bwMode="auto">
        <a:xfrm>
          <a:off x="335280" y="4398645"/>
          <a:ext cx="2213610" cy="47053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①手のひらと手のひらを擦る</a:t>
          </a:r>
        </a:p>
        <a:p>
          <a:pPr algn="l" rtl="0">
            <a:defRPr sz="1000"/>
          </a:pPr>
          <a:r>
            <a:rPr lang="ja-JP" altLang="en-US" sz="1400" b="1" i="0" u="none" strike="noStrike" baseline="0">
              <a:solidFill>
                <a:srgbClr val="000000"/>
              </a:solidFill>
              <a:latin typeface="ＭＳ Ｐゴシック"/>
              <a:ea typeface="ＭＳ Ｐゴシック"/>
            </a:rPr>
            <a:t>　１．２．３　はい　１．２．３</a:t>
          </a:r>
        </a:p>
      </xdr:txBody>
    </xdr:sp>
    <xdr:clientData/>
  </xdr:twoCellAnchor>
  <xdr:twoCellAnchor>
    <xdr:from>
      <xdr:col>5</xdr:col>
      <xdr:colOff>590550</xdr:colOff>
      <xdr:row>19</xdr:row>
      <xdr:rowOff>139700</xdr:rowOff>
    </xdr:from>
    <xdr:to>
      <xdr:col>9</xdr:col>
      <xdr:colOff>613410</xdr:colOff>
      <xdr:row>24</xdr:row>
      <xdr:rowOff>50800</xdr:rowOff>
    </xdr:to>
    <xdr:sp macro="" textlink="">
      <xdr:nvSpPr>
        <xdr:cNvPr id="10" name="Text Box 9">
          <a:extLst>
            <a:ext uri="{FF2B5EF4-FFF2-40B4-BE49-F238E27FC236}">
              <a16:creationId xmlns:a16="http://schemas.microsoft.com/office/drawing/2014/main" id="{D3BA7A42-7CF3-4EB4-B039-38658F94704C}"/>
            </a:ext>
          </a:extLst>
        </xdr:cNvPr>
        <xdr:cNvSpPr txBox="1">
          <a:spLocks noChangeArrowheads="1"/>
        </xdr:cNvSpPr>
      </xdr:nvSpPr>
      <xdr:spPr bwMode="auto">
        <a:xfrm>
          <a:off x="3394710" y="4414520"/>
          <a:ext cx="2491740" cy="749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②右手のひらを左手の甲に重ねる。指の股をきれいに　逆の動作もネ</a:t>
          </a:r>
        </a:p>
      </xdr:txBody>
    </xdr:sp>
    <xdr:clientData/>
  </xdr:twoCellAnchor>
  <xdr:twoCellAnchor>
    <xdr:from>
      <xdr:col>11</xdr:col>
      <xdr:colOff>76200</xdr:colOff>
      <xdr:row>19</xdr:row>
      <xdr:rowOff>12700</xdr:rowOff>
    </xdr:from>
    <xdr:to>
      <xdr:col>15</xdr:col>
      <xdr:colOff>406400</xdr:colOff>
      <xdr:row>22</xdr:row>
      <xdr:rowOff>142240</xdr:rowOff>
    </xdr:to>
    <xdr:sp macro="" textlink="">
      <xdr:nvSpPr>
        <xdr:cNvPr id="11" name="Text Box 10">
          <a:extLst>
            <a:ext uri="{FF2B5EF4-FFF2-40B4-BE49-F238E27FC236}">
              <a16:creationId xmlns:a16="http://schemas.microsoft.com/office/drawing/2014/main" id="{03DA3D2B-CB56-4EEC-AAFD-B5144AE41838}"/>
            </a:ext>
          </a:extLst>
        </xdr:cNvPr>
        <xdr:cNvSpPr txBox="1">
          <a:spLocks noChangeArrowheads="1"/>
        </xdr:cNvSpPr>
      </xdr:nvSpPr>
      <xdr:spPr bwMode="auto">
        <a:xfrm>
          <a:off x="6583680" y="4287520"/>
          <a:ext cx="2471420" cy="6324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③両手の指を組み合わせ手のひらと手のひらを擦る　キュキュ</a:t>
          </a:r>
        </a:p>
      </xdr:txBody>
    </xdr:sp>
    <xdr:clientData/>
  </xdr:twoCellAnchor>
  <xdr:twoCellAnchor>
    <xdr:from>
      <xdr:col>17</xdr:col>
      <xdr:colOff>25400</xdr:colOff>
      <xdr:row>17</xdr:row>
      <xdr:rowOff>92074</xdr:rowOff>
    </xdr:from>
    <xdr:to>
      <xdr:col>21</xdr:col>
      <xdr:colOff>50799</xdr:colOff>
      <xdr:row>22</xdr:row>
      <xdr:rowOff>81280</xdr:rowOff>
    </xdr:to>
    <xdr:sp macro="" textlink="">
      <xdr:nvSpPr>
        <xdr:cNvPr id="12" name="Text Box 11">
          <a:extLst>
            <a:ext uri="{FF2B5EF4-FFF2-40B4-BE49-F238E27FC236}">
              <a16:creationId xmlns:a16="http://schemas.microsoft.com/office/drawing/2014/main" id="{5C368459-3467-401E-87A6-333C47A4122E}"/>
            </a:ext>
          </a:extLst>
        </xdr:cNvPr>
        <xdr:cNvSpPr txBox="1">
          <a:spLocks noChangeArrowheads="1"/>
        </xdr:cNvSpPr>
      </xdr:nvSpPr>
      <xdr:spPr bwMode="auto">
        <a:xfrm>
          <a:off x="9908540" y="4031614"/>
          <a:ext cx="2494279" cy="82740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④両手を組み、反対の手のひらで、爪まで擦る。手のひらをマッサージするように気持ちよく</a:t>
          </a:r>
        </a:p>
      </xdr:txBody>
    </xdr:sp>
    <xdr:clientData/>
  </xdr:twoCellAnchor>
  <xdr:twoCellAnchor>
    <xdr:from>
      <xdr:col>17</xdr:col>
      <xdr:colOff>76200</xdr:colOff>
      <xdr:row>37</xdr:row>
      <xdr:rowOff>127000</xdr:rowOff>
    </xdr:from>
    <xdr:to>
      <xdr:col>20</xdr:col>
      <xdr:colOff>447040</xdr:colOff>
      <xdr:row>42</xdr:row>
      <xdr:rowOff>60960</xdr:rowOff>
    </xdr:to>
    <xdr:sp macro="" textlink="">
      <xdr:nvSpPr>
        <xdr:cNvPr id="13" name="Text Box 12">
          <a:extLst>
            <a:ext uri="{FF2B5EF4-FFF2-40B4-BE49-F238E27FC236}">
              <a16:creationId xmlns:a16="http://schemas.microsoft.com/office/drawing/2014/main" id="{203909B8-6D04-4E01-855B-BA30351B2973}"/>
            </a:ext>
          </a:extLst>
        </xdr:cNvPr>
        <xdr:cNvSpPr txBox="1">
          <a:spLocks noChangeArrowheads="1"/>
        </xdr:cNvSpPr>
      </xdr:nvSpPr>
      <xdr:spPr bwMode="auto">
        <a:xfrm>
          <a:off x="9959340" y="7419340"/>
          <a:ext cx="2222500" cy="7721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⑤親指の付け根を反対の手のひらで包むように擦る　回しながら</a:t>
          </a:r>
        </a:p>
      </xdr:txBody>
    </xdr:sp>
    <xdr:clientData/>
  </xdr:twoCellAnchor>
  <xdr:twoCellAnchor>
    <xdr:from>
      <xdr:col>11</xdr:col>
      <xdr:colOff>294639</xdr:colOff>
      <xdr:row>38</xdr:row>
      <xdr:rowOff>161924</xdr:rowOff>
    </xdr:from>
    <xdr:to>
      <xdr:col>15</xdr:col>
      <xdr:colOff>193674</xdr:colOff>
      <xdr:row>42</xdr:row>
      <xdr:rowOff>71119</xdr:rowOff>
    </xdr:to>
    <xdr:sp macro="" textlink="">
      <xdr:nvSpPr>
        <xdr:cNvPr id="14" name="Text Box 13">
          <a:extLst>
            <a:ext uri="{FF2B5EF4-FFF2-40B4-BE49-F238E27FC236}">
              <a16:creationId xmlns:a16="http://schemas.microsoft.com/office/drawing/2014/main" id="{3C1B8207-5BF4-488A-8399-D48343004656}"/>
            </a:ext>
          </a:extLst>
        </xdr:cNvPr>
        <xdr:cNvSpPr txBox="1">
          <a:spLocks noChangeArrowheads="1"/>
        </xdr:cNvSpPr>
      </xdr:nvSpPr>
      <xdr:spPr bwMode="auto">
        <a:xfrm>
          <a:off x="6802119" y="7621904"/>
          <a:ext cx="2040255" cy="57975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⑥指先は、手のひらの中央で円を描くように擦る</a:t>
          </a:r>
        </a:p>
      </xdr:txBody>
    </xdr:sp>
    <xdr:clientData/>
  </xdr:twoCellAnchor>
  <xdr:twoCellAnchor>
    <xdr:from>
      <xdr:col>6</xdr:col>
      <xdr:colOff>133350</xdr:colOff>
      <xdr:row>38</xdr:row>
      <xdr:rowOff>149224</xdr:rowOff>
    </xdr:from>
    <xdr:to>
      <xdr:col>9</xdr:col>
      <xdr:colOff>520700</xdr:colOff>
      <xdr:row>42</xdr:row>
      <xdr:rowOff>132079</xdr:rowOff>
    </xdr:to>
    <xdr:sp macro="" textlink="">
      <xdr:nvSpPr>
        <xdr:cNvPr id="15" name="Text Box 14">
          <a:extLst>
            <a:ext uri="{FF2B5EF4-FFF2-40B4-BE49-F238E27FC236}">
              <a16:creationId xmlns:a16="http://schemas.microsoft.com/office/drawing/2014/main" id="{56F2EF1B-2D92-419D-8CA9-ECF79A28609F}"/>
            </a:ext>
          </a:extLst>
        </xdr:cNvPr>
        <xdr:cNvSpPr txBox="1">
          <a:spLocks noChangeArrowheads="1"/>
        </xdr:cNvSpPr>
      </xdr:nvSpPr>
      <xdr:spPr bwMode="auto">
        <a:xfrm>
          <a:off x="3554730" y="7609204"/>
          <a:ext cx="2239010" cy="65341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ＭＳ Ｐゴシック"/>
              <a:ea typeface="ＭＳ Ｐゴシック"/>
            </a:rPr>
            <a:t>⑦最後に手首も忘れずにとってもサッパリしたでしょ</a:t>
          </a:r>
        </a:p>
      </xdr:txBody>
    </xdr:sp>
    <xdr:clientData/>
  </xdr:twoCellAnchor>
  <xdr:oneCellAnchor>
    <xdr:from>
      <xdr:col>19</xdr:col>
      <xdr:colOff>422275</xdr:colOff>
      <xdr:row>42</xdr:row>
      <xdr:rowOff>73025</xdr:rowOff>
    </xdr:from>
    <xdr:ext cx="1205865" cy="1729740"/>
    <xdr:pic>
      <xdr:nvPicPr>
        <xdr:cNvPr id="16" name="Picture 15" descr="BD06152_">
          <a:extLst>
            <a:ext uri="{FF2B5EF4-FFF2-40B4-BE49-F238E27FC236}">
              <a16:creationId xmlns:a16="http://schemas.microsoft.com/office/drawing/2014/main" id="{FAB36A1B-8BF9-4520-A754-D85FB194CFFA}"/>
            </a:ext>
          </a:extLst>
        </xdr:cNvPr>
        <xdr:cNvPicPr>
          <a:picLocks noChangeAspect="1" noChangeArrowheads="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a:off x="11539855" y="8203565"/>
          <a:ext cx="1205865" cy="1729740"/>
        </a:xfrm>
        <a:prstGeom prst="rect">
          <a:avLst/>
        </a:prstGeom>
        <a:noFill/>
        <a:ln w="9525">
          <a:noFill/>
          <a:miter lim="800000"/>
          <a:headEnd/>
          <a:tailEnd/>
        </a:ln>
      </xdr:spPr>
    </xdr:pic>
    <xdr:clientData/>
  </xdr:oneCellAnchor>
  <xdr:twoCellAnchor>
    <xdr:from>
      <xdr:col>20</xdr:col>
      <xdr:colOff>336550</xdr:colOff>
      <xdr:row>36</xdr:row>
      <xdr:rowOff>9525</xdr:rowOff>
    </xdr:from>
    <xdr:to>
      <xdr:col>21</xdr:col>
      <xdr:colOff>622300</xdr:colOff>
      <xdr:row>40</xdr:row>
      <xdr:rowOff>101600</xdr:rowOff>
    </xdr:to>
    <xdr:sp macro="" textlink="">
      <xdr:nvSpPr>
        <xdr:cNvPr id="17" name="AutoShape 16">
          <a:extLst>
            <a:ext uri="{FF2B5EF4-FFF2-40B4-BE49-F238E27FC236}">
              <a16:creationId xmlns:a16="http://schemas.microsoft.com/office/drawing/2014/main" id="{A61F5F61-DD9C-40F0-98DB-3875FD1266A6}"/>
            </a:ext>
          </a:extLst>
        </xdr:cNvPr>
        <xdr:cNvSpPr>
          <a:spLocks noChangeArrowheads="1"/>
        </xdr:cNvSpPr>
      </xdr:nvSpPr>
      <xdr:spPr bwMode="auto">
        <a:xfrm>
          <a:off x="12071350" y="7134225"/>
          <a:ext cx="895350" cy="762635"/>
        </a:xfrm>
        <a:prstGeom prst="wedgeEllipseCallout">
          <a:avLst>
            <a:gd name="adj1" fmla="val -47060"/>
            <a:gd name="adj2" fmla="val 1154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これで</a:t>
          </a:r>
        </a:p>
        <a:p>
          <a:pPr algn="l" rtl="0">
            <a:defRPr sz="1000"/>
          </a:pPr>
          <a:r>
            <a:rPr lang="ja-JP" altLang="en-US" sz="1100" b="0" i="0" u="none" strike="noStrike" baseline="0">
              <a:solidFill>
                <a:srgbClr val="000000"/>
              </a:solidFill>
              <a:latin typeface="ＭＳ Ｐゴシック"/>
              <a:ea typeface="ＭＳ Ｐゴシック"/>
            </a:rPr>
            <a:t>バッチリ</a:t>
          </a:r>
        </a:p>
      </xdr:txBody>
    </xdr:sp>
    <xdr:clientData/>
  </xdr:twoCellAnchor>
  <xdr:twoCellAnchor>
    <xdr:from>
      <xdr:col>5</xdr:col>
      <xdr:colOff>323850</xdr:colOff>
      <xdr:row>7</xdr:row>
      <xdr:rowOff>28575</xdr:rowOff>
    </xdr:from>
    <xdr:to>
      <xdr:col>7</xdr:col>
      <xdr:colOff>57150</xdr:colOff>
      <xdr:row>12</xdr:row>
      <xdr:rowOff>133350</xdr:rowOff>
    </xdr:to>
    <xdr:sp macro="" textlink="">
      <xdr:nvSpPr>
        <xdr:cNvPr id="18" name="AutoShape 17">
          <a:extLst>
            <a:ext uri="{FF2B5EF4-FFF2-40B4-BE49-F238E27FC236}">
              <a16:creationId xmlns:a16="http://schemas.microsoft.com/office/drawing/2014/main" id="{AC128313-3F7F-46CE-9DD5-985AB1D2A3E4}"/>
            </a:ext>
          </a:extLst>
        </xdr:cNvPr>
        <xdr:cNvSpPr>
          <a:spLocks noChangeArrowheads="1"/>
        </xdr:cNvSpPr>
      </xdr:nvSpPr>
      <xdr:spPr bwMode="auto">
        <a:xfrm>
          <a:off x="3128010" y="2192655"/>
          <a:ext cx="967740" cy="1042035"/>
        </a:xfrm>
        <a:prstGeom prst="cloudCallout">
          <a:avLst>
            <a:gd name="adj1" fmla="val 18968"/>
            <a:gd name="adj2" fmla="val 53796"/>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指をよく</a:t>
          </a:r>
        </a:p>
        <a:p>
          <a:pPr algn="l" rtl="0">
            <a:lnSpc>
              <a:spcPts val="1300"/>
            </a:lnSpc>
            <a:defRPr sz="1000"/>
          </a:pPr>
          <a:r>
            <a:rPr lang="ja-JP" altLang="en-US" sz="1100" b="0" i="0" u="none" strike="noStrike" baseline="0">
              <a:solidFill>
                <a:srgbClr val="000000"/>
              </a:solidFill>
              <a:latin typeface="ＭＳ Ｐゴシック"/>
              <a:ea typeface="ＭＳ Ｐゴシック"/>
            </a:rPr>
            <a:t>ひらいてネ</a:t>
          </a:r>
        </a:p>
      </xdr:txBody>
    </xdr:sp>
    <xdr:clientData/>
  </xdr:twoCellAnchor>
  <xdr:oneCellAnchor>
    <xdr:from>
      <xdr:col>1</xdr:col>
      <xdr:colOff>63500</xdr:colOff>
      <xdr:row>27</xdr:row>
      <xdr:rowOff>44450</xdr:rowOff>
    </xdr:from>
    <xdr:ext cx="2175510" cy="2057400"/>
    <xdr:pic>
      <xdr:nvPicPr>
        <xdr:cNvPr id="19" name="Picture 18" descr="⑧">
          <a:extLst>
            <a:ext uri="{FF2B5EF4-FFF2-40B4-BE49-F238E27FC236}">
              <a16:creationId xmlns:a16="http://schemas.microsoft.com/office/drawing/2014/main" id="{71738D18-C333-471F-AFEC-04162A7EE6DB}"/>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l="2" t="-5969" r="304" b="-5969"/>
        <a:stretch>
          <a:fillRect/>
        </a:stretch>
      </xdr:blipFill>
      <xdr:spPr bwMode="auto">
        <a:xfrm>
          <a:off x="398780" y="5660390"/>
          <a:ext cx="2175510" cy="2057400"/>
        </a:xfrm>
        <a:prstGeom prst="rect">
          <a:avLst/>
        </a:prstGeom>
        <a:noFill/>
        <a:ln w="9525">
          <a:noFill/>
          <a:miter lim="800000"/>
          <a:headEnd/>
          <a:tailEnd/>
        </a:ln>
      </xdr:spPr>
    </xdr:pic>
    <xdr:clientData/>
  </xdr:oneCellAnchor>
  <xdr:twoCellAnchor>
    <xdr:from>
      <xdr:col>0</xdr:col>
      <xdr:colOff>260350</xdr:colOff>
      <xdr:row>38</xdr:row>
      <xdr:rowOff>38100</xdr:rowOff>
    </xdr:from>
    <xdr:to>
      <xdr:col>4</xdr:col>
      <xdr:colOff>426720</xdr:colOff>
      <xdr:row>43</xdr:row>
      <xdr:rowOff>60960</xdr:rowOff>
    </xdr:to>
    <xdr:sp macro="" textlink="">
      <xdr:nvSpPr>
        <xdr:cNvPr id="20" name="Text Box 19">
          <a:extLst>
            <a:ext uri="{FF2B5EF4-FFF2-40B4-BE49-F238E27FC236}">
              <a16:creationId xmlns:a16="http://schemas.microsoft.com/office/drawing/2014/main" id="{6ECDCB3E-DA29-4C8D-85CE-44ECCB482912}"/>
            </a:ext>
          </a:extLst>
        </xdr:cNvPr>
        <xdr:cNvSpPr txBox="1">
          <a:spLocks noChangeArrowheads="1"/>
        </xdr:cNvSpPr>
      </xdr:nvSpPr>
      <xdr:spPr bwMode="auto">
        <a:xfrm>
          <a:off x="260350" y="7498080"/>
          <a:ext cx="2353310" cy="8610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⑧爪ブラシがあればこれも利用しないと   ただし、</a:t>
          </a:r>
          <a:r>
            <a:rPr lang="ja-JP" altLang="en-US" sz="1400" b="1" i="0" u="none" strike="noStrike" baseline="0">
              <a:solidFill>
                <a:srgbClr val="0000FF"/>
              </a:solidFill>
              <a:latin typeface="HG丸ｺﾞｼｯｸM-PRO" panose="020F0600000000000000" pitchFamily="50" charset="-128"/>
              <a:ea typeface="HG丸ｺﾞｼｯｸM-PRO" panose="020F0600000000000000" pitchFamily="50" charset="-128"/>
            </a:rPr>
            <a:t>爪ブラシ自体も清潔にしておいて</a:t>
          </a:r>
          <a:r>
            <a:rPr lang="en-US" altLang="ja-JP" sz="1400" b="1" i="0" u="none" strike="noStrike" baseline="0">
              <a:solidFill>
                <a:srgbClr val="0000FF"/>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71120</xdr:colOff>
      <xdr:row>43</xdr:row>
      <xdr:rowOff>66675</xdr:rowOff>
    </xdr:from>
    <xdr:to>
      <xdr:col>19</xdr:col>
      <xdr:colOff>0</xdr:colOff>
      <xdr:row>52</xdr:row>
      <xdr:rowOff>142240</xdr:rowOff>
    </xdr:to>
    <xdr:sp macro="" textlink="">
      <xdr:nvSpPr>
        <xdr:cNvPr id="21" name="AutoShape 20">
          <a:extLst>
            <a:ext uri="{FF2B5EF4-FFF2-40B4-BE49-F238E27FC236}">
              <a16:creationId xmlns:a16="http://schemas.microsoft.com/office/drawing/2014/main" id="{FBD14A82-C3BE-4ED4-AF99-7497AE21BAD4}"/>
            </a:ext>
          </a:extLst>
        </xdr:cNvPr>
        <xdr:cNvSpPr>
          <a:spLocks noChangeArrowheads="1"/>
        </xdr:cNvSpPr>
      </xdr:nvSpPr>
      <xdr:spPr bwMode="auto">
        <a:xfrm>
          <a:off x="4726940" y="8364855"/>
          <a:ext cx="6390640" cy="1584325"/>
        </a:xfrm>
        <a:prstGeom prst="wedgeRoundRectCallout">
          <a:avLst>
            <a:gd name="adj1" fmla="val -25310"/>
            <a:gd name="adj2" fmla="val 49083"/>
            <a:gd name="adj3" fmla="val 16667"/>
          </a:avLst>
        </a:prstGeom>
        <a:solidFill>
          <a:srgbClr val="FFFFFF"/>
        </a:solidFill>
        <a:ln w="38100" algn="ctr">
          <a:solidFill>
            <a:srgbClr val="FF0000"/>
          </a:solidFill>
          <a:miter lim="800000"/>
          <a:headEnd/>
          <a:tailEnd/>
        </a:ln>
      </xdr:spPr>
      <xdr:txBody>
        <a:bodyPr vertOverflow="clip" wrap="square" lIns="27432" tIns="18288" rIns="0" bIns="0" anchor="t" upright="1"/>
        <a:lstStyle/>
        <a:p>
          <a:pPr lvl="1" algn="l" rtl="0">
            <a:defRPr sz="1000"/>
          </a:pPr>
          <a:r>
            <a:rPr lang="ja-JP" altLang="en-US" sz="1400" b="1" i="0" u="none" strike="noStrike" baseline="0">
              <a:solidFill>
                <a:srgbClr val="000000"/>
              </a:solidFill>
              <a:latin typeface="ＭＳ Ｐゴシック"/>
              <a:ea typeface="ＭＳ Ｐゴシック"/>
            </a:rPr>
            <a:t>新情報　　洗剤を付けて</a:t>
          </a:r>
          <a:r>
            <a:rPr lang="en-US" altLang="ja-JP" sz="1400" b="1" i="0" u="none" strike="noStrike" baseline="0">
              <a:solidFill>
                <a:srgbClr val="000000"/>
              </a:solidFill>
              <a:latin typeface="ＭＳ Ｐゴシック"/>
              <a:ea typeface="ＭＳ Ｐゴシック"/>
            </a:rPr>
            <a:t>10</a:t>
          </a:r>
          <a:r>
            <a:rPr lang="ja-JP" altLang="en-US" sz="1400" b="1" i="0" u="none" strike="noStrike" baseline="0">
              <a:solidFill>
                <a:srgbClr val="000000"/>
              </a:solidFill>
              <a:latin typeface="ＭＳ Ｐゴシック"/>
              <a:ea typeface="ＭＳ Ｐゴシック"/>
            </a:rPr>
            <a:t>秒二度洗い</a:t>
          </a:r>
        </a:p>
        <a:p>
          <a:pPr lvl="1" algn="l" rtl="0">
            <a:defRPr sz="1000"/>
          </a:pP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洗剤で</a:t>
          </a:r>
          <a:r>
            <a:rPr lang="en-US" altLang="ja-JP" sz="1400" b="1" i="0" u="none" strike="noStrike" baseline="0">
              <a:solidFill>
                <a:srgbClr val="000000"/>
              </a:solidFill>
              <a:latin typeface="ＭＳ Ｐゴシック"/>
              <a:ea typeface="ＭＳ Ｐゴシック"/>
            </a:rPr>
            <a:t>10</a:t>
          </a:r>
          <a:r>
            <a:rPr lang="ja-JP" altLang="en-US" sz="1400" b="1" i="0" u="none" strike="noStrike" baseline="0">
              <a:solidFill>
                <a:srgbClr val="000000"/>
              </a:solidFill>
              <a:latin typeface="ＭＳ Ｐゴシック"/>
              <a:ea typeface="ＭＳ Ｐゴシック"/>
            </a:rPr>
            <a:t>秒洗浄後　すすぎ洗い、</a:t>
          </a:r>
        </a:p>
        <a:p>
          <a:pPr lvl="1" algn="l" rtl="0">
            <a:defRPr sz="1000"/>
          </a:pPr>
          <a:r>
            <a:rPr lang="ja-JP" altLang="en-US" sz="1400" b="1" i="0" u="none" strike="noStrike" baseline="0">
              <a:solidFill>
                <a:srgbClr val="000000"/>
              </a:solidFill>
              <a:latin typeface="ＭＳ Ｐゴシック"/>
              <a:ea typeface="ＭＳ Ｐゴシック"/>
            </a:rPr>
            <a:t>再度洗剤で</a:t>
          </a:r>
          <a:r>
            <a:rPr lang="en-US" altLang="ja-JP" sz="1400" b="1" i="0" u="none" strike="noStrike" baseline="0">
              <a:solidFill>
                <a:srgbClr val="000000"/>
              </a:solidFill>
              <a:latin typeface="ＭＳ Ｐゴシック"/>
              <a:ea typeface="ＭＳ Ｐゴシック"/>
            </a:rPr>
            <a:t>10</a:t>
          </a:r>
          <a:r>
            <a:rPr lang="ja-JP" altLang="en-US" sz="1400" b="1" i="0" u="none" strike="noStrike" baseline="0">
              <a:solidFill>
                <a:srgbClr val="000000"/>
              </a:solidFill>
              <a:latin typeface="ＭＳ Ｐゴシック"/>
              <a:ea typeface="ＭＳ Ｐゴシック"/>
            </a:rPr>
            <a:t>秒洗い、すすぎ洗い</a:t>
          </a:r>
          <a:r>
            <a:rPr lang="en-US" altLang="ja-JP" sz="1400" b="1" i="0" u="none" strike="noStrike" baseline="0">
              <a:solidFill>
                <a:srgbClr val="000000"/>
              </a:solidFill>
              <a:latin typeface="ＭＳ Ｐゴシック"/>
              <a:ea typeface="ＭＳ Ｐゴシック"/>
            </a:rPr>
            <a:t>)</a:t>
          </a:r>
        </a:p>
        <a:p>
          <a:pPr lvl="1" algn="l" rtl="0">
            <a:defRPr sz="1000"/>
          </a:pPr>
          <a:endParaRPr lang="en-US" altLang="ja-JP" sz="1200" b="1" i="0" u="none" strike="noStrike" baseline="0">
            <a:solidFill>
              <a:srgbClr val="000000"/>
            </a:solidFill>
            <a:latin typeface="ＭＳ Ｐゴシック"/>
            <a:ea typeface="ＭＳ Ｐゴシック"/>
          </a:endParaRPr>
        </a:p>
        <a:p>
          <a:pPr lvl="1" algn="l" rtl="0">
            <a:defRPr sz="1000"/>
          </a:pPr>
          <a:r>
            <a:rPr lang="ja-JP" altLang="en-US" sz="1400" b="1" i="0" u="none" strike="noStrike" baseline="0">
              <a:solidFill>
                <a:srgbClr val="000000"/>
              </a:solidFill>
              <a:latin typeface="ＭＳ Ｐゴシック"/>
              <a:ea typeface="ＭＳ Ｐゴシック"/>
            </a:rPr>
            <a:t>・時間的には短そうですが、すすぎ洗いの　効果でしょうね</a:t>
          </a:r>
        </a:p>
        <a:p>
          <a:pPr lvl="1" algn="l" rtl="0">
            <a:defRPr sz="1000"/>
          </a:pPr>
          <a:r>
            <a:rPr lang="ja-JP" altLang="en-US" sz="1400" b="1" i="0" u="none" strike="noStrike" baseline="0">
              <a:solidFill>
                <a:srgbClr val="000000"/>
              </a:solidFill>
              <a:latin typeface="ＭＳ Ｐゴシック"/>
              <a:ea typeface="ＭＳ Ｐゴシック"/>
            </a:rPr>
            <a:t>・手洗いの基本が出来た人がやることで、　　はじめて効果が期待できます。</a:t>
          </a:r>
        </a:p>
      </xdr:txBody>
    </xdr:sp>
    <xdr:clientData/>
  </xdr:twoCellAnchor>
  <xdr:twoCellAnchor>
    <xdr:from>
      <xdr:col>18</xdr:col>
      <xdr:colOff>177800</xdr:colOff>
      <xdr:row>2</xdr:row>
      <xdr:rowOff>127000</xdr:rowOff>
    </xdr:from>
    <xdr:to>
      <xdr:col>21</xdr:col>
      <xdr:colOff>495301</xdr:colOff>
      <xdr:row>7</xdr:row>
      <xdr:rowOff>152400</xdr:rowOff>
    </xdr:to>
    <xdr:sp macro="" textlink="">
      <xdr:nvSpPr>
        <xdr:cNvPr id="22" name="AutoShape 21">
          <a:extLst>
            <a:ext uri="{FF2B5EF4-FFF2-40B4-BE49-F238E27FC236}">
              <a16:creationId xmlns:a16="http://schemas.microsoft.com/office/drawing/2014/main" id="{35073AC5-BAFF-4684-AB0A-AD69B2E2C3EE}"/>
            </a:ext>
          </a:extLst>
        </xdr:cNvPr>
        <xdr:cNvSpPr>
          <a:spLocks noChangeArrowheads="1"/>
        </xdr:cNvSpPr>
      </xdr:nvSpPr>
      <xdr:spPr bwMode="auto">
        <a:xfrm>
          <a:off x="10678160" y="949960"/>
          <a:ext cx="2169161" cy="1366520"/>
        </a:xfrm>
        <a:prstGeom prst="wedgeRoundRectCallout">
          <a:avLst>
            <a:gd name="adj1" fmla="val -28431"/>
            <a:gd name="adj2" fmla="val 62069"/>
            <a:gd name="adj3" fmla="val 16667"/>
          </a:avLst>
        </a:prstGeom>
        <a:solidFill>
          <a:srgbClr val="FFFFFF"/>
        </a:solidFill>
        <a:ln w="38100" algn="ctr">
          <a:solidFill>
            <a:srgbClr val="000000"/>
          </a:solidFill>
          <a:miter lim="800000"/>
          <a:headEnd/>
          <a:tailEnd/>
        </a:ln>
      </xdr:spPr>
      <xdr:txBody>
        <a:bodyPr vertOverflow="clip" wrap="square" lIns="27432" tIns="18288" rIns="0"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600" b="1" i="0" u="none" strike="noStrike" baseline="0">
              <a:solidFill>
                <a:srgbClr val="000000"/>
              </a:solidFill>
              <a:latin typeface="ＭＳ Ｐゴシック"/>
              <a:ea typeface="ＭＳ Ｐゴシック"/>
            </a:rPr>
            <a:t>基本は左の図の通り</a:t>
          </a:r>
        </a:p>
        <a:p>
          <a:pPr algn="ctr" rtl="0">
            <a:defRPr sz="1000"/>
          </a:pPr>
          <a:r>
            <a:rPr lang="ja-JP" altLang="en-US" sz="1600" b="1" i="0" u="none" strike="noStrike" baseline="0">
              <a:solidFill>
                <a:srgbClr val="000000"/>
              </a:solidFill>
              <a:latin typeface="ＭＳ Ｐゴシック"/>
              <a:ea typeface="ＭＳ Ｐゴシック"/>
            </a:rPr>
            <a:t>しっかり手洗いを</a:t>
          </a:r>
        </a:p>
        <a:p>
          <a:pPr algn="ctr" rtl="0">
            <a:defRPr sz="1000"/>
          </a:pPr>
          <a:r>
            <a:rPr lang="ja-JP" altLang="en-US" sz="1600" b="1" i="0" u="none" strike="noStrike" baseline="0">
              <a:solidFill>
                <a:srgbClr val="000000"/>
              </a:solidFill>
              <a:latin typeface="ＭＳ Ｐゴシック"/>
              <a:ea typeface="ＭＳ Ｐゴシック"/>
            </a:rPr>
            <a:t>マスターしましょう</a:t>
          </a:r>
        </a:p>
      </xdr:txBody>
    </xdr:sp>
    <xdr:clientData/>
  </xdr:twoCellAnchor>
  <xdr:twoCellAnchor>
    <xdr:from>
      <xdr:col>4</xdr:col>
      <xdr:colOff>317500</xdr:colOff>
      <xdr:row>13</xdr:row>
      <xdr:rowOff>127000</xdr:rowOff>
    </xdr:from>
    <xdr:to>
      <xdr:col>5</xdr:col>
      <xdr:colOff>457200</xdr:colOff>
      <xdr:row>16</xdr:row>
      <xdr:rowOff>76200</xdr:rowOff>
    </xdr:to>
    <xdr:sp macro="" textlink="">
      <xdr:nvSpPr>
        <xdr:cNvPr id="23" name="右矢印 22">
          <a:extLst>
            <a:ext uri="{FF2B5EF4-FFF2-40B4-BE49-F238E27FC236}">
              <a16:creationId xmlns:a16="http://schemas.microsoft.com/office/drawing/2014/main" id="{6856096D-373B-4A94-91E7-C2674C14B616}"/>
            </a:ext>
          </a:extLst>
        </xdr:cNvPr>
        <xdr:cNvSpPr/>
      </xdr:nvSpPr>
      <xdr:spPr>
        <a:xfrm>
          <a:off x="2504440" y="3395980"/>
          <a:ext cx="756920" cy="45212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508000</xdr:colOff>
      <xdr:row>13</xdr:row>
      <xdr:rowOff>152400</xdr:rowOff>
    </xdr:from>
    <xdr:to>
      <xdr:col>10</xdr:col>
      <xdr:colOff>647700</xdr:colOff>
      <xdr:row>16</xdr:row>
      <xdr:rowOff>101600</xdr:rowOff>
    </xdr:to>
    <xdr:sp macro="" textlink="">
      <xdr:nvSpPr>
        <xdr:cNvPr id="24" name="右矢印 23">
          <a:extLst>
            <a:ext uri="{FF2B5EF4-FFF2-40B4-BE49-F238E27FC236}">
              <a16:creationId xmlns:a16="http://schemas.microsoft.com/office/drawing/2014/main" id="{BFA8E5F6-797F-4AC6-8E55-977082CC5003}"/>
            </a:ext>
          </a:extLst>
        </xdr:cNvPr>
        <xdr:cNvSpPr/>
      </xdr:nvSpPr>
      <xdr:spPr>
        <a:xfrm>
          <a:off x="5781040" y="3421380"/>
          <a:ext cx="726440" cy="45212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254000</xdr:colOff>
      <xdr:row>13</xdr:row>
      <xdr:rowOff>63500</xdr:rowOff>
    </xdr:from>
    <xdr:to>
      <xdr:col>16</xdr:col>
      <xdr:colOff>393700</xdr:colOff>
      <xdr:row>16</xdr:row>
      <xdr:rowOff>12700</xdr:rowOff>
    </xdr:to>
    <xdr:sp macro="" textlink="">
      <xdr:nvSpPr>
        <xdr:cNvPr id="25" name="右矢印 24">
          <a:extLst>
            <a:ext uri="{FF2B5EF4-FFF2-40B4-BE49-F238E27FC236}">
              <a16:creationId xmlns:a16="http://schemas.microsoft.com/office/drawing/2014/main" id="{4F2F38EA-0166-4340-9EC2-D830DB977F17}"/>
            </a:ext>
          </a:extLst>
        </xdr:cNvPr>
        <xdr:cNvSpPr/>
      </xdr:nvSpPr>
      <xdr:spPr>
        <a:xfrm>
          <a:off x="8902700" y="3332480"/>
          <a:ext cx="756920" cy="45212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349250</xdr:colOff>
      <xdr:row>21</xdr:row>
      <xdr:rowOff>146050</xdr:rowOff>
    </xdr:from>
    <xdr:to>
      <xdr:col>19</xdr:col>
      <xdr:colOff>146050</xdr:colOff>
      <xdr:row>26</xdr:row>
      <xdr:rowOff>82550</xdr:rowOff>
    </xdr:to>
    <xdr:sp macro="" textlink="">
      <xdr:nvSpPr>
        <xdr:cNvPr id="26" name="右矢印 25">
          <a:extLst>
            <a:ext uri="{FF2B5EF4-FFF2-40B4-BE49-F238E27FC236}">
              <a16:creationId xmlns:a16="http://schemas.microsoft.com/office/drawing/2014/main" id="{F389C1DF-5E8E-4BC4-88AD-C6813C476EC2}"/>
            </a:ext>
          </a:extLst>
        </xdr:cNvPr>
        <xdr:cNvSpPr/>
      </xdr:nvSpPr>
      <xdr:spPr>
        <a:xfrm rot="5400000">
          <a:off x="10669270" y="4936490"/>
          <a:ext cx="774700" cy="41402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266700</xdr:colOff>
      <xdr:row>31</xdr:row>
      <xdr:rowOff>25400</xdr:rowOff>
    </xdr:from>
    <xdr:to>
      <xdr:col>16</xdr:col>
      <xdr:colOff>406400</xdr:colOff>
      <xdr:row>33</xdr:row>
      <xdr:rowOff>152400</xdr:rowOff>
    </xdr:to>
    <xdr:sp macro="" textlink="">
      <xdr:nvSpPr>
        <xdr:cNvPr id="27" name="右矢印 26">
          <a:extLst>
            <a:ext uri="{FF2B5EF4-FFF2-40B4-BE49-F238E27FC236}">
              <a16:creationId xmlns:a16="http://schemas.microsoft.com/office/drawing/2014/main" id="{A9AF0616-63F0-4E96-AFB7-0D59CB20DD98}"/>
            </a:ext>
          </a:extLst>
        </xdr:cNvPr>
        <xdr:cNvSpPr/>
      </xdr:nvSpPr>
      <xdr:spPr>
        <a:xfrm rot="10800000">
          <a:off x="8915400" y="6311900"/>
          <a:ext cx="756920" cy="46228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482600</xdr:colOff>
      <xdr:row>32</xdr:row>
      <xdr:rowOff>0</xdr:rowOff>
    </xdr:from>
    <xdr:to>
      <xdr:col>10</xdr:col>
      <xdr:colOff>622300</xdr:colOff>
      <xdr:row>34</xdr:row>
      <xdr:rowOff>127000</xdr:rowOff>
    </xdr:to>
    <xdr:sp macro="" textlink="">
      <xdr:nvSpPr>
        <xdr:cNvPr id="28" name="右矢印 27">
          <a:extLst>
            <a:ext uri="{FF2B5EF4-FFF2-40B4-BE49-F238E27FC236}">
              <a16:creationId xmlns:a16="http://schemas.microsoft.com/office/drawing/2014/main" id="{CD3EA10D-69A6-4DBA-872B-C1C6AB77F704}"/>
            </a:ext>
          </a:extLst>
        </xdr:cNvPr>
        <xdr:cNvSpPr/>
      </xdr:nvSpPr>
      <xdr:spPr>
        <a:xfrm rot="10800000">
          <a:off x="5755640" y="6454140"/>
          <a:ext cx="749300" cy="46228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368300</xdr:colOff>
      <xdr:row>32</xdr:row>
      <xdr:rowOff>0</xdr:rowOff>
    </xdr:from>
    <xdr:to>
      <xdr:col>5</xdr:col>
      <xdr:colOff>508000</xdr:colOff>
      <xdr:row>34</xdr:row>
      <xdr:rowOff>127000</xdr:rowOff>
    </xdr:to>
    <xdr:sp macro="" textlink="">
      <xdr:nvSpPr>
        <xdr:cNvPr id="29" name="右矢印 28">
          <a:extLst>
            <a:ext uri="{FF2B5EF4-FFF2-40B4-BE49-F238E27FC236}">
              <a16:creationId xmlns:a16="http://schemas.microsoft.com/office/drawing/2014/main" id="{A405DADA-ED19-4F1B-A751-C05C29BA6AFB}"/>
            </a:ext>
          </a:extLst>
        </xdr:cNvPr>
        <xdr:cNvSpPr/>
      </xdr:nvSpPr>
      <xdr:spPr>
        <a:xfrm rot="10800000">
          <a:off x="2555240" y="6454140"/>
          <a:ext cx="756920" cy="462280"/>
        </a:xfrm>
        <a:prstGeom prst="rightArrow">
          <a:avLst/>
        </a:prstGeom>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17</xdr:col>
      <xdr:colOff>267511</xdr:colOff>
      <xdr:row>22</xdr:row>
      <xdr:rowOff>0</xdr:rowOff>
    </xdr:from>
    <xdr:to>
      <xdr:col>18</xdr:col>
      <xdr:colOff>2675</xdr:colOff>
      <xdr:row>44</xdr:row>
      <xdr:rowOff>40532</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flipH="1">
          <a:off x="8203660" y="3753255"/>
          <a:ext cx="197228" cy="376136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113490</xdr:colOff>
      <xdr:row>22</xdr:row>
      <xdr:rowOff>141862</xdr:rowOff>
    </xdr:from>
    <xdr:to>
      <xdr:col>4</xdr:col>
      <xdr:colOff>70930</xdr:colOff>
      <xdr:row>45</xdr:row>
      <xdr:rowOff>56745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flipH="1">
          <a:off x="1540213" y="3895117"/>
          <a:ext cx="419504" cy="380594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recall-plus.jp/info/4290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gisanddata.maps.arcgis.com/apps/opsdashboard/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tokai-news/20220409/3000021914.html" TargetMode="External"/><Relationship Id="rId3" Type="http://schemas.openxmlformats.org/officeDocument/2006/relationships/hyperlink" Target="https://ovninavi.com/rappel_kinder_pizza-buitoni/" TargetMode="External"/><Relationship Id="rId7" Type="http://schemas.openxmlformats.org/officeDocument/2006/relationships/hyperlink" Target="https://home.kingsoft.jp/news/recent/jiji/2022040500162.html" TargetMode="External"/><Relationship Id="rId2" Type="http://schemas.openxmlformats.org/officeDocument/2006/relationships/hyperlink" Target="https://www.city.hiroshima.lg.jp/houdou/houdou/276019.html" TargetMode="External"/><Relationship Id="rId1" Type="http://schemas.openxmlformats.org/officeDocument/2006/relationships/hyperlink" Target="https://news.yahoo.co.jp/articles/ccc0d4afc95ca882953fa488ed89ca86a2bfbb51" TargetMode="External"/><Relationship Id="rId6" Type="http://schemas.openxmlformats.org/officeDocument/2006/relationships/hyperlink" Target="https://topics.smt.docomo.ne.jp/article/yomiuri/region/20220405-567-OYT1T50185?fm=topics" TargetMode="External"/><Relationship Id="rId5" Type="http://schemas.openxmlformats.org/officeDocument/2006/relationships/hyperlink" Target="https://news.yahoo.co.jp/articles/389af7d6e51343130bfff3235740efe60c53dfb1?page=1" TargetMode="External"/><Relationship Id="rId4" Type="http://schemas.openxmlformats.org/officeDocument/2006/relationships/hyperlink" Target="https://www.kobe-np.co.jp/news/sougou/202204/0015198802.shtml"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iza.ne.jp/article/20220405-H24DFMAZDBIODNGOLEXJOZZOTQ/" TargetMode="External"/><Relationship Id="rId3" Type="http://schemas.openxmlformats.org/officeDocument/2006/relationships/hyperlink" Target="https://www.afpbb.com/articles/-/3399067" TargetMode="External"/><Relationship Id="rId7" Type="http://schemas.openxmlformats.org/officeDocument/2006/relationships/hyperlink" Target="https://www.jetro.go.jp/biznews/2022/04/d0e500a0b33242ab.html" TargetMode="External"/><Relationship Id="rId2" Type="http://schemas.openxmlformats.org/officeDocument/2006/relationships/hyperlink" Target="https://nordot.app/884765571554918400?c=62479058578587648" TargetMode="External"/><Relationship Id="rId1" Type="http://schemas.openxmlformats.org/officeDocument/2006/relationships/hyperlink" Target="https://www.oita-press.co.jp/1010000000/2022/04/04/JD0061195558" TargetMode="External"/><Relationship Id="rId6" Type="http://schemas.openxmlformats.org/officeDocument/2006/relationships/hyperlink" Target="https://www.jetro.go.jp/biznews/2022/04/f2cf14e0cd64863b.html" TargetMode="External"/><Relationship Id="rId11" Type="http://schemas.openxmlformats.org/officeDocument/2006/relationships/printerSettings" Target="../printerSettings/printerSettings7.bin"/><Relationship Id="rId5" Type="http://schemas.openxmlformats.org/officeDocument/2006/relationships/hyperlink" Target="http://life.chosunonline.com/site/data/html_dir/2022/04/06/2022040680083.html" TargetMode="External"/><Relationship Id="rId10" Type="http://schemas.openxmlformats.org/officeDocument/2006/relationships/hyperlink" Target="https://www.nikkei.com/article/DGKKZO59740340V00C22A4TB2000/" TargetMode="External"/><Relationship Id="rId4" Type="http://schemas.openxmlformats.org/officeDocument/2006/relationships/hyperlink" Target="https://www.nikkei.com/article/DGXZQOUC068IF0W2A400C2000000/" TargetMode="External"/><Relationship Id="rId9" Type="http://schemas.openxmlformats.org/officeDocument/2006/relationships/hyperlink" Target="https://www.jetro.go.jp/biznews/2022/04/4c4b417c7415928b.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H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52" t="s">
        <v>284</v>
      </c>
      <c r="B1" s="253"/>
      <c r="C1" s="253"/>
      <c r="D1" s="253"/>
      <c r="E1" s="253"/>
      <c r="F1" s="253"/>
      <c r="G1" s="253"/>
      <c r="H1" s="253"/>
      <c r="I1" s="134"/>
    </row>
    <row r="2" spans="1:10">
      <c r="A2" s="254" t="s">
        <v>122</v>
      </c>
      <c r="B2" s="255"/>
      <c r="C2" s="255"/>
      <c r="D2" s="255"/>
      <c r="E2" s="255"/>
      <c r="F2" s="255"/>
      <c r="G2" s="255"/>
      <c r="H2" s="255"/>
      <c r="I2" s="134"/>
    </row>
    <row r="3" spans="1:10" ht="15.75" customHeight="1">
      <c r="A3" s="644" t="s">
        <v>29</v>
      </c>
      <c r="B3" s="645"/>
      <c r="C3" s="645"/>
      <c r="D3" s="645"/>
      <c r="E3" s="645"/>
      <c r="F3" s="645"/>
      <c r="G3" s="645"/>
      <c r="H3" s="646"/>
      <c r="I3" s="134"/>
    </row>
    <row r="4" spans="1:10">
      <c r="A4" s="254" t="s">
        <v>195</v>
      </c>
      <c r="B4" s="255"/>
      <c r="C4" s="255"/>
      <c r="D4" s="255"/>
      <c r="E4" s="255"/>
      <c r="F4" s="255"/>
      <c r="G4" s="255"/>
      <c r="H4" s="255"/>
      <c r="I4" s="134"/>
    </row>
    <row r="5" spans="1:10">
      <c r="A5" s="254" t="s">
        <v>123</v>
      </c>
      <c r="B5" s="255"/>
      <c r="C5" s="255"/>
      <c r="D5" s="255"/>
      <c r="E5" s="255"/>
      <c r="F5" s="255"/>
      <c r="G5" s="255"/>
      <c r="H5" s="255"/>
      <c r="I5" s="134"/>
    </row>
    <row r="6" spans="1:10">
      <c r="A6" s="256" t="s">
        <v>122</v>
      </c>
      <c r="B6" s="257"/>
      <c r="C6" s="257"/>
      <c r="D6" s="257"/>
      <c r="E6" s="257"/>
      <c r="F6" s="257"/>
      <c r="G6" s="257"/>
      <c r="H6" s="257"/>
      <c r="I6" s="134"/>
    </row>
    <row r="7" spans="1:10">
      <c r="A7" s="256" t="s">
        <v>124</v>
      </c>
      <c r="B7" s="257"/>
      <c r="C7" s="257"/>
      <c r="D7" s="257"/>
      <c r="E7" s="257"/>
      <c r="F7" s="257"/>
      <c r="G7" s="257"/>
      <c r="H7" s="257"/>
      <c r="I7" s="134"/>
    </row>
    <row r="8" spans="1:10">
      <c r="A8" s="258" t="s">
        <v>125</v>
      </c>
      <c r="B8" s="259"/>
      <c r="C8" s="259"/>
      <c r="D8" s="259"/>
      <c r="E8" s="259"/>
      <c r="F8" s="259"/>
      <c r="G8" s="259"/>
      <c r="H8" s="259"/>
      <c r="I8" s="134"/>
    </row>
    <row r="9" spans="1:10" ht="15" customHeight="1">
      <c r="A9" s="356" t="s">
        <v>126</v>
      </c>
      <c r="B9" s="357" t="str">
        <f>+'13　食中毒記事等 '!A5</f>
        <v>友人から譲り受けた山菜、ゆでて食べたら…１時間後に嘔吐や下痢に</v>
      </c>
      <c r="C9" s="358"/>
      <c r="D9" s="358"/>
      <c r="E9" s="358"/>
      <c r="F9" s="358"/>
      <c r="G9" s="358"/>
      <c r="H9" s="358"/>
      <c r="I9" s="134"/>
    </row>
    <row r="10" spans="1:10" ht="15" customHeight="1">
      <c r="A10" s="356" t="s">
        <v>127</v>
      </c>
      <c r="B10" s="458" t="str">
        <f>+'13　ノロウイルス関連情報 '!H72</f>
        <v>管理レベル「2」　</v>
      </c>
      <c r="C10" s="458" t="s">
        <v>245</v>
      </c>
      <c r="D10" s="359">
        <f>+'13　ノロウイルス関連情報 '!G73</f>
        <v>2.82</v>
      </c>
      <c r="E10" s="458" t="s">
        <v>246</v>
      </c>
      <c r="F10" s="360">
        <f>+'13　ノロウイルス関連情報 '!I73</f>
        <v>2.0000000000000018E-2</v>
      </c>
      <c r="G10" s="358" t="s">
        <v>138</v>
      </c>
      <c r="H10" s="358"/>
      <c r="I10" s="134"/>
    </row>
    <row r="11" spans="1:10" s="157" customFormat="1" ht="15" customHeight="1">
      <c r="A11" s="361" t="s">
        <v>128</v>
      </c>
      <c r="B11" s="650" t="s">
        <v>292</v>
      </c>
      <c r="C11" s="650"/>
      <c r="D11" s="650"/>
      <c r="E11" s="650"/>
      <c r="F11" s="650"/>
      <c r="G11" s="650"/>
      <c r="H11" s="362"/>
      <c r="I11" s="156"/>
      <c r="J11" s="157" t="s">
        <v>129</v>
      </c>
    </row>
    <row r="12" spans="1:10" ht="15" customHeight="1">
      <c r="A12" s="356" t="s">
        <v>130</v>
      </c>
      <c r="B12" s="357" t="str">
        <f>+'13　食品表示'!A2</f>
        <v>消費者庁、115事業者に指導 認知機能の機能性食品に喚起</v>
      </c>
      <c r="C12" s="358"/>
      <c r="D12" s="358"/>
      <c r="E12" s="358"/>
      <c r="F12" s="358"/>
      <c r="G12" s="358"/>
      <c r="H12" s="358"/>
      <c r="I12" s="134"/>
    </row>
    <row r="13" spans="1:10" ht="15" customHeight="1">
      <c r="A13" s="356" t="s">
        <v>131</v>
      </c>
      <c r="B13" s="363">
        <f>+'13　海外情報'!B6</f>
        <v>0</v>
      </c>
      <c r="C13" s="358" t="str">
        <f>+'13　海外情報'!A5</f>
        <v>「キンダー」卵形チョコ回収 サルモネラ食中毒との関連疑いで　：AFPBB News</v>
      </c>
      <c r="D13" s="358"/>
      <c r="E13" s="358"/>
      <c r="F13" s="358"/>
      <c r="G13" s="358"/>
      <c r="H13" s="358"/>
      <c r="I13" s="134"/>
    </row>
    <row r="14" spans="1:10" ht="15" customHeight="1">
      <c r="A14" s="363" t="s">
        <v>132</v>
      </c>
      <c r="B14" s="364" t="str">
        <f>+'13　海外情報'!B3</f>
        <v>韓国</v>
      </c>
      <c r="C14" s="647" t="str">
        <f>+'13　海外情報'!A2</f>
        <v>韓国産マダイのはずが日本産・中国産だった…7万人がだまされる＝韓国ネットは怒り</v>
      </c>
      <c r="D14" s="647"/>
      <c r="E14" s="647"/>
      <c r="F14" s="647"/>
      <c r="G14" s="647"/>
      <c r="H14" s="648"/>
      <c r="I14" s="134"/>
    </row>
    <row r="15" spans="1:10" ht="15" customHeight="1">
      <c r="A15" s="356" t="s">
        <v>133</v>
      </c>
      <c r="B15" s="357" t="str">
        <f>+'13　感染症統計'!A20</f>
        <v>※2022年 第13週（3/28～4/3） 現在</v>
      </c>
      <c r="C15" s="358"/>
      <c r="D15" s="357" t="s">
        <v>175</v>
      </c>
      <c r="E15" s="358"/>
      <c r="F15" s="358"/>
      <c r="G15" s="358"/>
      <c r="H15" s="358"/>
      <c r="I15" s="134"/>
    </row>
    <row r="16" spans="1:10" ht="15" customHeight="1">
      <c r="A16" s="356" t="s">
        <v>134</v>
      </c>
      <c r="B16" s="649" t="str">
        <f>+'12　感染症情報'!B2</f>
        <v>2022年第12週（3月21日〜3月27日）</v>
      </c>
      <c r="C16" s="649"/>
      <c r="D16" s="649"/>
      <c r="E16" s="649"/>
      <c r="F16" s="649"/>
      <c r="G16" s="649"/>
      <c r="H16" s="358"/>
      <c r="I16" s="134"/>
    </row>
    <row r="17" spans="1:14" ht="15" customHeight="1">
      <c r="A17" s="356" t="s">
        <v>251</v>
      </c>
      <c r="B17" s="368" t="str">
        <f>+'13　衛生訓話'!A2</f>
        <v>今週のお題(新型コロナウイルス対策でも手洗いが最優先)</v>
      </c>
      <c r="C17" s="358"/>
      <c r="D17" s="358"/>
      <c r="E17" s="358"/>
      <c r="F17" s="365"/>
      <c r="G17" s="358"/>
      <c r="H17" s="358"/>
      <c r="I17" s="134"/>
    </row>
    <row r="18" spans="1:14" ht="15" customHeight="1">
      <c r="A18" s="356" t="s">
        <v>139</v>
      </c>
      <c r="B18" s="358" t="str">
        <f>+'13　新型コロナウイルス情報'!C4</f>
        <v>今週の新型コロナ 新規感染者数　世界で765万人(対前週の増加に対して更に315万人)減少</v>
      </c>
      <c r="C18" s="358"/>
      <c r="D18" s="358"/>
      <c r="E18" s="358"/>
      <c r="F18" s="358" t="s">
        <v>21</v>
      </c>
      <c r="G18" s="358"/>
      <c r="H18" s="358"/>
      <c r="I18" s="134"/>
    </row>
    <row r="19" spans="1:14" s="195" customFormat="1" ht="15" customHeight="1">
      <c r="A19" s="356" t="s">
        <v>199</v>
      </c>
      <c r="B19" s="358" t="str">
        <f>+スポンサー広告!C2</f>
        <v>新型コロナウイルスの感染予防には、75%アルコールが最も効果的　</v>
      </c>
      <c r="C19" s="358"/>
      <c r="D19" s="358"/>
      <c r="E19" s="358"/>
      <c r="F19" s="358"/>
      <c r="G19" s="358"/>
      <c r="H19" s="358"/>
      <c r="I19" s="134"/>
    </row>
    <row r="20" spans="1:14">
      <c r="A20" s="258" t="s">
        <v>125</v>
      </c>
      <c r="B20" s="259"/>
      <c r="C20" s="259"/>
      <c r="D20" s="259"/>
      <c r="E20" s="259"/>
      <c r="F20" s="259"/>
      <c r="G20" s="259"/>
      <c r="H20" s="259"/>
      <c r="I20" s="134"/>
    </row>
    <row r="21" spans="1:14">
      <c r="A21" s="256" t="s">
        <v>21</v>
      </c>
      <c r="B21" s="257"/>
      <c r="C21" s="257"/>
      <c r="D21" s="257"/>
      <c r="E21" s="257"/>
      <c r="F21" s="257"/>
      <c r="G21" s="257"/>
      <c r="H21" s="257"/>
      <c r="I21" s="134"/>
    </row>
    <row r="22" spans="1:14">
      <c r="A22" s="135" t="s">
        <v>135</v>
      </c>
      <c r="I22" s="134"/>
    </row>
    <row r="23" spans="1:14">
      <c r="A23" s="134"/>
      <c r="I23" s="134"/>
    </row>
    <row r="24" spans="1:14">
      <c r="A24" s="134"/>
      <c r="I24" s="134"/>
    </row>
    <row r="25" spans="1:14">
      <c r="A25" s="134"/>
      <c r="I25" s="134"/>
      <c r="N25" t="s">
        <v>175</v>
      </c>
    </row>
    <row r="26" spans="1:14">
      <c r="A26" s="134"/>
      <c r="I26" s="134"/>
    </row>
    <row r="27" spans="1:14">
      <c r="A27" s="134"/>
      <c r="I27" s="134"/>
    </row>
    <row r="28" spans="1:14">
      <c r="A28" s="134"/>
      <c r="I28" s="134"/>
    </row>
    <row r="29" spans="1:14">
      <c r="A29" s="134"/>
      <c r="I29" s="134"/>
    </row>
    <row r="30" spans="1:14">
      <c r="A30" s="134"/>
      <c r="I30" s="134"/>
    </row>
    <row r="31" spans="1:14">
      <c r="A31" s="134"/>
      <c r="I31" s="134"/>
    </row>
    <row r="32" spans="1:14">
      <c r="A32" s="134"/>
      <c r="I32" s="134"/>
    </row>
    <row r="33" spans="1:9" ht="13.8" thickBot="1">
      <c r="A33" s="136"/>
      <c r="B33" s="137"/>
      <c r="C33" s="137"/>
      <c r="D33" s="137"/>
      <c r="E33" s="137"/>
      <c r="F33" s="137"/>
      <c r="G33" s="137"/>
      <c r="H33" s="137"/>
      <c r="I33" s="134"/>
    </row>
    <row r="34" spans="1:9" ht="13.8" thickTop="1"/>
    <row r="37" spans="1:9" ht="24.6">
      <c r="A37" s="171" t="s">
        <v>160</v>
      </c>
    </row>
    <row r="38" spans="1:9" ht="40.5" customHeight="1">
      <c r="A38" s="651" t="s">
        <v>161</v>
      </c>
      <c r="B38" s="651"/>
      <c r="C38" s="651"/>
      <c r="D38" s="651"/>
      <c r="E38" s="651"/>
      <c r="F38" s="651"/>
      <c r="G38" s="651"/>
    </row>
    <row r="39" spans="1:9" ht="30.75" customHeight="1">
      <c r="A39" s="643" t="s">
        <v>162</v>
      </c>
      <c r="B39" s="643"/>
      <c r="C39" s="643"/>
      <c r="D39" s="643"/>
      <c r="E39" s="643"/>
      <c r="F39" s="643"/>
      <c r="G39" s="643"/>
    </row>
    <row r="40" spans="1:9" ht="15">
      <c r="A40" s="172"/>
    </row>
    <row r="41" spans="1:9" ht="69.75" customHeight="1">
      <c r="A41" s="638" t="s">
        <v>170</v>
      </c>
      <c r="B41" s="638"/>
      <c r="C41" s="638"/>
      <c r="D41" s="638"/>
      <c r="E41" s="638"/>
      <c r="F41" s="638"/>
      <c r="G41" s="638"/>
    </row>
    <row r="42" spans="1:9" ht="35.25" customHeight="1">
      <c r="A42" s="643" t="s">
        <v>163</v>
      </c>
      <c r="B42" s="643"/>
      <c r="C42" s="643"/>
      <c r="D42" s="643"/>
      <c r="E42" s="643"/>
      <c r="F42" s="643"/>
      <c r="G42" s="643"/>
    </row>
    <row r="43" spans="1:9" ht="59.25" customHeight="1">
      <c r="A43" s="638" t="s">
        <v>164</v>
      </c>
      <c r="B43" s="638"/>
      <c r="C43" s="638"/>
      <c r="D43" s="638"/>
      <c r="E43" s="638"/>
      <c r="F43" s="638"/>
      <c r="G43" s="638"/>
    </row>
    <row r="44" spans="1:9" ht="15">
      <c r="A44" s="173"/>
    </row>
    <row r="45" spans="1:9" ht="27.75" customHeight="1">
      <c r="A45" s="640" t="s">
        <v>165</v>
      </c>
      <c r="B45" s="640"/>
      <c r="C45" s="640"/>
      <c r="D45" s="640"/>
      <c r="E45" s="640"/>
      <c r="F45" s="640"/>
      <c r="G45" s="640"/>
    </row>
    <row r="46" spans="1:9" ht="53.25" customHeight="1">
      <c r="A46" s="639" t="s">
        <v>171</v>
      </c>
      <c r="B46" s="638"/>
      <c r="C46" s="638"/>
      <c r="D46" s="638"/>
      <c r="E46" s="638"/>
      <c r="F46" s="638"/>
      <c r="G46" s="638"/>
    </row>
    <row r="47" spans="1:9" ht="15">
      <c r="A47" s="173"/>
    </row>
    <row r="48" spans="1:9" ht="32.25" customHeight="1">
      <c r="A48" s="640" t="s">
        <v>166</v>
      </c>
      <c r="B48" s="640"/>
      <c r="C48" s="640"/>
      <c r="D48" s="640"/>
      <c r="E48" s="640"/>
      <c r="F48" s="640"/>
      <c r="G48" s="640"/>
    </row>
    <row r="49" spans="1:7" ht="15">
      <c r="A49" s="172"/>
    </row>
    <row r="50" spans="1:7" ht="87" customHeight="1">
      <c r="A50" s="639" t="s">
        <v>172</v>
      </c>
      <c r="B50" s="638"/>
      <c r="C50" s="638"/>
      <c r="D50" s="638"/>
      <c r="E50" s="638"/>
      <c r="F50" s="638"/>
      <c r="G50" s="638"/>
    </row>
    <row r="51" spans="1:7" ht="15">
      <c r="A51" s="173"/>
    </row>
    <row r="52" spans="1:7" ht="32.25" customHeight="1">
      <c r="A52" s="640" t="s">
        <v>167</v>
      </c>
      <c r="B52" s="640"/>
      <c r="C52" s="640"/>
      <c r="D52" s="640"/>
      <c r="E52" s="640"/>
      <c r="F52" s="640"/>
      <c r="G52" s="640"/>
    </row>
    <row r="53" spans="1:7" ht="29.25" customHeight="1">
      <c r="A53" s="638" t="s">
        <v>168</v>
      </c>
      <c r="B53" s="638"/>
      <c r="C53" s="638"/>
      <c r="D53" s="638"/>
      <c r="E53" s="638"/>
      <c r="F53" s="638"/>
      <c r="G53" s="638"/>
    </row>
    <row r="54" spans="1:7" ht="15">
      <c r="A54" s="173"/>
    </row>
    <row r="55" spans="1:7" s="157" customFormat="1" ht="110.25" customHeight="1">
      <c r="A55" s="641" t="s">
        <v>173</v>
      </c>
      <c r="B55" s="642"/>
      <c r="C55" s="642"/>
      <c r="D55" s="642"/>
      <c r="E55" s="642"/>
      <c r="F55" s="642"/>
      <c r="G55" s="642"/>
    </row>
    <row r="56" spans="1:7" ht="34.5" customHeight="1">
      <c r="A56" s="643" t="s">
        <v>169</v>
      </c>
      <c r="B56" s="643"/>
      <c r="C56" s="643"/>
      <c r="D56" s="643"/>
      <c r="E56" s="643"/>
      <c r="F56" s="643"/>
      <c r="G56" s="643"/>
    </row>
    <row r="57" spans="1:7" ht="114" customHeight="1">
      <c r="A57" s="639" t="s">
        <v>174</v>
      </c>
      <c r="B57" s="638"/>
      <c r="C57" s="638"/>
      <c r="D57" s="638"/>
      <c r="E57" s="638"/>
      <c r="F57" s="638"/>
      <c r="G57" s="638"/>
    </row>
    <row r="58" spans="1:7" ht="109.5" customHeight="1">
      <c r="A58" s="638"/>
      <c r="B58" s="638"/>
      <c r="C58" s="638"/>
      <c r="D58" s="638"/>
      <c r="E58" s="638"/>
      <c r="F58" s="638"/>
      <c r="G58" s="638"/>
    </row>
    <row r="59" spans="1:7" ht="15">
      <c r="A59" s="173"/>
    </row>
    <row r="60" spans="1:7" s="170" customFormat="1" ht="57.75" customHeight="1">
      <c r="A60" s="638"/>
      <c r="B60" s="638"/>
      <c r="C60" s="638"/>
      <c r="D60" s="638"/>
      <c r="E60" s="638"/>
      <c r="F60" s="638"/>
      <c r="G60" s="638"/>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4"/>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topLeftCell="A10" zoomScale="99" zoomScaleNormal="100" zoomScaleSheetLayoutView="99" workbookViewId="0">
      <selection activeCell="C21" sqref="C21"/>
    </sheetView>
  </sheetViews>
  <sheetFormatPr defaultColWidth="9" defaultRowHeight="13.2"/>
  <cols>
    <col min="1" max="1" width="21.33203125" style="50" customWidth="1"/>
    <col min="2" max="2" width="19.77734375" style="50" customWidth="1"/>
    <col min="3" max="3" width="80.21875" style="521" customWidth="1"/>
    <col min="4" max="4" width="14.44140625" style="51" customWidth="1"/>
    <col min="5" max="5" width="13.6640625" style="51" customWidth="1"/>
    <col min="6" max="6" width="13.88671875" style="45" customWidth="1"/>
    <col min="7" max="7" width="58.6640625" style="45" customWidth="1"/>
    <col min="8" max="10" width="9" style="45"/>
    <col min="11" max="11" width="14.109375" style="45" customWidth="1"/>
    <col min="12" max="16384" width="9" style="45"/>
  </cols>
  <sheetData>
    <row r="1" spans="1:5" ht="44.25" customHeight="1">
      <c r="A1" s="561" t="s">
        <v>311</v>
      </c>
      <c r="B1" s="562" t="s">
        <v>239</v>
      </c>
      <c r="C1" s="563" t="s">
        <v>282</v>
      </c>
      <c r="D1" s="564" t="s">
        <v>25</v>
      </c>
      <c r="E1" s="565" t="s">
        <v>26</v>
      </c>
    </row>
    <row r="2" spans="1:5" s="191" customFormat="1" ht="22.95" customHeight="1">
      <c r="A2" s="566" t="s">
        <v>386</v>
      </c>
      <c r="B2" s="566" t="s">
        <v>387</v>
      </c>
      <c r="C2" s="629" t="s">
        <v>432</v>
      </c>
      <c r="D2" s="567">
        <v>44659</v>
      </c>
      <c r="E2" s="567">
        <v>44659</v>
      </c>
    </row>
    <row r="3" spans="1:5" s="191" customFormat="1" ht="22.95" customHeight="1">
      <c r="A3" s="566" t="s">
        <v>386</v>
      </c>
      <c r="B3" s="566" t="s">
        <v>388</v>
      </c>
      <c r="C3" s="566" t="s">
        <v>433</v>
      </c>
      <c r="D3" s="567">
        <v>44658</v>
      </c>
      <c r="E3" s="567">
        <v>44659</v>
      </c>
    </row>
    <row r="4" spans="1:5" s="191" customFormat="1" ht="22.95" customHeight="1">
      <c r="A4" s="566" t="s">
        <v>386</v>
      </c>
      <c r="B4" s="566" t="s">
        <v>387</v>
      </c>
      <c r="C4" s="629" t="s">
        <v>434</v>
      </c>
      <c r="D4" s="567">
        <v>44658</v>
      </c>
      <c r="E4" s="567">
        <v>44659</v>
      </c>
    </row>
    <row r="5" spans="1:5" s="191" customFormat="1" ht="22.95" customHeight="1">
      <c r="A5" s="566" t="s">
        <v>386</v>
      </c>
      <c r="B5" s="566" t="s">
        <v>389</v>
      </c>
      <c r="C5" s="627" t="s">
        <v>390</v>
      </c>
      <c r="D5" s="567">
        <v>44658</v>
      </c>
      <c r="E5" s="567">
        <v>44658</v>
      </c>
    </row>
    <row r="6" spans="1:5" s="191" customFormat="1" ht="22.95" customHeight="1">
      <c r="A6" s="566" t="s">
        <v>386</v>
      </c>
      <c r="B6" s="566" t="s">
        <v>391</v>
      </c>
      <c r="C6" s="566" t="s">
        <v>392</v>
      </c>
      <c r="D6" s="567">
        <v>44658</v>
      </c>
      <c r="E6" s="567">
        <v>44658</v>
      </c>
    </row>
    <row r="7" spans="1:5" s="191" customFormat="1" ht="22.95" customHeight="1">
      <c r="A7" s="566" t="s">
        <v>386</v>
      </c>
      <c r="B7" s="566" t="s">
        <v>393</v>
      </c>
      <c r="C7" s="566" t="s">
        <v>394</v>
      </c>
      <c r="D7" s="567">
        <v>44657</v>
      </c>
      <c r="E7" s="567">
        <v>44658</v>
      </c>
    </row>
    <row r="8" spans="1:5" s="191" customFormat="1" ht="22.95" customHeight="1">
      <c r="A8" s="566" t="s">
        <v>386</v>
      </c>
      <c r="B8" s="566" t="s">
        <v>395</v>
      </c>
      <c r="C8" s="627" t="s">
        <v>396</v>
      </c>
      <c r="D8" s="567">
        <v>44657</v>
      </c>
      <c r="E8" s="567">
        <v>44657</v>
      </c>
    </row>
    <row r="9" spans="1:5" s="191" customFormat="1" ht="22.95" customHeight="1">
      <c r="A9" s="566" t="s">
        <v>386</v>
      </c>
      <c r="B9" s="566" t="s">
        <v>397</v>
      </c>
      <c r="C9" s="628" t="s">
        <v>398</v>
      </c>
      <c r="D9" s="567">
        <v>44657</v>
      </c>
      <c r="E9" s="567">
        <v>44657</v>
      </c>
    </row>
    <row r="10" spans="1:5" s="191" customFormat="1" ht="22.95" customHeight="1">
      <c r="A10" s="566" t="s">
        <v>386</v>
      </c>
      <c r="B10" s="566" t="s">
        <v>399</v>
      </c>
      <c r="C10" s="630" t="s">
        <v>400</v>
      </c>
      <c r="D10" s="567">
        <v>44657</v>
      </c>
      <c r="E10" s="567">
        <v>44657</v>
      </c>
    </row>
    <row r="11" spans="1:5" s="191" customFormat="1" ht="22.95" customHeight="1">
      <c r="A11" s="566" t="s">
        <v>386</v>
      </c>
      <c r="B11" s="566" t="s">
        <v>401</v>
      </c>
      <c r="C11" s="628" t="s">
        <v>402</v>
      </c>
      <c r="D11" s="567">
        <v>44656</v>
      </c>
      <c r="E11" s="567">
        <v>44657</v>
      </c>
    </row>
    <row r="12" spans="1:5" s="191" customFormat="1" ht="22.95" customHeight="1">
      <c r="A12" s="566" t="s">
        <v>386</v>
      </c>
      <c r="B12" s="566" t="s">
        <v>403</v>
      </c>
      <c r="C12" s="629" t="s">
        <v>404</v>
      </c>
      <c r="D12" s="567">
        <v>44656</v>
      </c>
      <c r="E12" s="567">
        <v>44657</v>
      </c>
    </row>
    <row r="13" spans="1:5" s="191" customFormat="1" ht="22.95" customHeight="1">
      <c r="A13" s="566" t="s">
        <v>386</v>
      </c>
      <c r="B13" s="566" t="s">
        <v>405</v>
      </c>
      <c r="C13" s="629" t="s">
        <v>406</v>
      </c>
      <c r="D13" s="567">
        <v>44656</v>
      </c>
      <c r="E13" s="567">
        <v>44656</v>
      </c>
    </row>
    <row r="14" spans="1:5" s="191" customFormat="1" ht="22.95" customHeight="1">
      <c r="A14" s="566" t="s">
        <v>386</v>
      </c>
      <c r="B14" s="566" t="s">
        <v>407</v>
      </c>
      <c r="C14" s="627" t="s">
        <v>408</v>
      </c>
      <c r="D14" s="567">
        <v>44656</v>
      </c>
      <c r="E14" s="567">
        <v>44656</v>
      </c>
    </row>
    <row r="15" spans="1:5" s="191" customFormat="1" ht="22.95" customHeight="1">
      <c r="A15" s="566" t="s">
        <v>409</v>
      </c>
      <c r="B15" s="566" t="s">
        <v>410</v>
      </c>
      <c r="C15" s="627" t="s">
        <v>411</v>
      </c>
      <c r="D15" s="567">
        <v>44655</v>
      </c>
      <c r="E15" s="567">
        <v>44656</v>
      </c>
    </row>
    <row r="16" spans="1:5" s="191" customFormat="1" ht="22.95" customHeight="1">
      <c r="A16" s="566" t="s">
        <v>386</v>
      </c>
      <c r="B16" s="566" t="s">
        <v>412</v>
      </c>
      <c r="C16" s="628" t="s">
        <v>413</v>
      </c>
      <c r="D16" s="567">
        <v>44655</v>
      </c>
      <c r="E16" s="567">
        <v>44656</v>
      </c>
    </row>
    <row r="17" spans="1:5" s="191" customFormat="1" ht="22.95" customHeight="1">
      <c r="A17" s="566" t="s">
        <v>386</v>
      </c>
      <c r="B17" s="566" t="s">
        <v>414</v>
      </c>
      <c r="C17" s="629" t="s">
        <v>415</v>
      </c>
      <c r="D17" s="567">
        <v>44655</v>
      </c>
      <c r="E17" s="567">
        <v>44656</v>
      </c>
    </row>
    <row r="18" spans="1:5" s="191" customFormat="1" ht="22.95" customHeight="1">
      <c r="A18" s="566" t="s">
        <v>386</v>
      </c>
      <c r="B18" s="566" t="s">
        <v>416</v>
      </c>
      <c r="C18" s="628" t="s">
        <v>417</v>
      </c>
      <c r="D18" s="567">
        <v>44655</v>
      </c>
      <c r="E18" s="567">
        <v>44655</v>
      </c>
    </row>
    <row r="19" spans="1:5" s="191" customFormat="1" ht="22.95" customHeight="1">
      <c r="A19" s="566" t="s">
        <v>386</v>
      </c>
      <c r="B19" s="566" t="s">
        <v>418</v>
      </c>
      <c r="C19" s="566" t="s">
        <v>419</v>
      </c>
      <c r="D19" s="567">
        <v>44654</v>
      </c>
      <c r="E19" s="567">
        <v>44655</v>
      </c>
    </row>
    <row r="20" spans="1:5" s="191" customFormat="1" ht="22.95" customHeight="1">
      <c r="A20" s="566" t="s">
        <v>386</v>
      </c>
      <c r="B20" s="566" t="s">
        <v>412</v>
      </c>
      <c r="C20" s="628" t="s">
        <v>420</v>
      </c>
      <c r="D20" s="567">
        <v>44654</v>
      </c>
      <c r="E20" s="567">
        <v>44655</v>
      </c>
    </row>
    <row r="21" spans="1:5" s="191" customFormat="1" ht="22.95" customHeight="1">
      <c r="A21" s="566" t="s">
        <v>421</v>
      </c>
      <c r="B21" s="566" t="s">
        <v>422</v>
      </c>
      <c r="C21" s="630" t="s">
        <v>423</v>
      </c>
      <c r="D21" s="567">
        <v>44652</v>
      </c>
      <c r="E21" s="567">
        <v>44655</v>
      </c>
    </row>
    <row r="22" spans="1:5" s="191" customFormat="1" ht="22.95" customHeight="1">
      <c r="A22" s="566" t="s">
        <v>421</v>
      </c>
      <c r="B22" s="566" t="s">
        <v>424</v>
      </c>
      <c r="C22" s="630" t="s">
        <v>425</v>
      </c>
      <c r="D22" s="567">
        <v>44652</v>
      </c>
      <c r="E22" s="567">
        <v>44655</v>
      </c>
    </row>
    <row r="23" spans="1:5" s="191" customFormat="1" ht="22.95" customHeight="1">
      <c r="A23" s="566" t="s">
        <v>386</v>
      </c>
      <c r="B23" s="566" t="s">
        <v>426</v>
      </c>
      <c r="C23" s="631" t="s">
        <v>427</v>
      </c>
      <c r="D23" s="567">
        <v>44652</v>
      </c>
      <c r="E23" s="567">
        <v>44655</v>
      </c>
    </row>
    <row r="24" spans="1:5" s="191" customFormat="1" ht="22.95" customHeight="1">
      <c r="A24" s="566" t="s">
        <v>386</v>
      </c>
      <c r="B24" s="566" t="s">
        <v>428</v>
      </c>
      <c r="C24" s="566" t="s">
        <v>429</v>
      </c>
      <c r="D24" s="567">
        <v>44649</v>
      </c>
      <c r="E24" s="567">
        <v>44655</v>
      </c>
    </row>
    <row r="25" spans="1:5" s="191" customFormat="1" ht="22.95" customHeight="1">
      <c r="A25" s="566" t="s">
        <v>386</v>
      </c>
      <c r="B25" s="566" t="s">
        <v>430</v>
      </c>
      <c r="C25" s="631" t="s">
        <v>431</v>
      </c>
      <c r="D25" s="567">
        <v>44652</v>
      </c>
      <c r="E25" s="567">
        <v>44655</v>
      </c>
    </row>
    <row r="26" spans="1:5" s="191" customFormat="1" ht="22.95" customHeight="1">
      <c r="A26" s="566"/>
      <c r="B26" s="566"/>
      <c r="C26" s="566"/>
      <c r="D26" s="567"/>
      <c r="E26" s="567"/>
    </row>
    <row r="27" spans="1:5" s="191" customFormat="1" ht="22.2" customHeight="1" thickBot="1">
      <c r="A27" s="303"/>
      <c r="B27" s="304"/>
      <c r="C27" s="304"/>
      <c r="D27" s="298"/>
      <c r="E27" s="299"/>
    </row>
    <row r="28" spans="1:5" s="191" customFormat="1" ht="22.2" customHeight="1">
      <c r="A28" s="300"/>
      <c r="B28" s="301"/>
      <c r="C28" s="302"/>
      <c r="D28" s="301"/>
      <c r="E28" s="301"/>
    </row>
    <row r="29" spans="1:5" s="191" customFormat="1" ht="18" customHeight="1">
      <c r="A29" s="294"/>
      <c r="B29" s="295"/>
      <c r="C29" s="518" t="s">
        <v>235</v>
      </c>
      <c r="D29" s="296"/>
      <c r="E29" s="296"/>
    </row>
    <row r="30" spans="1:5" ht="18.75" customHeight="1">
      <c r="A30" s="45"/>
      <c r="B30" s="45"/>
      <c r="C30" s="191"/>
      <c r="D30" s="45"/>
      <c r="E30" s="45"/>
    </row>
    <row r="31" spans="1:5" ht="9" customHeight="1">
      <c r="A31" s="46"/>
      <c r="B31" s="47"/>
      <c r="C31" s="519"/>
      <c r="D31" s="48"/>
      <c r="E31" s="48"/>
    </row>
    <row r="32" spans="1:5" s="49" customFormat="1" ht="20.25" customHeight="1">
      <c r="A32" s="193" t="s">
        <v>176</v>
      </c>
      <c r="B32" s="193"/>
      <c r="C32" s="520"/>
      <c r="D32" s="62"/>
      <c r="E32" s="62"/>
    </row>
    <row r="33" spans="1:11" s="49" customFormat="1" ht="20.25" customHeight="1">
      <c r="A33" s="879" t="s">
        <v>27</v>
      </c>
      <c r="B33" s="879"/>
      <c r="C33" s="879"/>
      <c r="D33" s="63"/>
      <c r="E33" s="63"/>
      <c r="J33" s="192"/>
      <c r="K33" s="192"/>
    </row>
  </sheetData>
  <mergeCells count="1">
    <mergeCell ref="A33:C33"/>
  </mergeCells>
  <phoneticPr fontId="31"/>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7"/>
  <sheetViews>
    <sheetView topLeftCell="A11" zoomScale="91" zoomScaleNormal="91" zoomScaleSheetLayoutView="100" workbookViewId="0">
      <selection activeCell="A12" sqref="A12:XFD13"/>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883" t="s">
        <v>313</v>
      </c>
      <c r="B1" s="884"/>
      <c r="C1" s="884"/>
      <c r="D1" s="884"/>
      <c r="E1" s="884"/>
      <c r="F1" s="884"/>
      <c r="G1" s="884"/>
      <c r="H1" s="884"/>
      <c r="I1" s="884"/>
      <c r="J1" s="884"/>
      <c r="K1" s="884"/>
      <c r="L1" s="884"/>
      <c r="M1" s="884"/>
      <c r="N1" s="885"/>
    </row>
    <row r="2" spans="1:16" s="343" customFormat="1" ht="47.4" customHeight="1" thickBot="1">
      <c r="A2" s="895" t="s">
        <v>443</v>
      </c>
      <c r="B2" s="896"/>
      <c r="C2" s="896"/>
      <c r="D2" s="896"/>
      <c r="E2" s="896"/>
      <c r="F2" s="896"/>
      <c r="G2" s="896"/>
      <c r="H2" s="896"/>
      <c r="I2" s="896"/>
      <c r="J2" s="896"/>
      <c r="K2" s="896"/>
      <c r="L2" s="896"/>
      <c r="M2" s="896"/>
      <c r="N2" s="897"/>
      <c r="O2" s="14"/>
    </row>
    <row r="3" spans="1:16" s="343" customFormat="1" ht="183" customHeight="1">
      <c r="A3" s="898" t="s">
        <v>444</v>
      </c>
      <c r="B3" s="899"/>
      <c r="C3" s="899"/>
      <c r="D3" s="899"/>
      <c r="E3" s="899"/>
      <c r="F3" s="899"/>
      <c r="G3" s="899"/>
      <c r="H3" s="899"/>
      <c r="I3" s="899"/>
      <c r="J3" s="899"/>
      <c r="K3" s="899"/>
      <c r="L3" s="899"/>
      <c r="M3" s="899"/>
      <c r="N3" s="900"/>
      <c r="O3" s="14"/>
    </row>
    <row r="4" spans="1:16" s="582" customFormat="1" ht="45" customHeight="1">
      <c r="A4" s="901" t="s">
        <v>445</v>
      </c>
      <c r="B4" s="902"/>
      <c r="C4" s="902"/>
      <c r="D4" s="902"/>
      <c r="E4" s="902"/>
      <c r="F4" s="902"/>
      <c r="G4" s="902"/>
      <c r="H4" s="902"/>
      <c r="I4" s="902"/>
      <c r="J4" s="902"/>
      <c r="K4" s="902"/>
      <c r="L4" s="902"/>
      <c r="M4" s="902"/>
      <c r="N4" s="903"/>
      <c r="O4" s="14"/>
    </row>
    <row r="5" spans="1:16" ht="155.4" customHeight="1" thickBot="1">
      <c r="A5" s="892" t="s">
        <v>446</v>
      </c>
      <c r="B5" s="893"/>
      <c r="C5" s="893"/>
      <c r="D5" s="893"/>
      <c r="E5" s="893"/>
      <c r="F5" s="893"/>
      <c r="G5" s="893"/>
      <c r="H5" s="893"/>
      <c r="I5" s="893"/>
      <c r="J5" s="893"/>
      <c r="K5" s="893"/>
      <c r="L5" s="893"/>
      <c r="M5" s="893"/>
      <c r="N5" s="894"/>
      <c r="O5" s="58"/>
    </row>
    <row r="6" spans="1:16" ht="48" customHeight="1">
      <c r="A6" s="886" t="s">
        <v>447</v>
      </c>
      <c r="B6" s="887"/>
      <c r="C6" s="887"/>
      <c r="D6" s="887"/>
      <c r="E6" s="887"/>
      <c r="F6" s="887"/>
      <c r="G6" s="887"/>
      <c r="H6" s="887"/>
      <c r="I6" s="887"/>
      <c r="J6" s="887"/>
      <c r="K6" s="887"/>
      <c r="L6" s="887"/>
      <c r="M6" s="887"/>
      <c r="N6" s="888"/>
    </row>
    <row r="7" spans="1:16" ht="187.8" customHeight="1" thickBot="1">
      <c r="A7" s="889" t="s">
        <v>448</v>
      </c>
      <c r="B7" s="890"/>
      <c r="C7" s="890"/>
      <c r="D7" s="890"/>
      <c r="E7" s="890"/>
      <c r="F7" s="890"/>
      <c r="G7" s="890"/>
      <c r="H7" s="890"/>
      <c r="I7" s="890"/>
      <c r="J7" s="890"/>
      <c r="K7" s="890"/>
      <c r="L7" s="890"/>
      <c r="M7" s="890"/>
      <c r="N7" s="891"/>
      <c r="O7" s="52"/>
    </row>
    <row r="8" spans="1:16" ht="49.2" customHeight="1">
      <c r="A8" s="880" t="s">
        <v>449</v>
      </c>
      <c r="B8" s="881"/>
      <c r="C8" s="881"/>
      <c r="D8" s="881"/>
      <c r="E8" s="881"/>
      <c r="F8" s="881"/>
      <c r="G8" s="881"/>
      <c r="H8" s="881"/>
      <c r="I8" s="881"/>
      <c r="J8" s="881"/>
      <c r="K8" s="881"/>
      <c r="L8" s="881"/>
      <c r="M8" s="881"/>
      <c r="N8" s="882"/>
    </row>
    <row r="9" spans="1:16" ht="340.8" customHeight="1" thickBot="1">
      <c r="A9" s="904" t="s">
        <v>450</v>
      </c>
      <c r="B9" s="905"/>
      <c r="C9" s="905"/>
      <c r="D9" s="905"/>
      <c r="E9" s="905"/>
      <c r="F9" s="905"/>
      <c r="G9" s="905"/>
      <c r="H9" s="905"/>
      <c r="I9" s="905"/>
      <c r="J9" s="905"/>
      <c r="K9" s="905"/>
      <c r="L9" s="905"/>
      <c r="M9" s="905"/>
      <c r="N9" s="906"/>
      <c r="O9" s="58"/>
    </row>
    <row r="10" spans="1:16" s="194" customFormat="1" ht="42" customHeight="1">
      <c r="A10" s="910" t="s">
        <v>451</v>
      </c>
      <c r="B10" s="887"/>
      <c r="C10" s="887"/>
      <c r="D10" s="887"/>
      <c r="E10" s="887"/>
      <c r="F10" s="887"/>
      <c r="G10" s="887"/>
      <c r="H10" s="887"/>
      <c r="I10" s="887"/>
      <c r="J10" s="887"/>
      <c r="K10" s="887"/>
      <c r="L10" s="887"/>
      <c r="M10" s="887"/>
      <c r="N10" s="888"/>
      <c r="O10" s="58"/>
    </row>
    <row r="11" spans="1:16" s="194" customFormat="1" ht="157.80000000000001" customHeight="1" thickBot="1">
      <c r="A11" s="889" t="s">
        <v>452</v>
      </c>
      <c r="B11" s="890"/>
      <c r="C11" s="890"/>
      <c r="D11" s="890"/>
      <c r="E11" s="890"/>
      <c r="F11" s="890"/>
      <c r="G11" s="890"/>
      <c r="H11" s="890"/>
      <c r="I11" s="890"/>
      <c r="J11" s="890"/>
      <c r="K11" s="890"/>
      <c r="L11" s="890"/>
      <c r="M11" s="890"/>
      <c r="N11" s="891"/>
      <c r="O11" s="58"/>
    </row>
    <row r="12" spans="1:16" s="146" customFormat="1" ht="45.6" hidden="1" customHeight="1">
      <c r="A12" s="916"/>
      <c r="B12" s="917"/>
      <c r="C12" s="917"/>
      <c r="D12" s="917"/>
      <c r="E12" s="917"/>
      <c r="F12" s="917"/>
      <c r="G12" s="917"/>
      <c r="H12" s="917"/>
      <c r="I12" s="917"/>
      <c r="J12" s="917"/>
      <c r="K12" s="917"/>
      <c r="L12" s="917"/>
      <c r="M12" s="917"/>
      <c r="N12" s="918"/>
      <c r="O12" s="615"/>
    </row>
    <row r="13" spans="1:16" s="146" customFormat="1" ht="76.2" hidden="1" customHeight="1" thickBot="1">
      <c r="A13" s="919"/>
      <c r="B13" s="920"/>
      <c r="C13" s="920"/>
      <c r="D13" s="920"/>
      <c r="E13" s="920"/>
      <c r="F13" s="920"/>
      <c r="G13" s="920"/>
      <c r="H13" s="920"/>
      <c r="I13" s="920"/>
      <c r="J13" s="920"/>
      <c r="K13" s="920"/>
      <c r="L13" s="920"/>
      <c r="M13" s="920"/>
      <c r="N13" s="921"/>
      <c r="O13" s="615"/>
    </row>
    <row r="14" spans="1:16" s="146" customFormat="1" ht="27" customHeight="1">
      <c r="A14" s="142"/>
      <c r="B14" s="143"/>
      <c r="C14" s="143"/>
      <c r="D14" s="143"/>
      <c r="E14" s="143"/>
      <c r="F14" s="143"/>
      <c r="G14" s="143"/>
      <c r="H14" s="143"/>
      <c r="I14" s="143"/>
      <c r="J14" s="143"/>
      <c r="K14" s="143"/>
      <c r="L14" s="143"/>
      <c r="M14" s="143"/>
      <c r="N14" s="144"/>
      <c r="O14" s="145"/>
    </row>
    <row r="15" spans="1:16" s="146" customFormat="1" ht="27" customHeight="1" thickBot="1">
      <c r="A15" s="142"/>
      <c r="B15" s="143"/>
      <c r="C15" s="143"/>
      <c r="D15" s="143"/>
      <c r="E15" s="143"/>
      <c r="F15" s="143"/>
      <c r="G15" s="143"/>
      <c r="H15" s="143"/>
      <c r="I15" s="143"/>
      <c r="J15" s="143"/>
      <c r="K15" s="143"/>
      <c r="L15" s="143"/>
      <c r="M15" s="143"/>
      <c r="N15" s="144"/>
      <c r="O15" s="145"/>
    </row>
    <row r="16" spans="1:16" ht="49.2" customHeight="1">
      <c r="A16" s="911" t="s">
        <v>312</v>
      </c>
      <c r="B16" s="911"/>
      <c r="C16" s="911"/>
      <c r="D16" s="911"/>
      <c r="E16" s="911"/>
      <c r="F16" s="911"/>
      <c r="G16" s="911"/>
      <c r="H16" s="911"/>
      <c r="I16" s="911"/>
      <c r="J16" s="911"/>
      <c r="K16" s="911"/>
      <c r="L16" s="911"/>
      <c r="M16" s="911"/>
      <c r="N16" s="912"/>
      <c r="P16" s="53"/>
    </row>
    <row r="17" spans="1:16" ht="21.6" customHeight="1" thickBot="1">
      <c r="A17" s="907" t="s">
        <v>289</v>
      </c>
      <c r="B17" s="908"/>
      <c r="C17" s="908"/>
      <c r="D17" s="908"/>
      <c r="E17" s="908"/>
      <c r="F17" s="908"/>
      <c r="G17" s="908"/>
      <c r="H17" s="908"/>
      <c r="I17" s="908"/>
      <c r="J17" s="908"/>
      <c r="K17" s="908"/>
      <c r="L17" s="908"/>
      <c r="M17" s="908"/>
      <c r="N17" s="909"/>
      <c r="O17" s="65" t="s">
        <v>218</v>
      </c>
      <c r="P17" s="53"/>
    </row>
    <row r="18" spans="1:16" s="293" customFormat="1" ht="198" customHeight="1" thickBot="1">
      <c r="A18" s="913" t="s">
        <v>295</v>
      </c>
      <c r="B18" s="914"/>
      <c r="C18" s="914"/>
      <c r="D18" s="914"/>
      <c r="E18" s="914"/>
      <c r="F18" s="914"/>
      <c r="G18" s="914"/>
      <c r="H18" s="914"/>
      <c r="I18" s="914"/>
      <c r="J18" s="914"/>
      <c r="K18" s="914"/>
      <c r="L18" s="914"/>
      <c r="M18" s="914"/>
      <c r="N18" s="915"/>
      <c r="O18" s="14" t="s">
        <v>218</v>
      </c>
      <c r="P18" s="53"/>
    </row>
    <row r="19" spans="1:16" ht="50.4" customHeight="1" thickBot="1">
      <c r="A19" s="59"/>
      <c r="B19" s="60"/>
      <c r="C19" s="60"/>
      <c r="D19" s="60"/>
      <c r="E19" s="60"/>
      <c r="F19" s="60"/>
      <c r="G19" s="60"/>
      <c r="H19" s="60"/>
      <c r="I19" s="60"/>
      <c r="J19" s="60"/>
      <c r="K19" s="60"/>
      <c r="L19" s="60"/>
      <c r="M19" s="60"/>
      <c r="N19" s="61"/>
      <c r="P19" s="53"/>
    </row>
    <row r="20" spans="1:16" ht="45.6" customHeight="1">
      <c r="A20" s="842" t="s">
        <v>29</v>
      </c>
      <c r="B20" s="843"/>
      <c r="C20" s="843"/>
      <c r="D20" s="843"/>
      <c r="E20" s="843"/>
      <c r="F20" s="843"/>
      <c r="G20" s="843"/>
      <c r="H20" s="843"/>
      <c r="I20" s="843"/>
      <c r="J20" s="843"/>
      <c r="K20" s="843"/>
      <c r="L20" s="843"/>
      <c r="M20" s="843"/>
      <c r="N20" s="843"/>
      <c r="O20" s="54"/>
      <c r="P20" s="49"/>
    </row>
    <row r="21" spans="1:16" ht="40.200000000000003" customHeight="1">
      <c r="A21" s="844" t="s">
        <v>27</v>
      </c>
      <c r="B21" s="845"/>
      <c r="C21" s="845"/>
      <c r="D21" s="845"/>
      <c r="E21" s="845"/>
      <c r="F21" s="845"/>
      <c r="G21" s="845"/>
      <c r="H21" s="845"/>
      <c r="I21" s="845"/>
      <c r="J21" s="845"/>
      <c r="K21" s="845"/>
      <c r="L21" s="845"/>
      <c r="M21" s="845"/>
      <c r="N21" s="845"/>
      <c r="O21" s="54"/>
      <c r="P21" s="49"/>
    </row>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row r="1027" ht="18.600000000000001" customHeight="1"/>
  </sheetData>
  <mergeCells count="18">
    <mergeCell ref="A9:N9"/>
    <mergeCell ref="A21:N21"/>
    <mergeCell ref="A20:N20"/>
    <mergeCell ref="A17:N17"/>
    <mergeCell ref="A10:N10"/>
    <mergeCell ref="A11:N11"/>
    <mergeCell ref="A16:N16"/>
    <mergeCell ref="A18:N18"/>
    <mergeCell ref="A12:N12"/>
    <mergeCell ref="A13:N13"/>
    <mergeCell ref="A8:N8"/>
    <mergeCell ref="A1:N1"/>
    <mergeCell ref="A6:N6"/>
    <mergeCell ref="A7:N7"/>
    <mergeCell ref="A5:N5"/>
    <mergeCell ref="A2:N2"/>
    <mergeCell ref="A3:N3"/>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6" sqref="A6"/>
    </sheetView>
  </sheetViews>
  <sheetFormatPr defaultColWidth="9" defaultRowHeight="14.4"/>
  <cols>
    <col min="1" max="1" width="205.44140625" style="6" customWidth="1"/>
    <col min="2" max="2" width="33.109375" style="4" hidden="1" customWidth="1"/>
    <col min="3" max="3" width="23.109375" style="5" hidden="1" customWidth="1"/>
    <col min="4" max="16384" width="9" style="7"/>
  </cols>
  <sheetData>
    <row r="1" spans="1:14" s="57" customFormat="1" ht="46.2" customHeight="1" thickBot="1">
      <c r="A1" s="215" t="s">
        <v>314</v>
      </c>
      <c r="B1" s="55" t="s">
        <v>0</v>
      </c>
      <c r="C1" s="56" t="s">
        <v>2</v>
      </c>
    </row>
    <row r="2" spans="1:14" s="53" customFormat="1" ht="53.25" customHeight="1">
      <c r="A2" s="605" t="s">
        <v>453</v>
      </c>
      <c r="B2" s="3"/>
      <c r="C2" s="922"/>
    </row>
    <row r="3" spans="1:14" s="53" customFormat="1" ht="142.19999999999999" customHeight="1">
      <c r="A3" s="558" t="s">
        <v>454</v>
      </c>
      <c r="B3" s="66"/>
      <c r="C3" s="923"/>
    </row>
    <row r="4" spans="1:14" s="53" customFormat="1" ht="27.6" customHeight="1" thickBot="1">
      <c r="A4" s="182" t="s">
        <v>455</v>
      </c>
    </row>
    <row r="5" spans="1:14" s="53" customFormat="1" ht="53.25" customHeight="1">
      <c r="A5" s="586" t="s">
        <v>457</v>
      </c>
      <c r="B5" s="3"/>
      <c r="C5" s="922"/>
    </row>
    <row r="6" spans="1:14" s="53" customFormat="1" ht="207" customHeight="1">
      <c r="A6" s="559" t="s">
        <v>456</v>
      </c>
      <c r="B6" s="66"/>
      <c r="C6" s="923"/>
      <c r="D6" t="s">
        <v>218</v>
      </c>
    </row>
    <row r="7" spans="1:14" s="53" customFormat="1" ht="43.2" customHeight="1" thickBot="1">
      <c r="A7" s="182" t="s">
        <v>458</v>
      </c>
    </row>
    <row r="8" spans="1:14" s="53" customFormat="1" ht="67.8" hidden="1" customHeight="1">
      <c r="A8" s="587"/>
      <c r="B8" s="270"/>
      <c r="C8" s="922"/>
    </row>
    <row r="9" spans="1:14" s="53" customFormat="1" ht="160.80000000000001" hidden="1" customHeight="1">
      <c r="A9" s="557"/>
      <c r="B9" s="271"/>
      <c r="C9" s="923"/>
    </row>
    <row r="10" spans="1:14" s="53" customFormat="1" ht="32.4" hidden="1" customHeight="1" thickBot="1">
      <c r="A10" s="272"/>
    </row>
    <row r="11" spans="1:14" s="53" customFormat="1" ht="53.25" hidden="1" customHeight="1">
      <c r="A11" s="325"/>
      <c r="B11" s="323"/>
      <c r="C11" s="323"/>
      <c r="D11" s="323"/>
      <c r="E11" s="323"/>
      <c r="F11" s="323"/>
      <c r="G11" s="323"/>
      <c r="H11" s="323"/>
      <c r="I11" s="323"/>
      <c r="J11" s="323"/>
      <c r="K11" s="323"/>
      <c r="L11" s="323"/>
      <c r="M11" s="323"/>
      <c r="N11" s="324"/>
    </row>
    <row r="12" spans="1:14" s="53" customFormat="1" ht="249.6" hidden="1" customHeight="1" thickBot="1">
      <c r="A12" s="333"/>
      <c r="B12" s="334"/>
      <c r="C12" s="334"/>
      <c r="D12" s="334"/>
      <c r="E12" s="334"/>
      <c r="F12" s="334"/>
      <c r="G12" s="334"/>
      <c r="H12" s="334"/>
      <c r="I12" s="334"/>
      <c r="J12" s="334"/>
      <c r="K12" s="334"/>
      <c r="L12" s="334"/>
      <c r="M12" s="334"/>
      <c r="N12" s="335"/>
    </row>
    <row r="13" spans="1:14" s="53" customFormat="1" ht="42.6" hidden="1" customHeight="1" thickBot="1">
      <c r="A13" s="182"/>
    </row>
    <row r="14" spans="1:14" s="53" customFormat="1" ht="42.6" hidden="1" customHeight="1">
      <c r="A14" s="297"/>
    </row>
    <row r="15" spans="1:14" s="53" customFormat="1" ht="39" hidden="1" customHeight="1">
      <c r="A15" s="53" t="s">
        <v>225</v>
      </c>
    </row>
    <row r="16" spans="1:14" s="53" customFormat="1" ht="32.25" hidden="1" customHeight="1">
      <c r="A16" s="53" t="s">
        <v>226</v>
      </c>
    </row>
    <row r="17" spans="1:3" s="53" customFormat="1" ht="36.75" customHeight="1">
      <c r="A17" s="6"/>
      <c r="B17" s="4"/>
      <c r="C17" s="5"/>
    </row>
    <row r="18" spans="1:3" s="53" customFormat="1" ht="33" customHeight="1">
      <c r="A18" s="6"/>
      <c r="B18" s="4"/>
      <c r="C18" s="5"/>
    </row>
    <row r="19" spans="1:3" s="53" customFormat="1" ht="36.75" customHeight="1">
      <c r="A19" s="6"/>
      <c r="B19" s="4"/>
      <c r="C19" s="5"/>
    </row>
    <row r="20" spans="1:3" s="53" customFormat="1" ht="36.75" customHeight="1">
      <c r="A20" s="6"/>
      <c r="B20" s="4"/>
      <c r="C20" s="5"/>
    </row>
    <row r="21" spans="1:3" s="53" customFormat="1" ht="25.5" customHeight="1">
      <c r="A21" s="6"/>
      <c r="B21" s="4"/>
      <c r="C21" s="5"/>
    </row>
    <row r="22" spans="1:3" s="53" customFormat="1" ht="32.25" customHeight="1">
      <c r="A22" s="6"/>
      <c r="B22" s="4"/>
      <c r="C22" s="5"/>
    </row>
    <row r="23" spans="1:3" s="53" customFormat="1" ht="30.75" customHeight="1">
      <c r="A23" s="6"/>
      <c r="B23" s="4"/>
      <c r="C23" s="5"/>
    </row>
    <row r="24" spans="1:3" s="53" customFormat="1" ht="42.75" customHeight="1">
      <c r="A24" s="6"/>
      <c r="B24" s="4"/>
      <c r="C24" s="5"/>
    </row>
    <row r="25" spans="1:3" s="53" customFormat="1" ht="43.5" customHeight="1">
      <c r="A25" s="6"/>
      <c r="B25" s="4"/>
      <c r="C25" s="5"/>
    </row>
    <row r="26" spans="1:3" s="53" customFormat="1" ht="27.75" customHeight="1">
      <c r="A26" s="6"/>
      <c r="B26" s="4"/>
      <c r="C26" s="5"/>
    </row>
    <row r="27" spans="1:3" s="53" customFormat="1" ht="30.75" customHeight="1">
      <c r="A27" s="6"/>
      <c r="B27" s="4"/>
      <c r="C27" s="5"/>
    </row>
    <row r="28" spans="1:3" s="8" customFormat="1" ht="29.25" customHeight="1">
      <c r="A28" s="6"/>
      <c r="B28" s="4"/>
      <c r="C28" s="5"/>
    </row>
    <row r="29" spans="1:3" ht="27" customHeight="1"/>
    <row r="30" spans="1:3" ht="27" customHeight="1"/>
    <row r="31" spans="1:3" s="53" customFormat="1" ht="27" customHeight="1">
      <c r="A31" s="6"/>
      <c r="B31" s="4"/>
      <c r="C31" s="5"/>
    </row>
    <row r="32" spans="1:3" s="53" customFormat="1" ht="27" customHeight="1">
      <c r="A32" s="6"/>
      <c r="B32" s="4"/>
      <c r="C32" s="5"/>
    </row>
    <row r="33" spans="1:3" s="53" customFormat="1" ht="27" customHeight="1">
      <c r="A33" s="6"/>
      <c r="B33" s="4"/>
      <c r="C33" s="5"/>
    </row>
    <row r="34" spans="1:3" s="53" customFormat="1" ht="27" customHeight="1">
      <c r="A34" s="6"/>
      <c r="B34" s="4"/>
      <c r="C34" s="5"/>
    </row>
    <row r="35" spans="1:3" s="53" customFormat="1" ht="27" customHeight="1">
      <c r="A35" s="6"/>
      <c r="B35" s="4"/>
      <c r="C35" s="5"/>
    </row>
    <row r="36" spans="1:3" s="53" customFormat="1" ht="27" customHeight="1">
      <c r="A36" s="6"/>
      <c r="B36" s="4"/>
      <c r="C36" s="5"/>
    </row>
    <row r="37" spans="1:3" s="53" customFormat="1" ht="27" customHeight="1">
      <c r="A37" s="6"/>
      <c r="B37" s="4"/>
      <c r="C37" s="5"/>
    </row>
  </sheetData>
  <mergeCells count="3">
    <mergeCell ref="C2:C3"/>
    <mergeCell ref="C5:C6"/>
    <mergeCell ref="C8:C9"/>
  </mergeCells>
  <phoneticPr fontId="16"/>
  <hyperlinks>
    <hyperlink ref="A7" r:id="rId1" xr:uid="{8E070D0E-EDB5-4B9E-BBEE-C66F352418D4}"/>
  </hyperlinks>
  <pageMargins left="0" right="0" top="0.19685039370078741" bottom="0.39370078740157483" header="0" footer="0.19685039370078741"/>
  <pageSetup paperSize="8" scale="55"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Y104"/>
  <sheetViews>
    <sheetView view="pageBreakPreview" zoomScaleNormal="94" zoomScaleSheetLayoutView="100" workbookViewId="0">
      <selection activeCell="W19" sqref="W19"/>
    </sheetView>
  </sheetViews>
  <sheetFormatPr defaultColWidth="8.88671875" defaultRowHeight="13.2"/>
  <cols>
    <col min="1" max="1" width="3.109375" style="195" customWidth="1"/>
    <col min="2" max="2" width="2.6640625" style="195" customWidth="1"/>
    <col min="3" max="4" width="14.77734375" style="195" customWidth="1"/>
    <col min="5" max="5" width="14.77734375" style="355" customWidth="1"/>
    <col min="6" max="6" width="8.88671875" style="355"/>
    <col min="7" max="7" width="5.21875" style="355" customWidth="1"/>
    <col min="8" max="8" width="12.5546875" style="195" customWidth="1"/>
    <col min="9" max="9" width="8.88671875" style="195"/>
    <col min="10" max="10" width="6.33203125" style="195" customWidth="1"/>
    <col min="11" max="13" width="8.88671875" style="195"/>
    <col min="14" max="14" width="4.33203125" style="195" customWidth="1"/>
    <col min="15" max="15" width="6.44140625" style="195" customWidth="1"/>
    <col min="16" max="19" width="8.88671875" style="195"/>
    <col min="20" max="20" width="2.21875" style="195" customWidth="1"/>
    <col min="21" max="24" width="8.88671875" style="195"/>
    <col min="25" max="25" width="5.44140625" style="195" customWidth="1"/>
    <col min="26" max="16384" width="8.88671875" style="195"/>
  </cols>
  <sheetData>
    <row r="1" spans="1:25" ht="39.6" customHeight="1">
      <c r="A1" s="347"/>
      <c r="B1" s="347"/>
      <c r="C1" s="347"/>
      <c r="D1" s="663"/>
      <c r="E1" s="663"/>
      <c r="F1" s="663"/>
      <c r="G1" s="663"/>
      <c r="H1" s="663"/>
      <c r="I1" s="663"/>
      <c r="J1" s="664"/>
      <c r="K1" s="664"/>
      <c r="L1" s="664"/>
      <c r="M1" s="664"/>
      <c r="N1" s="664"/>
      <c r="O1" s="664"/>
      <c r="P1" s="664"/>
      <c r="Q1" s="347"/>
      <c r="R1" s="347"/>
      <c r="S1" s="347"/>
      <c r="T1" s="347"/>
      <c r="U1" s="348"/>
      <c r="V1" s="348"/>
      <c r="W1" s="348"/>
      <c r="X1" s="348"/>
      <c r="Y1" s="348"/>
    </row>
    <row r="2" spans="1:25" ht="37.200000000000003" customHeight="1" thickBot="1">
      <c r="A2" s="347"/>
      <c r="B2" s="347"/>
      <c r="C2" s="484" t="s">
        <v>260</v>
      </c>
      <c r="D2" s="484"/>
      <c r="E2" s="484"/>
      <c r="F2" s="484"/>
      <c r="G2" s="484"/>
      <c r="H2" s="484"/>
      <c r="I2" s="484"/>
      <c r="J2" s="484"/>
      <c r="K2" s="484"/>
      <c r="L2" s="484"/>
      <c r="M2" s="484"/>
      <c r="N2" s="347"/>
      <c r="O2" s="347"/>
      <c r="P2" s="347"/>
      <c r="Q2" s="347"/>
      <c r="R2" s="347"/>
      <c r="S2" s="464"/>
      <c r="T2" s="348"/>
      <c r="U2" s="348"/>
      <c r="V2" s="348"/>
      <c r="W2" s="348"/>
      <c r="X2" s="348"/>
      <c r="Y2" s="348"/>
    </row>
    <row r="3" spans="1:25" ht="32.4" customHeight="1" thickTop="1">
      <c r="A3" s="347"/>
      <c r="B3" s="347"/>
      <c r="C3" s="347"/>
      <c r="D3" s="347"/>
      <c r="E3" s="347"/>
      <c r="F3" s="347"/>
      <c r="G3" s="347"/>
      <c r="H3" s="347"/>
      <c r="I3" s="347"/>
      <c r="J3" s="347"/>
      <c r="K3" s="347"/>
      <c r="L3" s="347"/>
      <c r="M3" s="347"/>
      <c r="N3" s="485"/>
      <c r="O3" s="486"/>
      <c r="P3" s="486"/>
      <c r="Q3" s="486"/>
      <c r="R3" s="486"/>
      <c r="S3" s="487"/>
      <c r="T3" s="488"/>
      <c r="U3" s="348"/>
      <c r="V3" s="348"/>
      <c r="W3" s="348"/>
      <c r="X3" s="348"/>
      <c r="Y3" s="348"/>
    </row>
    <row r="4" spans="1:25" ht="11.4" customHeight="1">
      <c r="A4" s="347"/>
      <c r="B4" s="347"/>
      <c r="C4" s="347"/>
      <c r="D4" s="347"/>
      <c r="E4" s="347"/>
      <c r="F4" s="347"/>
      <c r="G4" s="347"/>
      <c r="H4" s="347"/>
      <c r="I4" s="347"/>
      <c r="J4" s="347"/>
      <c r="K4" s="347"/>
      <c r="L4" s="347"/>
      <c r="M4" s="347"/>
      <c r="N4" s="489"/>
      <c r="O4" s="490"/>
      <c r="P4" s="490"/>
      <c r="Q4" s="490"/>
      <c r="R4" s="490"/>
      <c r="S4" s="490"/>
      <c r="T4" s="491"/>
      <c r="U4" s="348"/>
      <c r="V4" s="348"/>
      <c r="W4" s="348"/>
      <c r="X4" s="348"/>
      <c r="Y4" s="348"/>
    </row>
    <row r="5" spans="1:25" ht="23.4" customHeight="1">
      <c r="A5" s="347"/>
      <c r="B5" s="347"/>
      <c r="C5" s="347"/>
      <c r="D5" s="347"/>
      <c r="E5" s="347"/>
      <c r="F5" s="347"/>
      <c r="G5" s="347"/>
      <c r="H5" s="347"/>
      <c r="I5" s="347"/>
      <c r="J5" s="347"/>
      <c r="K5" s="347"/>
      <c r="L5" s="347"/>
      <c r="M5" s="347"/>
      <c r="N5" s="489"/>
      <c r="O5" s="490"/>
      <c r="P5" s="490"/>
      <c r="Q5" s="490"/>
      <c r="R5" s="490"/>
      <c r="S5" s="490"/>
      <c r="T5" s="491"/>
      <c r="U5" s="348"/>
      <c r="V5" s="348"/>
      <c r="W5" s="348"/>
      <c r="X5" s="348"/>
      <c r="Y5" s="348"/>
    </row>
    <row r="6" spans="1:25" ht="16.2">
      <c r="A6" s="347"/>
      <c r="B6" s="347"/>
      <c r="C6" s="347"/>
      <c r="D6" s="347"/>
      <c r="E6" s="347"/>
      <c r="F6" s="347"/>
      <c r="G6" s="347"/>
      <c r="H6" s="347"/>
      <c r="I6" s="347"/>
      <c r="J6" s="347"/>
      <c r="K6" s="347"/>
      <c r="L6" s="347"/>
      <c r="M6" s="347"/>
      <c r="N6" s="489"/>
      <c r="O6" s="490"/>
      <c r="P6" s="490"/>
      <c r="Q6" s="490"/>
      <c r="R6" s="490"/>
      <c r="S6" s="490"/>
      <c r="T6" s="491"/>
      <c r="U6" s="348"/>
      <c r="V6" s="348"/>
      <c r="W6" s="348"/>
      <c r="X6" s="348"/>
      <c r="Y6" s="348"/>
    </row>
    <row r="7" spans="1:25" ht="11.4" customHeight="1">
      <c r="A7" s="347"/>
      <c r="B7" s="347"/>
      <c r="C7" s="347"/>
      <c r="D7" s="347"/>
      <c r="E7" s="347"/>
      <c r="F7" s="347"/>
      <c r="G7" s="347"/>
      <c r="H7" s="347"/>
      <c r="I7" s="347"/>
      <c r="J7" s="347"/>
      <c r="K7" s="347"/>
      <c r="L7" s="347"/>
      <c r="M7" s="347"/>
      <c r="N7" s="489"/>
      <c r="O7" s="490"/>
      <c r="P7" s="490"/>
      <c r="Q7" s="490"/>
      <c r="R7" s="490"/>
      <c r="S7" s="665"/>
      <c r="T7" s="666"/>
      <c r="U7" s="348"/>
      <c r="V7" s="348"/>
      <c r="W7" s="348"/>
      <c r="X7" s="348"/>
      <c r="Y7" s="348"/>
    </row>
    <row r="8" spans="1:25" ht="16.2" customHeight="1">
      <c r="A8" s="347"/>
      <c r="B8" s="347"/>
      <c r="C8" s="347"/>
      <c r="D8" s="347"/>
      <c r="E8" s="347"/>
      <c r="F8" s="347"/>
      <c r="G8" s="347"/>
      <c r="H8" s="347"/>
      <c r="I8" s="347"/>
      <c r="J8" s="347"/>
      <c r="K8" s="347"/>
      <c r="L8" s="347"/>
      <c r="M8" s="347"/>
      <c r="N8" s="489"/>
      <c r="O8" s="490"/>
      <c r="P8" s="490"/>
      <c r="Q8" s="490"/>
      <c r="R8" s="490"/>
      <c r="S8" s="665"/>
      <c r="T8" s="666"/>
      <c r="U8" s="348"/>
      <c r="V8" s="348"/>
      <c r="W8" s="348"/>
      <c r="X8" s="348"/>
      <c r="Y8" s="348"/>
    </row>
    <row r="9" spans="1:25" ht="16.2" customHeight="1">
      <c r="A9" s="347"/>
      <c r="B9" s="347"/>
      <c r="C9" s="347"/>
      <c r="D9" s="347"/>
      <c r="E9" s="347"/>
      <c r="F9" s="347"/>
      <c r="G9" s="347"/>
      <c r="H9" s="347"/>
      <c r="I9" s="347"/>
      <c r="J9" s="347"/>
      <c r="K9" s="347"/>
      <c r="L9" s="347"/>
      <c r="M9" s="347"/>
      <c r="N9" s="489"/>
      <c r="O9" s="490"/>
      <c r="P9" s="490"/>
      <c r="Q9" s="490"/>
      <c r="R9" s="490"/>
      <c r="S9" s="665"/>
      <c r="T9" s="666"/>
      <c r="U9" s="348"/>
      <c r="V9" s="348"/>
      <c r="W9" s="348"/>
      <c r="X9" s="348"/>
      <c r="Y9" s="348"/>
    </row>
    <row r="10" spans="1:25" ht="11.4" customHeight="1">
      <c r="A10" s="347"/>
      <c r="B10" s="347"/>
      <c r="C10" s="347"/>
      <c r="D10" s="347"/>
      <c r="E10" s="347"/>
      <c r="F10" s="347"/>
      <c r="G10" s="347"/>
      <c r="H10" s="347"/>
      <c r="I10" s="347"/>
      <c r="J10" s="347"/>
      <c r="K10" s="347"/>
      <c r="L10" s="347"/>
      <c r="M10" s="347"/>
      <c r="N10" s="489"/>
      <c r="O10" s="490"/>
      <c r="P10" s="490"/>
      <c r="Q10" s="490"/>
      <c r="R10" s="490"/>
      <c r="S10" s="665"/>
      <c r="T10" s="666"/>
      <c r="U10" s="348"/>
      <c r="V10" s="348"/>
      <c r="W10" s="348"/>
      <c r="X10" s="348"/>
      <c r="Y10" s="348"/>
    </row>
    <row r="11" spans="1:25" ht="107.4" customHeight="1">
      <c r="A11" s="347"/>
      <c r="B11" s="347"/>
      <c r="C11" s="347"/>
      <c r="D11" s="347"/>
      <c r="E11" s="347"/>
      <c r="F11" s="347"/>
      <c r="G11" s="347"/>
      <c r="H11" s="347"/>
      <c r="I11" s="347"/>
      <c r="J11" s="347"/>
      <c r="K11" s="347"/>
      <c r="L11" s="347"/>
      <c r="M11" s="347"/>
      <c r="N11" s="489"/>
      <c r="O11" s="490"/>
      <c r="P11" s="490"/>
      <c r="Q11" s="490"/>
      <c r="R11" s="490"/>
      <c r="S11" s="665"/>
      <c r="T11" s="666"/>
      <c r="U11" s="348"/>
      <c r="V11" s="348"/>
      <c r="W11" s="348"/>
      <c r="X11" s="348"/>
      <c r="Y11" s="348"/>
    </row>
    <row r="12" spans="1:25" ht="16.2">
      <c r="A12" s="347"/>
      <c r="B12" s="347"/>
      <c r="C12" s="347"/>
      <c r="D12" s="347"/>
      <c r="E12" s="347"/>
      <c r="F12" s="347"/>
      <c r="G12" s="347"/>
      <c r="H12" s="347"/>
      <c r="I12" s="347"/>
      <c r="J12" s="347"/>
      <c r="K12" s="347"/>
      <c r="L12" s="347"/>
      <c r="M12" s="347"/>
      <c r="N12" s="489"/>
      <c r="O12" s="490"/>
      <c r="P12" s="490"/>
      <c r="Q12" s="490"/>
      <c r="R12" s="490"/>
      <c r="S12" s="490"/>
      <c r="T12" s="491"/>
      <c r="U12" s="348"/>
      <c r="V12" s="348"/>
      <c r="W12" s="348"/>
      <c r="X12" s="348"/>
      <c r="Y12" s="348"/>
    </row>
    <row r="13" spans="1:25" ht="11.4" customHeight="1">
      <c r="A13" s="347"/>
      <c r="B13" s="347"/>
      <c r="C13" s="347"/>
      <c r="D13" s="347"/>
      <c r="E13" s="347"/>
      <c r="F13" s="347"/>
      <c r="G13" s="347"/>
      <c r="H13" s="347"/>
      <c r="I13" s="347"/>
      <c r="J13" s="347"/>
      <c r="K13" s="347"/>
      <c r="L13" s="347"/>
      <c r="M13" s="347"/>
      <c r="N13" s="489"/>
      <c r="O13" s="490"/>
      <c r="P13" s="490"/>
      <c r="Q13" s="490"/>
      <c r="R13" s="490"/>
      <c r="S13" s="490"/>
      <c r="T13" s="491"/>
      <c r="U13" s="348"/>
      <c r="V13" s="348"/>
      <c r="W13" s="348"/>
      <c r="X13" s="348"/>
      <c r="Y13" s="348"/>
    </row>
    <row r="14" spans="1:25" ht="24" customHeight="1">
      <c r="A14" s="347"/>
      <c r="B14" s="347"/>
      <c r="C14" s="347"/>
      <c r="D14" s="347"/>
      <c r="E14" s="347"/>
      <c r="F14" s="347"/>
      <c r="G14" s="347"/>
      <c r="H14" s="347"/>
      <c r="I14" s="347"/>
      <c r="J14" s="347"/>
      <c r="K14" s="347"/>
      <c r="L14" s="347"/>
      <c r="M14" s="347"/>
      <c r="N14" s="489"/>
      <c r="O14" s="490"/>
      <c r="P14" s="490"/>
      <c r="Q14" s="490"/>
      <c r="R14" s="490"/>
      <c r="S14" s="490"/>
      <c r="T14" s="491"/>
      <c r="U14" s="348"/>
      <c r="V14" s="348"/>
      <c r="W14" s="348"/>
      <c r="X14" s="348"/>
      <c r="Y14" s="348"/>
    </row>
    <row r="15" spans="1:25" ht="16.2">
      <c r="A15" s="347"/>
      <c r="B15" s="347"/>
      <c r="C15" s="347"/>
      <c r="D15" s="347"/>
      <c r="E15" s="347"/>
      <c r="F15" s="347"/>
      <c r="G15" s="347"/>
      <c r="H15" s="347"/>
      <c r="I15" s="347"/>
      <c r="J15" s="347"/>
      <c r="K15" s="347"/>
      <c r="L15" s="347"/>
      <c r="M15" s="347"/>
      <c r="N15" s="489"/>
      <c r="O15" s="490"/>
      <c r="P15" s="490"/>
      <c r="Q15" s="490"/>
      <c r="R15" s="490"/>
      <c r="S15" s="490"/>
      <c r="T15" s="491"/>
      <c r="U15" s="348"/>
      <c r="V15" s="348"/>
      <c r="W15" s="348"/>
      <c r="X15" s="348"/>
      <c r="Y15" s="348"/>
    </row>
    <row r="16" spans="1:25" ht="32.4" customHeight="1">
      <c r="A16" s="347"/>
      <c r="B16" s="347"/>
      <c r="C16" s="347"/>
      <c r="D16" s="347" t="s">
        <v>261</v>
      </c>
      <c r="E16" s="347" t="s">
        <v>262</v>
      </c>
      <c r="F16" s="667" t="s">
        <v>263</v>
      </c>
      <c r="G16" s="667"/>
      <c r="H16" s="347" t="s">
        <v>261</v>
      </c>
      <c r="I16" s="667" t="s">
        <v>264</v>
      </c>
      <c r="J16" s="667"/>
      <c r="K16" s="667" t="s">
        <v>265</v>
      </c>
      <c r="L16" s="667"/>
      <c r="M16" s="347"/>
      <c r="N16" s="489"/>
      <c r="O16" s="654" t="s">
        <v>268</v>
      </c>
      <c r="P16" s="654"/>
      <c r="Q16" s="654"/>
      <c r="R16" s="668" t="s">
        <v>270</v>
      </c>
      <c r="S16" s="668"/>
      <c r="T16" s="491"/>
      <c r="U16" s="348"/>
      <c r="V16" s="348"/>
      <c r="W16" s="348"/>
      <c r="X16" s="348"/>
      <c r="Y16" s="348"/>
    </row>
    <row r="17" spans="1:25" ht="32.4" customHeight="1">
      <c r="A17" s="347"/>
      <c r="B17" s="347"/>
      <c r="C17" s="347"/>
      <c r="D17" s="658" t="s">
        <v>266</v>
      </c>
      <c r="E17" s="658"/>
      <c r="F17" s="658"/>
      <c r="G17" s="347"/>
      <c r="H17" s="658" t="s">
        <v>267</v>
      </c>
      <c r="I17" s="658"/>
      <c r="J17" s="658"/>
      <c r="K17" s="483"/>
      <c r="L17" s="347"/>
      <c r="M17" s="347"/>
      <c r="N17" s="489"/>
      <c r="O17" s="653" t="s">
        <v>261</v>
      </c>
      <c r="P17" s="653"/>
      <c r="Q17" s="653"/>
      <c r="R17" s="654" t="s">
        <v>269</v>
      </c>
      <c r="S17" s="654"/>
      <c r="T17" s="655"/>
      <c r="U17" s="348"/>
      <c r="V17" s="348"/>
      <c r="W17" s="348"/>
      <c r="X17" s="348"/>
      <c r="Y17" s="348"/>
    </row>
    <row r="18" spans="1:25" ht="6.6" customHeight="1">
      <c r="A18" s="347"/>
      <c r="B18" s="347"/>
      <c r="C18" s="347"/>
      <c r="D18" s="347"/>
      <c r="E18" s="347"/>
      <c r="F18" s="347"/>
      <c r="G18" s="347"/>
      <c r="H18" s="347"/>
      <c r="I18" s="347"/>
      <c r="J18" s="347"/>
      <c r="K18" s="347"/>
      <c r="L18" s="347"/>
      <c r="M18" s="347"/>
      <c r="N18" s="489"/>
      <c r="O18" s="490" t="s">
        <v>209</v>
      </c>
      <c r="P18" s="490"/>
      <c r="Q18" s="490"/>
      <c r="R18" s="490"/>
      <c r="S18" s="490"/>
      <c r="T18" s="491"/>
      <c r="U18" s="348"/>
      <c r="V18" s="348"/>
      <c r="W18" s="348"/>
      <c r="X18" s="500"/>
      <c r="Y18" s="348"/>
    </row>
    <row r="19" spans="1:25" ht="24" customHeight="1">
      <c r="A19" s="347"/>
      <c r="B19" s="347"/>
      <c r="C19" s="347"/>
      <c r="D19" s="347"/>
      <c r="E19" s="347"/>
      <c r="F19" s="347"/>
      <c r="G19" s="347"/>
      <c r="H19" s="662" t="s">
        <v>288</v>
      </c>
      <c r="I19" s="662"/>
      <c r="J19" s="662"/>
      <c r="K19" s="662"/>
      <c r="L19" s="347"/>
      <c r="M19" s="347"/>
      <c r="N19" s="489"/>
      <c r="O19" s="495"/>
      <c r="P19" s="659" t="s">
        <v>278</v>
      </c>
      <c r="Q19" s="660"/>
      <c r="R19" s="660"/>
      <c r="S19" s="495"/>
      <c r="T19" s="491"/>
      <c r="U19" s="348"/>
      <c r="V19" s="348"/>
      <c r="W19" s="348"/>
      <c r="X19" s="348"/>
      <c r="Y19" s="348"/>
    </row>
    <row r="20" spans="1:25" ht="16.2" customHeight="1" thickBot="1">
      <c r="A20" s="347"/>
      <c r="B20" s="347"/>
      <c r="C20" s="347"/>
      <c r="D20" s="347"/>
      <c r="E20" s="347"/>
      <c r="F20" s="347"/>
      <c r="G20" s="347"/>
      <c r="H20" s="347"/>
      <c r="I20" s="347"/>
      <c r="J20" s="347"/>
      <c r="K20" s="347"/>
      <c r="L20" s="347"/>
      <c r="M20" s="347"/>
      <c r="N20" s="492"/>
      <c r="O20" s="493"/>
      <c r="P20" s="493"/>
      <c r="Q20" s="493"/>
      <c r="R20" s="493"/>
      <c r="S20" s="493"/>
      <c r="T20" s="494"/>
      <c r="U20" s="348"/>
      <c r="V20" s="348"/>
      <c r="W20" s="348"/>
      <c r="X20" s="348"/>
      <c r="Y20" s="348"/>
    </row>
    <row r="21" spans="1:25" ht="16.8" thickTop="1">
      <c r="A21" s="347"/>
      <c r="B21" s="347"/>
      <c r="C21" s="661" t="s">
        <v>271</v>
      </c>
      <c r="D21" s="661"/>
      <c r="E21" s="661"/>
      <c r="F21" s="661"/>
      <c r="G21" s="661"/>
      <c r="H21" s="661"/>
      <c r="I21" s="661"/>
      <c r="J21" s="661"/>
      <c r="K21" s="661"/>
      <c r="L21" s="661"/>
      <c r="M21" s="661"/>
      <c r="N21" s="661"/>
      <c r="O21" s="661"/>
      <c r="P21" s="661"/>
      <c r="Q21" s="661"/>
      <c r="R21" s="661"/>
      <c r="S21" s="661"/>
      <c r="T21" s="661"/>
      <c r="U21" s="348"/>
      <c r="V21" s="348"/>
      <c r="W21" s="348"/>
      <c r="X21" s="348"/>
      <c r="Y21" s="348"/>
    </row>
    <row r="22" spans="1:25" ht="48.6" customHeight="1">
      <c r="A22" s="347"/>
      <c r="B22" s="347"/>
      <c r="C22" s="661"/>
      <c r="D22" s="661"/>
      <c r="E22" s="661"/>
      <c r="F22" s="661"/>
      <c r="G22" s="661"/>
      <c r="H22" s="661"/>
      <c r="I22" s="661"/>
      <c r="J22" s="661"/>
      <c r="K22" s="661"/>
      <c r="L22" s="661"/>
      <c r="M22" s="661"/>
      <c r="N22" s="661"/>
      <c r="O22" s="661"/>
      <c r="P22" s="661"/>
      <c r="Q22" s="661"/>
      <c r="R22" s="661"/>
      <c r="S22" s="661"/>
      <c r="T22" s="661"/>
      <c r="U22" s="348"/>
      <c r="V22" s="348"/>
      <c r="W22" s="348"/>
      <c r="X22" s="348"/>
      <c r="Y22" s="348"/>
    </row>
    <row r="23" spans="1:25" ht="48.6" customHeight="1">
      <c r="A23" s="347"/>
      <c r="B23" s="347"/>
      <c r="C23" s="652" t="s">
        <v>273</v>
      </c>
      <c r="D23" s="652"/>
      <c r="E23" s="652"/>
      <c r="F23" s="657" t="s">
        <v>272</v>
      </c>
      <c r="G23" s="657"/>
      <c r="H23" s="657"/>
      <c r="I23" s="657"/>
      <c r="J23" s="657"/>
      <c r="K23" s="657"/>
      <c r="L23" s="657"/>
      <c r="M23" s="657"/>
      <c r="N23" s="657"/>
      <c r="O23" s="657"/>
      <c r="P23" s="652" t="s">
        <v>274</v>
      </c>
      <c r="Q23" s="652"/>
      <c r="R23" s="652"/>
      <c r="S23" s="652"/>
      <c r="T23" s="497"/>
      <c r="U23" s="348"/>
      <c r="V23" s="348"/>
      <c r="W23" s="348"/>
      <c r="X23" s="348"/>
      <c r="Y23" s="348"/>
    </row>
    <row r="24" spans="1:25" ht="16.2" customHeight="1">
      <c r="A24" s="347"/>
      <c r="B24" s="347"/>
      <c r="C24" s="347"/>
      <c r="D24" s="347"/>
      <c r="E24" s="347"/>
      <c r="F24" s="496"/>
      <c r="G24" s="496"/>
      <c r="H24" s="496"/>
      <c r="I24" s="496"/>
      <c r="J24" s="498"/>
      <c r="K24" s="498"/>
      <c r="L24" s="498"/>
      <c r="M24" s="498"/>
      <c r="N24" s="498"/>
      <c r="O24" s="498"/>
      <c r="P24" s="498"/>
      <c r="Q24" s="498"/>
      <c r="R24" s="498"/>
      <c r="S24" s="498"/>
      <c r="T24" s="498"/>
      <c r="U24" s="348"/>
      <c r="V24" s="348"/>
      <c r="W24" s="348"/>
      <c r="X24" s="348"/>
      <c r="Y24" s="348"/>
    </row>
    <row r="25" spans="1:25" ht="16.2" customHeight="1">
      <c r="A25" s="347"/>
      <c r="B25" s="347"/>
      <c r="C25" s="347"/>
      <c r="D25" s="347"/>
      <c r="E25" s="347"/>
      <c r="F25" s="496"/>
      <c r="G25" s="496"/>
      <c r="H25" s="496"/>
      <c r="I25" s="496"/>
      <c r="J25" s="656"/>
      <c r="K25" s="656"/>
      <c r="L25" s="656"/>
      <c r="M25" s="656"/>
      <c r="N25" s="656"/>
      <c r="O25" s="656"/>
      <c r="P25" s="656"/>
      <c r="Q25" s="656"/>
      <c r="R25" s="656"/>
      <c r="S25" s="656"/>
      <c r="T25" s="656"/>
      <c r="U25" s="348"/>
      <c r="V25" s="348"/>
      <c r="W25" s="348"/>
      <c r="X25" s="348"/>
      <c r="Y25" s="348"/>
    </row>
    <row r="26" spans="1:25" ht="13.2" customHeight="1">
      <c r="A26" s="350"/>
      <c r="B26" s="350"/>
      <c r="C26" s="350"/>
      <c r="D26" s="350"/>
      <c r="E26" s="351"/>
      <c r="F26" s="499"/>
      <c r="G26" s="499"/>
      <c r="H26" s="499"/>
      <c r="I26" s="499"/>
      <c r="J26" s="656"/>
      <c r="K26" s="656"/>
      <c r="L26" s="656"/>
      <c r="M26" s="656"/>
      <c r="N26" s="656"/>
      <c r="O26" s="656"/>
      <c r="P26" s="656"/>
      <c r="Q26" s="656"/>
      <c r="R26" s="656"/>
      <c r="S26" s="656"/>
      <c r="T26" s="656"/>
      <c r="U26" s="348"/>
      <c r="V26" s="348"/>
      <c r="W26" s="348"/>
      <c r="X26" s="348"/>
      <c r="Y26" s="348"/>
    </row>
    <row r="27" spans="1:25" ht="13.2" customHeight="1">
      <c r="A27" s="350"/>
      <c r="B27" s="350"/>
      <c r="C27" s="350"/>
      <c r="D27" s="350"/>
      <c r="E27" s="351"/>
      <c r="F27" s="499"/>
      <c r="G27" s="499"/>
      <c r="H27" s="499"/>
      <c r="I27" s="499"/>
      <c r="J27" s="656"/>
      <c r="K27" s="656"/>
      <c r="L27" s="656"/>
      <c r="M27" s="656"/>
      <c r="N27" s="656"/>
      <c r="O27" s="656"/>
      <c r="P27" s="656"/>
      <c r="Q27" s="656"/>
      <c r="R27" s="656"/>
      <c r="S27" s="656"/>
      <c r="T27" s="656"/>
      <c r="U27" s="348"/>
      <c r="V27" s="348"/>
      <c r="W27" s="348"/>
      <c r="X27" s="348"/>
      <c r="Y27" s="348"/>
    </row>
    <row r="28" spans="1:25" ht="13.2" customHeight="1">
      <c r="A28" s="350"/>
      <c r="B28" s="350"/>
      <c r="C28" s="350"/>
      <c r="D28" s="350"/>
      <c r="E28" s="351"/>
      <c r="F28" s="351"/>
      <c r="G28" s="351"/>
      <c r="H28" s="351"/>
      <c r="I28" s="351"/>
      <c r="J28" s="349"/>
      <c r="K28" s="349"/>
      <c r="L28" s="349"/>
      <c r="M28" s="349"/>
      <c r="N28" s="349"/>
      <c r="O28" s="349"/>
      <c r="P28" s="349"/>
      <c r="Q28" s="349"/>
      <c r="R28" s="349"/>
      <c r="S28" s="349"/>
      <c r="T28" s="349"/>
      <c r="U28" s="348"/>
      <c r="V28" s="348"/>
      <c r="W28" s="348"/>
      <c r="X28" s="348"/>
      <c r="Y28" s="348"/>
    </row>
    <row r="29" spans="1:25" ht="13.2" customHeight="1">
      <c r="A29" s="350"/>
      <c r="B29" s="350"/>
      <c r="C29" s="350"/>
      <c r="D29" s="350"/>
      <c r="E29" s="351"/>
      <c r="F29" s="351"/>
      <c r="G29" s="351"/>
      <c r="H29" s="351"/>
      <c r="I29" s="351"/>
      <c r="J29" s="349"/>
      <c r="K29" s="349"/>
      <c r="L29" s="349"/>
      <c r="M29" s="349"/>
      <c r="N29" s="349"/>
      <c r="O29" s="349"/>
      <c r="P29" s="349"/>
      <c r="Q29" s="349"/>
      <c r="R29" s="349"/>
      <c r="S29" s="349"/>
      <c r="T29" s="349"/>
      <c r="U29" s="348"/>
      <c r="V29" s="348"/>
      <c r="W29" s="348"/>
      <c r="X29" s="348"/>
      <c r="Y29" s="348"/>
    </row>
    <row r="30" spans="1:25">
      <c r="A30" s="350"/>
      <c r="B30" s="350"/>
      <c r="C30" s="350"/>
      <c r="D30" s="350"/>
      <c r="E30" s="351"/>
      <c r="F30" s="351"/>
      <c r="G30" s="351"/>
      <c r="H30" s="351"/>
      <c r="I30" s="351"/>
      <c r="J30" s="351"/>
      <c r="K30" s="351"/>
      <c r="L30" s="351"/>
      <c r="M30" s="351"/>
      <c r="N30" s="351"/>
      <c r="O30" s="348"/>
      <c r="P30" s="348"/>
      <c r="Q30" s="348"/>
      <c r="R30" s="348"/>
      <c r="S30" s="348"/>
      <c r="T30" s="348"/>
      <c r="U30" s="348"/>
      <c r="V30" s="348"/>
      <c r="W30" s="348"/>
      <c r="X30" s="348"/>
      <c r="Y30" s="348"/>
    </row>
    <row r="31" spans="1:25">
      <c r="A31" s="350"/>
      <c r="B31" s="350"/>
      <c r="C31" s="350"/>
      <c r="D31" s="350"/>
      <c r="E31" s="351"/>
      <c r="F31" s="351"/>
      <c r="G31" s="351"/>
      <c r="H31" s="348"/>
      <c r="I31" s="348"/>
      <c r="J31" s="348"/>
      <c r="K31" s="348"/>
      <c r="L31" s="348"/>
      <c r="M31" s="348"/>
      <c r="N31" s="348"/>
      <c r="O31" s="348"/>
      <c r="P31" s="348"/>
      <c r="Q31" s="348"/>
      <c r="R31" s="348"/>
      <c r="S31" s="348"/>
      <c r="T31" s="348"/>
      <c r="U31" s="348"/>
      <c r="V31" s="348"/>
      <c r="W31" s="348"/>
      <c r="X31" s="348"/>
      <c r="Y31" s="348"/>
    </row>
    <row r="32" spans="1:25">
      <c r="A32" s="348"/>
      <c r="B32" s="348"/>
      <c r="C32" s="348"/>
      <c r="D32" s="348"/>
      <c r="E32" s="351"/>
      <c r="F32" s="351"/>
      <c r="G32" s="351"/>
      <c r="H32" s="348"/>
      <c r="I32" s="348"/>
      <c r="J32" s="348"/>
      <c r="K32" s="348"/>
      <c r="L32" s="348"/>
      <c r="M32" s="348"/>
      <c r="N32" s="348"/>
      <c r="O32" s="348"/>
      <c r="P32" s="348"/>
      <c r="Q32" s="348"/>
      <c r="R32" s="348"/>
      <c r="S32" s="348"/>
      <c r="T32" s="348"/>
      <c r="U32" s="348"/>
      <c r="V32" s="348"/>
      <c r="W32" s="348"/>
      <c r="X32" s="348"/>
      <c r="Y32" s="348"/>
    </row>
    <row r="33" spans="1:25" ht="156.6" customHeight="1">
      <c r="A33" s="348"/>
      <c r="B33" s="348"/>
      <c r="C33" s="348"/>
      <c r="D33" s="348"/>
      <c r="E33" s="352"/>
      <c r="F33" s="353"/>
      <c r="G33" s="353"/>
      <c r="H33" s="353"/>
      <c r="I33" s="353"/>
      <c r="J33" s="353"/>
      <c r="K33" s="353"/>
      <c r="L33" s="353"/>
      <c r="M33" s="353"/>
      <c r="N33" s="353"/>
      <c r="O33" s="348"/>
      <c r="P33" s="348"/>
      <c r="Q33" s="348"/>
      <c r="R33" s="348"/>
      <c r="S33" s="348"/>
      <c r="T33" s="348"/>
      <c r="U33" s="348"/>
      <c r="V33" s="348"/>
      <c r="W33" s="348"/>
      <c r="X33" s="348"/>
      <c r="Y33" s="348"/>
    </row>
    <row r="34" spans="1:25">
      <c r="A34" s="348"/>
      <c r="B34" s="348"/>
      <c r="C34" s="348"/>
      <c r="D34" s="348"/>
      <c r="E34" s="348"/>
      <c r="F34" s="351"/>
      <c r="G34" s="351"/>
      <c r="H34" s="348"/>
      <c r="I34" s="348"/>
      <c r="J34" s="348"/>
      <c r="K34" s="348"/>
      <c r="L34" s="348"/>
      <c r="M34" s="348"/>
      <c r="N34" s="348"/>
      <c r="O34" s="348"/>
      <c r="P34" s="348"/>
      <c r="Q34" s="348"/>
      <c r="R34" s="348"/>
      <c r="S34" s="348"/>
      <c r="T34" s="348"/>
      <c r="U34" s="348"/>
      <c r="V34" s="348"/>
      <c r="W34" s="348"/>
      <c r="X34" s="348"/>
      <c r="Y34" s="348"/>
    </row>
    <row r="35" spans="1:25">
      <c r="A35" s="348"/>
      <c r="B35" s="348"/>
      <c r="C35" s="348"/>
      <c r="D35" s="348"/>
      <c r="E35" s="348"/>
      <c r="F35" s="351"/>
      <c r="G35" s="351"/>
      <c r="H35" s="348"/>
      <c r="I35" s="348"/>
      <c r="J35" s="348"/>
      <c r="K35" s="348"/>
      <c r="L35" s="348"/>
      <c r="M35" s="348"/>
      <c r="N35" s="348"/>
      <c r="O35" s="348"/>
      <c r="P35" s="348"/>
      <c r="Q35" s="348"/>
      <c r="R35" s="348"/>
      <c r="S35" s="348"/>
      <c r="T35" s="348"/>
      <c r="U35" s="348"/>
      <c r="V35" s="348"/>
      <c r="W35" s="348"/>
      <c r="X35" s="348"/>
      <c r="Y35" s="348"/>
    </row>
    <row r="36" spans="1:25">
      <c r="A36" s="348"/>
      <c r="B36" s="348"/>
      <c r="C36" s="348"/>
      <c r="D36" s="348"/>
      <c r="E36" s="348"/>
      <c r="F36" s="351"/>
      <c r="G36" s="351"/>
      <c r="H36" s="348"/>
      <c r="I36" s="348"/>
      <c r="J36" s="348"/>
      <c r="K36" s="348"/>
      <c r="L36" s="348"/>
      <c r="M36" s="348"/>
      <c r="N36" s="348"/>
      <c r="O36" s="348"/>
      <c r="P36" s="348"/>
      <c r="Q36" s="348"/>
      <c r="R36" s="348"/>
      <c r="S36" s="348"/>
      <c r="T36" s="348"/>
      <c r="U36" s="348"/>
      <c r="V36" s="348"/>
      <c r="W36" s="348"/>
      <c r="X36" s="348"/>
      <c r="Y36" s="348"/>
    </row>
    <row r="37" spans="1:25">
      <c r="A37" s="348"/>
      <c r="B37" s="348"/>
      <c r="C37" s="348"/>
      <c r="D37" s="348"/>
      <c r="E37" s="348"/>
      <c r="F37" s="351"/>
      <c r="G37" s="351"/>
      <c r="H37" s="348"/>
      <c r="I37" s="348"/>
      <c r="J37" s="348"/>
      <c r="K37" s="348"/>
      <c r="L37" s="348"/>
      <c r="M37" s="348"/>
      <c r="N37" s="348"/>
      <c r="O37" s="348"/>
      <c r="P37" s="348"/>
      <c r="Q37" s="348"/>
      <c r="R37" s="348"/>
      <c r="S37" s="348"/>
      <c r="T37" s="348"/>
      <c r="U37" s="348"/>
      <c r="V37" s="348"/>
      <c r="W37" s="348"/>
      <c r="X37" s="348"/>
      <c r="Y37" s="348"/>
    </row>
    <row r="38" spans="1:25">
      <c r="A38" s="348"/>
      <c r="B38" s="348"/>
      <c r="C38" s="348"/>
      <c r="D38" s="348"/>
      <c r="E38" s="348"/>
      <c r="F38" s="351"/>
      <c r="G38" s="351"/>
      <c r="H38" s="348"/>
      <c r="I38" s="348"/>
      <c r="J38" s="348"/>
      <c r="K38" s="348"/>
      <c r="L38" s="348"/>
      <c r="M38" s="348"/>
      <c r="N38" s="348"/>
      <c r="O38" s="348"/>
      <c r="P38" s="348"/>
      <c r="Q38" s="348"/>
      <c r="R38" s="348"/>
      <c r="S38" s="348"/>
      <c r="T38" s="348"/>
      <c r="U38" s="348"/>
      <c r="V38" s="348"/>
      <c r="W38" s="348"/>
      <c r="X38" s="348"/>
      <c r="Y38" s="348"/>
    </row>
    <row r="39" spans="1:25">
      <c r="A39" s="348"/>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row>
    <row r="40" spans="1:25">
      <c r="A40" s="348"/>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row>
    <row r="41" spans="1:25">
      <c r="A41" s="348"/>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row>
    <row r="42" spans="1:25">
      <c r="A42" s="348"/>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row>
    <row r="43" spans="1:25">
      <c r="A43" s="348"/>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row>
    <row r="44" spans="1:25">
      <c r="A44" s="348"/>
      <c r="B44" s="348"/>
      <c r="C44" s="348"/>
      <c r="D44" s="348"/>
      <c r="E44" s="354"/>
      <c r="F44" s="351"/>
      <c r="G44" s="351"/>
      <c r="H44" s="348"/>
      <c r="I44" s="348"/>
      <c r="J44" s="348"/>
      <c r="K44" s="348"/>
      <c r="L44" s="348"/>
      <c r="M44" s="348"/>
      <c r="N44" s="348"/>
      <c r="O44" s="348"/>
      <c r="P44" s="348"/>
      <c r="Q44" s="348"/>
      <c r="R44" s="348"/>
      <c r="S44" s="348"/>
      <c r="T44" s="348"/>
      <c r="U44" s="348"/>
      <c r="V44" s="348"/>
      <c r="W44" s="348"/>
      <c r="X44" s="348"/>
      <c r="Y44" s="348"/>
    </row>
    <row r="45" spans="1:25">
      <c r="A45" s="348"/>
      <c r="B45" s="348"/>
      <c r="C45" s="348"/>
      <c r="D45" s="348"/>
      <c r="E45" s="351"/>
      <c r="F45" s="351"/>
      <c r="G45" s="351"/>
      <c r="H45" s="348"/>
      <c r="I45" s="348"/>
      <c r="J45" s="348"/>
      <c r="K45" s="348"/>
      <c r="L45" s="348"/>
      <c r="M45" s="348"/>
      <c r="N45" s="348"/>
      <c r="O45" s="348"/>
      <c r="P45" s="348"/>
      <c r="Q45" s="348"/>
      <c r="R45" s="348"/>
      <c r="S45" s="348"/>
      <c r="T45" s="348"/>
      <c r="U45" s="348"/>
      <c r="V45" s="348"/>
      <c r="W45" s="348"/>
      <c r="X45" s="348"/>
      <c r="Y45" s="348"/>
    </row>
    <row r="46" spans="1:25">
      <c r="A46" s="348"/>
      <c r="B46" s="348"/>
      <c r="C46" s="348"/>
      <c r="D46" s="348"/>
      <c r="E46" s="351"/>
      <c r="F46" s="351"/>
      <c r="G46" s="351"/>
      <c r="H46" s="348"/>
      <c r="I46" s="348"/>
      <c r="J46" s="348"/>
      <c r="K46" s="348"/>
      <c r="L46" s="348"/>
      <c r="M46" s="348"/>
      <c r="N46" s="348"/>
      <c r="O46" s="348"/>
      <c r="P46" s="348"/>
      <c r="Q46" s="348"/>
      <c r="R46" s="348"/>
      <c r="S46" s="348"/>
      <c r="T46" s="348"/>
      <c r="U46" s="348"/>
      <c r="V46" s="348"/>
      <c r="W46" s="348"/>
      <c r="X46" s="348"/>
      <c r="Y46" s="348"/>
    </row>
    <row r="47" spans="1:25">
      <c r="A47" s="348"/>
      <c r="B47" s="348"/>
      <c r="C47" s="348"/>
      <c r="D47" s="348"/>
      <c r="E47" s="351"/>
      <c r="F47" s="351"/>
      <c r="G47" s="351"/>
      <c r="H47" s="348"/>
      <c r="I47" s="348"/>
      <c r="J47" s="348"/>
      <c r="K47" s="348"/>
      <c r="L47" s="348"/>
      <c r="M47" s="348"/>
      <c r="N47" s="348"/>
      <c r="O47" s="348"/>
      <c r="P47" s="348"/>
      <c r="Q47" s="348"/>
      <c r="R47" s="348"/>
      <c r="S47" s="348"/>
      <c r="T47" s="348"/>
      <c r="U47" s="348"/>
      <c r="V47" s="348"/>
      <c r="W47" s="348"/>
      <c r="X47" s="348"/>
      <c r="Y47" s="348"/>
    </row>
    <row r="48" spans="1:25">
      <c r="A48" s="348"/>
      <c r="B48" s="348"/>
      <c r="C48" s="348"/>
      <c r="D48" s="348"/>
      <c r="E48" s="351"/>
      <c r="F48" s="351"/>
      <c r="G48" s="351"/>
      <c r="H48" s="348"/>
      <c r="I48" s="348"/>
      <c r="J48" s="348"/>
      <c r="K48" s="348"/>
      <c r="L48" s="348"/>
      <c r="M48" s="348"/>
      <c r="N48" s="348"/>
      <c r="O48" s="348"/>
      <c r="P48" s="348"/>
      <c r="Q48" s="348"/>
      <c r="R48" s="348"/>
      <c r="S48" s="348"/>
      <c r="T48" s="348"/>
      <c r="U48" s="348"/>
      <c r="V48" s="348"/>
      <c r="W48" s="348"/>
      <c r="X48" s="348"/>
      <c r="Y48" s="348"/>
    </row>
    <row r="49" spans="1:25">
      <c r="A49" s="348"/>
      <c r="B49" s="348"/>
      <c r="C49" s="348"/>
      <c r="D49" s="348"/>
      <c r="E49" s="351"/>
      <c r="F49" s="351"/>
      <c r="G49" s="351"/>
      <c r="H49" s="348"/>
      <c r="I49" s="348"/>
      <c r="J49" s="348"/>
      <c r="K49" s="348"/>
      <c r="L49" s="348"/>
      <c r="M49" s="348"/>
      <c r="N49" s="348"/>
      <c r="O49" s="348"/>
      <c r="P49" s="348"/>
      <c r="Q49" s="348"/>
      <c r="R49" s="348"/>
      <c r="S49" s="348"/>
      <c r="T49" s="348"/>
      <c r="U49" s="348"/>
      <c r="V49" s="348"/>
      <c r="W49" s="348"/>
      <c r="X49" s="348"/>
      <c r="Y49" s="348"/>
    </row>
    <row r="50" spans="1:25">
      <c r="A50" s="348"/>
      <c r="B50" s="348"/>
      <c r="C50" s="348"/>
      <c r="D50" s="348"/>
      <c r="E50" s="351"/>
      <c r="F50" s="351"/>
      <c r="G50" s="351"/>
      <c r="H50" s="348"/>
      <c r="I50" s="348"/>
      <c r="J50" s="348"/>
      <c r="K50" s="348"/>
      <c r="L50" s="348"/>
      <c r="M50" s="348"/>
      <c r="N50" s="348"/>
      <c r="O50" s="348"/>
      <c r="P50" s="348"/>
      <c r="Q50" s="348"/>
      <c r="R50" s="348"/>
      <c r="S50" s="348"/>
      <c r="T50" s="348"/>
      <c r="U50" s="348"/>
      <c r="V50" s="348"/>
      <c r="W50" s="348"/>
      <c r="X50" s="348"/>
      <c r="Y50" s="348"/>
    </row>
    <row r="51" spans="1:25">
      <c r="A51" s="348"/>
      <c r="B51" s="348"/>
      <c r="C51" s="348"/>
      <c r="D51" s="348"/>
      <c r="E51" s="351"/>
      <c r="F51" s="351"/>
      <c r="G51" s="351"/>
      <c r="H51" s="348"/>
      <c r="I51" s="348"/>
      <c r="J51" s="348"/>
      <c r="K51" s="348"/>
      <c r="L51" s="348"/>
      <c r="M51" s="348"/>
      <c r="N51" s="348"/>
      <c r="O51" s="348"/>
      <c r="P51" s="348"/>
      <c r="Q51" s="348"/>
      <c r="R51" s="348"/>
      <c r="S51" s="348"/>
      <c r="T51" s="348"/>
      <c r="U51" s="348"/>
      <c r="V51" s="348"/>
      <c r="W51" s="348"/>
      <c r="X51" s="348"/>
      <c r="Y51" s="348"/>
    </row>
    <row r="52" spans="1:25">
      <c r="A52" s="348"/>
      <c r="B52" s="348"/>
      <c r="C52" s="348"/>
      <c r="D52" s="348"/>
      <c r="E52" s="351"/>
      <c r="F52" s="351"/>
      <c r="G52" s="351"/>
      <c r="H52" s="348"/>
      <c r="I52" s="348"/>
      <c r="J52" s="348"/>
      <c r="K52" s="348"/>
      <c r="L52" s="348"/>
      <c r="M52" s="348"/>
      <c r="N52" s="348"/>
      <c r="O52" s="348"/>
      <c r="P52" s="348"/>
      <c r="Q52" s="348"/>
      <c r="R52" s="348"/>
      <c r="S52" s="348"/>
      <c r="T52" s="348"/>
      <c r="U52" s="348"/>
      <c r="V52" s="348"/>
      <c r="W52" s="348"/>
      <c r="X52" s="348"/>
      <c r="Y52" s="348"/>
    </row>
    <row r="53" spans="1:25">
      <c r="A53" s="348"/>
      <c r="B53" s="348"/>
      <c r="C53" s="348"/>
      <c r="D53" s="348"/>
      <c r="E53" s="351"/>
      <c r="F53" s="351"/>
      <c r="G53" s="351"/>
      <c r="H53" s="348"/>
      <c r="I53" s="348"/>
      <c r="J53" s="348"/>
      <c r="K53" s="348"/>
      <c r="L53" s="348"/>
      <c r="M53" s="348"/>
      <c r="N53" s="348"/>
      <c r="O53" s="348"/>
      <c r="P53" s="348"/>
      <c r="Q53" s="348"/>
      <c r="R53" s="348"/>
      <c r="S53" s="348"/>
      <c r="T53" s="348"/>
      <c r="U53" s="348"/>
      <c r="V53" s="348"/>
      <c r="W53" s="348"/>
      <c r="X53" s="348"/>
      <c r="Y53" s="348"/>
    </row>
    <row r="54" spans="1:25">
      <c r="A54" s="348"/>
      <c r="B54" s="348"/>
      <c r="C54" s="348"/>
      <c r="D54" s="348"/>
      <c r="E54" s="351"/>
      <c r="F54" s="351"/>
      <c r="G54" s="351"/>
      <c r="H54" s="348"/>
      <c r="I54" s="348"/>
      <c r="J54" s="348"/>
      <c r="K54" s="348"/>
      <c r="L54" s="348"/>
      <c r="M54" s="348"/>
      <c r="N54" s="348"/>
      <c r="O54" s="348"/>
      <c r="P54" s="348"/>
      <c r="Q54" s="348"/>
      <c r="R54" s="348"/>
      <c r="S54" s="348"/>
      <c r="T54" s="348"/>
      <c r="U54" s="348"/>
      <c r="V54" s="348"/>
      <c r="W54" s="348"/>
      <c r="X54" s="348"/>
      <c r="Y54" s="348"/>
    </row>
    <row r="55" spans="1:25">
      <c r="A55" s="348"/>
      <c r="B55" s="348"/>
      <c r="C55" s="348"/>
      <c r="D55" s="348"/>
      <c r="E55" s="351"/>
      <c r="F55" s="351"/>
      <c r="G55" s="351"/>
      <c r="H55" s="348"/>
      <c r="I55" s="348"/>
      <c r="J55" s="348"/>
      <c r="K55" s="348"/>
      <c r="L55" s="348"/>
      <c r="M55" s="348"/>
      <c r="N55" s="348"/>
      <c r="O55" s="348"/>
      <c r="P55" s="348"/>
      <c r="Q55" s="348"/>
      <c r="R55" s="348"/>
      <c r="S55" s="348"/>
      <c r="T55" s="348"/>
      <c r="U55" s="348"/>
      <c r="V55" s="348"/>
      <c r="W55" s="348"/>
      <c r="X55" s="348"/>
      <c r="Y55" s="348"/>
    </row>
    <row r="56" spans="1:25">
      <c r="A56" s="348"/>
      <c r="B56" s="348"/>
      <c r="C56" s="348"/>
      <c r="D56" s="348"/>
      <c r="E56" s="351"/>
      <c r="F56" s="351"/>
      <c r="G56" s="351"/>
      <c r="H56" s="348"/>
      <c r="I56" s="348"/>
      <c r="J56" s="348"/>
      <c r="K56" s="348"/>
      <c r="L56" s="348"/>
      <c r="M56" s="348"/>
      <c r="N56" s="348"/>
      <c r="O56" s="348"/>
      <c r="P56" s="348"/>
      <c r="Q56" s="348"/>
      <c r="R56" s="348"/>
      <c r="S56" s="348"/>
      <c r="T56" s="348"/>
      <c r="U56" s="348"/>
      <c r="V56" s="348"/>
      <c r="W56" s="348"/>
      <c r="X56" s="348"/>
      <c r="Y56" s="348"/>
    </row>
    <row r="57" spans="1:25">
      <c r="A57" s="348"/>
      <c r="B57" s="348"/>
      <c r="C57" s="348"/>
      <c r="D57" s="348"/>
      <c r="E57" s="351"/>
      <c r="F57" s="351"/>
      <c r="G57" s="351"/>
      <c r="H57" s="348"/>
      <c r="I57" s="348"/>
      <c r="J57" s="348"/>
      <c r="K57" s="348"/>
      <c r="L57" s="348"/>
      <c r="M57" s="348"/>
      <c r="N57" s="348"/>
      <c r="O57" s="348"/>
      <c r="P57" s="348"/>
      <c r="Q57" s="348"/>
      <c r="R57" s="348"/>
      <c r="S57" s="348"/>
      <c r="T57" s="348"/>
      <c r="U57" s="348"/>
      <c r="V57" s="348"/>
      <c r="W57" s="348"/>
      <c r="X57" s="348"/>
      <c r="Y57" s="348"/>
    </row>
    <row r="58" spans="1:25">
      <c r="A58" s="348"/>
      <c r="B58" s="348"/>
      <c r="C58" s="348"/>
      <c r="D58" s="348"/>
      <c r="E58" s="351"/>
      <c r="F58" s="351"/>
      <c r="G58" s="351"/>
      <c r="H58" s="348"/>
      <c r="I58" s="348"/>
      <c r="J58" s="348"/>
      <c r="K58" s="348"/>
      <c r="L58" s="348"/>
      <c r="M58" s="348"/>
      <c r="N58" s="348"/>
      <c r="O58" s="348"/>
      <c r="P58" s="348"/>
      <c r="Q58" s="348"/>
      <c r="R58" s="348"/>
      <c r="S58" s="348"/>
      <c r="T58" s="348"/>
      <c r="U58" s="348"/>
      <c r="V58" s="348"/>
      <c r="W58" s="348"/>
      <c r="X58" s="348"/>
      <c r="Y58" s="348"/>
    </row>
    <row r="59" spans="1:25">
      <c r="A59" s="348"/>
      <c r="B59" s="348"/>
      <c r="C59" s="348"/>
      <c r="D59" s="348"/>
      <c r="E59" s="351"/>
      <c r="F59" s="351"/>
      <c r="G59" s="351"/>
      <c r="H59" s="348"/>
      <c r="I59" s="348"/>
      <c r="J59" s="348"/>
      <c r="K59" s="348"/>
      <c r="L59" s="348"/>
      <c r="M59" s="348"/>
      <c r="N59" s="348"/>
      <c r="O59" s="348"/>
      <c r="P59" s="348"/>
      <c r="Q59" s="348"/>
      <c r="R59" s="348"/>
      <c r="S59" s="348"/>
      <c r="T59" s="348"/>
      <c r="U59" s="348"/>
      <c r="V59" s="348"/>
      <c r="W59" s="348"/>
      <c r="X59" s="348"/>
      <c r="Y59" s="348"/>
    </row>
    <row r="60" spans="1:25">
      <c r="A60" s="348"/>
      <c r="B60" s="348"/>
      <c r="C60" s="348"/>
      <c r="D60" s="348"/>
      <c r="E60" s="351"/>
      <c r="F60" s="351"/>
      <c r="G60" s="351"/>
      <c r="H60" s="348"/>
      <c r="I60" s="348"/>
      <c r="J60" s="348"/>
      <c r="K60" s="348"/>
      <c r="L60" s="348"/>
      <c r="M60" s="348"/>
      <c r="N60" s="348"/>
      <c r="O60" s="348"/>
      <c r="P60" s="348"/>
      <c r="Q60" s="348"/>
      <c r="R60" s="348"/>
      <c r="S60" s="348"/>
      <c r="T60" s="348"/>
      <c r="U60" s="348"/>
      <c r="V60" s="348"/>
      <c r="W60" s="348"/>
      <c r="X60" s="348"/>
      <c r="Y60" s="348"/>
    </row>
    <row r="61" spans="1:25">
      <c r="A61" s="348"/>
      <c r="B61" s="348"/>
      <c r="C61" s="348"/>
      <c r="D61" s="348"/>
      <c r="E61" s="351"/>
      <c r="F61" s="351"/>
      <c r="G61" s="351"/>
      <c r="H61" s="348"/>
      <c r="I61" s="348"/>
      <c r="J61" s="348"/>
      <c r="K61" s="348"/>
      <c r="L61" s="348"/>
      <c r="M61" s="348"/>
      <c r="N61" s="348"/>
      <c r="O61" s="348"/>
      <c r="P61" s="348"/>
      <c r="Q61" s="348"/>
      <c r="R61" s="348"/>
      <c r="S61" s="348"/>
      <c r="T61" s="348"/>
      <c r="U61" s="348"/>
      <c r="V61" s="348"/>
      <c r="W61" s="348"/>
      <c r="X61" s="348"/>
      <c r="Y61" s="348"/>
    </row>
    <row r="62" spans="1:25">
      <c r="A62" s="348"/>
      <c r="B62" s="348"/>
      <c r="C62" s="348"/>
      <c r="D62" s="348"/>
      <c r="E62" s="351"/>
      <c r="F62" s="351"/>
      <c r="G62" s="351"/>
      <c r="H62" s="348"/>
      <c r="I62" s="348"/>
      <c r="J62" s="348"/>
      <c r="K62" s="348"/>
      <c r="L62" s="348"/>
      <c r="M62" s="348"/>
      <c r="N62" s="348"/>
      <c r="O62" s="348"/>
      <c r="P62" s="348"/>
      <c r="Q62" s="348"/>
      <c r="R62" s="348"/>
      <c r="S62" s="348"/>
      <c r="T62" s="348"/>
      <c r="U62" s="348"/>
      <c r="V62" s="348"/>
      <c r="W62" s="348"/>
      <c r="X62" s="348"/>
      <c r="Y62" s="348"/>
    </row>
    <row r="63" spans="1:25">
      <c r="A63" s="348"/>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row>
    <row r="64" spans="1:25">
      <c r="A64" s="348"/>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row>
    <row r="65" spans="1:25">
      <c r="A65" s="348"/>
      <c r="B65" s="348"/>
      <c r="C65" s="348"/>
      <c r="D65" s="348"/>
      <c r="E65" s="348"/>
      <c r="F65" s="348"/>
      <c r="G65" s="348"/>
      <c r="H65" s="348"/>
      <c r="I65" s="348"/>
      <c r="J65" s="348"/>
      <c r="K65" s="348"/>
      <c r="L65" s="348"/>
      <c r="M65" s="348"/>
      <c r="N65" s="348"/>
      <c r="O65" s="348"/>
      <c r="P65" s="348"/>
      <c r="Q65" s="348"/>
      <c r="R65" s="348"/>
      <c r="S65" s="348"/>
      <c r="T65" s="348"/>
      <c r="U65" s="348"/>
      <c r="V65" s="348"/>
      <c r="W65" s="348"/>
      <c r="X65" s="348"/>
      <c r="Y65" s="348"/>
    </row>
    <row r="66" spans="1:25">
      <c r="A66" s="348"/>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row>
    <row r="67" spans="1:25">
      <c r="A67" s="348"/>
      <c r="B67" s="348"/>
      <c r="C67" s="348"/>
      <c r="D67" s="348"/>
      <c r="E67" s="348"/>
      <c r="F67" s="348"/>
      <c r="G67" s="348"/>
      <c r="H67" s="348"/>
      <c r="I67" s="348"/>
      <c r="J67" s="348"/>
      <c r="K67" s="348"/>
      <c r="L67" s="348"/>
      <c r="M67" s="348"/>
      <c r="N67" s="348"/>
      <c r="O67" s="348"/>
      <c r="P67" s="348"/>
      <c r="Q67" s="348"/>
      <c r="R67" s="348"/>
      <c r="S67" s="348"/>
      <c r="T67" s="348"/>
      <c r="U67" s="348"/>
      <c r="V67" s="348"/>
      <c r="W67" s="348"/>
      <c r="X67" s="348"/>
      <c r="Y67" s="348"/>
    </row>
    <row r="68" spans="1:25">
      <c r="A68" s="348"/>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row>
    <row r="69" spans="1:25">
      <c r="A69" s="348"/>
      <c r="B69" s="348"/>
      <c r="C69" s="348"/>
      <c r="D69" s="348"/>
      <c r="E69" s="348"/>
      <c r="F69" s="348"/>
      <c r="G69" s="348"/>
      <c r="H69" s="348"/>
      <c r="I69" s="348"/>
      <c r="J69" s="348"/>
      <c r="K69" s="348"/>
      <c r="L69" s="348"/>
      <c r="M69" s="348"/>
      <c r="N69" s="348"/>
      <c r="O69" s="348"/>
      <c r="P69" s="348"/>
      <c r="Q69" s="348"/>
      <c r="R69" s="348"/>
      <c r="S69" s="348"/>
      <c r="T69" s="348"/>
      <c r="U69" s="348"/>
      <c r="V69" s="348"/>
      <c r="W69" s="348"/>
      <c r="X69" s="348"/>
      <c r="Y69" s="348"/>
    </row>
    <row r="70" spans="1:25">
      <c r="A70" s="348"/>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row>
    <row r="71" spans="1:25">
      <c r="A71" s="348"/>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row>
    <row r="72" spans="1:25">
      <c r="A72" s="348"/>
      <c r="B72" s="348"/>
      <c r="C72" s="348"/>
      <c r="D72" s="348"/>
      <c r="E72" s="348"/>
      <c r="F72" s="348"/>
      <c r="G72" s="348"/>
      <c r="H72" s="348"/>
      <c r="I72" s="348"/>
      <c r="J72" s="348"/>
      <c r="K72" s="348"/>
      <c r="L72" s="348"/>
      <c r="M72" s="348"/>
      <c r="N72" s="348"/>
      <c r="O72" s="348"/>
      <c r="P72" s="348"/>
      <c r="Q72" s="348"/>
      <c r="R72" s="348"/>
      <c r="S72" s="348"/>
      <c r="T72" s="348"/>
      <c r="U72" s="348"/>
      <c r="V72" s="348"/>
      <c r="W72" s="348"/>
      <c r="X72" s="348"/>
      <c r="Y72" s="348"/>
    </row>
    <row r="73" spans="1:25">
      <c r="A73" s="348"/>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row>
    <row r="74" spans="1:25">
      <c r="A74" s="348"/>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row>
    <row r="75" spans="1:25">
      <c r="A75" s="348"/>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row>
    <row r="76" spans="1:25">
      <c r="A76" s="348"/>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row>
    <row r="77" spans="1:25">
      <c r="A77" s="348"/>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row>
    <row r="78" spans="1:25">
      <c r="A78" s="348"/>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row>
    <row r="79" spans="1:25">
      <c r="A79" s="348"/>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row>
    <row r="80" spans="1:25">
      <c r="A80" s="348"/>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row>
    <row r="81" spans="1:25">
      <c r="A81" s="348"/>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row>
    <row r="82" spans="1:25">
      <c r="A82" s="348"/>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row>
    <row r="83" spans="1:25">
      <c r="A83" s="348"/>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row>
    <row r="84" spans="1:25">
      <c r="A84" s="348"/>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row>
    <row r="85" spans="1:25">
      <c r="A85" s="348"/>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row>
    <row r="86" spans="1:25">
      <c r="A86" s="348"/>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row>
    <row r="87" spans="1:25">
      <c r="A87" s="348"/>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row>
    <row r="88" spans="1:25">
      <c r="A88" s="348"/>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row>
    <row r="89" spans="1:25">
      <c r="A89" s="348"/>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row>
    <row r="90" spans="1:25">
      <c r="A90" s="348"/>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row>
    <row r="91" spans="1:25">
      <c r="A91" s="348"/>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row>
    <row r="92" spans="1:25">
      <c r="A92" s="348"/>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row>
    <row r="93" spans="1:25">
      <c r="A93" s="348"/>
      <c r="B93" s="348"/>
      <c r="C93" s="348"/>
      <c r="D93" s="348"/>
      <c r="E93" s="348"/>
      <c r="F93" s="348"/>
      <c r="G93" s="348"/>
      <c r="H93" s="348"/>
      <c r="I93" s="348"/>
      <c r="J93" s="348"/>
      <c r="K93" s="348"/>
      <c r="L93" s="348"/>
      <c r="M93" s="348"/>
      <c r="N93" s="348"/>
      <c r="O93" s="348"/>
      <c r="P93" s="348"/>
      <c r="Q93" s="348"/>
      <c r="R93" s="348"/>
      <c r="S93" s="348"/>
      <c r="T93" s="348"/>
      <c r="U93" s="348"/>
      <c r="V93" s="348"/>
      <c r="W93" s="348"/>
      <c r="X93" s="348"/>
      <c r="Y93" s="348"/>
    </row>
    <row r="94" spans="1:25">
      <c r="A94" s="348"/>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row>
    <row r="95" spans="1:25">
      <c r="A95" s="348"/>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row>
    <row r="96" spans="1:25">
      <c r="A96" s="348"/>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row>
    <row r="97" spans="1:25">
      <c r="A97" s="348"/>
      <c r="B97" s="348"/>
      <c r="C97" s="348"/>
      <c r="D97" s="348"/>
      <c r="E97" s="348"/>
      <c r="F97" s="348"/>
      <c r="G97" s="348"/>
      <c r="H97" s="348"/>
      <c r="I97" s="348"/>
      <c r="J97" s="348"/>
      <c r="K97" s="348"/>
      <c r="L97" s="348"/>
      <c r="M97" s="348"/>
      <c r="N97" s="348"/>
      <c r="O97" s="348"/>
      <c r="P97" s="348"/>
      <c r="Q97" s="348"/>
      <c r="R97" s="348"/>
      <c r="S97" s="348"/>
      <c r="T97" s="348"/>
      <c r="U97" s="348"/>
      <c r="V97" s="348"/>
      <c r="W97" s="348"/>
      <c r="X97" s="348"/>
      <c r="Y97" s="348"/>
    </row>
    <row r="98" spans="1:25">
      <c r="A98" s="348"/>
      <c r="B98" s="348"/>
      <c r="C98" s="348"/>
      <c r="D98" s="348"/>
      <c r="E98" s="348"/>
      <c r="F98" s="348"/>
      <c r="G98" s="348"/>
      <c r="H98" s="348"/>
      <c r="I98" s="348"/>
      <c r="J98" s="348"/>
      <c r="K98" s="348"/>
      <c r="L98" s="348"/>
      <c r="M98" s="348"/>
      <c r="N98" s="348"/>
      <c r="O98" s="348"/>
      <c r="P98" s="348"/>
      <c r="Q98" s="348"/>
      <c r="R98" s="348"/>
      <c r="S98" s="348"/>
      <c r="T98" s="348"/>
      <c r="U98" s="348"/>
      <c r="V98" s="348"/>
      <c r="W98" s="348"/>
      <c r="X98" s="348"/>
      <c r="Y98" s="348"/>
    </row>
    <row r="99" spans="1:25">
      <c r="A99" s="348"/>
      <c r="B99" s="348"/>
      <c r="C99" s="348"/>
      <c r="D99" s="348"/>
      <c r="E99" s="348"/>
      <c r="F99" s="348"/>
      <c r="G99" s="348"/>
      <c r="H99" s="348"/>
      <c r="I99" s="348"/>
      <c r="J99" s="348"/>
      <c r="K99" s="348"/>
      <c r="L99" s="348"/>
      <c r="M99" s="348"/>
      <c r="N99" s="348"/>
      <c r="O99" s="348"/>
      <c r="P99" s="348"/>
      <c r="Q99" s="348"/>
      <c r="R99" s="348"/>
      <c r="S99" s="348"/>
      <c r="T99" s="348"/>
      <c r="U99" s="348"/>
      <c r="V99" s="348"/>
      <c r="W99" s="348"/>
      <c r="X99" s="348"/>
      <c r="Y99" s="348"/>
    </row>
    <row r="100" spans="1:25">
      <c r="A100" s="348"/>
      <c r="B100" s="348"/>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row>
    <row r="101" spans="1:25">
      <c r="A101" s="348"/>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row>
    <row r="102" spans="1:25">
      <c r="A102" s="348"/>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row>
    <row r="103" spans="1:25">
      <c r="A103" s="348"/>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row>
    <row r="104" spans="1:25">
      <c r="A104" s="348"/>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row>
  </sheetData>
  <sheetProtection formatCells="0" formatColumns="0" formatRows="0" insertColumns="0" insertRows="0" insertHyperlinks="0" deleteColumns="0" deleteRows="0"/>
  <mergeCells count="19">
    <mergeCell ref="D1:I1"/>
    <mergeCell ref="J1:P1"/>
    <mergeCell ref="S7:T11"/>
    <mergeCell ref="F16:G16"/>
    <mergeCell ref="I16:J16"/>
    <mergeCell ref="K16:L16"/>
    <mergeCell ref="O16:Q16"/>
    <mergeCell ref="R16:S16"/>
    <mergeCell ref="C23:E23"/>
    <mergeCell ref="P23:S23"/>
    <mergeCell ref="O17:Q17"/>
    <mergeCell ref="R17:T17"/>
    <mergeCell ref="J25:T27"/>
    <mergeCell ref="F23:O23"/>
    <mergeCell ref="D17:F17"/>
    <mergeCell ref="H17:J17"/>
    <mergeCell ref="P19:R19"/>
    <mergeCell ref="C21:T22"/>
    <mergeCell ref="H19:K19"/>
  </mergeCells>
  <phoneticPr fontId="107"/>
  <hyperlinks>
    <hyperlink ref="F23:O23" r:id="rId1" display="お見積り、ご注文はこちらから" xr:uid="{E6BCF185-3782-4B15-9154-296D8BC163E8}"/>
  </hyperlinks>
  <pageMargins left="0.7" right="0.7" top="0.75" bottom="0.75" header="0.3" footer="0.3"/>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P11" sqref="P11"/>
    </sheetView>
  </sheetViews>
  <sheetFormatPr defaultColWidth="9" defaultRowHeight="13.2"/>
  <cols>
    <col min="1" max="1" width="12.77734375" style="76" customWidth="1"/>
    <col min="2" max="2" width="5.109375" style="76" customWidth="1"/>
    <col min="3" max="3" width="3.77734375" style="76" customWidth="1"/>
    <col min="4" max="4" width="6.88671875" style="76" customWidth="1"/>
    <col min="5" max="5" width="13.109375" style="76" customWidth="1"/>
    <col min="6" max="6" width="13.109375" style="120" customWidth="1"/>
    <col min="7" max="7" width="11.33203125" style="76" customWidth="1"/>
    <col min="8" max="8" width="26.6640625" style="93" customWidth="1"/>
    <col min="9" max="9" width="13" style="84" customWidth="1"/>
    <col min="10" max="10" width="16.109375" style="84" customWidth="1"/>
    <col min="11" max="11" width="13.44140625" style="120" customWidth="1"/>
    <col min="12" max="12" width="20.44140625" style="120" customWidth="1"/>
    <col min="13" max="13" width="13.44140625" style="91" customWidth="1"/>
    <col min="14" max="14" width="22.44140625" style="76" customWidth="1"/>
    <col min="15" max="15" width="9" style="77"/>
    <col min="16" max="16384" width="9" style="76"/>
  </cols>
  <sheetData>
    <row r="1" spans="1:16" ht="26.25" customHeight="1" thickTop="1">
      <c r="A1" s="68" t="s">
        <v>275</v>
      </c>
      <c r="B1" s="69"/>
      <c r="C1" s="69"/>
      <c r="D1" s="70"/>
      <c r="E1" s="70"/>
      <c r="F1" s="71"/>
      <c r="G1" s="72"/>
      <c r="H1" s="73"/>
      <c r="I1" s="374" t="s">
        <v>38</v>
      </c>
      <c r="J1" s="93"/>
      <c r="K1" s="74"/>
      <c r="L1" s="375"/>
      <c r="M1" s="75"/>
    </row>
    <row r="2" spans="1:16" ht="17.399999999999999">
      <c r="A2" s="78"/>
      <c r="B2" s="376"/>
      <c r="C2" s="376"/>
      <c r="D2" s="376"/>
      <c r="E2" s="376"/>
      <c r="F2" s="376"/>
      <c r="G2" s="79"/>
      <c r="H2" s="80"/>
      <c r="I2" s="377" t="s">
        <v>39</v>
      </c>
      <c r="J2" s="81"/>
      <c r="K2" s="378" t="s">
        <v>21</v>
      </c>
      <c r="L2" s="82"/>
      <c r="M2" s="75"/>
      <c r="N2" s="274"/>
      <c r="P2" s="186"/>
    </row>
    <row r="3" spans="1:16" ht="17.399999999999999">
      <c r="A3" s="379" t="s">
        <v>29</v>
      </c>
      <c r="B3" s="380"/>
      <c r="D3" s="381"/>
      <c r="E3" s="381"/>
      <c r="F3" s="381"/>
      <c r="G3" s="83"/>
      <c r="H3" s="195"/>
      <c r="J3" s="382"/>
      <c r="L3" s="74"/>
      <c r="M3" s="85"/>
    </row>
    <row r="4" spans="1:16" ht="17.399999999999999">
      <c r="A4" s="86"/>
      <c r="B4" s="380"/>
      <c r="C4" s="120"/>
      <c r="D4" s="381"/>
      <c r="E4" s="381"/>
      <c r="F4" s="383"/>
      <c r="G4" s="87"/>
      <c r="H4" s="88"/>
      <c r="I4" s="88"/>
      <c r="J4" s="93"/>
      <c r="L4" s="74"/>
      <c r="M4" s="85"/>
      <c r="N4" s="469"/>
    </row>
    <row r="5" spans="1:16">
      <c r="A5" s="384"/>
      <c r="D5" s="381"/>
      <c r="E5" s="89"/>
      <c r="F5" s="385"/>
      <c r="G5" s="90"/>
      <c r="H5"/>
      <c r="I5" s="386"/>
      <c r="J5" s="93"/>
      <c r="M5" s="85"/>
    </row>
    <row r="6" spans="1:16" ht="17.399999999999999">
      <c r="A6" s="384"/>
      <c r="D6" s="381"/>
      <c r="E6" s="385"/>
      <c r="F6" s="385"/>
      <c r="G6" s="90"/>
      <c r="H6" s="80"/>
      <c r="I6" s="387"/>
      <c r="J6" s="93"/>
      <c r="M6" s="85"/>
    </row>
    <row r="7" spans="1:16">
      <c r="A7" s="384"/>
      <c r="D7" s="381"/>
      <c r="E7" s="385"/>
      <c r="F7" s="385"/>
      <c r="G7" s="90"/>
      <c r="H7" s="388"/>
      <c r="I7" s="386"/>
      <c r="J7" s="93"/>
      <c r="M7" s="85"/>
    </row>
    <row r="8" spans="1:16">
      <c r="A8" s="384"/>
      <c r="D8" s="381"/>
      <c r="E8" s="385"/>
      <c r="F8" s="385"/>
      <c r="G8" s="90"/>
      <c r="H8" s="81"/>
      <c r="I8" s="389"/>
      <c r="J8" s="389"/>
      <c r="K8" s="389"/>
    </row>
    <row r="9" spans="1:16">
      <c r="A9" s="384"/>
      <c r="D9" s="381"/>
      <c r="E9" s="385"/>
      <c r="F9" s="385"/>
      <c r="G9" s="90"/>
      <c r="H9" s="389"/>
      <c r="I9" s="389"/>
      <c r="J9" s="389"/>
      <c r="K9" s="389"/>
      <c r="N9" s="92"/>
    </row>
    <row r="10" spans="1:16">
      <c r="A10" s="384"/>
      <c r="D10" s="381"/>
      <c r="E10" s="385"/>
      <c r="F10" s="385"/>
      <c r="G10" s="90"/>
      <c r="H10" s="389"/>
      <c r="I10" s="389"/>
      <c r="J10" s="389"/>
      <c r="K10" s="389"/>
      <c r="N10" s="92" t="s">
        <v>40</v>
      </c>
    </row>
    <row r="11" spans="1:16">
      <c r="A11" s="384"/>
      <c r="D11" s="381"/>
      <c r="E11" s="385"/>
      <c r="F11" s="385"/>
      <c r="G11" s="90"/>
      <c r="H11" s="389"/>
      <c r="I11" s="389"/>
      <c r="J11" s="389"/>
      <c r="K11" s="389"/>
    </row>
    <row r="12" spans="1:16">
      <c r="A12" s="384"/>
      <c r="D12" s="381"/>
      <c r="E12" s="385"/>
      <c r="F12" s="385"/>
      <c r="G12" s="90"/>
      <c r="H12" s="389"/>
      <c r="I12" s="389"/>
      <c r="J12" s="389"/>
      <c r="K12" s="389"/>
      <c r="N12" s="92" t="s">
        <v>41</v>
      </c>
    </row>
    <row r="13" spans="1:16">
      <c r="A13" s="384"/>
      <c r="D13" s="381"/>
      <c r="E13" s="385"/>
      <c r="F13" s="385"/>
      <c r="G13" s="90"/>
      <c r="H13" s="389"/>
      <c r="I13" s="389"/>
      <c r="J13" s="389"/>
      <c r="K13" s="389"/>
    </row>
    <row r="14" spans="1:16">
      <c r="A14" s="384"/>
      <c r="D14" s="381"/>
      <c r="E14" s="385"/>
      <c r="F14" s="385"/>
      <c r="G14" s="90"/>
      <c r="H14" s="389"/>
      <c r="I14" s="389"/>
      <c r="J14" s="389"/>
      <c r="K14" s="389"/>
      <c r="N14" s="390" t="s">
        <v>42</v>
      </c>
    </row>
    <row r="15" spans="1:16">
      <c r="A15" s="384"/>
      <c r="D15" s="381"/>
      <c r="E15" s="381" t="s">
        <v>21</v>
      </c>
      <c r="F15" s="383"/>
      <c r="G15" s="83"/>
      <c r="H15" s="388"/>
      <c r="I15" s="386"/>
      <c r="J15" s="81"/>
    </row>
    <row r="16" spans="1:16">
      <c r="A16" s="384"/>
      <c r="D16" s="381"/>
      <c r="E16" s="381"/>
      <c r="F16" s="383"/>
      <c r="G16" s="83"/>
      <c r="I16" s="386"/>
      <c r="J16" s="93"/>
      <c r="N16" s="471" t="s">
        <v>250</v>
      </c>
    </row>
    <row r="17" spans="1:19" ht="20.25" customHeight="1" thickBot="1">
      <c r="A17" s="678" t="s">
        <v>306</v>
      </c>
      <c r="B17" s="679"/>
      <c r="C17" s="679"/>
      <c r="D17" s="392"/>
      <c r="E17" s="393"/>
      <c r="F17" s="679" t="s">
        <v>307</v>
      </c>
      <c r="G17" s="680"/>
      <c r="H17" s="388"/>
      <c r="I17" s="386"/>
      <c r="J17" s="81"/>
      <c r="L17" s="82"/>
      <c r="M17" s="85"/>
      <c r="N17" s="391" t="s">
        <v>136</v>
      </c>
    </row>
    <row r="18" spans="1:19" ht="39" customHeight="1" thickTop="1">
      <c r="A18" s="681" t="s">
        <v>43</v>
      </c>
      <c r="B18" s="682"/>
      <c r="C18" s="683"/>
      <c r="D18" s="394" t="s">
        <v>44</v>
      </c>
      <c r="E18" s="395"/>
      <c r="F18" s="684" t="s">
        <v>45</v>
      </c>
      <c r="G18" s="685"/>
      <c r="I18" s="386"/>
      <c r="J18" s="93"/>
      <c r="M18" s="85"/>
      <c r="Q18" s="76" t="s">
        <v>29</v>
      </c>
      <c r="S18" s="76" t="s">
        <v>21</v>
      </c>
    </row>
    <row r="19" spans="1:19" ht="30" customHeight="1">
      <c r="A19" s="686" t="s">
        <v>279</v>
      </c>
      <c r="B19" s="686"/>
      <c r="C19" s="686"/>
      <c r="D19" s="686"/>
      <c r="E19" s="686"/>
      <c r="F19" s="686"/>
      <c r="G19" s="686"/>
      <c r="H19" s="396"/>
      <c r="I19" s="94" t="s">
        <v>46</v>
      </c>
      <c r="J19" s="94"/>
      <c r="K19" s="94"/>
      <c r="L19" s="82"/>
      <c r="M19" s="85"/>
    </row>
    <row r="20" spans="1:19" ht="17.399999999999999">
      <c r="E20" s="397" t="s">
        <v>47</v>
      </c>
      <c r="F20" s="398" t="s">
        <v>48</v>
      </c>
      <c r="H20" s="399"/>
      <c r="I20" s="386"/>
      <c r="J20" s="93" t="s">
        <v>21</v>
      </c>
      <c r="K20" s="400" t="s">
        <v>21</v>
      </c>
      <c r="M20" s="85"/>
    </row>
    <row r="21" spans="1:19" ht="16.8" thickBot="1">
      <c r="A21" s="401"/>
      <c r="B21" s="687">
        <v>44661</v>
      </c>
      <c r="C21" s="688"/>
      <c r="D21" s="402" t="s">
        <v>49</v>
      </c>
      <c r="E21" s="689" t="s">
        <v>50</v>
      </c>
      <c r="F21" s="690"/>
      <c r="G21" s="84" t="s">
        <v>51</v>
      </c>
      <c r="H21" s="691" t="s">
        <v>308</v>
      </c>
      <c r="I21" s="692"/>
      <c r="J21" s="692"/>
      <c r="K21" s="692"/>
      <c r="L21" s="692"/>
      <c r="M21" s="95"/>
      <c r="N21" s="96"/>
    </row>
    <row r="22" spans="1:19" ht="36" customHeight="1" thickTop="1" thickBot="1">
      <c r="A22" s="403" t="s">
        <v>52</v>
      </c>
      <c r="B22" s="693" t="s">
        <v>53</v>
      </c>
      <c r="C22" s="694"/>
      <c r="D22" s="695"/>
      <c r="E22" s="97" t="s">
        <v>293</v>
      </c>
      <c r="F22" s="97" t="s">
        <v>296</v>
      </c>
      <c r="G22" s="404" t="s">
        <v>54</v>
      </c>
      <c r="H22" s="696" t="s">
        <v>55</v>
      </c>
      <c r="I22" s="697"/>
      <c r="J22" s="697"/>
      <c r="K22" s="697"/>
      <c r="L22" s="698"/>
      <c r="M22" s="405" t="s">
        <v>56</v>
      </c>
      <c r="N22" s="406" t="s">
        <v>57</v>
      </c>
      <c r="R22" s="76" t="s">
        <v>29</v>
      </c>
    </row>
    <row r="23" spans="1:19" ht="81.599999999999994" customHeight="1" thickBot="1">
      <c r="A23" s="407" t="s">
        <v>58</v>
      </c>
      <c r="B23" s="669" t="str">
        <f>IF(G23&gt;5,"☆☆☆☆",IF(AND(G23&gt;=2.39,G23&lt;5),"☆☆☆",IF(AND(G23&gt;=1.39,G23&lt;2.4),"☆☆",IF(AND(G23&gt;0,G23&lt;1.4),"☆",IF(AND(G23&gt;=-1.39,G23&lt;0),"★",IF(AND(G23&gt;=-2.39,G23&lt;-1.4),"★★",IF(AND(G23&gt;=-3.39,G23&lt;-2.4),"★★★")))))))</f>
        <v>★</v>
      </c>
      <c r="C23" s="670"/>
      <c r="D23" s="671"/>
      <c r="E23" s="569">
        <v>0.83</v>
      </c>
      <c r="F23" s="569">
        <v>0.95</v>
      </c>
      <c r="G23" s="249">
        <f>+E23-F23</f>
        <v>-0.12</v>
      </c>
      <c r="H23" s="672"/>
      <c r="I23" s="673"/>
      <c r="J23" s="673"/>
      <c r="K23" s="673"/>
      <c r="L23" s="674"/>
      <c r="M23" s="473"/>
      <c r="N23" s="571"/>
      <c r="O23" s="522" t="s">
        <v>247</v>
      </c>
    </row>
    <row r="24" spans="1:19" ht="66" customHeight="1" thickBot="1">
      <c r="A24" s="408" t="s">
        <v>59</v>
      </c>
      <c r="B24" s="669" t="str">
        <f t="shared" ref="B24" si="0">IF(G24&gt;5,"☆☆☆☆",IF(AND(G24&gt;=2.39,G24&lt;5),"☆☆☆",IF(AND(G24&gt;=1.39,G24&lt;2.4),"☆☆",IF(AND(G24&gt;0,G24&lt;1.4),"☆",IF(AND(G24&gt;=-1.39,G24&lt;0),"★",IF(AND(G24&gt;=-2.39,G24&lt;-1.4),"★★",IF(AND(G24&gt;=-3.39,G24&lt;-2.4),"★★★")))))))</f>
        <v>★</v>
      </c>
      <c r="C24" s="670"/>
      <c r="D24" s="671"/>
      <c r="E24" s="569">
        <v>2.29</v>
      </c>
      <c r="F24" s="569">
        <v>1.19</v>
      </c>
      <c r="G24" s="366">
        <f t="shared" ref="G24:G70" si="1">+F24-E24</f>
        <v>-1.1000000000000001</v>
      </c>
      <c r="H24" s="699"/>
      <c r="I24" s="673"/>
      <c r="J24" s="673"/>
      <c r="K24" s="673"/>
      <c r="L24" s="674"/>
      <c r="M24" s="264"/>
      <c r="N24" s="265"/>
      <c r="O24" s="522" t="s">
        <v>59</v>
      </c>
      <c r="Q24" s="76" t="s">
        <v>29</v>
      </c>
    </row>
    <row r="25" spans="1:19" ht="81" customHeight="1" thickBot="1">
      <c r="A25" s="540" t="s">
        <v>60</v>
      </c>
      <c r="B25" s="669" t="str">
        <f t="shared" ref="B25:B70" si="2">IF(G25&gt;5,"☆☆☆☆",IF(AND(G25&gt;=2.39,G25&lt;5),"☆☆☆",IF(AND(G25&gt;=1.39,G25&lt;2.4),"☆☆",IF(AND(G25&gt;0,G25&lt;1.4),"☆",IF(AND(G25&gt;=-1.39,G25&lt;0),"★",IF(AND(G25&gt;=-2.39,G25&lt;-1.4),"★★",IF(AND(G25&gt;=-3.39,G25&lt;-2.4),"★★★")))))))</f>
        <v>★</v>
      </c>
      <c r="C25" s="670"/>
      <c r="D25" s="671"/>
      <c r="E25" s="569">
        <v>2.88</v>
      </c>
      <c r="F25" s="569">
        <v>1.9</v>
      </c>
      <c r="G25" s="235">
        <f t="shared" si="1"/>
        <v>-0.98</v>
      </c>
      <c r="H25" s="672" t="s">
        <v>304</v>
      </c>
      <c r="I25" s="673"/>
      <c r="J25" s="673"/>
      <c r="K25" s="673"/>
      <c r="L25" s="674"/>
      <c r="M25" s="473" t="s">
        <v>305</v>
      </c>
      <c r="N25" s="265">
        <v>44652</v>
      </c>
      <c r="O25" s="522" t="s">
        <v>60</v>
      </c>
    </row>
    <row r="26" spans="1:19" ht="83.25" customHeight="1" thickBot="1">
      <c r="A26" s="540" t="s">
        <v>61</v>
      </c>
      <c r="B26" s="669" t="str">
        <f t="shared" si="2"/>
        <v>☆</v>
      </c>
      <c r="C26" s="670"/>
      <c r="D26" s="671"/>
      <c r="E26" s="569">
        <v>2.2400000000000002</v>
      </c>
      <c r="F26" s="569">
        <v>2.41</v>
      </c>
      <c r="G26" s="98">
        <f t="shared" si="1"/>
        <v>0.16999999999999993</v>
      </c>
      <c r="H26" s="672"/>
      <c r="I26" s="673"/>
      <c r="J26" s="673"/>
      <c r="K26" s="673"/>
      <c r="L26" s="674"/>
      <c r="M26" s="264"/>
      <c r="N26" s="265"/>
      <c r="O26" s="522" t="s">
        <v>61</v>
      </c>
    </row>
    <row r="27" spans="1:19" ht="78.599999999999994" customHeight="1" thickBot="1">
      <c r="A27" s="540" t="s">
        <v>62</v>
      </c>
      <c r="B27" s="669" t="str">
        <f t="shared" si="2"/>
        <v>★</v>
      </c>
      <c r="C27" s="670"/>
      <c r="D27" s="671"/>
      <c r="E27" s="569">
        <v>2.1800000000000002</v>
      </c>
      <c r="F27" s="569">
        <v>1.56</v>
      </c>
      <c r="G27" s="98">
        <f t="shared" si="1"/>
        <v>-0.62000000000000011</v>
      </c>
      <c r="H27" s="672"/>
      <c r="I27" s="673"/>
      <c r="J27" s="673"/>
      <c r="K27" s="673"/>
      <c r="L27" s="674"/>
      <c r="M27" s="264"/>
      <c r="N27" s="265"/>
      <c r="O27" s="522" t="s">
        <v>62</v>
      </c>
    </row>
    <row r="28" spans="1:19" ht="87" customHeight="1" thickBot="1">
      <c r="A28" s="540" t="s">
        <v>63</v>
      </c>
      <c r="B28" s="669" t="s">
        <v>291</v>
      </c>
      <c r="C28" s="670"/>
      <c r="D28" s="671"/>
      <c r="E28" s="188">
        <v>3.38</v>
      </c>
      <c r="F28" s="188">
        <v>3.38</v>
      </c>
      <c r="G28" s="98">
        <f t="shared" si="1"/>
        <v>0</v>
      </c>
      <c r="H28" s="672"/>
      <c r="I28" s="673"/>
      <c r="J28" s="673"/>
      <c r="K28" s="673"/>
      <c r="L28" s="674"/>
      <c r="M28" s="264"/>
      <c r="N28" s="265"/>
      <c r="O28" s="522" t="s">
        <v>63</v>
      </c>
    </row>
    <row r="29" spans="1:19" ht="71.25" customHeight="1" thickBot="1">
      <c r="A29" s="540" t="s">
        <v>64</v>
      </c>
      <c r="B29" s="669" t="str">
        <f t="shared" si="2"/>
        <v>★</v>
      </c>
      <c r="C29" s="670"/>
      <c r="D29" s="671"/>
      <c r="E29" s="188">
        <v>3.74</v>
      </c>
      <c r="F29" s="569">
        <v>2.82</v>
      </c>
      <c r="G29" s="98">
        <f t="shared" si="1"/>
        <v>-0.92000000000000037</v>
      </c>
      <c r="H29" s="672"/>
      <c r="I29" s="673"/>
      <c r="J29" s="673"/>
      <c r="K29" s="673"/>
      <c r="L29" s="674"/>
      <c r="M29" s="264"/>
      <c r="N29" s="265"/>
      <c r="O29" s="522" t="s">
        <v>64</v>
      </c>
    </row>
    <row r="30" spans="1:19" ht="73.5" customHeight="1" thickBot="1">
      <c r="A30" s="540" t="s">
        <v>65</v>
      </c>
      <c r="B30" s="669" t="str">
        <f t="shared" si="2"/>
        <v>★</v>
      </c>
      <c r="C30" s="670"/>
      <c r="D30" s="671"/>
      <c r="E30" s="569">
        <v>2.75</v>
      </c>
      <c r="F30" s="569">
        <v>2.0099999999999998</v>
      </c>
      <c r="G30" s="98">
        <f t="shared" si="1"/>
        <v>-0.74000000000000021</v>
      </c>
      <c r="H30" s="672"/>
      <c r="I30" s="673"/>
      <c r="J30" s="673"/>
      <c r="K30" s="673"/>
      <c r="L30" s="674"/>
      <c r="M30" s="264"/>
      <c r="N30" s="265"/>
      <c r="O30" s="522" t="s">
        <v>65</v>
      </c>
    </row>
    <row r="31" spans="1:19" ht="75.75" customHeight="1" thickBot="1">
      <c r="A31" s="540" t="s">
        <v>66</v>
      </c>
      <c r="B31" s="669" t="str">
        <f t="shared" si="2"/>
        <v>★</v>
      </c>
      <c r="C31" s="670"/>
      <c r="D31" s="671"/>
      <c r="E31" s="569">
        <v>2.71</v>
      </c>
      <c r="F31" s="569">
        <v>1.67</v>
      </c>
      <c r="G31" s="98">
        <f t="shared" si="1"/>
        <v>-1.04</v>
      </c>
      <c r="H31" s="672"/>
      <c r="I31" s="673"/>
      <c r="J31" s="673"/>
      <c r="K31" s="673"/>
      <c r="L31" s="674"/>
      <c r="M31" s="264"/>
      <c r="N31" s="265"/>
      <c r="O31" s="522" t="s">
        <v>66</v>
      </c>
    </row>
    <row r="32" spans="1:19" ht="96" customHeight="1" thickBot="1">
      <c r="A32" s="541" t="s">
        <v>67</v>
      </c>
      <c r="B32" s="669" t="b">
        <f t="shared" si="2"/>
        <v>0</v>
      </c>
      <c r="C32" s="670"/>
      <c r="D32" s="671"/>
      <c r="E32" s="568">
        <v>6.2</v>
      </c>
      <c r="F32" s="188">
        <v>4.8</v>
      </c>
      <c r="G32" s="98">
        <f t="shared" si="1"/>
        <v>-1.4000000000000004</v>
      </c>
      <c r="H32" s="672"/>
      <c r="I32" s="673"/>
      <c r="J32" s="673"/>
      <c r="K32" s="673"/>
      <c r="L32" s="674"/>
      <c r="M32" s="264"/>
      <c r="N32" s="265"/>
      <c r="O32" s="522" t="s">
        <v>67</v>
      </c>
    </row>
    <row r="33" spans="1:16" ht="94.95" customHeight="1" thickBot="1">
      <c r="A33" s="542" t="s">
        <v>68</v>
      </c>
      <c r="B33" s="669" t="str">
        <f t="shared" si="2"/>
        <v>★</v>
      </c>
      <c r="C33" s="670"/>
      <c r="D33" s="671"/>
      <c r="E33" s="188">
        <v>3.9</v>
      </c>
      <c r="F33" s="188">
        <v>3.12</v>
      </c>
      <c r="G33" s="98">
        <f t="shared" si="1"/>
        <v>-0.7799999999999998</v>
      </c>
      <c r="H33" s="672"/>
      <c r="I33" s="673"/>
      <c r="J33" s="673"/>
      <c r="K33" s="673"/>
      <c r="L33" s="674"/>
      <c r="M33" s="264"/>
      <c r="N33" s="265"/>
      <c r="O33" s="522" t="s">
        <v>68</v>
      </c>
    </row>
    <row r="34" spans="1:16" ht="81" customHeight="1" thickBot="1">
      <c r="A34" s="408" t="s">
        <v>69</v>
      </c>
      <c r="B34" s="669" t="str">
        <f t="shared" si="2"/>
        <v>★</v>
      </c>
      <c r="C34" s="670"/>
      <c r="D34" s="671"/>
      <c r="E34" s="188">
        <v>3.62</v>
      </c>
      <c r="F34" s="569">
        <v>2.76</v>
      </c>
      <c r="G34" s="98">
        <f t="shared" si="1"/>
        <v>-0.86000000000000032</v>
      </c>
      <c r="H34" s="675" t="s">
        <v>318</v>
      </c>
      <c r="I34" s="676"/>
      <c r="J34" s="676"/>
      <c r="K34" s="676"/>
      <c r="L34" s="677"/>
      <c r="M34" s="617" t="s">
        <v>319</v>
      </c>
      <c r="N34" s="618">
        <v>44658</v>
      </c>
      <c r="O34" s="522" t="s">
        <v>69</v>
      </c>
    </row>
    <row r="35" spans="1:16" ht="94.5" customHeight="1" thickBot="1">
      <c r="A35" s="541" t="s">
        <v>70</v>
      </c>
      <c r="B35" s="669" t="str">
        <f t="shared" ref="B35:B36" si="3">IF(G35&gt;5,"☆☆☆☆",IF(AND(G35&gt;=2.39,G35&lt;5),"☆☆☆",IF(AND(G35&gt;=1.39,G35&lt;2.4),"☆☆",IF(AND(G35&gt;0,G35&lt;1.4),"☆",IF(AND(G35&gt;=-1.39,G35&lt;0),"★",IF(AND(G35&gt;=-2.39,G35&lt;-1.4),"★★",IF(AND(G35&gt;=-3.39,G35&lt;-2.4),"★★★")))))))</f>
        <v>★</v>
      </c>
      <c r="C35" s="670"/>
      <c r="D35" s="671"/>
      <c r="E35" s="188">
        <v>3.96</v>
      </c>
      <c r="F35" s="188">
        <v>3.21</v>
      </c>
      <c r="G35" s="98">
        <f t="shared" si="1"/>
        <v>-0.75</v>
      </c>
      <c r="H35" s="700" t="s">
        <v>321</v>
      </c>
      <c r="I35" s="701"/>
      <c r="J35" s="701"/>
      <c r="K35" s="701"/>
      <c r="L35" s="702"/>
      <c r="M35" s="619" t="s">
        <v>320</v>
      </c>
      <c r="N35" s="620">
        <v>44656</v>
      </c>
      <c r="O35" s="522" t="s">
        <v>70</v>
      </c>
    </row>
    <row r="36" spans="1:16" ht="92.4" customHeight="1" thickBot="1">
      <c r="A36" s="543" t="s">
        <v>71</v>
      </c>
      <c r="B36" s="669" t="str">
        <f t="shared" si="3"/>
        <v>★</v>
      </c>
      <c r="C36" s="670"/>
      <c r="D36" s="671"/>
      <c r="E36" s="188">
        <v>3.24</v>
      </c>
      <c r="F36" s="569">
        <v>2.48</v>
      </c>
      <c r="G36" s="98">
        <f t="shared" si="1"/>
        <v>-0.76000000000000023</v>
      </c>
      <c r="H36" s="672"/>
      <c r="I36" s="673"/>
      <c r="J36" s="673"/>
      <c r="K36" s="673"/>
      <c r="L36" s="674"/>
      <c r="M36" s="411"/>
      <c r="N36" s="412"/>
      <c r="O36" s="522" t="s">
        <v>71</v>
      </c>
    </row>
    <row r="37" spans="1:16" ht="87.75" customHeight="1" thickBot="1">
      <c r="A37" s="540" t="s">
        <v>72</v>
      </c>
      <c r="B37" s="669" t="str">
        <f t="shared" si="2"/>
        <v>★</v>
      </c>
      <c r="C37" s="670"/>
      <c r="D37" s="671"/>
      <c r="E37" s="569">
        <v>2.19</v>
      </c>
      <c r="F37" s="569">
        <v>0.91</v>
      </c>
      <c r="G37" s="98">
        <f t="shared" si="1"/>
        <v>-1.2799999999999998</v>
      </c>
      <c r="H37" s="672"/>
      <c r="I37" s="673"/>
      <c r="J37" s="673"/>
      <c r="K37" s="673"/>
      <c r="L37" s="674"/>
      <c r="M37" s="264"/>
      <c r="N37" s="265"/>
      <c r="O37" s="522" t="s">
        <v>72</v>
      </c>
    </row>
    <row r="38" spans="1:16" ht="75.75" customHeight="1" thickBot="1">
      <c r="A38" s="540" t="s">
        <v>73</v>
      </c>
      <c r="B38" s="669" t="str">
        <f t="shared" si="2"/>
        <v>★</v>
      </c>
      <c r="C38" s="670"/>
      <c r="D38" s="671"/>
      <c r="E38" s="188">
        <v>3.93</v>
      </c>
      <c r="F38" s="188">
        <v>3.86</v>
      </c>
      <c r="G38" s="98">
        <f t="shared" si="1"/>
        <v>-7.0000000000000284E-2</v>
      </c>
      <c r="H38" s="672"/>
      <c r="I38" s="673"/>
      <c r="J38" s="673"/>
      <c r="K38" s="673"/>
      <c r="L38" s="674"/>
      <c r="M38" s="409"/>
      <c r="N38" s="410"/>
      <c r="O38" s="522" t="s">
        <v>73</v>
      </c>
    </row>
    <row r="39" spans="1:16" ht="70.2" customHeight="1" thickBot="1">
      <c r="A39" s="540" t="s">
        <v>74</v>
      </c>
      <c r="B39" s="669" t="str">
        <f t="shared" si="2"/>
        <v>★</v>
      </c>
      <c r="C39" s="670"/>
      <c r="D39" s="671"/>
      <c r="E39" s="188">
        <v>4.83</v>
      </c>
      <c r="F39" s="188">
        <v>4.1399999999999997</v>
      </c>
      <c r="G39" s="98">
        <f t="shared" si="1"/>
        <v>-0.69000000000000039</v>
      </c>
      <c r="H39" s="672"/>
      <c r="I39" s="673"/>
      <c r="J39" s="673"/>
      <c r="K39" s="673"/>
      <c r="L39" s="674"/>
      <c r="M39" s="411"/>
      <c r="N39" s="412"/>
      <c r="O39" s="522" t="s">
        <v>74</v>
      </c>
    </row>
    <row r="40" spans="1:16" ht="78.75" customHeight="1" thickBot="1">
      <c r="A40" s="540" t="s">
        <v>75</v>
      </c>
      <c r="B40" s="669" t="str">
        <f t="shared" si="2"/>
        <v>★</v>
      </c>
      <c r="C40" s="670"/>
      <c r="D40" s="671"/>
      <c r="E40" s="188">
        <v>3.65</v>
      </c>
      <c r="F40" s="188">
        <v>3.04</v>
      </c>
      <c r="G40" s="98">
        <f t="shared" si="1"/>
        <v>-0.60999999999999988</v>
      </c>
      <c r="H40" s="672"/>
      <c r="I40" s="673"/>
      <c r="J40" s="673"/>
      <c r="K40" s="673"/>
      <c r="L40" s="674"/>
      <c r="M40" s="409"/>
      <c r="N40" s="410"/>
      <c r="O40" s="522" t="s">
        <v>75</v>
      </c>
    </row>
    <row r="41" spans="1:16" ht="66" customHeight="1" thickBot="1">
      <c r="A41" s="540" t="s">
        <v>76</v>
      </c>
      <c r="B41" s="669" t="str">
        <f t="shared" si="2"/>
        <v>★</v>
      </c>
      <c r="C41" s="670"/>
      <c r="D41" s="671"/>
      <c r="E41" s="569">
        <v>2.13</v>
      </c>
      <c r="F41" s="569">
        <v>1.71</v>
      </c>
      <c r="G41" s="98">
        <f t="shared" si="1"/>
        <v>-0.41999999999999993</v>
      </c>
      <c r="H41" s="672"/>
      <c r="I41" s="673"/>
      <c r="J41" s="673"/>
      <c r="K41" s="673"/>
      <c r="L41" s="674"/>
      <c r="M41" s="264"/>
      <c r="N41" s="265"/>
      <c r="O41" s="522" t="s">
        <v>76</v>
      </c>
    </row>
    <row r="42" spans="1:16" ht="77.25" customHeight="1" thickBot="1">
      <c r="A42" s="540" t="s">
        <v>77</v>
      </c>
      <c r="B42" s="669" t="str">
        <f t="shared" si="2"/>
        <v>★</v>
      </c>
      <c r="C42" s="670"/>
      <c r="D42" s="671"/>
      <c r="E42" s="188">
        <v>4.0599999999999996</v>
      </c>
      <c r="F42" s="569">
        <v>2.83</v>
      </c>
      <c r="G42" s="98">
        <f t="shared" si="1"/>
        <v>-1.2299999999999995</v>
      </c>
      <c r="H42" s="672"/>
      <c r="I42" s="673"/>
      <c r="J42" s="673"/>
      <c r="K42" s="673"/>
      <c r="L42" s="674"/>
      <c r="M42" s="411"/>
      <c r="N42" s="265"/>
      <c r="O42" s="522" t="s">
        <v>77</v>
      </c>
      <c r="P42" s="76" t="s">
        <v>219</v>
      </c>
    </row>
    <row r="43" spans="1:16" ht="69.75" customHeight="1" thickBot="1">
      <c r="A43" s="540" t="s">
        <v>78</v>
      </c>
      <c r="B43" s="669" t="str">
        <f t="shared" si="2"/>
        <v>☆</v>
      </c>
      <c r="C43" s="670"/>
      <c r="D43" s="671"/>
      <c r="E43" s="569">
        <v>2.85</v>
      </c>
      <c r="F43" s="569">
        <v>2.89</v>
      </c>
      <c r="G43" s="98">
        <f t="shared" si="1"/>
        <v>4.0000000000000036E-2</v>
      </c>
      <c r="H43" s="672"/>
      <c r="I43" s="673"/>
      <c r="J43" s="673"/>
      <c r="K43" s="673"/>
      <c r="L43" s="674"/>
      <c r="M43" s="264"/>
      <c r="N43" s="265"/>
      <c r="O43" s="522" t="s">
        <v>78</v>
      </c>
    </row>
    <row r="44" spans="1:16" ht="77.25" customHeight="1" thickBot="1">
      <c r="A44" s="544" t="s">
        <v>79</v>
      </c>
      <c r="B44" s="669" t="str">
        <f t="shared" si="2"/>
        <v>★</v>
      </c>
      <c r="C44" s="670"/>
      <c r="D44" s="671"/>
      <c r="E44" s="188">
        <v>3.58</v>
      </c>
      <c r="F44" s="569">
        <v>2.56</v>
      </c>
      <c r="G44" s="98">
        <f t="shared" si="1"/>
        <v>-1.02</v>
      </c>
      <c r="H44" s="672"/>
      <c r="I44" s="673"/>
      <c r="J44" s="673"/>
      <c r="K44" s="673"/>
      <c r="L44" s="674"/>
      <c r="M44" s="264"/>
      <c r="N44" s="265"/>
      <c r="O44" s="522" t="s">
        <v>79</v>
      </c>
    </row>
    <row r="45" spans="1:16" ht="81.75" customHeight="1" thickBot="1">
      <c r="A45" s="540" t="s">
        <v>80</v>
      </c>
      <c r="B45" s="669" t="str">
        <f t="shared" si="2"/>
        <v>★</v>
      </c>
      <c r="C45" s="670"/>
      <c r="D45" s="671"/>
      <c r="E45" s="188">
        <v>3.77</v>
      </c>
      <c r="F45" s="569">
        <v>2.85</v>
      </c>
      <c r="G45" s="98">
        <f t="shared" si="1"/>
        <v>-0.91999999999999993</v>
      </c>
      <c r="H45" s="672"/>
      <c r="I45" s="673"/>
      <c r="J45" s="673"/>
      <c r="K45" s="673"/>
      <c r="L45" s="674"/>
      <c r="M45" s="264"/>
      <c r="N45" s="532"/>
      <c r="O45" s="522" t="s">
        <v>80</v>
      </c>
    </row>
    <row r="46" spans="1:16" ht="72.75" customHeight="1" thickBot="1">
      <c r="A46" s="540" t="s">
        <v>81</v>
      </c>
      <c r="B46" s="669" t="str">
        <f t="shared" si="2"/>
        <v>★</v>
      </c>
      <c r="C46" s="670"/>
      <c r="D46" s="671"/>
      <c r="E46" s="188">
        <v>3.22</v>
      </c>
      <c r="F46" s="569">
        <v>2.5299999999999998</v>
      </c>
      <c r="G46" s="98">
        <f t="shared" si="1"/>
        <v>-0.69000000000000039</v>
      </c>
      <c r="H46" s="672"/>
      <c r="I46" s="673"/>
      <c r="J46" s="673"/>
      <c r="K46" s="673"/>
      <c r="L46" s="674"/>
      <c r="M46" s="264"/>
      <c r="N46" s="265"/>
      <c r="O46" s="522" t="s">
        <v>81</v>
      </c>
    </row>
    <row r="47" spans="1:16" ht="81.75" customHeight="1" thickBot="1">
      <c r="A47" s="540" t="s">
        <v>82</v>
      </c>
      <c r="B47" s="669" t="str">
        <f t="shared" si="2"/>
        <v>★</v>
      </c>
      <c r="C47" s="670"/>
      <c r="D47" s="671"/>
      <c r="E47" s="569">
        <v>2.2799999999999998</v>
      </c>
      <c r="F47" s="569">
        <v>1.64</v>
      </c>
      <c r="G47" s="98">
        <f t="shared" si="1"/>
        <v>-0.6399999999999999</v>
      </c>
      <c r="H47" s="672"/>
      <c r="I47" s="673"/>
      <c r="J47" s="673"/>
      <c r="K47" s="673"/>
      <c r="L47" s="674"/>
      <c r="M47" s="614"/>
      <c r="N47" s="265"/>
      <c r="O47" s="522" t="s">
        <v>82</v>
      </c>
    </row>
    <row r="48" spans="1:16" ht="78.75" customHeight="1" thickBot="1">
      <c r="A48" s="540" t="s">
        <v>83</v>
      </c>
      <c r="B48" s="669" t="str">
        <f t="shared" si="2"/>
        <v>★</v>
      </c>
      <c r="C48" s="670"/>
      <c r="D48" s="671"/>
      <c r="E48" s="569">
        <v>2.09</v>
      </c>
      <c r="F48" s="569">
        <v>1.78</v>
      </c>
      <c r="G48" s="98">
        <f t="shared" si="1"/>
        <v>-0.30999999999999983</v>
      </c>
      <c r="H48" s="703"/>
      <c r="I48" s="704"/>
      <c r="J48" s="704"/>
      <c r="K48" s="704"/>
      <c r="L48" s="705"/>
      <c r="M48" s="264"/>
      <c r="N48" s="265"/>
      <c r="O48" s="522" t="s">
        <v>83</v>
      </c>
    </row>
    <row r="49" spans="1:15" ht="74.25" customHeight="1" thickBot="1">
      <c r="A49" s="540" t="s">
        <v>84</v>
      </c>
      <c r="B49" s="669" t="str">
        <f t="shared" si="2"/>
        <v>★</v>
      </c>
      <c r="C49" s="670"/>
      <c r="D49" s="671"/>
      <c r="E49" s="569">
        <v>2.2799999999999998</v>
      </c>
      <c r="F49" s="569">
        <v>1.74</v>
      </c>
      <c r="G49" s="98">
        <f t="shared" si="1"/>
        <v>-0.53999999999999981</v>
      </c>
      <c r="H49" s="672"/>
      <c r="I49" s="673"/>
      <c r="J49" s="673"/>
      <c r="K49" s="673"/>
      <c r="L49" s="674"/>
      <c r="M49" s="549"/>
      <c r="N49" s="265"/>
      <c r="O49" s="522" t="s">
        <v>84</v>
      </c>
    </row>
    <row r="50" spans="1:15" ht="73.2" customHeight="1" thickBot="1">
      <c r="A50" s="540" t="s">
        <v>85</v>
      </c>
      <c r="B50" s="669" t="str">
        <f t="shared" si="2"/>
        <v>★</v>
      </c>
      <c r="C50" s="670"/>
      <c r="D50" s="671"/>
      <c r="E50" s="188">
        <v>3.94</v>
      </c>
      <c r="F50" s="569">
        <v>2.91</v>
      </c>
      <c r="G50" s="98">
        <f t="shared" si="1"/>
        <v>-1.0299999999999998</v>
      </c>
      <c r="H50" s="703"/>
      <c r="I50" s="704"/>
      <c r="J50" s="704"/>
      <c r="K50" s="704"/>
      <c r="L50" s="705"/>
      <c r="M50" s="264"/>
      <c r="N50" s="265"/>
      <c r="O50" s="522" t="s">
        <v>85</v>
      </c>
    </row>
    <row r="51" spans="1:15" ht="73.5" customHeight="1" thickBot="1">
      <c r="A51" s="540" t="s">
        <v>86</v>
      </c>
      <c r="B51" s="669" t="str">
        <f t="shared" si="2"/>
        <v>★</v>
      </c>
      <c r="C51" s="670"/>
      <c r="D51" s="671"/>
      <c r="E51" s="569">
        <v>1.56</v>
      </c>
      <c r="F51" s="569">
        <v>1.47</v>
      </c>
      <c r="G51" s="98">
        <f t="shared" si="1"/>
        <v>-9.000000000000008E-2</v>
      </c>
      <c r="H51" s="672"/>
      <c r="I51" s="673"/>
      <c r="J51" s="673"/>
      <c r="K51" s="673"/>
      <c r="L51" s="674"/>
      <c r="M51" s="409"/>
      <c r="N51" s="410"/>
      <c r="O51" s="522" t="s">
        <v>86</v>
      </c>
    </row>
    <row r="52" spans="1:15" ht="91.95" customHeight="1" thickBot="1">
      <c r="A52" s="540" t="s">
        <v>87</v>
      </c>
      <c r="B52" s="669" t="str">
        <f t="shared" si="2"/>
        <v>★</v>
      </c>
      <c r="C52" s="670"/>
      <c r="D52" s="671"/>
      <c r="E52" s="188">
        <v>3.03</v>
      </c>
      <c r="F52" s="569">
        <v>2.4</v>
      </c>
      <c r="G52" s="98">
        <f t="shared" si="1"/>
        <v>-0.62999999999999989</v>
      </c>
      <c r="H52" s="675" t="s">
        <v>332</v>
      </c>
      <c r="I52" s="676"/>
      <c r="J52" s="676"/>
      <c r="K52" s="676"/>
      <c r="L52" s="677"/>
      <c r="M52" s="616" t="s">
        <v>333</v>
      </c>
      <c r="N52" s="607">
        <v>44658</v>
      </c>
      <c r="O52" s="522" t="s">
        <v>87</v>
      </c>
    </row>
    <row r="53" spans="1:15" ht="77.25" customHeight="1" thickBot="1">
      <c r="A53" s="540" t="s">
        <v>88</v>
      </c>
      <c r="B53" s="669" t="str">
        <f t="shared" si="2"/>
        <v>★</v>
      </c>
      <c r="C53" s="670"/>
      <c r="D53" s="671"/>
      <c r="E53" s="569">
        <v>2.95</v>
      </c>
      <c r="F53" s="569">
        <v>2.68</v>
      </c>
      <c r="G53" s="98">
        <f t="shared" si="1"/>
        <v>-0.27</v>
      </c>
      <c r="H53" s="672"/>
      <c r="I53" s="673"/>
      <c r="J53" s="673"/>
      <c r="K53" s="673"/>
      <c r="L53" s="674"/>
      <c r="M53" s="264"/>
      <c r="N53" s="265"/>
      <c r="O53" s="522" t="s">
        <v>88</v>
      </c>
    </row>
    <row r="54" spans="1:15" ht="63.75" customHeight="1" thickBot="1">
      <c r="A54" s="540" t="s">
        <v>89</v>
      </c>
      <c r="B54" s="669" t="str">
        <f t="shared" si="2"/>
        <v>★</v>
      </c>
      <c r="C54" s="670"/>
      <c r="D54" s="671"/>
      <c r="E54" s="188">
        <v>3.61</v>
      </c>
      <c r="F54" s="569">
        <v>2.52</v>
      </c>
      <c r="G54" s="98">
        <f t="shared" si="1"/>
        <v>-1.0899999999999999</v>
      </c>
      <c r="H54" s="672"/>
      <c r="I54" s="673"/>
      <c r="J54" s="673"/>
      <c r="K54" s="673"/>
      <c r="L54" s="674"/>
      <c r="M54" s="264"/>
      <c r="N54" s="265"/>
      <c r="O54" s="522" t="s">
        <v>89</v>
      </c>
    </row>
    <row r="55" spans="1:15" ht="75" customHeight="1" thickBot="1">
      <c r="A55" s="540" t="s">
        <v>90</v>
      </c>
      <c r="B55" s="669" t="str">
        <f t="shared" si="2"/>
        <v>★</v>
      </c>
      <c r="C55" s="670"/>
      <c r="D55" s="671"/>
      <c r="E55" s="188">
        <v>3.37</v>
      </c>
      <c r="F55" s="188">
        <v>3.09</v>
      </c>
      <c r="G55" s="98">
        <f t="shared" si="1"/>
        <v>-0.28000000000000025</v>
      </c>
      <c r="H55" s="672"/>
      <c r="I55" s="673"/>
      <c r="J55" s="673"/>
      <c r="K55" s="673"/>
      <c r="L55" s="674"/>
      <c r="M55" s="264"/>
      <c r="N55" s="265"/>
      <c r="O55" s="522" t="s">
        <v>90</v>
      </c>
    </row>
    <row r="56" spans="1:15" ht="80.25" customHeight="1" thickBot="1">
      <c r="A56" s="540" t="s">
        <v>91</v>
      </c>
      <c r="B56" s="669" t="str">
        <f t="shared" si="2"/>
        <v>★</v>
      </c>
      <c r="C56" s="670"/>
      <c r="D56" s="671"/>
      <c r="E56" s="188">
        <v>3.99</v>
      </c>
      <c r="F56" s="188">
        <v>3.13</v>
      </c>
      <c r="G56" s="98">
        <f t="shared" si="1"/>
        <v>-0.86000000000000032</v>
      </c>
      <c r="H56" s="672"/>
      <c r="I56" s="673"/>
      <c r="J56" s="673"/>
      <c r="K56" s="673"/>
      <c r="L56" s="674"/>
      <c r="M56" s="264"/>
      <c r="N56" s="265"/>
      <c r="O56" s="522" t="s">
        <v>91</v>
      </c>
    </row>
    <row r="57" spans="1:15" ht="63.75" customHeight="1" thickBot="1">
      <c r="A57" s="540" t="s">
        <v>92</v>
      </c>
      <c r="B57" s="669" t="str">
        <f t="shared" si="2"/>
        <v>★★</v>
      </c>
      <c r="C57" s="670"/>
      <c r="D57" s="671"/>
      <c r="E57" s="188">
        <v>5.1100000000000003</v>
      </c>
      <c r="F57" s="188">
        <v>3.48</v>
      </c>
      <c r="G57" s="98">
        <f t="shared" si="1"/>
        <v>-1.6300000000000003</v>
      </c>
      <c r="H57" s="706" t="s">
        <v>316</v>
      </c>
      <c r="I57" s="707"/>
      <c r="J57" s="707"/>
      <c r="K57" s="707"/>
      <c r="L57" s="708"/>
      <c r="M57" s="616" t="s">
        <v>317</v>
      </c>
      <c r="N57" s="607">
        <v>44658</v>
      </c>
      <c r="O57" s="522" t="s">
        <v>92</v>
      </c>
    </row>
    <row r="58" spans="1:15" ht="69.75" customHeight="1" thickBot="1">
      <c r="A58" s="540" t="s">
        <v>93</v>
      </c>
      <c r="B58" s="669" t="str">
        <f t="shared" si="2"/>
        <v>★</v>
      </c>
      <c r="C58" s="670"/>
      <c r="D58" s="671"/>
      <c r="E58" s="569">
        <v>2.61</v>
      </c>
      <c r="F58" s="569">
        <v>2.09</v>
      </c>
      <c r="G58" s="98">
        <f t="shared" si="1"/>
        <v>-0.52</v>
      </c>
      <c r="H58" s="672"/>
      <c r="I58" s="673"/>
      <c r="J58" s="673"/>
      <c r="K58" s="673"/>
      <c r="L58" s="674"/>
      <c r="M58" s="264"/>
      <c r="N58" s="265"/>
      <c r="O58" s="522" t="s">
        <v>93</v>
      </c>
    </row>
    <row r="59" spans="1:15" ht="76.2" customHeight="1" thickBot="1">
      <c r="A59" s="540" t="s">
        <v>94</v>
      </c>
      <c r="B59" s="669" t="str">
        <f t="shared" si="2"/>
        <v>★</v>
      </c>
      <c r="C59" s="670"/>
      <c r="D59" s="671"/>
      <c r="E59" s="188">
        <v>5.36</v>
      </c>
      <c r="F59" s="188">
        <v>4.29</v>
      </c>
      <c r="G59" s="98">
        <f t="shared" si="1"/>
        <v>-1.0700000000000003</v>
      </c>
      <c r="H59" s="672"/>
      <c r="I59" s="673"/>
      <c r="J59" s="673"/>
      <c r="K59" s="673"/>
      <c r="L59" s="674"/>
      <c r="M59" s="409"/>
      <c r="N59" s="410"/>
      <c r="O59" s="522" t="s">
        <v>94</v>
      </c>
    </row>
    <row r="60" spans="1:15" ht="91.95" customHeight="1" thickBot="1">
      <c r="A60" s="540" t="s">
        <v>95</v>
      </c>
      <c r="B60" s="669" t="str">
        <f t="shared" si="2"/>
        <v>★</v>
      </c>
      <c r="C60" s="670"/>
      <c r="D60" s="671"/>
      <c r="E60" s="568">
        <v>7.51</v>
      </c>
      <c r="F60" s="568">
        <v>7.43</v>
      </c>
      <c r="G60" s="98">
        <f t="shared" si="1"/>
        <v>-8.0000000000000071E-2</v>
      </c>
      <c r="H60" s="672"/>
      <c r="I60" s="673"/>
      <c r="J60" s="673"/>
      <c r="K60" s="673"/>
      <c r="L60" s="674"/>
      <c r="M60" s="264"/>
      <c r="N60" s="265"/>
      <c r="O60" s="522" t="s">
        <v>95</v>
      </c>
    </row>
    <row r="61" spans="1:15" ht="81" customHeight="1" thickBot="1">
      <c r="A61" s="540" t="s">
        <v>96</v>
      </c>
      <c r="B61" s="669" t="str">
        <f t="shared" si="2"/>
        <v>★</v>
      </c>
      <c r="C61" s="670"/>
      <c r="D61" s="671"/>
      <c r="E61" s="188">
        <v>3.07</v>
      </c>
      <c r="F61" s="569">
        <v>2.21</v>
      </c>
      <c r="G61" s="98">
        <f t="shared" si="1"/>
        <v>-0.85999999999999988</v>
      </c>
      <c r="H61" s="672"/>
      <c r="I61" s="673"/>
      <c r="J61" s="673"/>
      <c r="K61" s="673"/>
      <c r="L61" s="674"/>
      <c r="M61" s="264"/>
      <c r="N61" s="265"/>
      <c r="O61" s="522" t="s">
        <v>96</v>
      </c>
    </row>
    <row r="62" spans="1:15" ht="75.599999999999994" customHeight="1" thickBot="1">
      <c r="A62" s="540" t="s">
        <v>97</v>
      </c>
      <c r="B62" s="669" t="str">
        <f t="shared" si="2"/>
        <v>★</v>
      </c>
      <c r="C62" s="670"/>
      <c r="D62" s="671"/>
      <c r="E62" s="188">
        <v>5.0599999999999996</v>
      </c>
      <c r="F62" s="188">
        <v>4.3499999999999996</v>
      </c>
      <c r="G62" s="98">
        <f t="shared" si="1"/>
        <v>-0.71</v>
      </c>
      <c r="H62" s="672"/>
      <c r="I62" s="673"/>
      <c r="J62" s="673"/>
      <c r="K62" s="673"/>
      <c r="L62" s="674"/>
      <c r="M62" s="264"/>
      <c r="N62" s="265"/>
      <c r="O62" s="522" t="s">
        <v>97</v>
      </c>
    </row>
    <row r="63" spans="1:15" ht="87" customHeight="1" thickBot="1">
      <c r="A63" s="540" t="s">
        <v>98</v>
      </c>
      <c r="B63" s="669" t="str">
        <f t="shared" si="2"/>
        <v>★</v>
      </c>
      <c r="C63" s="670"/>
      <c r="D63" s="671"/>
      <c r="E63" s="188">
        <v>4.04</v>
      </c>
      <c r="F63" s="569">
        <v>2.65</v>
      </c>
      <c r="G63" s="98">
        <f t="shared" si="1"/>
        <v>-1.3900000000000001</v>
      </c>
      <c r="H63" s="672"/>
      <c r="I63" s="673"/>
      <c r="J63" s="673"/>
      <c r="K63" s="673"/>
      <c r="L63" s="674"/>
      <c r="M63" s="465"/>
      <c r="N63" s="265"/>
      <c r="O63" s="522" t="s">
        <v>98</v>
      </c>
    </row>
    <row r="64" spans="1:15" ht="73.2" customHeight="1" thickBot="1">
      <c r="A64" s="540" t="s">
        <v>99</v>
      </c>
      <c r="B64" s="669" t="str">
        <f t="shared" si="2"/>
        <v>★</v>
      </c>
      <c r="C64" s="670"/>
      <c r="D64" s="671"/>
      <c r="E64" s="188">
        <v>3.52</v>
      </c>
      <c r="F64" s="569">
        <v>2.1800000000000002</v>
      </c>
      <c r="G64" s="98">
        <f t="shared" si="1"/>
        <v>-1.3399999999999999</v>
      </c>
      <c r="H64" s="748"/>
      <c r="I64" s="749"/>
      <c r="J64" s="749"/>
      <c r="K64" s="749"/>
      <c r="L64" s="750"/>
      <c r="M64" s="264"/>
      <c r="N64" s="265"/>
      <c r="O64" s="522" t="s">
        <v>99</v>
      </c>
    </row>
    <row r="65" spans="1:18" ht="80.25" customHeight="1" thickBot="1">
      <c r="A65" s="540" t="s">
        <v>100</v>
      </c>
      <c r="B65" s="669" t="str">
        <f t="shared" si="2"/>
        <v>☆</v>
      </c>
      <c r="C65" s="670"/>
      <c r="D65" s="671"/>
      <c r="E65" s="188">
        <v>3.16</v>
      </c>
      <c r="F65" s="188">
        <v>3.26</v>
      </c>
      <c r="G65" s="98">
        <f t="shared" si="1"/>
        <v>9.9999999999999645E-2</v>
      </c>
      <c r="H65" s="503"/>
      <c r="I65" s="504"/>
      <c r="J65" s="504"/>
      <c r="K65" s="504"/>
      <c r="L65" s="505"/>
      <c r="M65" s="238"/>
      <c r="N65" s="265"/>
      <c r="O65" s="522" t="s">
        <v>100</v>
      </c>
    </row>
    <row r="66" spans="1:18" ht="88.5" customHeight="1" thickBot="1">
      <c r="A66" s="540" t="s">
        <v>101</v>
      </c>
      <c r="B66" s="669" t="b">
        <f t="shared" si="2"/>
        <v>0</v>
      </c>
      <c r="C66" s="670"/>
      <c r="D66" s="671"/>
      <c r="E66" s="568">
        <v>9.7200000000000006</v>
      </c>
      <c r="F66" s="568">
        <v>6.14</v>
      </c>
      <c r="G66" s="98">
        <f t="shared" si="1"/>
        <v>-3.580000000000001</v>
      </c>
      <c r="H66" s="703"/>
      <c r="I66" s="704"/>
      <c r="J66" s="704"/>
      <c r="K66" s="704"/>
      <c r="L66" s="705"/>
      <c r="M66" s="264"/>
      <c r="N66" s="265"/>
      <c r="O66" s="522" t="s">
        <v>101</v>
      </c>
    </row>
    <row r="67" spans="1:18" ht="78.75" customHeight="1" thickBot="1">
      <c r="A67" s="540" t="s">
        <v>102</v>
      </c>
      <c r="B67" s="669" t="str">
        <f t="shared" si="2"/>
        <v>★★</v>
      </c>
      <c r="C67" s="670"/>
      <c r="D67" s="671"/>
      <c r="E67" s="568">
        <v>7.11</v>
      </c>
      <c r="F67" s="188">
        <v>5.22</v>
      </c>
      <c r="G67" s="98">
        <f t="shared" si="1"/>
        <v>-1.8900000000000006</v>
      </c>
      <c r="H67" s="672"/>
      <c r="I67" s="673"/>
      <c r="J67" s="673"/>
      <c r="K67" s="673"/>
      <c r="L67" s="674"/>
      <c r="M67" s="264"/>
      <c r="N67" s="265"/>
      <c r="O67" s="522" t="s">
        <v>102</v>
      </c>
    </row>
    <row r="68" spans="1:18" ht="63" customHeight="1" thickBot="1">
      <c r="A68" s="543" t="s">
        <v>103</v>
      </c>
      <c r="B68" s="669" t="str">
        <f t="shared" si="2"/>
        <v>★★★</v>
      </c>
      <c r="C68" s="670"/>
      <c r="D68" s="671"/>
      <c r="E68" s="568">
        <v>8.11</v>
      </c>
      <c r="F68" s="188">
        <v>5.37</v>
      </c>
      <c r="G68" s="98">
        <f t="shared" si="1"/>
        <v>-2.7399999999999993</v>
      </c>
      <c r="H68" s="672"/>
      <c r="I68" s="673"/>
      <c r="J68" s="673"/>
      <c r="K68" s="673"/>
      <c r="L68" s="674"/>
      <c r="M68" s="409"/>
      <c r="N68" s="265"/>
      <c r="O68" s="522" t="s">
        <v>103</v>
      </c>
    </row>
    <row r="69" spans="1:18" ht="72.75" customHeight="1" thickBot="1">
      <c r="A69" s="541" t="s">
        <v>104</v>
      </c>
      <c r="B69" s="669" t="str">
        <f t="shared" si="2"/>
        <v>☆</v>
      </c>
      <c r="C69" s="670"/>
      <c r="D69" s="671"/>
      <c r="E69" s="570">
        <v>1.32</v>
      </c>
      <c r="F69" s="570">
        <v>1.62</v>
      </c>
      <c r="G69" s="98">
        <f t="shared" si="1"/>
        <v>0.30000000000000004</v>
      </c>
      <c r="H69" s="703"/>
      <c r="I69" s="704"/>
      <c r="J69" s="704"/>
      <c r="K69" s="704"/>
      <c r="L69" s="705"/>
      <c r="M69" s="264"/>
      <c r="N69" s="265"/>
      <c r="O69" s="522" t="s">
        <v>104</v>
      </c>
    </row>
    <row r="70" spans="1:18" ht="58.5" customHeight="1" thickBot="1">
      <c r="A70" s="413" t="s">
        <v>105</v>
      </c>
      <c r="B70" s="669" t="str">
        <f t="shared" si="2"/>
        <v>☆</v>
      </c>
      <c r="C70" s="670"/>
      <c r="D70" s="671"/>
      <c r="E70" s="188">
        <v>2.8</v>
      </c>
      <c r="F70" s="613">
        <v>2.82</v>
      </c>
      <c r="G70" s="260">
        <f t="shared" si="1"/>
        <v>2.0000000000000018E-2</v>
      </c>
      <c r="H70" s="672"/>
      <c r="I70" s="673"/>
      <c r="J70" s="673"/>
      <c r="K70" s="673"/>
      <c r="L70" s="674"/>
      <c r="M70" s="414"/>
      <c r="N70" s="265"/>
      <c r="O70" s="522"/>
    </row>
    <row r="71" spans="1:18" ht="42.75" customHeight="1" thickBot="1">
      <c r="A71" s="415"/>
      <c r="B71" s="415"/>
      <c r="C71" s="415"/>
      <c r="D71" s="415"/>
      <c r="E71" s="739"/>
      <c r="F71" s="739"/>
      <c r="G71" s="739"/>
      <c r="H71" s="739"/>
      <c r="I71" s="739"/>
      <c r="J71" s="739"/>
      <c r="K71" s="739"/>
      <c r="L71" s="739"/>
      <c r="M71" s="77">
        <f>COUNTIF(E23:E69,"&gt;=10")</f>
        <v>0</v>
      </c>
      <c r="N71" s="77">
        <f>COUNTIF(F23:F69,"&gt;=10")</f>
        <v>0</v>
      </c>
      <c r="O71" s="77" t="s">
        <v>29</v>
      </c>
    </row>
    <row r="72" spans="1:18" ht="36.75" customHeight="1" thickBot="1">
      <c r="A72" s="99" t="s">
        <v>21</v>
      </c>
      <c r="B72" s="100"/>
      <c r="C72" s="168"/>
      <c r="D72" s="168"/>
      <c r="E72" s="740" t="s">
        <v>20</v>
      </c>
      <c r="F72" s="740"/>
      <c r="G72" s="740"/>
      <c r="H72" s="741" t="s">
        <v>294</v>
      </c>
      <c r="I72" s="742"/>
      <c r="J72" s="100"/>
      <c r="K72" s="101"/>
      <c r="L72" s="101"/>
      <c r="M72" s="102"/>
      <c r="N72" s="103"/>
    </row>
    <row r="73" spans="1:18" ht="36.75" customHeight="1" thickBot="1">
      <c r="A73" s="104"/>
      <c r="B73" s="416"/>
      <c r="C73" s="743" t="s">
        <v>106</v>
      </c>
      <c r="D73" s="744"/>
      <c r="E73" s="744"/>
      <c r="F73" s="745"/>
      <c r="G73" s="105">
        <f>+F70</f>
        <v>2.82</v>
      </c>
      <c r="H73" s="106" t="s">
        <v>107</v>
      </c>
      <c r="I73" s="746">
        <f>+G70</f>
        <v>2.0000000000000018E-2</v>
      </c>
      <c r="J73" s="747"/>
      <c r="K73" s="417"/>
      <c r="L73" s="417"/>
      <c r="M73" s="418"/>
      <c r="N73" s="107"/>
    </row>
    <row r="74" spans="1:18" ht="36.75" customHeight="1" thickBot="1">
      <c r="A74" s="104"/>
      <c r="B74" s="416"/>
      <c r="C74" s="709" t="s">
        <v>108</v>
      </c>
      <c r="D74" s="710"/>
      <c r="E74" s="710"/>
      <c r="F74" s="711"/>
      <c r="G74" s="108">
        <f>+F35</f>
        <v>3.21</v>
      </c>
      <c r="H74" s="109" t="s">
        <v>107</v>
      </c>
      <c r="I74" s="712">
        <f>+G35</f>
        <v>-0.75</v>
      </c>
      <c r="J74" s="713"/>
      <c r="K74" s="417"/>
      <c r="L74" s="417"/>
      <c r="M74" s="418"/>
      <c r="N74" s="107"/>
      <c r="R74" s="466" t="s">
        <v>21</v>
      </c>
    </row>
    <row r="75" spans="1:18" ht="36.75" customHeight="1" thickBot="1">
      <c r="A75" s="104"/>
      <c r="B75" s="416"/>
      <c r="C75" s="714" t="s">
        <v>109</v>
      </c>
      <c r="D75" s="715"/>
      <c r="E75" s="715"/>
      <c r="F75" s="110" t="str">
        <f>VLOOKUP(G75,F:P,10,0)</f>
        <v>愛媛県</v>
      </c>
      <c r="G75" s="111">
        <f>MAX(F23:F70)</f>
        <v>7.43</v>
      </c>
      <c r="H75" s="716" t="s">
        <v>110</v>
      </c>
      <c r="I75" s="717"/>
      <c r="J75" s="717"/>
      <c r="K75" s="112">
        <f>+N71</f>
        <v>0</v>
      </c>
      <c r="L75" s="113" t="s">
        <v>111</v>
      </c>
      <c r="M75" s="114">
        <f>N71-M71</f>
        <v>0</v>
      </c>
      <c r="N75" s="107"/>
      <c r="R75" s="467"/>
    </row>
    <row r="76" spans="1:18" ht="36.75" customHeight="1" thickBot="1">
      <c r="A76" s="115"/>
      <c r="B76" s="116"/>
      <c r="C76" s="116"/>
      <c r="D76" s="116"/>
      <c r="E76" s="116"/>
      <c r="F76" s="116"/>
      <c r="G76" s="116"/>
      <c r="H76" s="116"/>
      <c r="I76" s="116"/>
      <c r="J76" s="116"/>
      <c r="K76" s="117"/>
      <c r="L76" s="117"/>
      <c r="M76" s="118"/>
      <c r="N76" s="119"/>
      <c r="R76" s="467"/>
    </row>
    <row r="77" spans="1:18" ht="30.75" customHeight="1">
      <c r="A77" s="151"/>
      <c r="B77" s="151"/>
      <c r="C77" s="151"/>
      <c r="D77" s="151"/>
      <c r="E77" s="151"/>
      <c r="F77" s="151"/>
      <c r="G77" s="151"/>
      <c r="H77" s="151"/>
      <c r="I77" s="151"/>
      <c r="J77" s="151"/>
      <c r="K77" s="419"/>
      <c r="L77" s="419"/>
      <c r="M77" s="420"/>
      <c r="N77" s="421"/>
      <c r="R77" s="468"/>
    </row>
    <row r="78" spans="1:18" ht="30.75" customHeight="1" thickBot="1">
      <c r="A78" s="422"/>
      <c r="B78" s="422"/>
      <c r="C78" s="422"/>
      <c r="D78" s="422"/>
      <c r="E78" s="422"/>
      <c r="F78" s="422"/>
      <c r="G78" s="422"/>
      <c r="H78" s="422"/>
      <c r="I78" s="422"/>
      <c r="J78" s="422"/>
      <c r="K78" s="423"/>
      <c r="L78" s="423"/>
      <c r="M78" s="424"/>
      <c r="N78" s="422"/>
    </row>
    <row r="79" spans="1:18" ht="24.75" customHeight="1" thickTop="1">
      <c r="A79" s="718">
        <v>2</v>
      </c>
      <c r="B79" s="721" t="s">
        <v>285</v>
      </c>
      <c r="C79" s="722"/>
      <c r="D79" s="722"/>
      <c r="E79" s="722"/>
      <c r="F79" s="723"/>
      <c r="G79" s="730" t="s">
        <v>286</v>
      </c>
      <c r="H79" s="731"/>
      <c r="I79" s="731"/>
      <c r="J79" s="731"/>
      <c r="K79" s="731"/>
      <c r="L79" s="731"/>
      <c r="M79" s="731"/>
      <c r="N79" s="732"/>
    </row>
    <row r="80" spans="1:18" ht="24.75" customHeight="1">
      <c r="A80" s="719"/>
      <c r="B80" s="724"/>
      <c r="C80" s="725"/>
      <c r="D80" s="725"/>
      <c r="E80" s="725"/>
      <c r="F80" s="726"/>
      <c r="G80" s="733"/>
      <c r="H80" s="734"/>
      <c r="I80" s="734"/>
      <c r="J80" s="734"/>
      <c r="K80" s="734"/>
      <c r="L80" s="734"/>
      <c r="M80" s="734"/>
      <c r="N80" s="735"/>
      <c r="O80" s="425" t="s">
        <v>29</v>
      </c>
      <c r="P80" s="425"/>
    </row>
    <row r="81" spans="1:16" ht="24.75" customHeight="1">
      <c r="A81" s="719"/>
      <c r="B81" s="724"/>
      <c r="C81" s="725"/>
      <c r="D81" s="725"/>
      <c r="E81" s="725"/>
      <c r="F81" s="726"/>
      <c r="G81" s="733"/>
      <c r="H81" s="734"/>
      <c r="I81" s="734"/>
      <c r="J81" s="734"/>
      <c r="K81" s="734"/>
      <c r="L81" s="734"/>
      <c r="M81" s="734"/>
      <c r="N81" s="735"/>
      <c r="O81" s="425" t="s">
        <v>21</v>
      </c>
      <c r="P81" s="425" t="s">
        <v>112</v>
      </c>
    </row>
    <row r="82" spans="1:16" ht="24.75" customHeight="1">
      <c r="A82" s="719"/>
      <c r="B82" s="724"/>
      <c r="C82" s="725"/>
      <c r="D82" s="725"/>
      <c r="E82" s="725"/>
      <c r="F82" s="726"/>
      <c r="G82" s="733"/>
      <c r="H82" s="734"/>
      <c r="I82" s="734"/>
      <c r="J82" s="734"/>
      <c r="K82" s="734"/>
      <c r="L82" s="734"/>
      <c r="M82" s="734"/>
      <c r="N82" s="735"/>
      <c r="O82" s="426"/>
      <c r="P82" s="425"/>
    </row>
    <row r="83" spans="1:16" ht="46.2" customHeight="1" thickBot="1">
      <c r="A83" s="720"/>
      <c r="B83" s="727"/>
      <c r="C83" s="728"/>
      <c r="D83" s="728"/>
      <c r="E83" s="728"/>
      <c r="F83" s="729"/>
      <c r="G83" s="736"/>
      <c r="H83" s="737"/>
      <c r="I83" s="737"/>
      <c r="J83" s="737"/>
      <c r="K83" s="737"/>
      <c r="L83" s="737"/>
      <c r="M83" s="737"/>
      <c r="N83" s="73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7">
    <mergeCell ref="B67:D67"/>
    <mergeCell ref="H67:L67"/>
    <mergeCell ref="B68:D68"/>
    <mergeCell ref="H68:L68"/>
    <mergeCell ref="B69:D69"/>
    <mergeCell ref="H69:L69"/>
    <mergeCell ref="B64:D64"/>
    <mergeCell ref="H64:L64"/>
    <mergeCell ref="B65:D65"/>
    <mergeCell ref="B66:D66"/>
    <mergeCell ref="H66:L66"/>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7"/>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3"/>
  <sheetViews>
    <sheetView topLeftCell="B1" zoomScale="75" zoomScaleNormal="75" workbookViewId="0">
      <selection activeCell="L33" sqref="L33:N49"/>
    </sheetView>
  </sheetViews>
  <sheetFormatPr defaultColWidth="8.88671875" defaultRowHeight="14.4"/>
  <cols>
    <col min="1" max="1" width="12.77734375" style="147" customWidth="1"/>
    <col min="2" max="2" width="25" style="195" customWidth="1"/>
    <col min="3" max="3" width="9.109375" style="195" customWidth="1"/>
    <col min="4" max="4" width="23" style="195" customWidth="1"/>
    <col min="5" max="5" width="19.44140625" style="195" customWidth="1"/>
    <col min="6" max="6" width="12.21875" style="195" customWidth="1"/>
    <col min="7" max="7" width="14.77734375" style="195" customWidth="1"/>
    <col min="8" max="8" width="20.88671875" style="195" customWidth="1"/>
    <col min="9" max="9" width="19" style="195" customWidth="1"/>
    <col min="10" max="10" width="13.21875" style="195" customWidth="1"/>
    <col min="11" max="11" width="10.88671875" style="195" customWidth="1"/>
    <col min="12" max="12" width="13" style="195" customWidth="1"/>
    <col min="13" max="13" width="16.109375" style="195" customWidth="1"/>
    <col min="14" max="14" width="28.77734375" style="195" customWidth="1"/>
    <col min="15" max="15" width="7.88671875" style="195" customWidth="1"/>
    <col min="16" max="16" width="40.44140625" style="282" customWidth="1"/>
    <col min="17" max="17" width="28.109375" style="321" customWidth="1"/>
    <col min="18" max="16384" width="8.88671875" style="195"/>
  </cols>
  <sheetData>
    <row r="1" spans="2:19" ht="31.2" customHeight="1">
      <c r="B1" s="154"/>
      <c r="C1" s="470" t="s">
        <v>315</v>
      </c>
      <c r="D1" s="211"/>
      <c r="E1" s="211"/>
      <c r="F1" s="211"/>
      <c r="G1" s="211" t="s">
        <v>283</v>
      </c>
      <c r="H1" s="211"/>
      <c r="I1" s="211"/>
      <c r="J1" s="211"/>
      <c r="K1" s="211"/>
      <c r="L1" s="211"/>
      <c r="M1" s="211"/>
      <c r="N1" s="211"/>
      <c r="O1" s="147"/>
      <c r="P1" s="280"/>
    </row>
    <row r="2" spans="2:19" ht="31.2" customHeight="1">
      <c r="B2" s="154"/>
      <c r="C2" s="211"/>
      <c r="D2" s="211"/>
      <c r="E2" s="211"/>
      <c r="F2" s="211"/>
      <c r="G2" s="211"/>
      <c r="H2" s="211"/>
      <c r="I2" s="211"/>
      <c r="J2" s="211"/>
      <c r="K2" s="211"/>
      <c r="L2" s="211"/>
      <c r="M2" s="211"/>
      <c r="N2" s="211"/>
      <c r="O2" s="147"/>
      <c r="P2" s="280"/>
    </row>
    <row r="3" spans="2:19" ht="266.39999999999998" customHeight="1">
      <c r="B3" s="772" t="s">
        <v>300</v>
      </c>
      <c r="C3" s="772"/>
      <c r="D3" s="772"/>
      <c r="E3" s="772"/>
      <c r="F3" s="772"/>
      <c r="G3" s="772"/>
      <c r="H3" s="772"/>
      <c r="I3" s="772"/>
      <c r="J3" s="772"/>
      <c r="K3" s="772"/>
      <c r="L3" s="772"/>
      <c r="M3" s="772"/>
      <c r="N3" s="772"/>
      <c r="O3" s="147" t="s">
        <v>209</v>
      </c>
      <c r="P3" s="280"/>
    </row>
    <row r="4" spans="2:19" ht="29.25" customHeight="1">
      <c r="B4" s="239"/>
      <c r="C4" s="240" t="s">
        <v>377</v>
      </c>
      <c r="D4" s="241"/>
      <c r="E4" s="241"/>
      <c r="F4" s="241"/>
      <c r="G4" s="242"/>
      <c r="H4" s="241"/>
      <c r="I4" s="241"/>
      <c r="J4" s="243"/>
      <c r="K4" s="243"/>
      <c r="L4" s="243"/>
      <c r="M4" s="243"/>
      <c r="N4" s="244"/>
      <c r="O4" s="147"/>
      <c r="P4" s="266"/>
    </row>
    <row r="5" spans="2:19" ht="267" customHeight="1">
      <c r="B5" s="777" t="s">
        <v>378</v>
      </c>
      <c r="C5" s="778"/>
      <c r="D5" s="778"/>
      <c r="E5" s="778"/>
      <c r="F5" s="778"/>
      <c r="G5" s="778"/>
      <c r="H5" s="778"/>
      <c r="I5" s="778"/>
      <c r="J5" s="778"/>
      <c r="K5" s="778"/>
      <c r="L5" s="778"/>
      <c r="M5" s="778"/>
      <c r="N5" s="778"/>
      <c r="O5" s="147"/>
      <c r="P5" s="572" t="s">
        <v>209</v>
      </c>
      <c r="Q5" s="322"/>
    </row>
    <row r="6" spans="2:19" ht="36.6" customHeight="1">
      <c r="B6" s="781" t="s">
        <v>240</v>
      </c>
      <c r="C6" s="782"/>
      <c r="D6" s="782"/>
      <c r="E6" s="782"/>
      <c r="F6" s="782"/>
      <c r="G6" s="782"/>
      <c r="H6" s="782"/>
      <c r="I6" s="782"/>
      <c r="J6" s="782"/>
      <c r="K6" s="782"/>
      <c r="L6" s="782"/>
      <c r="M6" s="782"/>
      <c r="N6" s="782"/>
      <c r="O6" s="147"/>
      <c r="P6" s="263"/>
      <c r="Q6" s="281"/>
    </row>
    <row r="7" spans="2:19" ht="109.2" customHeight="1">
      <c r="B7" s="779" t="s">
        <v>287</v>
      </c>
      <c r="C7" s="780"/>
      <c r="D7" s="780"/>
      <c r="E7" s="780"/>
      <c r="F7" s="780"/>
      <c r="G7" s="780"/>
      <c r="H7" s="780"/>
      <c r="I7" s="780"/>
      <c r="J7" s="780"/>
      <c r="K7" s="780"/>
      <c r="L7" s="780"/>
      <c r="M7" s="780"/>
      <c r="N7" s="780"/>
      <c r="O7" s="147"/>
      <c r="P7" s="317"/>
      <c r="Q7" s="281"/>
      <c r="R7" s="189"/>
      <c r="S7" s="195" t="s">
        <v>230</v>
      </c>
    </row>
    <row r="8" spans="2:19" ht="21.6" customHeight="1">
      <c r="B8" s="248"/>
      <c r="C8" s="773" t="s">
        <v>297</v>
      </c>
      <c r="D8" s="773"/>
      <c r="E8" s="773"/>
      <c r="F8" s="773"/>
      <c r="G8" s="773"/>
      <c r="H8" s="773"/>
      <c r="I8" s="773"/>
      <c r="J8" s="773"/>
      <c r="K8" s="773"/>
      <c r="L8" s="773"/>
      <c r="M8" s="155" t="s">
        <v>209</v>
      </c>
      <c r="N8" s="155"/>
      <c r="O8" s="147"/>
      <c r="P8" s="318"/>
    </row>
    <row r="9" spans="2:19" ht="21.6" customHeight="1">
      <c r="B9" s="248"/>
      <c r="C9" s="774" t="s">
        <v>178</v>
      </c>
      <c r="D9" s="774"/>
      <c r="E9" s="774"/>
      <c r="F9" s="774"/>
      <c r="G9" s="774"/>
      <c r="H9" s="774"/>
      <c r="I9" s="774"/>
      <c r="J9" s="774"/>
      <c r="K9" s="774"/>
      <c r="L9" s="774"/>
      <c r="M9" s="155"/>
      <c r="N9" s="181"/>
      <c r="O9" s="147"/>
      <c r="P9" s="319"/>
    </row>
    <row r="10" spans="2:19" ht="21.6" customHeight="1">
      <c r="B10" s="155"/>
      <c r="C10" s="155"/>
      <c r="D10" s="181"/>
      <c r="E10" s="181"/>
      <c r="F10" s="181"/>
      <c r="G10" s="202"/>
      <c r="H10" s="181"/>
      <c r="I10" s="181"/>
      <c r="J10" s="181"/>
      <c r="K10" s="181"/>
      <c r="L10" s="181"/>
      <c r="M10" s="181"/>
      <c r="N10" s="181"/>
      <c r="O10" s="147"/>
      <c r="P10" s="327"/>
    </row>
    <row r="11" spans="2:19" ht="15" customHeight="1">
      <c r="B11" s="147"/>
      <c r="C11" s="147"/>
      <c r="D11" s="203"/>
      <c r="E11" s="203"/>
      <c r="F11" s="203"/>
      <c r="G11" s="204"/>
      <c r="H11" s="203"/>
      <c r="I11" s="203"/>
      <c r="J11" s="203"/>
      <c r="K11" s="203"/>
      <c r="L11" s="203"/>
      <c r="M11" s="203"/>
      <c r="N11" s="203"/>
      <c r="O11" s="147"/>
      <c r="P11" s="608" t="s">
        <v>370</v>
      </c>
    </row>
    <row r="12" spans="2:19" ht="13.5" customHeight="1">
      <c r="B12" s="147"/>
      <c r="C12" s="147"/>
      <c r="D12" s="775" t="s">
        <v>179</v>
      </c>
      <c r="E12" s="775"/>
      <c r="F12" s="205"/>
      <c r="G12" s="206" t="s">
        <v>180</v>
      </c>
      <c r="H12" s="207" t="s">
        <v>181</v>
      </c>
      <c r="I12" s="208" t="s">
        <v>182</v>
      </c>
      <c r="J12" s="207" t="s">
        <v>183</v>
      </c>
      <c r="K12" s="207" t="s">
        <v>184</v>
      </c>
      <c r="L12" s="209" t="s">
        <v>198</v>
      </c>
      <c r="M12" s="203"/>
      <c r="N12" s="203"/>
      <c r="O12" s="147"/>
      <c r="P12" s="609" t="s">
        <v>371</v>
      </c>
    </row>
    <row r="13" spans="2:19" ht="18" customHeight="1">
      <c r="B13" s="147"/>
      <c r="C13" s="147"/>
      <c r="D13" s="775"/>
      <c r="E13" s="775"/>
      <c r="F13" s="251" t="s">
        <v>185</v>
      </c>
      <c r="G13" s="292">
        <v>490295903</v>
      </c>
      <c r="H13" s="292">
        <v>497950245</v>
      </c>
      <c r="I13" s="247">
        <f t="shared" ref="I13:I23" si="0">+H13/$H$13</f>
        <v>1</v>
      </c>
      <c r="J13" s="328">
        <v>6176044</v>
      </c>
      <c r="K13" s="478">
        <f>+J13/G13</f>
        <v>1.2596564568886475E-2</v>
      </c>
      <c r="L13" s="247">
        <f t="shared" ref="L13:L30" si="1">+H13/G13</f>
        <v>1.0156116784846967</v>
      </c>
      <c r="M13" s="776" t="s">
        <v>186</v>
      </c>
      <c r="N13" s="776"/>
      <c r="O13" s="147"/>
      <c r="P13" s="609" t="s">
        <v>369</v>
      </c>
    </row>
    <row r="14" spans="2:19" ht="17.25" customHeight="1">
      <c r="B14" s="147"/>
      <c r="C14" s="147"/>
      <c r="D14" s="775"/>
      <c r="E14" s="775"/>
      <c r="F14" s="330" t="s">
        <v>233</v>
      </c>
      <c r="G14" s="331">
        <v>80150804</v>
      </c>
      <c r="H14" s="331">
        <v>80399474</v>
      </c>
      <c r="I14" s="247">
        <f t="shared" si="0"/>
        <v>0.16146085840363428</v>
      </c>
      <c r="J14" s="526">
        <v>985482</v>
      </c>
      <c r="K14" s="514">
        <f>+J14/H14</f>
        <v>1.2257318996887964E-2</v>
      </c>
      <c r="L14" s="284">
        <f t="shared" si="1"/>
        <v>1.0031025265822662</v>
      </c>
      <c r="M14" s="784" t="s">
        <v>219</v>
      </c>
      <c r="N14" s="276">
        <f>+H13-G13</f>
        <v>7654342</v>
      </c>
      <c r="O14" s="147"/>
      <c r="P14" s="608" t="s">
        <v>372</v>
      </c>
    </row>
    <row r="15" spans="2:19" ht="17.25" customHeight="1">
      <c r="B15" s="147"/>
      <c r="C15" s="147"/>
      <c r="D15" s="775"/>
      <c r="E15" s="775"/>
      <c r="F15" s="330" t="s">
        <v>281</v>
      </c>
      <c r="G15" s="331">
        <v>3506282</v>
      </c>
      <c r="H15" s="331">
        <v>3545510</v>
      </c>
      <c r="I15" s="247">
        <f t="shared" si="0"/>
        <v>7.12020936951241E-3</v>
      </c>
      <c r="J15" s="513">
        <v>37928</v>
      </c>
      <c r="K15" s="514">
        <f>+J15/G15</f>
        <v>1.0817156178538977E-2</v>
      </c>
      <c r="L15" s="284">
        <f t="shared" si="1"/>
        <v>1.011187919283161</v>
      </c>
      <c r="M15" s="784"/>
      <c r="N15" s="275"/>
      <c r="O15" s="147"/>
      <c r="P15" s="609" t="s">
        <v>373</v>
      </c>
    </row>
    <row r="16" spans="2:19" ht="17.25" customHeight="1">
      <c r="B16" s="147"/>
      <c r="C16" s="147"/>
      <c r="D16" s="775"/>
      <c r="E16" s="775"/>
      <c r="F16" s="577" t="s">
        <v>238</v>
      </c>
      <c r="G16" s="328">
        <v>5662073</v>
      </c>
      <c r="H16" s="328">
        <v>5719829</v>
      </c>
      <c r="I16" s="247">
        <f t="shared" si="0"/>
        <v>1.148674803845111E-2</v>
      </c>
      <c r="J16" s="250">
        <v>323595</v>
      </c>
      <c r="K16" s="481">
        <f t="shared" ref="K16:K23" si="2">+J16/H16</f>
        <v>5.6574243740503433E-2</v>
      </c>
      <c r="L16" s="284">
        <f t="shared" si="1"/>
        <v>1.0102005043029294</v>
      </c>
      <c r="M16" s="205"/>
      <c r="N16" s="205"/>
      <c r="O16" s="147"/>
      <c r="P16" s="609" t="s">
        <v>374</v>
      </c>
      <c r="S16" s="195" t="s">
        <v>219</v>
      </c>
    </row>
    <row r="17" spans="2:17" ht="17.25" customHeight="1">
      <c r="B17" s="147"/>
      <c r="C17" s="147"/>
      <c r="D17" s="775"/>
      <c r="E17" s="775"/>
      <c r="F17" s="578" t="s">
        <v>229</v>
      </c>
      <c r="G17" s="328">
        <v>29978513</v>
      </c>
      <c r="H17" s="328">
        <v>30146769</v>
      </c>
      <c r="I17" s="247">
        <f t="shared" si="0"/>
        <v>6.0541729425195888E-2</v>
      </c>
      <c r="J17" s="285">
        <v>661475</v>
      </c>
      <c r="K17" s="480">
        <f t="shared" si="2"/>
        <v>2.1941820697269417E-2</v>
      </c>
      <c r="L17" s="284">
        <f t="shared" si="1"/>
        <v>1.0056125532310425</v>
      </c>
      <c r="M17" s="205"/>
      <c r="N17" s="205"/>
      <c r="O17" s="147"/>
      <c r="P17" s="610" t="s">
        <v>375</v>
      </c>
    </row>
    <row r="18" spans="2:17" ht="17.25" customHeight="1">
      <c r="B18" s="147"/>
      <c r="C18" s="147"/>
      <c r="D18" s="775"/>
      <c r="E18" s="775"/>
      <c r="F18" s="528" t="s">
        <v>187</v>
      </c>
      <c r="G18" s="529">
        <v>9040640</v>
      </c>
      <c r="H18" s="529">
        <v>9052083</v>
      </c>
      <c r="I18" s="247">
        <f t="shared" si="0"/>
        <v>1.8178689720295248E-2</v>
      </c>
      <c r="J18" s="250">
        <v>128197</v>
      </c>
      <c r="K18" s="283">
        <f t="shared" si="2"/>
        <v>1.4162154721736422E-2</v>
      </c>
      <c r="L18" s="284">
        <f t="shared" si="1"/>
        <v>1.0012657289749398</v>
      </c>
      <c r="M18" s="205"/>
      <c r="N18" s="205"/>
      <c r="O18" s="147"/>
      <c r="P18" s="611" t="s">
        <v>376</v>
      </c>
    </row>
    <row r="19" spans="2:17" ht="17.25" customHeight="1">
      <c r="B19" s="147"/>
      <c r="C19" s="147"/>
      <c r="D19" s="775"/>
      <c r="E19" s="775"/>
      <c r="F19" s="330" t="s">
        <v>237</v>
      </c>
      <c r="G19" s="328">
        <v>3482175</v>
      </c>
      <c r="H19" s="328">
        <v>3508556</v>
      </c>
      <c r="I19" s="247">
        <f t="shared" si="0"/>
        <v>7.0459971357178467E-3</v>
      </c>
      <c r="J19" s="250">
        <v>56997</v>
      </c>
      <c r="K19" s="283">
        <f t="shared" si="2"/>
        <v>1.6245144726206452E-2</v>
      </c>
      <c r="L19" s="284">
        <f t="shared" si="1"/>
        <v>1.0075760121188624</v>
      </c>
      <c r="M19" s="205"/>
      <c r="N19" s="205"/>
      <c r="O19" s="147"/>
      <c r="P19" s="611" t="s">
        <v>369</v>
      </c>
      <c r="Q19" s="573"/>
    </row>
    <row r="20" spans="2:17" ht="17.25" customHeight="1">
      <c r="B20" s="147"/>
      <c r="C20" s="147"/>
      <c r="D20" s="775"/>
      <c r="E20" s="775"/>
      <c r="F20" s="579" t="s">
        <v>217</v>
      </c>
      <c r="G20" s="328">
        <v>3718953</v>
      </c>
      <c r="H20" s="328">
        <v>3731247</v>
      </c>
      <c r="I20" s="247">
        <f t="shared" si="0"/>
        <v>7.4932124995741294E-3</v>
      </c>
      <c r="J20" s="250">
        <v>100096</v>
      </c>
      <c r="K20" s="481">
        <f t="shared" si="2"/>
        <v>2.6826420228947587E-2</v>
      </c>
      <c r="L20" s="284">
        <f t="shared" si="1"/>
        <v>1.0033057691237293</v>
      </c>
      <c r="M20" s="205"/>
      <c r="N20" s="205"/>
      <c r="O20" s="147"/>
      <c r="P20" s="612"/>
    </row>
    <row r="21" spans="2:17" ht="17.25" customHeight="1">
      <c r="B21" s="147"/>
      <c r="C21" s="147"/>
      <c r="D21" s="775"/>
      <c r="E21" s="775"/>
      <c r="F21" s="330" t="s">
        <v>236</v>
      </c>
      <c r="G21" s="331">
        <v>14885710</v>
      </c>
      <c r="H21" s="331">
        <v>14953365</v>
      </c>
      <c r="I21" s="247">
        <f t="shared" si="0"/>
        <v>3.0029837619620008E-2</v>
      </c>
      <c r="J21" s="474">
        <v>98377</v>
      </c>
      <c r="K21" s="283">
        <f t="shared" si="2"/>
        <v>6.5789205305962902E-3</v>
      </c>
      <c r="L21" s="284">
        <f t="shared" si="1"/>
        <v>1.0045449629208147</v>
      </c>
      <c r="M21" s="205"/>
      <c r="N21" s="205"/>
      <c r="O21" s="147"/>
      <c r="P21" s="611"/>
    </row>
    <row r="22" spans="2:17" ht="17.25" customHeight="1">
      <c r="B22" s="147"/>
      <c r="C22" s="147"/>
      <c r="D22" s="775"/>
      <c r="E22" s="775"/>
      <c r="F22" s="330" t="s">
        <v>227</v>
      </c>
      <c r="G22" s="345">
        <v>7166371</v>
      </c>
      <c r="H22" s="345">
        <v>7188749</v>
      </c>
      <c r="I22" s="247">
        <f t="shared" si="0"/>
        <v>1.443668131943584E-2</v>
      </c>
      <c r="J22" s="250">
        <v>140577</v>
      </c>
      <c r="K22" s="574">
        <f t="shared" si="2"/>
        <v>1.9555140957070557E-2</v>
      </c>
      <c r="L22" s="284">
        <f t="shared" si="1"/>
        <v>1.0031226404549807</v>
      </c>
      <c r="M22" s="205"/>
      <c r="N22" s="205"/>
      <c r="O22" s="147"/>
      <c r="P22" s="611"/>
    </row>
    <row r="23" spans="2:17" ht="17.25" customHeight="1">
      <c r="B23" s="147"/>
      <c r="C23" s="147"/>
      <c r="D23" s="775"/>
      <c r="E23" s="775"/>
      <c r="F23" s="330" t="s">
        <v>234</v>
      </c>
      <c r="G23" s="331">
        <v>43027035</v>
      </c>
      <c r="H23" s="331">
        <v>43034217</v>
      </c>
      <c r="I23" s="247">
        <f t="shared" si="0"/>
        <v>8.6422724824645886E-2</v>
      </c>
      <c r="J23" s="332">
        <v>521656</v>
      </c>
      <c r="K23" s="283">
        <f t="shared" si="2"/>
        <v>1.2121888961056268E-2</v>
      </c>
      <c r="L23" s="284">
        <f t="shared" si="1"/>
        <v>1.0001669183107784</v>
      </c>
      <c r="M23" s="205"/>
      <c r="N23" s="205"/>
      <c r="O23" s="147"/>
      <c r="P23" s="612"/>
    </row>
    <row r="24" spans="2:17" ht="17.25" customHeight="1">
      <c r="B24" s="147"/>
      <c r="C24" s="147"/>
      <c r="D24" s="775"/>
      <c r="E24" s="775"/>
      <c r="F24" s="580" t="s">
        <v>232</v>
      </c>
      <c r="G24" s="328">
        <v>1525181</v>
      </c>
      <c r="H24" s="328">
        <v>1526472</v>
      </c>
      <c r="I24" s="247">
        <f>+G24/$H$13</f>
        <v>3.0629184648759437E-3</v>
      </c>
      <c r="J24" s="328">
        <v>30361</v>
      </c>
      <c r="K24" s="574">
        <f>+J24/G24</f>
        <v>1.990648978711379E-2</v>
      </c>
      <c r="L24" s="284">
        <f t="shared" si="1"/>
        <v>1.0008464569123272</v>
      </c>
      <c r="M24" s="205"/>
      <c r="N24" s="205"/>
      <c r="O24" s="147"/>
      <c r="P24" s="611"/>
    </row>
    <row r="25" spans="2:17" ht="17.25" customHeight="1">
      <c r="B25" s="147"/>
      <c r="C25" s="147"/>
      <c r="D25" s="775"/>
      <c r="E25" s="775"/>
      <c r="F25" s="581" t="s">
        <v>228</v>
      </c>
      <c r="G25" s="479">
        <v>17619521</v>
      </c>
      <c r="H25" s="479">
        <v>17720977</v>
      </c>
      <c r="I25" s="247">
        <f t="shared" ref="I25:I30" si="3">+H25/$H$13</f>
        <v>3.558784673356271E-2</v>
      </c>
      <c r="J25" s="250">
        <v>364011</v>
      </c>
      <c r="K25" s="574">
        <f>+J25/H25</f>
        <v>2.0541248939039875E-2</v>
      </c>
      <c r="L25" s="284">
        <f t="shared" si="1"/>
        <v>1.0057581588057927</v>
      </c>
      <c r="M25" s="205"/>
      <c r="N25" s="205"/>
      <c r="O25" s="147"/>
      <c r="P25" s="611"/>
    </row>
    <row r="26" spans="2:17" ht="17.25" customHeight="1">
      <c r="B26" s="147"/>
      <c r="C26" s="147"/>
      <c r="D26" s="775"/>
      <c r="E26" s="775"/>
      <c r="F26" s="530" t="s">
        <v>231</v>
      </c>
      <c r="G26" s="479">
        <v>11551574</v>
      </c>
      <c r="H26" s="479">
        <v>11551574</v>
      </c>
      <c r="I26" s="247">
        <f t="shared" si="3"/>
        <v>2.3198249455625833E-2</v>
      </c>
      <c r="J26" s="250">
        <v>102541</v>
      </c>
      <c r="K26" s="531">
        <f>+J26/H26</f>
        <v>8.8767989539780458E-3</v>
      </c>
      <c r="L26" s="247">
        <f t="shared" si="1"/>
        <v>1</v>
      </c>
      <c r="M26" s="205"/>
      <c r="N26" s="205"/>
      <c r="O26" s="147"/>
      <c r="P26" s="609"/>
    </row>
    <row r="27" spans="2:17" ht="17.25" customHeight="1">
      <c r="B27" s="147"/>
      <c r="C27" s="147"/>
      <c r="D27" s="775"/>
      <c r="E27" s="775"/>
      <c r="F27" s="590" t="s">
        <v>196</v>
      </c>
      <c r="G27" s="591">
        <v>26084340</v>
      </c>
      <c r="H27" s="591">
        <v>27029180</v>
      </c>
      <c r="I27" s="459">
        <f t="shared" si="3"/>
        <v>5.428088503099341E-2</v>
      </c>
      <c r="J27" s="592">
        <v>144280</v>
      </c>
      <c r="K27" s="460">
        <f>+J27/H27</f>
        <v>5.3379347801154158E-3</v>
      </c>
      <c r="L27" s="461">
        <f>+H27/G27</f>
        <v>1.0362224997833949</v>
      </c>
      <c r="M27" s="205"/>
      <c r="N27" s="205"/>
      <c r="O27" s="147"/>
      <c r="P27" s="608"/>
    </row>
    <row r="28" spans="2:17" ht="22.2" customHeight="1">
      <c r="B28" s="147"/>
      <c r="C28" s="147"/>
      <c r="D28" s="775"/>
      <c r="E28" s="775"/>
      <c r="F28" s="523" t="s">
        <v>197</v>
      </c>
      <c r="G28" s="524">
        <v>21591147</v>
      </c>
      <c r="H28" s="524">
        <v>22629378</v>
      </c>
      <c r="I28" s="459">
        <f t="shared" si="3"/>
        <v>4.5445058471655135E-2</v>
      </c>
      <c r="J28" s="525">
        <v>131679</v>
      </c>
      <c r="K28" s="460">
        <f t="shared" ref="K28:K30" si="4">+J28/H28</f>
        <v>5.8189403173167197E-3</v>
      </c>
      <c r="L28" s="461">
        <f t="shared" si="1"/>
        <v>1.048085958564406</v>
      </c>
      <c r="M28" s="785" t="s">
        <v>379</v>
      </c>
      <c r="N28" s="785"/>
      <c r="O28" s="147"/>
      <c r="P28" s="327"/>
    </row>
    <row r="29" spans="2:17" ht="22.2" customHeight="1">
      <c r="B29" s="147"/>
      <c r="C29" s="147"/>
      <c r="D29" s="783"/>
      <c r="E29" s="783"/>
      <c r="F29" s="515" t="s">
        <v>207</v>
      </c>
      <c r="G29" s="516">
        <v>6653421</v>
      </c>
      <c r="H29" s="516">
        <v>6990349</v>
      </c>
      <c r="I29" s="472">
        <f t="shared" si="3"/>
        <v>1.4038247937803505E-2</v>
      </c>
      <c r="J29" s="517">
        <v>28649</v>
      </c>
      <c r="K29" s="460">
        <f t="shared" si="4"/>
        <v>4.0983647597566302E-3</v>
      </c>
      <c r="L29" s="461">
        <f t="shared" si="1"/>
        <v>1.0506398137138775</v>
      </c>
      <c r="M29" s="785"/>
      <c r="N29" s="785"/>
      <c r="O29" s="147"/>
      <c r="P29" s="327"/>
    </row>
    <row r="30" spans="2:17" ht="22.2" customHeight="1">
      <c r="B30" s="153"/>
      <c r="C30" s="147"/>
      <c r="D30" s="275"/>
      <c r="E30" s="275"/>
      <c r="F30" s="623" t="s">
        <v>298</v>
      </c>
      <c r="G30" s="624">
        <v>1412636</v>
      </c>
      <c r="H30" s="624">
        <v>1575628</v>
      </c>
      <c r="I30" s="472">
        <f t="shared" si="3"/>
        <v>3.1642277834404921E-3</v>
      </c>
      <c r="J30" s="625">
        <v>13343</v>
      </c>
      <c r="K30" s="460">
        <f t="shared" si="4"/>
        <v>8.4683694374560487E-3</v>
      </c>
      <c r="L30" s="461">
        <f t="shared" si="1"/>
        <v>1.115381457077407</v>
      </c>
      <c r="M30" s="785"/>
      <c r="N30" s="785"/>
      <c r="O30" s="147"/>
      <c r="P30" s="326"/>
    </row>
    <row r="31" spans="2:17" ht="17.399999999999999">
      <c r="B31" s="147"/>
      <c r="C31" s="147"/>
      <c r="D31" s="147"/>
      <c r="E31" s="147"/>
      <c r="F31" s="147"/>
      <c r="G31" s="147"/>
      <c r="H31" s="147"/>
      <c r="I31" s="147"/>
      <c r="J31" s="147"/>
      <c r="K31" s="147"/>
      <c r="L31" s="147"/>
      <c r="M31" s="147"/>
      <c r="N31" s="147"/>
      <c r="O31" s="147"/>
      <c r="P31" s="327"/>
      <c r="Q31" s="326"/>
    </row>
    <row r="32" spans="2:17" ht="21.6" customHeight="1">
      <c r="B32" s="189"/>
      <c r="C32" s="189"/>
      <c r="D32" s="189"/>
      <c r="E32" s="189"/>
      <c r="F32" s="189"/>
      <c r="G32" s="189"/>
      <c r="H32" s="189"/>
      <c r="I32" s="189"/>
      <c r="J32" s="189"/>
      <c r="K32" s="147"/>
      <c r="L32" s="287"/>
      <c r="M32" s="286"/>
      <c r="N32" s="286"/>
      <c r="O32" s="147"/>
      <c r="P32" s="327"/>
    </row>
    <row r="33" spans="2:16" ht="21.6" customHeight="1">
      <c r="B33" s="189"/>
      <c r="C33" s="189"/>
      <c r="D33" s="189"/>
      <c r="E33" s="189"/>
      <c r="F33" s="189"/>
      <c r="G33" s="189"/>
      <c r="H33" s="189"/>
      <c r="I33" s="189"/>
      <c r="J33" s="189"/>
      <c r="K33" s="147"/>
      <c r="L33" s="786" t="s">
        <v>380</v>
      </c>
      <c r="M33" s="786"/>
      <c r="N33" s="786"/>
      <c r="O33" s="147" t="s">
        <v>209</v>
      </c>
      <c r="P33" s="326"/>
    </row>
    <row r="34" spans="2:16" ht="21.6" customHeight="1">
      <c r="B34" s="189"/>
      <c r="C34" s="189"/>
      <c r="D34" s="189"/>
      <c r="E34" s="189"/>
      <c r="F34" s="189"/>
      <c r="G34" s="189"/>
      <c r="H34" s="189"/>
      <c r="I34" s="189"/>
      <c r="J34" s="189"/>
      <c r="K34" s="147"/>
      <c r="L34" s="786"/>
      <c r="M34" s="786"/>
      <c r="N34" s="786"/>
      <c r="O34" s="329"/>
      <c r="P34" s="327"/>
    </row>
    <row r="35" spans="2:16" ht="21.6" customHeight="1">
      <c r="B35" s="189"/>
      <c r="C35" s="189"/>
      <c r="D35" s="189"/>
      <c r="E35" s="189"/>
      <c r="F35" s="189"/>
      <c r="G35" s="189"/>
      <c r="H35" s="189"/>
      <c r="I35" s="189"/>
      <c r="J35" s="189"/>
      <c r="K35" s="147"/>
      <c r="L35" s="786"/>
      <c r="M35" s="786"/>
      <c r="N35" s="786"/>
      <c r="O35" s="329"/>
      <c r="P35" s="327"/>
    </row>
    <row r="36" spans="2:16" ht="21.6" customHeight="1">
      <c r="B36" s="189"/>
      <c r="C36" s="189"/>
      <c r="D36" s="189"/>
      <c r="E36" s="189"/>
      <c r="F36" s="189"/>
      <c r="G36" s="189"/>
      <c r="H36" s="189"/>
      <c r="I36" s="189"/>
      <c r="J36" s="189"/>
      <c r="K36" s="147"/>
      <c r="L36" s="786"/>
      <c r="M36" s="786"/>
      <c r="N36" s="786"/>
      <c r="O36" s="329"/>
      <c r="P36" s="326"/>
    </row>
    <row r="37" spans="2:16" ht="21.6" customHeight="1">
      <c r="B37" s="626"/>
      <c r="C37" s="189"/>
      <c r="D37" s="189"/>
      <c r="E37" s="189"/>
      <c r="F37" s="189"/>
      <c r="G37" s="189"/>
      <c r="H37" s="189"/>
      <c r="I37" s="189"/>
      <c r="J37" s="189"/>
      <c r="K37" s="147"/>
      <c r="L37" s="786"/>
      <c r="M37" s="786"/>
      <c r="N37" s="786"/>
      <c r="O37" s="329"/>
      <c r="P37" s="327"/>
    </row>
    <row r="38" spans="2:16" ht="21.6" customHeight="1">
      <c r="B38" s="189"/>
      <c r="C38" s="189"/>
      <c r="D38" s="189"/>
      <c r="E38" s="189"/>
      <c r="F38" s="189"/>
      <c r="G38" s="189"/>
      <c r="H38" s="189"/>
      <c r="I38" s="189"/>
      <c r="J38" s="189"/>
      <c r="K38" s="147"/>
      <c r="L38" s="786"/>
      <c r="M38" s="786"/>
      <c r="N38" s="786"/>
      <c r="O38" s="329"/>
      <c r="P38" s="327"/>
    </row>
    <row r="39" spans="2:16" ht="21.6" customHeight="1">
      <c r="B39" s="189"/>
      <c r="C39" s="189"/>
      <c r="D39" s="189"/>
      <c r="E39" s="189"/>
      <c r="F39" s="189"/>
      <c r="G39" s="189"/>
      <c r="H39" s="189"/>
      <c r="I39" s="189"/>
      <c r="J39" s="189"/>
      <c r="K39" s="147"/>
      <c r="L39" s="786"/>
      <c r="M39" s="786"/>
      <c r="N39" s="786"/>
      <c r="O39" s="329"/>
      <c r="P39" s="327"/>
    </row>
    <row r="40" spans="2:16" ht="21.6" customHeight="1">
      <c r="B40" s="189"/>
      <c r="C40" s="189"/>
      <c r="D40" s="189"/>
      <c r="E40" s="189"/>
      <c r="F40" s="189"/>
      <c r="G40" s="189"/>
      <c r="H40" s="189"/>
      <c r="I40" s="189"/>
      <c r="J40" s="189"/>
      <c r="K40" s="147"/>
      <c r="L40" s="786"/>
      <c r="M40" s="786"/>
      <c r="N40" s="786"/>
      <c r="O40" s="329"/>
      <c r="P40" s="327"/>
    </row>
    <row r="41" spans="2:16" ht="21.6" customHeight="1">
      <c r="B41" s="189"/>
      <c r="C41" s="189"/>
      <c r="D41" s="189"/>
      <c r="E41" s="189"/>
      <c r="F41" s="189"/>
      <c r="G41" s="189"/>
      <c r="H41" s="189"/>
      <c r="I41" s="189"/>
      <c r="J41" s="189"/>
      <c r="K41" s="147"/>
      <c r="L41" s="786"/>
      <c r="M41" s="786"/>
      <c r="N41" s="786"/>
      <c r="O41" s="329"/>
      <c r="P41" s="327"/>
    </row>
    <row r="42" spans="2:16" ht="21.6" customHeight="1">
      <c r="B42" s="189"/>
      <c r="C42" s="189"/>
      <c r="D42" s="189"/>
      <c r="E42" s="189"/>
      <c r="F42" s="189"/>
      <c r="G42" s="189"/>
      <c r="H42" s="189"/>
      <c r="I42" s="189"/>
      <c r="J42" s="189"/>
      <c r="K42" s="147"/>
      <c r="L42" s="786"/>
      <c r="M42" s="786"/>
      <c r="N42" s="786"/>
      <c r="O42" s="329"/>
      <c r="P42" s="327"/>
    </row>
    <row r="43" spans="2:16" ht="21.6" customHeight="1">
      <c r="B43" s="147"/>
      <c r="C43" s="147"/>
      <c r="D43" s="147"/>
      <c r="E43" s="147"/>
      <c r="F43" s="147"/>
      <c r="G43" s="147"/>
      <c r="H43" s="147"/>
      <c r="I43" s="147"/>
      <c r="J43" s="147"/>
      <c r="K43" s="147"/>
      <c r="L43" s="786"/>
      <c r="M43" s="786"/>
      <c r="N43" s="786"/>
      <c r="O43" s="329"/>
      <c r="P43" s="327"/>
    </row>
    <row r="44" spans="2:16" ht="21.6" customHeight="1">
      <c r="B44" s="147"/>
      <c r="C44" s="147"/>
      <c r="D44" s="147"/>
      <c r="E44" s="147"/>
      <c r="F44" s="147"/>
      <c r="G44" s="147"/>
      <c r="H44" s="147"/>
      <c r="I44" s="147"/>
      <c r="J44" s="147"/>
      <c r="K44" s="147"/>
      <c r="L44" s="786"/>
      <c r="M44" s="786"/>
      <c r="N44" s="786"/>
      <c r="O44" s="329"/>
      <c r="P44" s="327"/>
    </row>
    <row r="45" spans="2:16" ht="21.6" customHeight="1">
      <c r="B45" s="147"/>
      <c r="C45" s="147"/>
      <c r="D45" s="147"/>
      <c r="E45" s="147"/>
      <c r="F45" s="147"/>
      <c r="G45" s="147"/>
      <c r="H45" s="147"/>
      <c r="I45" s="147"/>
      <c r="J45" s="147"/>
      <c r="K45" s="147"/>
      <c r="L45" s="786"/>
      <c r="M45" s="786"/>
      <c r="N45" s="786"/>
      <c r="O45" s="329"/>
      <c r="P45" s="327"/>
    </row>
    <row r="46" spans="2:16" ht="21.6" customHeight="1">
      <c r="B46" s="147"/>
      <c r="C46" s="147"/>
      <c r="D46" s="147"/>
      <c r="E46" s="147"/>
      <c r="F46" s="147"/>
      <c r="G46" s="147"/>
      <c r="H46" s="147"/>
      <c r="I46" s="147"/>
      <c r="J46" s="147"/>
      <c r="K46" s="147"/>
      <c r="L46" s="786"/>
      <c r="M46" s="786"/>
      <c r="N46" s="786"/>
      <c r="O46" s="329"/>
      <c r="P46" s="327"/>
    </row>
    <row r="47" spans="2:16" ht="21.6" customHeight="1">
      <c r="B47" s="147"/>
      <c r="C47" s="147"/>
      <c r="D47" s="147"/>
      <c r="E47" s="147"/>
      <c r="F47" s="147"/>
      <c r="G47" s="147"/>
      <c r="H47" s="147"/>
      <c r="I47" s="147"/>
      <c r="J47" s="147"/>
      <c r="K47" s="147"/>
      <c r="L47" s="786"/>
      <c r="M47" s="786"/>
      <c r="N47" s="786"/>
      <c r="O47" s="329"/>
      <c r="P47" s="622"/>
    </row>
    <row r="48" spans="2:16" ht="21.6" customHeight="1">
      <c r="B48" s="147"/>
      <c r="C48" s="147"/>
      <c r="D48" s="147"/>
      <c r="E48" s="147"/>
      <c r="F48" s="147"/>
      <c r="G48" s="147"/>
      <c r="H48" s="147"/>
      <c r="I48" s="147"/>
      <c r="J48" s="147"/>
      <c r="K48" s="147"/>
      <c r="L48" s="786"/>
      <c r="M48" s="786"/>
      <c r="N48" s="786"/>
      <c r="O48" s="329"/>
      <c r="P48" s="622"/>
    </row>
    <row r="49" spans="2:16" ht="39" customHeight="1">
      <c r="B49" s="210" t="s">
        <v>29</v>
      </c>
      <c r="C49" s="210"/>
      <c r="D49" s="210"/>
      <c r="E49" s="210" t="s">
        <v>254</v>
      </c>
      <c r="F49" s="210"/>
      <c r="G49" s="210"/>
      <c r="H49" s="210"/>
      <c r="I49" s="210"/>
      <c r="J49" s="210"/>
      <c r="K49" s="210"/>
      <c r="L49" s="786"/>
      <c r="M49" s="786"/>
      <c r="N49" s="786"/>
      <c r="O49" s="147"/>
      <c r="P49" s="622"/>
    </row>
    <row r="50" spans="2:16" ht="39" customHeight="1">
      <c r="B50" s="210"/>
      <c r="C50" s="210"/>
      <c r="D50" s="210"/>
      <c r="E50" s="788" t="s">
        <v>255</v>
      </c>
      <c r="F50" s="788"/>
      <c r="G50" s="210"/>
      <c r="H50" s="210"/>
      <c r="I50" s="210"/>
      <c r="J50" s="210"/>
      <c r="K50" s="210"/>
      <c r="L50" s="477"/>
      <c r="M50" s="477"/>
      <c r="N50" s="477"/>
      <c r="O50" s="147"/>
      <c r="P50" s="622"/>
    </row>
    <row r="51" spans="2:16" ht="39" customHeight="1">
      <c r="B51" s="210"/>
      <c r="C51" s="210"/>
      <c r="D51" s="210"/>
      <c r="E51" s="210"/>
      <c r="F51" s="790" t="s">
        <v>253</v>
      </c>
      <c r="G51" s="790"/>
      <c r="H51" s="790"/>
      <c r="I51" s="482"/>
      <c r="J51" s="210"/>
      <c r="K51" s="210"/>
      <c r="L51" s="477"/>
      <c r="M51" s="477"/>
      <c r="N51" s="477"/>
      <c r="O51" s="147"/>
      <c r="P51" s="622"/>
    </row>
    <row r="52" spans="2:16" ht="39" customHeight="1">
      <c r="B52" s="210"/>
      <c r="C52" s="210"/>
      <c r="D52" s="210"/>
      <c r="E52" s="210"/>
      <c r="F52" s="790"/>
      <c r="G52" s="790"/>
      <c r="H52" s="790"/>
      <c r="I52" s="482" t="s">
        <v>259</v>
      </c>
      <c r="J52" s="210"/>
      <c r="K52" s="210"/>
      <c r="L52" s="477"/>
      <c r="M52" s="477"/>
      <c r="N52" s="477"/>
      <c r="O52" s="147"/>
      <c r="P52" s="622"/>
    </row>
    <row r="53" spans="2:16" ht="39" customHeight="1">
      <c r="B53" s="210"/>
      <c r="C53" s="210"/>
      <c r="D53" s="210"/>
      <c r="E53" s="210"/>
      <c r="F53" s="210"/>
      <c r="G53" s="210"/>
      <c r="H53" s="210"/>
      <c r="I53" s="210"/>
      <c r="J53" s="210"/>
      <c r="K53" s="210"/>
      <c r="L53" s="477"/>
      <c r="M53" s="477"/>
      <c r="N53" s="786" t="s">
        <v>299</v>
      </c>
      <c r="O53" s="786"/>
    </row>
    <row r="54" spans="2:16" ht="39" customHeight="1">
      <c r="B54" s="210"/>
      <c r="C54" s="210"/>
      <c r="D54" s="210"/>
      <c r="E54" s="210"/>
      <c r="F54" s="210"/>
      <c r="G54" s="210"/>
      <c r="H54" s="210"/>
      <c r="I54" s="210"/>
      <c r="J54" s="210"/>
      <c r="K54" s="210"/>
      <c r="L54" s="477"/>
      <c r="M54" s="477"/>
      <c r="N54" s="786"/>
      <c r="O54" s="786"/>
    </row>
    <row r="55" spans="2:16" ht="35.4" customHeight="1">
      <c r="B55" s="210"/>
      <c r="C55" s="210"/>
      <c r="E55" s="789" t="s">
        <v>256</v>
      </c>
      <c r="F55" s="789"/>
      <c r="G55" s="210"/>
      <c r="H55" s="210"/>
      <c r="I55" s="210"/>
      <c r="J55" s="210"/>
      <c r="K55" s="210"/>
      <c r="L55" s="477"/>
      <c r="M55" s="477"/>
      <c r="N55" s="786"/>
      <c r="O55" s="786"/>
    </row>
    <row r="56" spans="2:16" ht="24" customHeight="1">
      <c r="B56" s="210"/>
      <c r="C56" s="210"/>
      <c r="E56" s="210"/>
      <c r="F56" s="210"/>
      <c r="G56" s="210"/>
      <c r="H56" s="210"/>
      <c r="I56" s="210"/>
      <c r="J56" s="210"/>
      <c r="K56" s="210"/>
      <c r="L56" s="477"/>
      <c r="M56" s="477"/>
      <c r="O56" s="147"/>
    </row>
    <row r="57" spans="2:16" ht="24" customHeight="1">
      <c r="B57" s="210"/>
      <c r="C57" s="210"/>
      <c r="D57" s="210"/>
      <c r="E57" s="210"/>
      <c r="F57" s="753" t="s">
        <v>257</v>
      </c>
      <c r="G57" s="753"/>
      <c r="H57" s="753"/>
      <c r="I57" s="210"/>
      <c r="J57" s="210"/>
      <c r="K57" s="210"/>
      <c r="L57" s="477"/>
      <c r="M57" s="477"/>
      <c r="N57" s="477"/>
      <c r="O57" s="147"/>
    </row>
    <row r="58" spans="2:16" ht="24" customHeight="1">
      <c r="B58" s="210"/>
      <c r="C58" s="210"/>
      <c r="D58" s="210"/>
      <c r="E58" s="210"/>
      <c r="F58" s="753"/>
      <c r="G58" s="753"/>
      <c r="H58" s="753"/>
      <c r="I58" s="210"/>
      <c r="J58" s="210"/>
      <c r="K58" s="210"/>
      <c r="L58" s="477"/>
      <c r="M58" s="477"/>
      <c r="N58" s="477"/>
      <c r="O58" s="147"/>
    </row>
    <row r="59" spans="2:16" ht="24" customHeight="1">
      <c r="B59" s="210"/>
      <c r="C59" s="210"/>
      <c r="D59" s="210"/>
      <c r="E59" s="210"/>
      <c r="F59" s="753" t="s">
        <v>258</v>
      </c>
      <c r="G59" s="753"/>
      <c r="H59" s="753"/>
      <c r="I59" s="210"/>
      <c r="J59" s="210"/>
      <c r="K59" s="210"/>
      <c r="L59" s="477"/>
      <c r="M59" s="477"/>
      <c r="N59" s="477"/>
      <c r="O59" s="147"/>
    </row>
    <row r="60" spans="2:16" ht="47.4" customHeight="1">
      <c r="B60" s="210"/>
      <c r="C60" s="210"/>
      <c r="D60" s="210"/>
      <c r="E60" s="210"/>
      <c r="F60" s="787" t="s">
        <v>280</v>
      </c>
      <c r="G60" s="787"/>
      <c r="H60" s="787"/>
      <c r="I60" s="210"/>
      <c r="J60" s="210"/>
      <c r="K60" s="210"/>
      <c r="L60" s="477"/>
      <c r="M60" s="477"/>
      <c r="N60" s="477"/>
      <c r="O60" s="147"/>
    </row>
    <row r="61" spans="2:16" ht="32.4">
      <c r="B61" s="751" t="s">
        <v>188</v>
      </c>
      <c r="C61" s="751"/>
      <c r="D61" s="751"/>
      <c r="E61" s="751"/>
      <c r="F61" s="751"/>
      <c r="G61" s="751"/>
      <c r="H61" s="751"/>
      <c r="I61" s="159"/>
      <c r="J61" s="158"/>
      <c r="K61" s="147"/>
      <c r="L61" s="147"/>
      <c r="M61" s="147"/>
      <c r="N61" s="147"/>
      <c r="O61" s="147"/>
    </row>
    <row r="62" spans="2:16" ht="18">
      <c r="B62" s="190" t="s">
        <v>140</v>
      </c>
      <c r="C62" s="147"/>
      <c r="D62" s="147"/>
      <c r="E62" s="147"/>
      <c r="F62" s="147"/>
      <c r="G62" s="147"/>
      <c r="H62" s="147"/>
      <c r="I62" s="147"/>
      <c r="J62" s="147"/>
      <c r="K62" s="147"/>
      <c r="L62" s="147"/>
      <c r="M62" s="147"/>
      <c r="N62" s="147"/>
      <c r="O62" s="147"/>
      <c r="P62" s="326"/>
    </row>
    <row r="63" spans="2:16" ht="18">
      <c r="B63" s="752" t="s">
        <v>141</v>
      </c>
      <c r="C63" s="752"/>
      <c r="D63" s="752"/>
      <c r="E63" s="752"/>
      <c r="F63" s="752"/>
      <c r="G63" s="752"/>
      <c r="H63" s="752"/>
      <c r="I63" s="752"/>
      <c r="J63" s="752"/>
      <c r="K63" s="752"/>
      <c r="L63" s="752"/>
      <c r="M63" s="752"/>
      <c r="N63" s="147"/>
      <c r="O63" s="147"/>
      <c r="P63" s="327"/>
    </row>
    <row r="64" spans="2:16" ht="18">
      <c r="B64" s="754" t="s">
        <v>142</v>
      </c>
      <c r="C64" s="754"/>
      <c r="D64" s="754"/>
      <c r="E64" s="754"/>
      <c r="F64" s="754"/>
      <c r="G64" s="754"/>
      <c r="H64" s="754"/>
      <c r="I64" s="754"/>
      <c r="J64" s="754"/>
      <c r="K64" s="754"/>
      <c r="L64" s="754"/>
      <c r="M64" s="754"/>
      <c r="N64" s="147"/>
      <c r="O64" s="147"/>
      <c r="P64" s="327"/>
    </row>
    <row r="65" spans="2:16" ht="22.5" customHeight="1">
      <c r="B65" s="759" t="s">
        <v>204</v>
      </c>
      <c r="C65" s="760"/>
      <c r="D65" s="760"/>
      <c r="E65" s="760"/>
      <c r="F65" s="760"/>
      <c r="G65" s="760"/>
      <c r="H65" s="760"/>
      <c r="I65" s="760"/>
      <c r="J65" s="760"/>
      <c r="K65" s="760"/>
      <c r="L65" s="760"/>
      <c r="M65" s="761"/>
      <c r="N65" s="755" t="s">
        <v>189</v>
      </c>
      <c r="O65" s="147"/>
      <c r="P65" s="326"/>
    </row>
    <row r="66" spans="2:16" ht="22.5" customHeight="1">
      <c r="B66" s="229" t="s">
        <v>210</v>
      </c>
      <c r="C66" s="227"/>
      <c r="D66" s="227"/>
      <c r="E66" s="227"/>
      <c r="F66" s="227"/>
      <c r="G66" s="227"/>
      <c r="H66" s="227"/>
      <c r="I66" s="227"/>
      <c r="J66" s="227"/>
      <c r="K66" s="227"/>
      <c r="L66" s="227"/>
      <c r="M66" s="228"/>
      <c r="N66" s="755"/>
      <c r="O66" s="147"/>
      <c r="P66" s="327"/>
    </row>
    <row r="67" spans="2:16" ht="18">
      <c r="B67" s="752" t="s">
        <v>200</v>
      </c>
      <c r="C67" s="752"/>
      <c r="D67" s="752"/>
      <c r="E67" s="752"/>
      <c r="F67" s="752"/>
      <c r="G67" s="752"/>
      <c r="H67" s="752"/>
      <c r="I67" s="752"/>
      <c r="J67" s="752"/>
      <c r="K67" s="752"/>
      <c r="L67" s="752"/>
      <c r="M67" s="752"/>
      <c r="N67" s="755"/>
      <c r="O67" s="147"/>
      <c r="P67" s="327"/>
    </row>
    <row r="68" spans="2:16" ht="18">
      <c r="B68" s="754" t="s">
        <v>201</v>
      </c>
      <c r="C68" s="754"/>
      <c r="D68" s="754"/>
      <c r="E68" s="754"/>
      <c r="F68" s="754"/>
      <c r="G68" s="754"/>
      <c r="H68" s="754"/>
      <c r="I68" s="754"/>
      <c r="J68" s="754"/>
      <c r="K68" s="754"/>
      <c r="L68" s="754"/>
      <c r="M68" s="754"/>
      <c r="N68" s="755"/>
      <c r="O68" s="147"/>
      <c r="P68" s="326"/>
    </row>
    <row r="69" spans="2:16" ht="18">
      <c r="B69" s="752" t="s">
        <v>202</v>
      </c>
      <c r="C69" s="752"/>
      <c r="D69" s="752"/>
      <c r="E69" s="752"/>
      <c r="F69" s="752"/>
      <c r="G69" s="752"/>
      <c r="H69" s="752"/>
      <c r="I69" s="752"/>
      <c r="J69" s="752"/>
      <c r="K69" s="752"/>
      <c r="L69" s="752"/>
      <c r="M69" s="752"/>
      <c r="N69" s="755"/>
      <c r="O69" s="147"/>
      <c r="P69" s="327"/>
    </row>
    <row r="70" spans="2:16" ht="18">
      <c r="B70" s="752" t="s">
        <v>203</v>
      </c>
      <c r="C70" s="752"/>
      <c r="D70" s="752"/>
      <c r="E70" s="752"/>
      <c r="F70" s="752"/>
      <c r="G70" s="752"/>
      <c r="H70" s="752"/>
      <c r="I70" s="752"/>
      <c r="J70" s="752"/>
      <c r="K70" s="752"/>
      <c r="L70" s="752"/>
      <c r="M70" s="752"/>
      <c r="N70" s="755"/>
      <c r="O70" s="147"/>
      <c r="P70" s="327"/>
    </row>
    <row r="71" spans="2:16" ht="18">
      <c r="B71" s="161"/>
      <c r="M71" s="147"/>
      <c r="N71" s="755"/>
      <c r="O71" s="147"/>
      <c r="P71" s="326"/>
    </row>
    <row r="72" spans="2:16" ht="17.25" customHeight="1">
      <c r="B72" s="756" t="s">
        <v>143</v>
      </c>
      <c r="C72" s="757"/>
      <c r="D72" s="757"/>
      <c r="E72" s="757"/>
      <c r="F72" s="757"/>
      <c r="G72" s="757"/>
      <c r="H72" s="757"/>
      <c r="I72" s="757"/>
      <c r="J72" s="757"/>
      <c r="K72" s="757"/>
      <c r="L72" s="757"/>
      <c r="M72" s="758"/>
      <c r="N72" s="755"/>
      <c r="O72" s="147"/>
      <c r="P72" s="327"/>
    </row>
    <row r="73" spans="2:16" ht="17.25" customHeight="1">
      <c r="B73" s="756" t="s">
        <v>144</v>
      </c>
      <c r="C73" s="757"/>
      <c r="D73" s="757"/>
      <c r="E73" s="757"/>
      <c r="F73" s="757"/>
      <c r="G73" s="757"/>
      <c r="H73" s="757"/>
      <c r="I73" s="757"/>
      <c r="J73" s="757"/>
      <c r="K73" s="757"/>
      <c r="L73" s="757"/>
      <c r="M73" s="758"/>
      <c r="N73" s="755"/>
      <c r="O73" s="147"/>
      <c r="P73" s="327"/>
    </row>
    <row r="74" spans="2:16" ht="17.25" customHeight="1">
      <c r="B74" s="756" t="s">
        <v>145</v>
      </c>
      <c r="C74" s="757"/>
      <c r="D74" s="757"/>
      <c r="E74" s="757"/>
      <c r="F74" s="757"/>
      <c r="G74" s="757"/>
      <c r="H74" s="757"/>
      <c r="I74" s="757"/>
      <c r="J74" s="757"/>
      <c r="K74" s="757"/>
      <c r="L74" s="757"/>
      <c r="M74" s="758"/>
      <c r="N74" s="755"/>
      <c r="O74" s="147"/>
      <c r="P74" s="326"/>
    </row>
    <row r="75" spans="2:16" ht="18">
      <c r="B75" s="756" t="s">
        <v>146</v>
      </c>
      <c r="C75" s="757"/>
      <c r="D75" s="757"/>
      <c r="E75" s="757"/>
      <c r="F75" s="757"/>
      <c r="G75" s="757"/>
      <c r="H75" s="757"/>
      <c r="I75" s="757"/>
      <c r="J75" s="757"/>
      <c r="K75" s="757"/>
      <c r="L75" s="757"/>
      <c r="M75" s="758"/>
      <c r="N75" s="755"/>
      <c r="O75" s="147"/>
      <c r="P75" s="327"/>
    </row>
    <row r="76" spans="2:16" ht="18">
      <c r="B76" s="756" t="s">
        <v>147</v>
      </c>
      <c r="C76" s="757"/>
      <c r="D76" s="757"/>
      <c r="E76" s="757"/>
      <c r="F76" s="757"/>
      <c r="G76" s="757"/>
      <c r="H76" s="757"/>
      <c r="I76" s="757"/>
      <c r="J76" s="757"/>
      <c r="K76" s="757"/>
      <c r="L76" s="757"/>
      <c r="M76" s="758"/>
      <c r="N76" s="755"/>
      <c r="O76" s="147"/>
      <c r="P76" s="327"/>
    </row>
    <row r="77" spans="2:16" ht="18">
      <c r="B77" s="762" t="s">
        <v>148</v>
      </c>
      <c r="C77" s="763"/>
      <c r="D77" s="763"/>
      <c r="E77" s="763"/>
      <c r="F77" s="763"/>
      <c r="G77" s="763"/>
      <c r="H77" s="763"/>
      <c r="I77" s="763"/>
      <c r="J77" s="763"/>
      <c r="K77" s="763"/>
      <c r="L77" s="763"/>
      <c r="M77" s="764"/>
      <c r="N77" s="147"/>
      <c r="O77" s="147"/>
      <c r="P77" s="326"/>
    </row>
    <row r="78" spans="2:16" ht="18">
      <c r="B78" s="765" t="s">
        <v>149</v>
      </c>
      <c r="C78" s="766"/>
      <c r="D78" s="766"/>
      <c r="E78" s="766"/>
      <c r="F78" s="766"/>
      <c r="G78" s="766"/>
      <c r="H78" s="766"/>
      <c r="I78" s="766"/>
      <c r="J78" s="766"/>
      <c r="K78" s="766"/>
      <c r="L78" s="766"/>
      <c r="M78" s="767"/>
      <c r="N78" s="147"/>
      <c r="O78" s="147"/>
      <c r="P78" s="327"/>
    </row>
    <row r="79" spans="2:16" ht="18">
      <c r="B79" s="756" t="s">
        <v>208</v>
      </c>
      <c r="C79" s="757"/>
      <c r="D79" s="757"/>
      <c r="E79" s="757"/>
      <c r="F79" s="757"/>
      <c r="G79" s="757"/>
      <c r="H79" s="757"/>
      <c r="I79" s="757"/>
      <c r="J79" s="757"/>
      <c r="K79" s="757"/>
      <c r="L79" s="757"/>
      <c r="M79" s="758"/>
      <c r="N79" s="147"/>
      <c r="O79" s="147"/>
      <c r="P79" s="327"/>
    </row>
    <row r="80" spans="2:16" ht="18">
      <c r="B80" s="161"/>
      <c r="M80" s="147"/>
      <c r="N80" s="147"/>
      <c r="O80" s="147"/>
      <c r="P80" s="326"/>
    </row>
    <row r="81" spans="1:17" ht="18.600000000000001" thickBot="1">
      <c r="B81" s="161"/>
      <c r="M81" s="147"/>
      <c r="N81" s="147"/>
      <c r="O81" s="147"/>
      <c r="P81" s="327"/>
    </row>
    <row r="82" spans="1:17" ht="20.25" customHeight="1">
      <c r="B82" s="768" t="s">
        <v>150</v>
      </c>
      <c r="C82" s="768" t="s">
        <v>151</v>
      </c>
      <c r="D82" s="768" t="s">
        <v>152</v>
      </c>
      <c r="E82" s="768" t="s">
        <v>153</v>
      </c>
      <c r="F82" s="162" t="s">
        <v>154</v>
      </c>
      <c r="G82" s="183" t="s">
        <v>216</v>
      </c>
      <c r="H82" s="770" t="s">
        <v>215</v>
      </c>
      <c r="I82" s="770" t="s">
        <v>156</v>
      </c>
      <c r="J82" s="770" t="s">
        <v>157</v>
      </c>
      <c r="K82" s="770" t="s">
        <v>190</v>
      </c>
      <c r="L82" s="768" t="s">
        <v>158</v>
      </c>
      <c r="M82" s="768" t="s">
        <v>211</v>
      </c>
      <c r="N82" s="147"/>
      <c r="O82" s="147"/>
      <c r="P82" s="327"/>
    </row>
    <row r="83" spans="1:17" ht="18.600000000000001" thickBot="1">
      <c r="B83" s="769"/>
      <c r="C83" s="769"/>
      <c r="D83" s="769"/>
      <c r="E83" s="769"/>
      <c r="F83" s="163" t="s">
        <v>155</v>
      </c>
      <c r="G83" s="184"/>
      <c r="H83" s="771"/>
      <c r="I83" s="771"/>
      <c r="J83" s="771"/>
      <c r="K83" s="771"/>
      <c r="L83" s="769"/>
      <c r="M83" s="769"/>
      <c r="N83" s="147"/>
      <c r="O83" s="147"/>
      <c r="P83" s="327"/>
    </row>
    <row r="84" spans="1:17" ht="18.600000000000001" thickBot="1">
      <c r="B84" s="164">
        <v>1</v>
      </c>
      <c r="C84" s="165" t="s">
        <v>159</v>
      </c>
      <c r="D84" s="166"/>
      <c r="E84" s="166"/>
      <c r="F84" s="166"/>
      <c r="G84" s="185"/>
      <c r="H84" s="166"/>
      <c r="I84" s="166"/>
      <c r="J84" s="166"/>
      <c r="K84" s="167" t="s">
        <v>159</v>
      </c>
      <c r="L84" s="166"/>
      <c r="M84" s="166"/>
      <c r="N84" s="147"/>
      <c r="O84" s="147"/>
      <c r="P84" s="327"/>
    </row>
    <row r="85" spans="1:17" ht="18.600000000000001" thickBot="1">
      <c r="A85" s="177" t="s">
        <v>29</v>
      </c>
      <c r="B85" s="178">
        <v>2</v>
      </c>
      <c r="C85" s="179" t="s">
        <v>159</v>
      </c>
      <c r="D85" s="180" t="s">
        <v>159</v>
      </c>
      <c r="E85" s="180" t="s">
        <v>159</v>
      </c>
      <c r="F85" s="180" t="s">
        <v>191</v>
      </c>
      <c r="G85" s="185"/>
      <c r="H85" s="166"/>
      <c r="I85" s="166"/>
      <c r="J85" s="180" t="s">
        <v>192</v>
      </c>
      <c r="K85" s="180" t="s">
        <v>159</v>
      </c>
      <c r="L85" s="166"/>
      <c r="M85" s="166"/>
      <c r="N85" s="147" t="s">
        <v>193</v>
      </c>
      <c r="O85" s="147"/>
      <c r="P85" s="326"/>
      <c r="Q85" s="320"/>
    </row>
    <row r="86" spans="1:17" ht="18.600000000000001" thickBot="1">
      <c r="A86" s="177" t="s">
        <v>21</v>
      </c>
      <c r="B86" s="178">
        <v>3</v>
      </c>
      <c r="C86" s="179" t="s">
        <v>159</v>
      </c>
      <c r="D86" s="180" t="s">
        <v>159</v>
      </c>
      <c r="E86" s="180" t="s">
        <v>159</v>
      </c>
      <c r="F86" s="180" t="s">
        <v>159</v>
      </c>
      <c r="G86" s="185"/>
      <c r="H86" s="166"/>
      <c r="I86" s="166"/>
      <c r="J86" s="180" t="s">
        <v>159</v>
      </c>
      <c r="K86" s="180" t="s">
        <v>159</v>
      </c>
      <c r="L86" s="180" t="s">
        <v>159</v>
      </c>
      <c r="M86" s="166"/>
      <c r="N86" s="147"/>
      <c r="O86" s="147"/>
      <c r="P86" s="327"/>
      <c r="Q86" s="320"/>
    </row>
    <row r="87" spans="1:17" ht="18.600000000000001" thickBot="1">
      <c r="A87" s="177" t="s">
        <v>194</v>
      </c>
      <c r="B87" s="174">
        <v>4</v>
      </c>
      <c r="C87" s="175" t="s">
        <v>159</v>
      </c>
      <c r="D87" s="176" t="s">
        <v>159</v>
      </c>
      <c r="E87" s="176" t="s">
        <v>159</v>
      </c>
      <c r="F87" s="176" t="s">
        <v>159</v>
      </c>
      <c r="G87" s="176" t="s">
        <v>159</v>
      </c>
      <c r="H87" s="176" t="s">
        <v>159</v>
      </c>
      <c r="I87" s="166" t="s">
        <v>213</v>
      </c>
      <c r="J87" s="176" t="s">
        <v>159</v>
      </c>
      <c r="K87" s="176" t="s">
        <v>159</v>
      </c>
      <c r="L87" s="176" t="s">
        <v>159</v>
      </c>
      <c r="M87" s="176" t="s">
        <v>159</v>
      </c>
      <c r="N87" s="195" t="s">
        <v>212</v>
      </c>
      <c r="O87" s="147"/>
      <c r="P87" s="327"/>
    </row>
    <row r="88" spans="1:17" ht="18.600000000000001" thickBot="1">
      <c r="A88" s="177"/>
      <c r="B88" s="178">
        <v>5</v>
      </c>
      <c r="C88" s="179" t="s">
        <v>159</v>
      </c>
      <c r="D88" s="180" t="s">
        <v>159</v>
      </c>
      <c r="E88" s="180" t="s">
        <v>159</v>
      </c>
      <c r="F88" s="180" t="s">
        <v>159</v>
      </c>
      <c r="G88" s="180" t="s">
        <v>159</v>
      </c>
      <c r="H88" s="180" t="s">
        <v>159</v>
      </c>
      <c r="I88" s="180" t="s">
        <v>159</v>
      </c>
      <c r="J88" s="180" t="s">
        <v>159</v>
      </c>
      <c r="K88" s="180" t="s">
        <v>159</v>
      </c>
      <c r="L88" s="180" t="s">
        <v>159</v>
      </c>
      <c r="M88" s="180" t="s">
        <v>159</v>
      </c>
      <c r="N88" s="147"/>
      <c r="O88" s="147"/>
      <c r="Q88" s="320"/>
    </row>
    <row r="89" spans="1:17" ht="18.600000000000001" thickBot="1">
      <c r="B89" s="164">
        <v>6</v>
      </c>
      <c r="C89" s="165" t="s">
        <v>159</v>
      </c>
      <c r="D89" s="167" t="s">
        <v>159</v>
      </c>
      <c r="E89" s="167" t="s">
        <v>159</v>
      </c>
      <c r="F89" s="167" t="s">
        <v>159</v>
      </c>
      <c r="G89" s="167" t="s">
        <v>159</v>
      </c>
      <c r="H89" s="167" t="s">
        <v>159</v>
      </c>
      <c r="I89" s="167" t="s">
        <v>159</v>
      </c>
      <c r="J89" s="167" t="s">
        <v>159</v>
      </c>
      <c r="K89" s="167" t="s">
        <v>159</v>
      </c>
      <c r="L89" s="167" t="s">
        <v>159</v>
      </c>
      <c r="M89" s="167" t="s">
        <v>159</v>
      </c>
      <c r="N89" s="147"/>
      <c r="O89" s="147"/>
      <c r="Q89" s="320"/>
    </row>
    <row r="90" spans="1:17" ht="18.600000000000001" thickBot="1">
      <c r="B90" s="164">
        <v>7</v>
      </c>
      <c r="C90" s="165" t="s">
        <v>159</v>
      </c>
      <c r="D90" s="167" t="s">
        <v>159</v>
      </c>
      <c r="E90" s="167" t="s">
        <v>159</v>
      </c>
      <c r="F90" s="167" t="s">
        <v>159</v>
      </c>
      <c r="G90" s="167" t="s">
        <v>159</v>
      </c>
      <c r="H90" s="167" t="s">
        <v>159</v>
      </c>
      <c r="I90" s="167" t="s">
        <v>159</v>
      </c>
      <c r="J90" s="167" t="s">
        <v>159</v>
      </c>
      <c r="K90" s="167" t="s">
        <v>159</v>
      </c>
      <c r="L90" s="167" t="s">
        <v>159</v>
      </c>
      <c r="M90" s="167" t="s">
        <v>159</v>
      </c>
      <c r="N90" s="147"/>
      <c r="O90" s="147"/>
      <c r="Q90" s="320"/>
    </row>
    <row r="91" spans="1:17">
      <c r="N91" s="147"/>
      <c r="O91" s="147"/>
      <c r="Q91" s="320"/>
    </row>
    <row r="92" spans="1:17">
      <c r="I92" s="195" t="s">
        <v>214</v>
      </c>
      <c r="N92" s="147"/>
      <c r="O92" s="147"/>
      <c r="Q92" s="320"/>
    </row>
    <row r="93" spans="1:17">
      <c r="N93" s="147"/>
      <c r="O93" s="147"/>
      <c r="Q93" s="320"/>
    </row>
  </sheetData>
  <mergeCells count="46">
    <mergeCell ref="D29:E29"/>
    <mergeCell ref="M14:M15"/>
    <mergeCell ref="M28:N30"/>
    <mergeCell ref="N53:O55"/>
    <mergeCell ref="F60:H60"/>
    <mergeCell ref="E50:F50"/>
    <mergeCell ref="E55:F55"/>
    <mergeCell ref="F57:H58"/>
    <mergeCell ref="F51:H52"/>
    <mergeCell ref="L33:N49"/>
    <mergeCell ref="B3:N3"/>
    <mergeCell ref="C8:L8"/>
    <mergeCell ref="C9:L9"/>
    <mergeCell ref="D12:E28"/>
    <mergeCell ref="M13:N13"/>
    <mergeCell ref="B5:N5"/>
    <mergeCell ref="B7:N7"/>
    <mergeCell ref="B6:N6"/>
    <mergeCell ref="B77:M77"/>
    <mergeCell ref="B78:M78"/>
    <mergeCell ref="B79:M79"/>
    <mergeCell ref="B82:B83"/>
    <mergeCell ref="C82:C83"/>
    <mergeCell ref="D82:D83"/>
    <mergeCell ref="E82:E83"/>
    <mergeCell ref="H82:H83"/>
    <mergeCell ref="I82:I83"/>
    <mergeCell ref="J82:J83"/>
    <mergeCell ref="K82:K83"/>
    <mergeCell ref="L82:L83"/>
    <mergeCell ref="M82:M83"/>
    <mergeCell ref="B69:M69"/>
    <mergeCell ref="N65:N76"/>
    <mergeCell ref="B67:M67"/>
    <mergeCell ref="B74:M74"/>
    <mergeCell ref="B75:M75"/>
    <mergeCell ref="B76:M76"/>
    <mergeCell ref="B65:M65"/>
    <mergeCell ref="B70:M70"/>
    <mergeCell ref="B72:M72"/>
    <mergeCell ref="B73:M73"/>
    <mergeCell ref="B61:H61"/>
    <mergeCell ref="B63:M63"/>
    <mergeCell ref="F59:H59"/>
    <mergeCell ref="B64:M64"/>
    <mergeCell ref="B68:M68"/>
  </mergeCells>
  <phoneticPr fontId="107"/>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23CC-6ECF-4456-B32B-8FAE29FFC5A7}">
  <dimension ref="A1:V55"/>
  <sheetViews>
    <sheetView view="pageBreakPreview" zoomScale="75" zoomScaleNormal="75" zoomScaleSheetLayoutView="75" workbookViewId="0">
      <selection activeCell="AA23" sqref="AA23:AA24"/>
    </sheetView>
  </sheetViews>
  <sheetFormatPr defaultColWidth="9" defaultRowHeight="13.2"/>
  <cols>
    <col min="1" max="1" width="4.88671875" style="606" customWidth="1"/>
    <col min="2" max="12" width="9" style="606"/>
    <col min="13" max="13" width="4.21875" style="606" customWidth="1"/>
    <col min="14" max="22" width="9" style="606"/>
    <col min="23" max="23" width="12" style="606" customWidth="1"/>
    <col min="24" max="16384" width="9" style="606"/>
  </cols>
  <sheetData>
    <row r="1" spans="1:22" ht="33.6" customHeight="1">
      <c r="A1" s="793" t="s">
        <v>290</v>
      </c>
      <c r="B1" s="793"/>
      <c r="C1" s="793"/>
      <c r="D1" s="793"/>
      <c r="E1" s="793"/>
      <c r="F1" s="793"/>
      <c r="G1" s="793"/>
      <c r="H1" s="793"/>
      <c r="I1" s="793"/>
      <c r="J1" s="793"/>
      <c r="K1" s="793"/>
      <c r="L1" s="793"/>
      <c r="M1" s="793"/>
      <c r="N1" s="793"/>
      <c r="O1" s="793"/>
      <c r="P1" s="793"/>
      <c r="Q1" s="793"/>
      <c r="R1" s="793"/>
      <c r="S1" s="793"/>
      <c r="T1" s="793"/>
      <c r="U1" s="793"/>
      <c r="V1" s="793"/>
    </row>
    <row r="2" spans="1:22" ht="31.5" customHeight="1">
      <c r="A2" s="794" t="s">
        <v>459</v>
      </c>
      <c r="B2" s="794"/>
      <c r="C2" s="794"/>
      <c r="D2" s="794"/>
      <c r="E2" s="794"/>
      <c r="F2" s="794"/>
      <c r="G2" s="794"/>
      <c r="H2" s="794"/>
      <c r="I2" s="794"/>
      <c r="J2" s="794"/>
      <c r="K2" s="794"/>
      <c r="L2" s="794"/>
      <c r="M2" s="794"/>
      <c r="N2" s="794"/>
      <c r="O2" s="794"/>
      <c r="P2" s="794"/>
      <c r="Q2" s="794"/>
      <c r="R2" s="794"/>
      <c r="S2" s="794"/>
      <c r="T2" s="794"/>
      <c r="U2" s="794"/>
      <c r="V2" s="794"/>
    </row>
    <row r="3" spans="1:22" ht="31.5" customHeight="1">
      <c r="A3" s="795" t="s">
        <v>460</v>
      </c>
      <c r="B3" s="795"/>
      <c r="C3" s="795"/>
      <c r="D3" s="795"/>
      <c r="E3" s="795"/>
      <c r="F3" s="795"/>
      <c r="G3" s="795"/>
      <c r="H3" s="795"/>
      <c r="I3" s="795"/>
      <c r="J3" s="795"/>
      <c r="K3" s="795"/>
      <c r="L3" s="795"/>
      <c r="M3" s="795"/>
      <c r="N3" s="795"/>
      <c r="O3" s="795"/>
      <c r="P3" s="795"/>
      <c r="Q3" s="795"/>
      <c r="R3" s="795"/>
      <c r="S3" s="795"/>
      <c r="T3" s="795"/>
      <c r="U3" s="795"/>
      <c r="V3" s="795"/>
    </row>
    <row r="4" spans="1:22" ht="25.8" customHeight="1">
      <c r="A4" s="796" t="s">
        <v>303</v>
      </c>
      <c r="B4" s="796"/>
      <c r="C4" s="796"/>
      <c r="D4" s="796"/>
      <c r="E4" s="796"/>
      <c r="F4" s="796"/>
      <c r="G4" s="796"/>
      <c r="H4" s="796"/>
      <c r="I4" s="796"/>
      <c r="J4" s="796"/>
      <c r="K4" s="796"/>
      <c r="L4" s="796"/>
      <c r="M4" s="796"/>
      <c r="N4" s="796"/>
      <c r="O4" s="796"/>
      <c r="P4" s="796"/>
      <c r="Q4" s="796"/>
      <c r="R4" s="796"/>
      <c r="S4" s="796"/>
      <c r="T4" s="796"/>
      <c r="U4" s="796"/>
      <c r="V4" s="796"/>
    </row>
    <row r="5" spans="1:22" ht="16.2">
      <c r="A5" s="797" t="s">
        <v>21</v>
      </c>
      <c r="B5" s="797"/>
      <c r="C5" s="797"/>
      <c r="D5" s="797"/>
      <c r="E5" s="797"/>
      <c r="F5" s="797"/>
      <c r="G5" s="797"/>
      <c r="H5" s="797"/>
      <c r="I5" s="797"/>
      <c r="J5" s="797"/>
      <c r="K5" s="797"/>
      <c r="L5" s="797"/>
      <c r="M5" s="797"/>
      <c r="N5" s="797"/>
      <c r="O5" s="797"/>
      <c r="P5" s="797"/>
      <c r="Q5" s="797"/>
      <c r="R5" s="797"/>
      <c r="S5" s="797"/>
      <c r="T5" s="797"/>
      <c r="U5" s="797"/>
      <c r="V5" s="797"/>
    </row>
    <row r="6" spans="1:22" ht="16.2">
      <c r="A6" s="632"/>
      <c r="B6" s="632"/>
      <c r="C6" s="632"/>
      <c r="D6" s="632"/>
      <c r="E6" s="632"/>
      <c r="F6" s="632"/>
      <c r="G6" s="632"/>
      <c r="H6" s="632"/>
      <c r="I6" s="632"/>
      <c r="J6" s="632"/>
      <c r="K6" s="632"/>
      <c r="L6" s="632"/>
      <c r="M6" s="632"/>
      <c r="N6" s="632"/>
      <c r="O6" s="791" t="s">
        <v>461</v>
      </c>
      <c r="P6" s="792"/>
      <c r="Q6" s="792"/>
      <c r="R6" s="633"/>
      <c r="S6" s="633"/>
      <c r="T6" s="632"/>
      <c r="U6" s="632"/>
      <c r="V6" s="632"/>
    </row>
    <row r="7" spans="1:22" ht="16.2">
      <c r="A7" s="632"/>
      <c r="B7" s="632"/>
      <c r="C7" s="632"/>
      <c r="D7" s="632"/>
      <c r="E7" s="632"/>
      <c r="F7" s="632"/>
      <c r="G7" s="632"/>
      <c r="H7" s="632"/>
      <c r="I7" s="632"/>
      <c r="J7" s="632"/>
      <c r="K7" s="632"/>
      <c r="L7" s="632"/>
      <c r="M7" s="632"/>
      <c r="N7" s="632"/>
      <c r="O7" s="791" t="s">
        <v>462</v>
      </c>
      <c r="P7" s="792"/>
      <c r="Q7" s="792"/>
      <c r="R7" s="633"/>
      <c r="S7" s="633"/>
      <c r="T7" s="632"/>
      <c r="U7" s="632"/>
      <c r="V7" s="632"/>
    </row>
    <row r="8" spans="1:22" ht="21">
      <c r="A8" s="632"/>
      <c r="B8" s="634" t="s">
        <v>463</v>
      </c>
      <c r="C8" s="635"/>
      <c r="D8" s="635"/>
      <c r="E8" s="635"/>
      <c r="F8" s="632"/>
      <c r="G8" s="632"/>
      <c r="H8" s="632"/>
      <c r="I8" s="632"/>
      <c r="J8" s="632"/>
      <c r="K8" s="632"/>
      <c r="L8" s="632"/>
      <c r="M8" s="632"/>
      <c r="N8" s="632"/>
      <c r="O8" s="633"/>
      <c r="P8" s="636"/>
      <c r="Q8" s="637" t="s">
        <v>464</v>
      </c>
      <c r="R8" s="633"/>
      <c r="S8" s="633"/>
      <c r="T8" s="632"/>
      <c r="U8" s="632"/>
      <c r="V8" s="632"/>
    </row>
    <row r="9" spans="1:22">
      <c r="A9" s="632"/>
      <c r="B9" s="632"/>
      <c r="C9" s="632"/>
      <c r="D9" s="632"/>
      <c r="E9" s="632"/>
      <c r="F9" s="632"/>
      <c r="G9" s="632"/>
      <c r="H9" s="632"/>
      <c r="I9" s="632"/>
      <c r="J9" s="632"/>
      <c r="K9" s="632"/>
      <c r="L9" s="632"/>
      <c r="M9" s="632"/>
      <c r="N9" s="632"/>
      <c r="O9" s="632"/>
      <c r="P9" s="632"/>
      <c r="Q9" s="632"/>
      <c r="R9" s="632"/>
      <c r="S9" s="632"/>
      <c r="T9" s="632"/>
      <c r="U9" s="632"/>
      <c r="V9" s="632"/>
    </row>
    <row r="10" spans="1:22">
      <c r="A10" s="632"/>
      <c r="B10" s="632"/>
      <c r="C10" s="632"/>
      <c r="D10" s="632"/>
      <c r="E10" s="632"/>
      <c r="F10" s="632"/>
      <c r="G10" s="632"/>
      <c r="H10" s="632"/>
      <c r="I10" s="632"/>
      <c r="J10" s="632"/>
      <c r="K10" s="632"/>
      <c r="L10" s="632"/>
      <c r="M10" s="632"/>
      <c r="N10" s="632"/>
      <c r="O10" s="632"/>
      <c r="P10" s="632"/>
      <c r="Q10" s="632"/>
      <c r="R10" s="632"/>
      <c r="S10" s="632"/>
      <c r="T10" s="632"/>
      <c r="U10" s="632"/>
      <c r="V10" s="632"/>
    </row>
    <row r="11" spans="1:22">
      <c r="A11" s="632"/>
      <c r="B11" s="632"/>
      <c r="C11" s="632"/>
      <c r="D11" s="632"/>
      <c r="E11" s="632"/>
      <c r="F11" s="632"/>
      <c r="G11" s="632"/>
      <c r="H11" s="632"/>
      <c r="I11" s="632"/>
      <c r="J11" s="632"/>
      <c r="K11" s="632"/>
      <c r="L11" s="632"/>
      <c r="M11" s="632"/>
      <c r="N11" s="632"/>
      <c r="O11" s="632"/>
      <c r="P11" s="632"/>
      <c r="Q11" s="632"/>
      <c r="R11" s="632"/>
      <c r="S11" s="632"/>
      <c r="T11" s="632"/>
      <c r="U11" s="632"/>
      <c r="V11" s="632"/>
    </row>
    <row r="12" spans="1:22">
      <c r="A12" s="632"/>
      <c r="B12" s="632"/>
      <c r="C12" s="632"/>
      <c r="D12" s="632"/>
      <c r="E12" s="632"/>
      <c r="F12" s="632"/>
      <c r="G12" s="632"/>
      <c r="H12" s="632"/>
      <c r="I12" s="632"/>
      <c r="J12" s="632"/>
      <c r="K12" s="632"/>
      <c r="L12" s="632"/>
      <c r="M12" s="632"/>
      <c r="N12" s="632"/>
      <c r="O12" s="632"/>
      <c r="P12" s="632"/>
      <c r="Q12" s="632"/>
      <c r="R12" s="632"/>
      <c r="S12" s="632"/>
      <c r="T12" s="632"/>
      <c r="U12" s="632"/>
      <c r="V12" s="632"/>
    </row>
    <row r="13" spans="1:22">
      <c r="A13" s="632"/>
      <c r="B13" s="632"/>
      <c r="C13" s="632"/>
      <c r="D13" s="632"/>
      <c r="E13" s="632"/>
      <c r="F13" s="632"/>
      <c r="G13" s="632"/>
      <c r="H13" s="632"/>
      <c r="I13" s="632"/>
      <c r="J13" s="632"/>
      <c r="K13" s="632"/>
      <c r="L13" s="632"/>
      <c r="M13" s="632"/>
      <c r="N13" s="632"/>
      <c r="O13" s="632"/>
      <c r="P13" s="632"/>
      <c r="Q13" s="632"/>
      <c r="R13" s="632"/>
      <c r="S13" s="632"/>
      <c r="T13" s="632"/>
      <c r="U13" s="632"/>
      <c r="V13" s="632"/>
    </row>
    <row r="14" spans="1:22">
      <c r="A14" s="632"/>
      <c r="B14" s="632"/>
      <c r="C14" s="632"/>
      <c r="D14" s="632"/>
      <c r="E14" s="632"/>
      <c r="F14" s="632"/>
      <c r="G14" s="632"/>
      <c r="H14" s="632"/>
      <c r="I14" s="632"/>
      <c r="J14" s="632"/>
      <c r="K14" s="632"/>
      <c r="L14" s="632"/>
      <c r="M14" s="632"/>
      <c r="N14" s="632"/>
      <c r="O14" s="632"/>
      <c r="P14" s="632"/>
      <c r="Q14" s="632"/>
      <c r="R14" s="632"/>
      <c r="S14" s="632"/>
      <c r="T14" s="632"/>
      <c r="U14" s="632"/>
      <c r="V14" s="632"/>
    </row>
    <row r="15" spans="1:22">
      <c r="A15" s="632"/>
      <c r="B15" s="632"/>
      <c r="C15" s="632"/>
      <c r="D15" s="632"/>
      <c r="E15" s="632"/>
      <c r="F15" s="632"/>
      <c r="G15" s="632"/>
      <c r="H15" s="632"/>
      <c r="I15" s="632"/>
      <c r="J15" s="632"/>
      <c r="K15" s="632"/>
      <c r="L15" s="632"/>
      <c r="M15" s="632"/>
      <c r="N15" s="632"/>
      <c r="O15" s="632"/>
      <c r="P15" s="632"/>
      <c r="Q15" s="632"/>
      <c r="R15" s="632"/>
      <c r="S15" s="632"/>
      <c r="T15" s="632"/>
      <c r="U15" s="632"/>
      <c r="V15" s="632"/>
    </row>
    <row r="16" spans="1:22">
      <c r="A16" s="632"/>
      <c r="B16" s="632"/>
      <c r="C16" s="632"/>
      <c r="D16" s="632"/>
      <c r="E16" s="632"/>
      <c r="F16" s="632"/>
      <c r="G16" s="632"/>
      <c r="H16" s="632"/>
      <c r="I16" s="632"/>
      <c r="J16" s="632"/>
      <c r="K16" s="632"/>
      <c r="L16" s="632"/>
      <c r="M16" s="632"/>
      <c r="N16" s="632"/>
      <c r="O16" s="632"/>
      <c r="P16" s="632"/>
      <c r="Q16" s="632"/>
      <c r="R16" s="632"/>
      <c r="S16" s="632"/>
      <c r="T16" s="632"/>
      <c r="U16" s="632"/>
      <c r="V16" s="632"/>
    </row>
    <row r="17" spans="1:22">
      <c r="A17" s="632"/>
      <c r="B17" s="632"/>
      <c r="C17" s="632"/>
      <c r="D17" s="632"/>
      <c r="E17" s="632"/>
      <c r="F17" s="632"/>
      <c r="G17" s="632"/>
      <c r="H17" s="632"/>
      <c r="I17" s="632"/>
      <c r="J17" s="632"/>
      <c r="K17" s="632"/>
      <c r="L17" s="632"/>
      <c r="M17" s="632"/>
      <c r="N17" s="632"/>
      <c r="O17" s="632"/>
      <c r="P17" s="632"/>
      <c r="Q17" s="632"/>
      <c r="R17" s="632"/>
      <c r="S17" s="632"/>
      <c r="T17" s="632"/>
      <c r="U17" s="632"/>
      <c r="V17" s="632"/>
    </row>
    <row r="18" spans="1:22">
      <c r="A18" s="632"/>
      <c r="B18" s="632"/>
      <c r="C18" s="632"/>
      <c r="D18" s="632"/>
      <c r="E18" s="632"/>
      <c r="F18" s="632"/>
      <c r="G18" s="632"/>
      <c r="H18" s="632"/>
      <c r="I18" s="632"/>
      <c r="J18" s="632"/>
      <c r="K18" s="632"/>
      <c r="L18" s="632"/>
      <c r="M18" s="632"/>
      <c r="N18" s="632"/>
      <c r="O18" s="632"/>
      <c r="P18" s="632"/>
      <c r="Q18" s="632"/>
      <c r="R18" s="632"/>
      <c r="S18" s="632"/>
      <c r="T18" s="632"/>
      <c r="U18" s="632"/>
      <c r="V18" s="632"/>
    </row>
    <row r="19" spans="1:22">
      <c r="A19" s="632"/>
      <c r="B19" s="632"/>
      <c r="C19" s="632"/>
      <c r="D19" s="632"/>
      <c r="E19" s="632"/>
      <c r="F19" s="632"/>
      <c r="G19" s="632"/>
      <c r="H19" s="632"/>
      <c r="I19" s="632"/>
      <c r="J19" s="632"/>
      <c r="K19" s="632"/>
      <c r="L19" s="632"/>
      <c r="M19" s="632"/>
      <c r="N19" s="632"/>
      <c r="O19" s="632"/>
      <c r="P19" s="632"/>
      <c r="Q19" s="632"/>
      <c r="R19" s="632"/>
      <c r="S19" s="632"/>
      <c r="T19" s="632"/>
      <c r="U19" s="632"/>
      <c r="V19" s="632"/>
    </row>
    <row r="20" spans="1:22">
      <c r="A20" s="632"/>
      <c r="B20" s="632"/>
      <c r="C20" s="632"/>
      <c r="D20" s="632"/>
      <c r="E20" s="632"/>
      <c r="F20" s="632"/>
      <c r="G20" s="632"/>
      <c r="H20" s="632"/>
      <c r="I20" s="632"/>
      <c r="J20" s="632"/>
      <c r="K20" s="632"/>
      <c r="L20" s="632"/>
      <c r="M20" s="632"/>
      <c r="N20" s="632"/>
      <c r="O20" s="632"/>
      <c r="P20" s="632"/>
      <c r="Q20" s="632"/>
      <c r="R20" s="632"/>
      <c r="S20" s="632"/>
      <c r="T20" s="632"/>
      <c r="U20" s="632"/>
      <c r="V20" s="632"/>
    </row>
    <row r="21" spans="1:22">
      <c r="A21" s="632"/>
      <c r="B21" s="632"/>
      <c r="C21" s="632"/>
      <c r="D21" s="632"/>
      <c r="E21" s="632"/>
      <c r="F21" s="632"/>
      <c r="G21" s="632"/>
      <c r="H21" s="632"/>
      <c r="I21" s="632"/>
      <c r="J21" s="632"/>
      <c r="K21" s="632"/>
      <c r="L21" s="632"/>
      <c r="M21" s="632"/>
      <c r="N21" s="632"/>
      <c r="O21" s="632"/>
      <c r="P21" s="632"/>
      <c r="Q21" s="632"/>
      <c r="R21" s="632"/>
      <c r="S21" s="632"/>
      <c r="T21" s="632"/>
      <c r="U21" s="632"/>
      <c r="V21" s="632"/>
    </row>
    <row r="22" spans="1:22">
      <c r="A22" s="632"/>
      <c r="B22" s="632"/>
      <c r="C22" s="632"/>
      <c r="D22" s="632"/>
      <c r="E22" s="632"/>
      <c r="F22" s="632"/>
      <c r="G22" s="632"/>
      <c r="H22" s="632"/>
      <c r="I22" s="632"/>
      <c r="J22" s="632"/>
      <c r="K22" s="632"/>
      <c r="L22" s="632"/>
      <c r="M22" s="632"/>
      <c r="N22" s="632"/>
      <c r="O22" s="632"/>
      <c r="P22" s="632"/>
      <c r="Q22" s="632"/>
      <c r="R22" s="632"/>
      <c r="S22" s="632"/>
      <c r="T22" s="632"/>
      <c r="U22" s="632"/>
      <c r="V22" s="632"/>
    </row>
    <row r="23" spans="1:22">
      <c r="A23" s="632"/>
      <c r="B23" s="632"/>
      <c r="C23" s="632"/>
      <c r="D23" s="632"/>
      <c r="E23" s="632"/>
      <c r="F23" s="632"/>
      <c r="G23" s="632"/>
      <c r="H23" s="632"/>
      <c r="I23" s="632"/>
      <c r="J23" s="632"/>
      <c r="K23" s="632"/>
      <c r="L23" s="632"/>
      <c r="M23" s="632"/>
      <c r="N23" s="632"/>
      <c r="O23" s="632"/>
      <c r="P23" s="632"/>
      <c r="Q23" s="632"/>
      <c r="R23" s="632"/>
      <c r="S23" s="632"/>
      <c r="T23" s="632"/>
      <c r="U23" s="632"/>
      <c r="V23" s="632"/>
    </row>
    <row r="24" spans="1:22">
      <c r="A24" s="632"/>
      <c r="B24" s="632"/>
      <c r="C24" s="632"/>
      <c r="D24" s="632"/>
      <c r="E24" s="632"/>
      <c r="F24" s="632"/>
      <c r="G24" s="632"/>
      <c r="H24" s="632"/>
      <c r="I24" s="632"/>
      <c r="J24" s="632"/>
      <c r="K24" s="632"/>
      <c r="L24" s="632"/>
      <c r="M24" s="632"/>
      <c r="N24" s="632"/>
      <c r="O24" s="632"/>
      <c r="P24" s="632"/>
      <c r="Q24" s="632"/>
      <c r="R24" s="632"/>
      <c r="S24" s="632"/>
      <c r="T24" s="632"/>
      <c r="U24" s="632"/>
      <c r="V24" s="632"/>
    </row>
    <row r="25" spans="1:22">
      <c r="A25" s="632"/>
      <c r="B25" s="632"/>
      <c r="C25" s="632"/>
      <c r="D25" s="632"/>
      <c r="E25" s="632"/>
      <c r="F25" s="632"/>
      <c r="G25" s="632"/>
      <c r="H25" s="632"/>
      <c r="I25" s="632"/>
      <c r="J25" s="632"/>
      <c r="K25" s="632"/>
      <c r="L25" s="632"/>
      <c r="M25" s="632"/>
      <c r="N25" s="632"/>
      <c r="O25" s="632"/>
      <c r="P25" s="632"/>
      <c r="Q25" s="632"/>
      <c r="R25" s="632"/>
      <c r="S25" s="632"/>
      <c r="T25" s="632"/>
      <c r="U25" s="632"/>
      <c r="V25" s="632"/>
    </row>
    <row r="26" spans="1:22">
      <c r="A26" s="632"/>
      <c r="B26" s="632"/>
      <c r="C26" s="632"/>
      <c r="D26" s="632"/>
      <c r="E26" s="632"/>
      <c r="F26" s="632"/>
      <c r="G26" s="632"/>
      <c r="H26" s="632"/>
      <c r="I26" s="632"/>
      <c r="J26" s="632"/>
      <c r="K26" s="632"/>
      <c r="L26" s="632"/>
      <c r="M26" s="632"/>
      <c r="N26" s="632"/>
      <c r="O26" s="632"/>
      <c r="P26" s="632"/>
      <c r="Q26" s="632"/>
      <c r="R26" s="632"/>
      <c r="S26" s="632"/>
      <c r="T26" s="632"/>
      <c r="U26" s="632"/>
      <c r="V26" s="632"/>
    </row>
    <row r="27" spans="1:22">
      <c r="A27" s="632"/>
      <c r="B27" s="632"/>
      <c r="C27" s="632"/>
      <c r="D27" s="632"/>
      <c r="E27" s="632"/>
      <c r="F27" s="632"/>
      <c r="G27" s="632"/>
      <c r="H27" s="632"/>
      <c r="I27" s="632"/>
      <c r="J27" s="632"/>
      <c r="K27" s="632"/>
      <c r="L27" s="632"/>
      <c r="M27" s="632"/>
      <c r="N27" s="632"/>
      <c r="O27" s="632"/>
      <c r="P27" s="632"/>
      <c r="Q27" s="632"/>
      <c r="R27" s="632"/>
      <c r="S27" s="632"/>
      <c r="T27" s="632"/>
      <c r="U27" s="632"/>
      <c r="V27" s="632"/>
    </row>
    <row r="28" spans="1:22">
      <c r="A28" s="632"/>
      <c r="B28" s="632"/>
      <c r="C28" s="632"/>
      <c r="D28" s="632"/>
      <c r="E28" s="632"/>
      <c r="F28" s="632"/>
      <c r="G28" s="632"/>
      <c r="H28" s="632"/>
      <c r="I28" s="632"/>
      <c r="J28" s="632"/>
      <c r="K28" s="632"/>
      <c r="L28" s="632"/>
      <c r="M28" s="632"/>
      <c r="N28" s="632"/>
      <c r="O28" s="632"/>
      <c r="P28" s="632"/>
      <c r="Q28" s="632"/>
      <c r="R28" s="632"/>
      <c r="S28" s="632"/>
      <c r="T28" s="632"/>
      <c r="U28" s="632"/>
      <c r="V28" s="632"/>
    </row>
    <row r="29" spans="1:22">
      <c r="A29" s="632"/>
      <c r="B29" s="632"/>
      <c r="C29" s="632"/>
      <c r="D29" s="632"/>
      <c r="E29" s="632"/>
      <c r="F29" s="632"/>
      <c r="G29" s="632"/>
      <c r="H29" s="632"/>
      <c r="I29" s="632"/>
      <c r="J29" s="632"/>
      <c r="K29" s="632"/>
      <c r="L29" s="632"/>
      <c r="M29" s="632"/>
      <c r="N29" s="632"/>
      <c r="O29" s="632"/>
      <c r="P29" s="632"/>
      <c r="Q29" s="632"/>
      <c r="R29" s="632"/>
      <c r="S29" s="632"/>
      <c r="T29" s="632"/>
      <c r="U29" s="632"/>
      <c r="V29" s="632"/>
    </row>
    <row r="30" spans="1:22">
      <c r="A30" s="632"/>
      <c r="B30" s="632"/>
      <c r="C30" s="632"/>
      <c r="D30" s="632"/>
      <c r="E30" s="632"/>
      <c r="F30" s="632"/>
      <c r="G30" s="632"/>
      <c r="H30" s="632"/>
      <c r="I30" s="632"/>
      <c r="J30" s="632"/>
      <c r="K30" s="632"/>
      <c r="L30" s="632"/>
      <c r="M30" s="632"/>
      <c r="N30" s="632"/>
      <c r="O30" s="632"/>
      <c r="P30" s="632"/>
      <c r="Q30" s="632"/>
      <c r="R30" s="632"/>
      <c r="S30" s="632"/>
      <c r="T30" s="632"/>
      <c r="U30" s="632"/>
      <c r="V30" s="632"/>
    </row>
    <row r="31" spans="1:22">
      <c r="A31" s="632"/>
      <c r="B31" s="632"/>
      <c r="C31" s="632"/>
      <c r="D31" s="632"/>
      <c r="E31" s="632"/>
      <c r="F31" s="632"/>
      <c r="G31" s="632"/>
      <c r="H31" s="632"/>
      <c r="I31" s="632"/>
      <c r="J31" s="632"/>
      <c r="K31" s="632"/>
      <c r="L31" s="632"/>
      <c r="M31" s="632"/>
      <c r="N31" s="632"/>
      <c r="O31" s="632"/>
      <c r="P31" s="632"/>
      <c r="Q31" s="632"/>
      <c r="R31" s="632"/>
      <c r="S31" s="632"/>
      <c r="T31" s="632"/>
      <c r="U31" s="632"/>
      <c r="V31" s="632"/>
    </row>
    <row r="32" spans="1:22">
      <c r="A32" s="632"/>
      <c r="B32" s="632"/>
      <c r="C32" s="632"/>
      <c r="D32" s="632"/>
      <c r="E32" s="632"/>
      <c r="F32" s="632"/>
      <c r="G32" s="632"/>
      <c r="H32" s="632"/>
      <c r="I32" s="632"/>
      <c r="J32" s="632"/>
      <c r="K32" s="632"/>
      <c r="L32" s="632"/>
      <c r="M32" s="632"/>
      <c r="N32" s="632"/>
      <c r="O32" s="632"/>
      <c r="P32" s="632"/>
      <c r="Q32" s="632"/>
      <c r="R32" s="632"/>
      <c r="S32" s="632"/>
      <c r="T32" s="632"/>
      <c r="U32" s="632"/>
      <c r="V32" s="632"/>
    </row>
    <row r="33" spans="1:22">
      <c r="A33" s="632"/>
      <c r="B33" s="632"/>
      <c r="C33" s="632"/>
      <c r="D33" s="632"/>
      <c r="E33" s="632"/>
      <c r="F33" s="632"/>
      <c r="G33" s="632"/>
      <c r="H33" s="632"/>
      <c r="I33" s="632"/>
      <c r="J33" s="632"/>
      <c r="K33" s="632"/>
      <c r="L33" s="632"/>
      <c r="M33" s="632"/>
      <c r="N33" s="632"/>
      <c r="O33" s="632"/>
      <c r="P33" s="632"/>
      <c r="Q33" s="632"/>
      <c r="R33" s="632"/>
      <c r="S33" s="632"/>
      <c r="T33" s="632"/>
      <c r="U33" s="632"/>
      <c r="V33" s="632"/>
    </row>
    <row r="34" spans="1:22">
      <c r="A34" s="632"/>
      <c r="B34" s="632"/>
      <c r="C34" s="632"/>
      <c r="D34" s="632"/>
      <c r="E34" s="632"/>
      <c r="F34" s="632"/>
      <c r="G34" s="632"/>
      <c r="H34" s="632"/>
      <c r="I34" s="632"/>
      <c r="J34" s="632"/>
      <c r="K34" s="632"/>
      <c r="L34" s="632"/>
      <c r="M34" s="632"/>
      <c r="N34" s="632"/>
      <c r="O34" s="632"/>
      <c r="P34" s="632"/>
      <c r="Q34" s="632"/>
      <c r="R34" s="632"/>
      <c r="S34" s="632"/>
      <c r="T34" s="632"/>
      <c r="U34" s="632"/>
      <c r="V34" s="632"/>
    </row>
    <row r="35" spans="1:22" ht="13.5" customHeight="1">
      <c r="A35" s="632"/>
      <c r="B35" s="632"/>
      <c r="C35" s="632"/>
      <c r="D35" s="632"/>
      <c r="E35" s="632"/>
      <c r="F35" s="632"/>
      <c r="G35" s="632"/>
      <c r="H35" s="632"/>
      <c r="I35" s="632"/>
      <c r="J35" s="632"/>
      <c r="K35" s="632"/>
      <c r="L35" s="632"/>
      <c r="M35" s="632"/>
      <c r="N35" s="632"/>
      <c r="O35" s="632"/>
      <c r="P35" s="632"/>
      <c r="Q35" s="632"/>
      <c r="R35" s="632"/>
      <c r="S35" s="632"/>
      <c r="T35" s="632"/>
      <c r="U35" s="632"/>
      <c r="V35" s="632"/>
    </row>
    <row r="36" spans="1:22" ht="13.5" customHeight="1">
      <c r="A36" s="632"/>
      <c r="B36" s="632"/>
      <c r="C36" s="632"/>
      <c r="D36" s="632"/>
      <c r="E36" s="632"/>
      <c r="F36" s="632"/>
      <c r="G36" s="632"/>
      <c r="H36" s="632"/>
      <c r="I36" s="632"/>
      <c r="J36" s="632"/>
      <c r="K36" s="632"/>
      <c r="L36" s="632"/>
      <c r="M36" s="632"/>
      <c r="N36" s="632"/>
      <c r="O36" s="632"/>
      <c r="P36" s="632"/>
      <c r="Q36" s="632"/>
      <c r="R36" s="632"/>
      <c r="S36" s="632"/>
      <c r="T36" s="632"/>
      <c r="U36" s="632"/>
      <c r="V36" s="632"/>
    </row>
    <row r="37" spans="1:22" ht="13.5" customHeight="1">
      <c r="A37" s="632"/>
      <c r="B37" s="632"/>
      <c r="C37" s="632"/>
      <c r="D37" s="632"/>
      <c r="E37" s="632"/>
      <c r="F37" s="632"/>
      <c r="G37" s="632"/>
      <c r="H37" s="632"/>
      <c r="I37" s="632"/>
      <c r="J37" s="632"/>
      <c r="K37" s="632"/>
      <c r="L37" s="632"/>
      <c r="M37" s="632"/>
      <c r="N37" s="632"/>
      <c r="O37" s="632"/>
      <c r="P37" s="632"/>
      <c r="Q37" s="632"/>
      <c r="R37" s="632"/>
      <c r="S37" s="632"/>
      <c r="T37" s="632"/>
      <c r="U37" s="632"/>
      <c r="V37" s="632"/>
    </row>
    <row r="38" spans="1:22" ht="13.5" customHeight="1">
      <c r="A38" s="632"/>
      <c r="B38" s="632"/>
      <c r="C38" s="632"/>
      <c r="D38" s="632"/>
      <c r="E38" s="632"/>
      <c r="F38" s="632"/>
      <c r="G38" s="632"/>
      <c r="H38" s="632"/>
      <c r="I38" s="632"/>
      <c r="J38" s="632"/>
      <c r="K38" s="632"/>
      <c r="L38" s="632"/>
      <c r="M38" s="632"/>
      <c r="N38" s="632"/>
      <c r="O38" s="632"/>
      <c r="P38" s="632"/>
      <c r="Q38" s="632"/>
      <c r="R38" s="632"/>
      <c r="S38" s="632"/>
      <c r="T38" s="632"/>
      <c r="U38" s="632"/>
      <c r="V38" s="632"/>
    </row>
    <row r="39" spans="1:22">
      <c r="A39" s="632"/>
      <c r="B39" s="632"/>
      <c r="C39" s="632"/>
      <c r="D39" s="632"/>
      <c r="E39" s="632"/>
      <c r="F39" s="632"/>
      <c r="G39" s="632"/>
      <c r="H39" s="632"/>
      <c r="I39" s="632"/>
      <c r="J39" s="632"/>
      <c r="K39" s="632"/>
      <c r="L39" s="632"/>
      <c r="M39" s="632"/>
      <c r="N39" s="632"/>
      <c r="O39" s="632"/>
      <c r="P39" s="632"/>
      <c r="Q39" s="632"/>
      <c r="R39" s="632"/>
      <c r="S39" s="632"/>
      <c r="T39" s="632"/>
      <c r="U39" s="632"/>
      <c r="V39" s="632"/>
    </row>
    <row r="40" spans="1:22">
      <c r="A40" s="632"/>
      <c r="B40" s="632"/>
      <c r="C40" s="632"/>
      <c r="D40" s="632"/>
      <c r="E40" s="632"/>
      <c r="F40" s="632"/>
      <c r="G40" s="632"/>
      <c r="H40" s="632"/>
      <c r="I40" s="632"/>
      <c r="J40" s="632"/>
      <c r="K40" s="632"/>
      <c r="L40" s="632"/>
      <c r="M40" s="632"/>
      <c r="N40" s="632"/>
      <c r="O40" s="632"/>
      <c r="P40" s="632"/>
      <c r="Q40" s="632"/>
      <c r="R40" s="632"/>
      <c r="S40" s="632"/>
      <c r="T40" s="632"/>
      <c r="U40" s="632"/>
      <c r="V40" s="632"/>
    </row>
    <row r="41" spans="1:22">
      <c r="A41" s="632"/>
      <c r="B41" s="632"/>
      <c r="C41" s="632"/>
      <c r="D41" s="632"/>
      <c r="E41" s="632"/>
      <c r="F41" s="632"/>
      <c r="G41" s="632"/>
      <c r="H41" s="632"/>
      <c r="I41" s="632"/>
      <c r="J41" s="632"/>
      <c r="K41" s="632"/>
      <c r="L41" s="632"/>
      <c r="M41" s="632"/>
      <c r="N41" s="632"/>
      <c r="O41" s="632"/>
      <c r="P41" s="632"/>
      <c r="Q41" s="632"/>
      <c r="R41" s="632"/>
      <c r="S41" s="632"/>
      <c r="T41" s="632"/>
      <c r="U41" s="632"/>
      <c r="V41" s="632"/>
    </row>
    <row r="42" spans="1:22">
      <c r="A42" s="632"/>
      <c r="B42" s="632"/>
      <c r="C42" s="632"/>
      <c r="D42" s="632"/>
      <c r="E42" s="632"/>
      <c r="F42" s="632"/>
      <c r="G42" s="632"/>
      <c r="H42" s="632"/>
      <c r="I42" s="632"/>
      <c r="J42" s="632"/>
      <c r="K42" s="632"/>
      <c r="L42" s="632"/>
      <c r="M42" s="632"/>
      <c r="N42" s="632"/>
      <c r="O42" s="632"/>
      <c r="P42" s="632"/>
      <c r="Q42" s="632"/>
      <c r="R42" s="632"/>
      <c r="S42" s="632"/>
      <c r="T42" s="632"/>
      <c r="U42" s="632"/>
      <c r="V42" s="632"/>
    </row>
    <row r="43" spans="1:22">
      <c r="A43" s="632"/>
      <c r="B43" s="632"/>
      <c r="C43" s="632"/>
      <c r="D43" s="632"/>
      <c r="E43" s="632"/>
      <c r="F43" s="632"/>
      <c r="G43" s="632"/>
      <c r="H43" s="632"/>
      <c r="I43" s="632"/>
      <c r="J43" s="632"/>
      <c r="K43" s="632"/>
      <c r="L43" s="632"/>
      <c r="M43" s="632"/>
      <c r="N43" s="632"/>
      <c r="O43" s="632"/>
      <c r="P43" s="632"/>
      <c r="Q43" s="632"/>
      <c r="R43" s="632"/>
      <c r="S43" s="632"/>
      <c r="T43" s="632"/>
      <c r="U43" s="632"/>
      <c r="V43" s="632"/>
    </row>
    <row r="44" spans="1:22">
      <c r="A44" s="632"/>
      <c r="B44" s="632"/>
      <c r="C44" s="632"/>
      <c r="D44" s="632"/>
      <c r="E44" s="632"/>
      <c r="F44" s="632"/>
      <c r="G44" s="632"/>
      <c r="H44" s="632"/>
      <c r="I44" s="632"/>
      <c r="J44" s="632"/>
      <c r="K44" s="632"/>
      <c r="L44" s="632"/>
      <c r="M44" s="632"/>
      <c r="N44" s="632"/>
      <c r="O44" s="632"/>
      <c r="P44" s="632"/>
      <c r="Q44" s="632"/>
      <c r="R44" s="632"/>
      <c r="S44" s="632"/>
      <c r="T44" s="632"/>
      <c r="U44" s="632"/>
      <c r="V44" s="632"/>
    </row>
    <row r="45" spans="1:22">
      <c r="A45" s="632"/>
      <c r="B45" s="632"/>
      <c r="C45" s="632"/>
      <c r="D45" s="632"/>
      <c r="E45" s="632"/>
      <c r="F45" s="632"/>
      <c r="G45" s="632"/>
      <c r="H45" s="632"/>
      <c r="I45" s="632"/>
      <c r="J45" s="632"/>
      <c r="K45" s="632"/>
      <c r="L45" s="632"/>
      <c r="M45" s="632"/>
      <c r="N45" s="632"/>
      <c r="O45" s="632"/>
      <c r="P45" s="632"/>
      <c r="Q45" s="632"/>
      <c r="R45" s="632"/>
      <c r="S45" s="632"/>
      <c r="T45" s="632"/>
      <c r="U45" s="632"/>
      <c r="V45" s="632"/>
    </row>
    <row r="46" spans="1:22">
      <c r="A46" s="632"/>
      <c r="B46" s="632"/>
      <c r="C46" s="632"/>
      <c r="D46" s="632"/>
      <c r="E46" s="632"/>
      <c r="F46" s="632"/>
      <c r="G46" s="632"/>
      <c r="H46" s="632"/>
      <c r="I46" s="632"/>
      <c r="J46" s="632"/>
      <c r="K46" s="632"/>
      <c r="L46" s="632"/>
      <c r="M46" s="632"/>
      <c r="N46" s="632"/>
      <c r="O46" s="632"/>
      <c r="P46" s="632"/>
      <c r="Q46" s="632"/>
      <c r="R46" s="632"/>
      <c r="S46" s="632"/>
      <c r="T46" s="632"/>
      <c r="U46" s="632"/>
      <c r="V46" s="632"/>
    </row>
    <row r="47" spans="1:22">
      <c r="A47" s="632"/>
      <c r="B47" s="632"/>
      <c r="C47" s="632"/>
      <c r="D47" s="632"/>
      <c r="E47" s="632"/>
      <c r="F47" s="632"/>
      <c r="G47" s="632"/>
      <c r="H47" s="632"/>
      <c r="I47" s="632"/>
      <c r="J47" s="632"/>
      <c r="K47" s="632"/>
      <c r="L47" s="632"/>
      <c r="M47" s="632"/>
      <c r="N47" s="632"/>
      <c r="O47" s="632"/>
      <c r="P47" s="632"/>
      <c r="Q47" s="632"/>
      <c r="R47" s="632"/>
      <c r="S47" s="632"/>
      <c r="T47" s="632"/>
      <c r="U47" s="632"/>
      <c r="V47" s="632"/>
    </row>
    <row r="48" spans="1:22">
      <c r="A48" s="632"/>
      <c r="B48" s="632"/>
      <c r="C48" s="632"/>
      <c r="D48" s="632"/>
      <c r="E48" s="632"/>
      <c r="F48" s="632"/>
      <c r="G48" s="632"/>
      <c r="H48" s="632"/>
      <c r="I48" s="632"/>
      <c r="J48" s="632"/>
      <c r="K48" s="632"/>
      <c r="L48" s="632"/>
      <c r="M48" s="632"/>
      <c r="N48" s="632"/>
      <c r="O48" s="632"/>
      <c r="P48" s="632"/>
      <c r="Q48" s="632"/>
      <c r="R48" s="632"/>
      <c r="S48" s="632"/>
      <c r="T48" s="632"/>
      <c r="U48" s="632"/>
      <c r="V48" s="632"/>
    </row>
    <row r="49" spans="1:22">
      <c r="A49" s="632"/>
      <c r="B49" s="632"/>
      <c r="C49" s="632"/>
      <c r="D49" s="632"/>
      <c r="E49" s="632"/>
      <c r="F49" s="632"/>
      <c r="G49" s="632"/>
      <c r="H49" s="632"/>
      <c r="I49" s="632"/>
      <c r="J49" s="632"/>
      <c r="K49" s="632"/>
      <c r="L49" s="632"/>
      <c r="M49" s="632"/>
      <c r="N49" s="632"/>
      <c r="O49" s="632"/>
      <c r="P49" s="632"/>
      <c r="Q49" s="632"/>
      <c r="R49" s="632"/>
      <c r="S49" s="632"/>
      <c r="T49" s="632"/>
      <c r="U49" s="632"/>
      <c r="V49" s="632"/>
    </row>
    <row r="50" spans="1:22">
      <c r="A50" s="632"/>
      <c r="B50" s="632"/>
      <c r="C50" s="632"/>
      <c r="D50" s="632"/>
      <c r="E50" s="632"/>
      <c r="F50" s="632"/>
      <c r="G50" s="632"/>
      <c r="H50" s="632"/>
      <c r="I50" s="632"/>
      <c r="J50" s="632"/>
      <c r="K50" s="632"/>
      <c r="L50" s="632"/>
      <c r="M50" s="632"/>
      <c r="N50" s="632"/>
      <c r="O50" s="632"/>
      <c r="P50" s="632"/>
      <c r="Q50" s="632"/>
      <c r="R50" s="632"/>
      <c r="S50" s="632"/>
      <c r="T50" s="632"/>
      <c r="U50" s="632"/>
      <c r="V50" s="632"/>
    </row>
    <row r="51" spans="1:22">
      <c r="A51" s="632"/>
      <c r="B51" s="632"/>
      <c r="C51" s="632"/>
      <c r="D51" s="632"/>
      <c r="E51" s="632"/>
      <c r="F51" s="632"/>
      <c r="G51" s="632"/>
      <c r="H51" s="632"/>
      <c r="I51" s="632"/>
      <c r="J51" s="632"/>
      <c r="K51" s="632"/>
      <c r="L51" s="632"/>
      <c r="M51" s="632"/>
      <c r="N51" s="632"/>
      <c r="O51" s="632"/>
      <c r="P51" s="632"/>
      <c r="Q51" s="632"/>
      <c r="R51" s="632"/>
      <c r="S51" s="632"/>
      <c r="T51" s="632"/>
      <c r="U51" s="632"/>
      <c r="V51" s="632"/>
    </row>
    <row r="52" spans="1:22">
      <c r="A52" s="632"/>
      <c r="B52" s="632"/>
      <c r="C52" s="632"/>
      <c r="D52" s="632"/>
      <c r="E52" s="632"/>
      <c r="F52" s="632"/>
      <c r="G52" s="632"/>
      <c r="H52" s="632"/>
      <c r="I52" s="632"/>
      <c r="J52" s="632"/>
      <c r="K52" s="632"/>
      <c r="L52" s="632"/>
      <c r="M52" s="632"/>
      <c r="N52" s="632"/>
      <c r="O52" s="632"/>
      <c r="P52" s="632"/>
      <c r="Q52" s="632"/>
      <c r="R52" s="632"/>
      <c r="S52" s="632"/>
      <c r="T52" s="632"/>
      <c r="U52" s="632"/>
      <c r="V52" s="632"/>
    </row>
    <row r="53" spans="1:22">
      <c r="A53" s="632"/>
      <c r="B53" s="632"/>
      <c r="C53" s="632"/>
      <c r="D53" s="632"/>
      <c r="E53" s="632"/>
      <c r="F53" s="632"/>
      <c r="G53" s="632"/>
      <c r="H53" s="632"/>
      <c r="I53" s="632"/>
      <c r="J53" s="632"/>
      <c r="K53" s="632"/>
      <c r="L53" s="632"/>
      <c r="M53" s="632"/>
      <c r="N53" s="632"/>
      <c r="O53" s="632"/>
      <c r="P53" s="632"/>
      <c r="Q53" s="632"/>
      <c r="R53" s="632"/>
      <c r="S53" s="632"/>
      <c r="T53" s="632"/>
      <c r="U53" s="632"/>
      <c r="V53" s="632"/>
    </row>
    <row r="54" spans="1:22">
      <c r="A54" s="632"/>
      <c r="B54" s="632"/>
      <c r="C54" s="632"/>
      <c r="D54" s="632"/>
      <c r="E54" s="632"/>
      <c r="F54" s="632"/>
      <c r="G54" s="632"/>
      <c r="H54" s="632"/>
      <c r="I54" s="632"/>
      <c r="J54" s="632"/>
      <c r="K54" s="632"/>
      <c r="L54" s="632"/>
      <c r="M54" s="632"/>
      <c r="N54" s="632"/>
      <c r="O54" s="632"/>
      <c r="P54" s="632"/>
      <c r="Q54" s="632"/>
      <c r="R54" s="632"/>
      <c r="S54" s="632"/>
      <c r="T54" s="632"/>
      <c r="U54" s="632"/>
      <c r="V54" s="632"/>
    </row>
    <row r="55" spans="1:22">
      <c r="A55" s="632"/>
      <c r="B55" s="632"/>
      <c r="C55" s="632"/>
      <c r="D55" s="632"/>
      <c r="E55" s="632"/>
      <c r="F55" s="632"/>
      <c r="G55" s="632"/>
      <c r="H55" s="632"/>
      <c r="I55" s="632"/>
      <c r="J55" s="632"/>
      <c r="K55" s="632"/>
      <c r="L55" s="632"/>
      <c r="M55" s="632"/>
      <c r="N55" s="632"/>
      <c r="O55" s="632"/>
      <c r="P55" s="632"/>
      <c r="Q55" s="632"/>
      <c r="R55" s="632"/>
      <c r="S55" s="632"/>
      <c r="T55" s="632"/>
      <c r="U55" s="632"/>
      <c r="V55" s="632"/>
    </row>
  </sheetData>
  <mergeCells count="7">
    <mergeCell ref="O7:Q7"/>
    <mergeCell ref="A1:V1"/>
    <mergeCell ref="A2:V2"/>
    <mergeCell ref="A3:V3"/>
    <mergeCell ref="A4:V4"/>
    <mergeCell ref="A5:V5"/>
    <mergeCell ref="O6:Q6"/>
  </mergeCells>
  <phoneticPr fontId="107"/>
  <pageMargins left="0.7" right="0.7" top="0.75" bottom="0.75" header="0.3" footer="0.3"/>
  <pageSetup paperSize="9"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7"/>
  <sheetViews>
    <sheetView showGridLines="0" zoomScale="85" zoomScaleNormal="85" zoomScaleSheetLayoutView="79" workbookViewId="0">
      <selection activeCell="C26" sqref="C26:C28"/>
    </sheetView>
  </sheetViews>
  <sheetFormatPr defaultColWidth="9" defaultRowHeight="19.2"/>
  <cols>
    <col min="1" max="1" width="185.33203125" style="6" customWidth="1"/>
    <col min="2" max="2" width="11.21875" style="4" customWidth="1"/>
    <col min="3" max="3" width="27.44140625" style="4" customWidth="1"/>
    <col min="4" max="4" width="17.88671875" style="67" customWidth="1"/>
    <col min="5" max="16384" width="9" style="7"/>
  </cols>
  <sheetData>
    <row r="1" spans="1:4" s="57" customFormat="1" ht="44.25" customHeight="1" thickBot="1">
      <c r="A1" s="336" t="s">
        <v>309</v>
      </c>
      <c r="B1" s="337" t="s">
        <v>0</v>
      </c>
      <c r="C1" s="338" t="s">
        <v>1</v>
      </c>
      <c r="D1" s="339" t="s">
        <v>2</v>
      </c>
    </row>
    <row r="2" spans="1:4" s="196" customFormat="1" ht="44.25" customHeight="1" thickBot="1">
      <c r="A2" s="305" t="s">
        <v>339</v>
      </c>
      <c r="B2" s="289"/>
      <c r="C2" s="812" t="s">
        <v>342</v>
      </c>
      <c r="D2" s="807">
        <v>44657</v>
      </c>
    </row>
    <row r="3" spans="1:4" s="196" customFormat="1" ht="108" customHeight="1" thickBot="1">
      <c r="A3" s="306" t="s">
        <v>340</v>
      </c>
      <c r="B3" s="290" t="s">
        <v>341</v>
      </c>
      <c r="C3" s="813"/>
      <c r="D3" s="808"/>
    </row>
    <row r="4" spans="1:4" s="196" customFormat="1" ht="44.25" customHeight="1" thickBot="1">
      <c r="A4" s="307" t="s">
        <v>343</v>
      </c>
      <c r="B4" s="291"/>
      <c r="C4" s="814"/>
      <c r="D4" s="808"/>
    </row>
    <row r="5" spans="1:4" s="196" customFormat="1" ht="44.25" customHeight="1" thickBot="1">
      <c r="A5" s="305" t="s">
        <v>349</v>
      </c>
      <c r="B5" s="289"/>
      <c r="C5" s="812" t="s">
        <v>352</v>
      </c>
      <c r="D5" s="807">
        <v>44657</v>
      </c>
    </row>
    <row r="6" spans="1:4" s="196" customFormat="1" ht="111" customHeight="1" thickBot="1">
      <c r="A6" s="306" t="s">
        <v>350</v>
      </c>
      <c r="B6" s="290" t="s">
        <v>353</v>
      </c>
      <c r="C6" s="813"/>
      <c r="D6" s="808"/>
    </row>
    <row r="7" spans="1:4" s="196" customFormat="1" ht="34.950000000000003" customHeight="1" thickBot="1">
      <c r="A7" s="307" t="s">
        <v>351</v>
      </c>
      <c r="B7" s="291"/>
      <c r="C7" s="814"/>
      <c r="D7" s="808"/>
    </row>
    <row r="8" spans="1:4" s="196" customFormat="1" ht="51.6" customHeight="1" thickTop="1" thickBot="1">
      <c r="A8" s="310" t="s">
        <v>334</v>
      </c>
      <c r="B8" s="809" t="s">
        <v>338</v>
      </c>
      <c r="C8" s="804" t="s">
        <v>337</v>
      </c>
      <c r="D8" s="807">
        <v>44657</v>
      </c>
    </row>
    <row r="9" spans="1:4" s="196" customFormat="1" ht="163.80000000000001" customHeight="1" thickBot="1">
      <c r="A9" s="311" t="s">
        <v>335</v>
      </c>
      <c r="B9" s="810"/>
      <c r="C9" s="805"/>
      <c r="D9" s="808"/>
    </row>
    <row r="10" spans="1:4" s="196" customFormat="1" ht="37.200000000000003" customHeight="1" thickBot="1">
      <c r="A10" s="312" t="s">
        <v>336</v>
      </c>
      <c r="B10" s="811"/>
      <c r="C10" s="822"/>
      <c r="D10" s="821"/>
    </row>
    <row r="11" spans="1:4" s="57" customFormat="1" ht="44.25" customHeight="1" thickTop="1" thickBot="1">
      <c r="A11" s="576" t="s">
        <v>327</v>
      </c>
      <c r="B11" s="801" t="s">
        <v>331</v>
      </c>
      <c r="C11" s="804" t="s">
        <v>330</v>
      </c>
      <c r="D11" s="807">
        <v>44659</v>
      </c>
    </row>
    <row r="12" spans="1:4" s="57" customFormat="1" ht="135" customHeight="1" thickBot="1">
      <c r="A12" s="309" t="s">
        <v>328</v>
      </c>
      <c r="B12" s="802"/>
      <c r="C12" s="805"/>
      <c r="D12" s="808"/>
    </row>
    <row r="13" spans="1:4" s="57" customFormat="1" ht="35.4" customHeight="1" thickBot="1">
      <c r="A13" s="367" t="s">
        <v>329</v>
      </c>
      <c r="B13" s="803"/>
      <c r="C13" s="806"/>
      <c r="D13" s="808"/>
    </row>
    <row r="14" spans="1:4" s="196" customFormat="1" ht="43.2" customHeight="1" thickTop="1" thickBot="1">
      <c r="A14" s="308" t="s">
        <v>322</v>
      </c>
      <c r="B14" s="801" t="s">
        <v>324</v>
      </c>
      <c r="C14" s="804" t="s">
        <v>325</v>
      </c>
      <c r="D14" s="807">
        <v>44657</v>
      </c>
    </row>
    <row r="15" spans="1:4" s="196" customFormat="1" ht="206.4" customHeight="1" thickBot="1">
      <c r="A15" s="309" t="s">
        <v>323</v>
      </c>
      <c r="B15" s="802"/>
      <c r="C15" s="805"/>
      <c r="D15" s="808"/>
    </row>
    <row r="16" spans="1:4" s="196" customFormat="1" ht="43.2" customHeight="1" thickBot="1">
      <c r="A16" s="367" t="s">
        <v>326</v>
      </c>
      <c r="B16" s="803"/>
      <c r="C16" s="806"/>
      <c r="D16" s="808"/>
    </row>
    <row r="17" spans="1:4" s="196" customFormat="1" ht="44.25" customHeight="1" thickTop="1" thickBot="1">
      <c r="A17" s="305" t="s">
        <v>344</v>
      </c>
      <c r="B17" s="289"/>
      <c r="C17" s="812" t="s">
        <v>346</v>
      </c>
      <c r="D17" s="807">
        <v>44652</v>
      </c>
    </row>
    <row r="18" spans="1:4" s="196" customFormat="1" ht="308.39999999999998" customHeight="1" thickBot="1">
      <c r="A18" s="306" t="s">
        <v>345</v>
      </c>
      <c r="B18" s="290" t="s">
        <v>347</v>
      </c>
      <c r="C18" s="813"/>
      <c r="D18" s="808"/>
    </row>
    <row r="19" spans="1:4" s="196" customFormat="1" ht="45" customHeight="1" thickBot="1">
      <c r="A19" s="307" t="s">
        <v>348</v>
      </c>
      <c r="B19" s="291"/>
      <c r="C19" s="814"/>
      <c r="D19" s="808"/>
    </row>
    <row r="20" spans="1:4" s="196" customFormat="1" ht="43.8" customHeight="1" thickTop="1">
      <c r="A20" s="313" t="s">
        <v>354</v>
      </c>
      <c r="B20" s="584"/>
      <c r="C20" s="836" t="s">
        <v>357</v>
      </c>
      <c r="D20" s="798">
        <v>44656</v>
      </c>
    </row>
    <row r="21" spans="1:4" s="196" customFormat="1" ht="221.4" customHeight="1">
      <c r="A21" s="314" t="s">
        <v>355</v>
      </c>
      <c r="B21" s="621" t="s">
        <v>358</v>
      </c>
      <c r="C21" s="837"/>
      <c r="D21" s="799"/>
    </row>
    <row r="22" spans="1:4" s="196" customFormat="1" ht="43.2" customHeight="1" thickBot="1">
      <c r="A22" s="583" t="s">
        <v>356</v>
      </c>
      <c r="B22" s="585"/>
      <c r="C22" s="838"/>
      <c r="D22" s="800"/>
    </row>
    <row r="23" spans="1:4" s="196" customFormat="1" ht="48.6" customHeight="1" thickTop="1" thickBot="1">
      <c r="A23" s="310" t="s">
        <v>381</v>
      </c>
      <c r="B23" s="809" t="s">
        <v>384</v>
      </c>
      <c r="C23" s="804" t="s">
        <v>385</v>
      </c>
      <c r="D23" s="807">
        <v>44660</v>
      </c>
    </row>
    <row r="24" spans="1:4" s="196" customFormat="1" ht="172.8" customHeight="1" thickBot="1">
      <c r="A24" s="311" t="s">
        <v>382</v>
      </c>
      <c r="B24" s="810"/>
      <c r="C24" s="805"/>
      <c r="D24" s="808"/>
    </row>
    <row r="25" spans="1:4" s="196" customFormat="1" ht="40.950000000000003" customHeight="1" thickBot="1">
      <c r="A25" s="312" t="s">
        <v>383</v>
      </c>
      <c r="B25" s="811"/>
      <c r="C25" s="822"/>
      <c r="D25" s="821"/>
    </row>
    <row r="26" spans="1:4" s="57" customFormat="1" ht="45.6" customHeight="1" thickTop="1" thickBot="1">
      <c r="A26" s="313"/>
      <c r="B26" s="815"/>
      <c r="C26" s="818"/>
      <c r="D26" s="807"/>
    </row>
    <row r="27" spans="1:4" s="196" customFormat="1" ht="103.2" customHeight="1" thickBot="1">
      <c r="A27" s="314"/>
      <c r="B27" s="816"/>
      <c r="C27" s="819"/>
      <c r="D27" s="808"/>
    </row>
    <row r="28" spans="1:4" s="196" customFormat="1" ht="33" customHeight="1" thickBot="1">
      <c r="A28" s="527"/>
      <c r="B28" s="817"/>
      <c r="C28" s="820"/>
      <c r="D28" s="808"/>
    </row>
    <row r="29" spans="1:4" s="57" customFormat="1" ht="43.95" customHeight="1" thickBot="1">
      <c r="A29" s="315"/>
      <c r="B29" s="823"/>
      <c r="C29" s="833"/>
      <c r="D29" s="807"/>
    </row>
    <row r="30" spans="1:4" s="57" customFormat="1" ht="92.4" customHeight="1" thickBot="1">
      <c r="A30" s="316"/>
      <c r="B30" s="824"/>
      <c r="C30" s="834"/>
      <c r="D30" s="808"/>
    </row>
    <row r="31" spans="1:4" s="279" customFormat="1" ht="34.200000000000003" customHeight="1" thickBot="1">
      <c r="A31" s="344"/>
      <c r="B31" s="825"/>
      <c r="C31" s="835"/>
      <c r="D31" s="832"/>
    </row>
    <row r="32" spans="1:4" s="57" customFormat="1" ht="37.950000000000003" customHeight="1" thickBot="1">
      <c r="A32" s="214"/>
      <c r="B32" s="212"/>
      <c r="C32" s="213"/>
      <c r="D32" s="273"/>
    </row>
    <row r="33" spans="1:4" s="57" customFormat="1" ht="169.2" customHeight="1" thickTop="1">
      <c r="A33" s="463"/>
      <c r="B33" s="828"/>
      <c r="C33" s="830"/>
      <c r="D33" s="826"/>
    </row>
    <row r="34" spans="1:4" s="57" customFormat="1" ht="37.950000000000003" customHeight="1" thickBot="1">
      <c r="A34" s="545"/>
      <c r="B34" s="829"/>
      <c r="C34" s="831"/>
      <c r="D34" s="827"/>
    </row>
    <row r="35" spans="1:4" s="57" customFormat="1" ht="36.75" customHeight="1" thickBot="1">
      <c r="A35" s="546"/>
      <c r="B35" s="547"/>
      <c r="C35" s="547"/>
      <c r="D35" s="548"/>
    </row>
    <row r="36" spans="1:4" s="57" customFormat="1" ht="44.25" customHeight="1" thickTop="1">
      <c r="A36" s="277" t="s">
        <v>28</v>
      </c>
      <c r="B36" s="4"/>
      <c r="C36" s="4"/>
      <c r="D36" s="67"/>
    </row>
    <row r="37" spans="1:4">
      <c r="A37" s="278" t="s">
        <v>27</v>
      </c>
    </row>
  </sheetData>
  <mergeCells count="29">
    <mergeCell ref="C2:C4"/>
    <mergeCell ref="D2:D4"/>
    <mergeCell ref="B29:B31"/>
    <mergeCell ref="D33:D34"/>
    <mergeCell ref="B33:B34"/>
    <mergeCell ref="C33:C34"/>
    <mergeCell ref="C8:C10"/>
    <mergeCell ref="D8:D10"/>
    <mergeCell ref="D29:D31"/>
    <mergeCell ref="C29:C31"/>
    <mergeCell ref="B14:B16"/>
    <mergeCell ref="C14:C16"/>
    <mergeCell ref="D14:D16"/>
    <mergeCell ref="C20:C22"/>
    <mergeCell ref="C5:C7"/>
    <mergeCell ref="D5:D7"/>
    <mergeCell ref="B26:B28"/>
    <mergeCell ref="C26:C28"/>
    <mergeCell ref="D26:D28"/>
    <mergeCell ref="B23:B25"/>
    <mergeCell ref="D23:D25"/>
    <mergeCell ref="C23:C25"/>
    <mergeCell ref="D20:D22"/>
    <mergeCell ref="B11:B13"/>
    <mergeCell ref="C11:C13"/>
    <mergeCell ref="D11:D13"/>
    <mergeCell ref="B8:B10"/>
    <mergeCell ref="C17:C19"/>
    <mergeCell ref="D17:D19"/>
  </mergeCells>
  <phoneticPr fontId="16"/>
  <hyperlinks>
    <hyperlink ref="A16" r:id="rId1" xr:uid="{C71BD394-2677-4264-BEE3-BC4943C7C4A4}"/>
    <hyperlink ref="A13" r:id="rId2" xr:uid="{6F534F0B-B2FE-4774-A07A-1084B5BF6D35}"/>
    <hyperlink ref="A10" r:id="rId3" xr:uid="{6C2BF435-6430-4CFC-9F98-7DE78DEF196E}"/>
    <hyperlink ref="A4" r:id="rId4" xr:uid="{92D25C84-99BD-4A1D-8BCB-F99C5554EE70}"/>
    <hyperlink ref="A19" r:id="rId5" xr:uid="{D0197BB9-79C3-4664-962B-C03CDC63E429}"/>
    <hyperlink ref="A7" r:id="rId6" xr:uid="{12CB7DA3-18A9-446A-8C43-AC35625D7708}"/>
    <hyperlink ref="A22" r:id="rId7" xr:uid="{830417A6-F050-4BD1-9A71-21CD40A1B85D}"/>
    <hyperlink ref="A25" r:id="rId8" xr:uid="{67E7D568-BFEC-4903-823E-7EFF0DBF6663}"/>
  </hyperlinks>
  <pageMargins left="0" right="0" top="0.19685039370078741" bottom="0.39370078740157483" header="0" footer="0.19685039370078741"/>
  <pageSetup paperSize="8" scale="28" orientation="portrait" horizontalDpi="300" verticalDpi="300"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6"/>
  <sheetViews>
    <sheetView defaultGridColor="0" view="pageBreakPreview" colorId="56" zoomScale="85" zoomScaleNormal="66" zoomScaleSheetLayoutView="85" workbookViewId="0">
      <selection sqref="A1:A1048576"/>
    </sheetView>
  </sheetViews>
  <sheetFormatPr defaultColWidth="9" defaultRowHeight="19.2"/>
  <cols>
    <col min="1" max="1" width="209.33203125" style="44" customWidth="1"/>
    <col min="2" max="2" width="18" style="225" customWidth="1"/>
    <col min="3" max="3" width="20.109375" style="226" customWidth="1"/>
    <col min="4" max="16384" width="9" style="43"/>
  </cols>
  <sheetData>
    <row r="1" spans="1:3" ht="58.95" customHeight="1" thickBot="1">
      <c r="A1" s="42" t="s">
        <v>310</v>
      </c>
      <c r="B1" s="594" t="s">
        <v>24</v>
      </c>
      <c r="C1" s="595" t="s">
        <v>2</v>
      </c>
    </row>
    <row r="2" spans="1:3" ht="48" customHeight="1">
      <c r="A2" s="603" t="s">
        <v>483</v>
      </c>
      <c r="B2" s="289"/>
      <c r="C2" s="839">
        <v>44658</v>
      </c>
    </row>
    <row r="3" spans="1:3" ht="90" customHeight="1">
      <c r="A3" s="152" t="s">
        <v>465</v>
      </c>
      <c r="B3" s="290" t="s">
        <v>476</v>
      </c>
      <c r="C3" s="840"/>
    </row>
    <row r="4" spans="1:3" ht="37.200000000000003" customHeight="1" thickBot="1">
      <c r="A4" s="369" t="s">
        <v>466</v>
      </c>
      <c r="B4" s="290"/>
      <c r="C4" s="841"/>
    </row>
    <row r="5" spans="1:3" ht="48" customHeight="1">
      <c r="A5" s="603" t="s">
        <v>484</v>
      </c>
      <c r="B5" s="846" t="s">
        <v>324</v>
      </c>
      <c r="C5" s="839">
        <v>44658</v>
      </c>
    </row>
    <row r="6" spans="1:3" s="462" customFormat="1" ht="210.6" customHeight="1" thickBot="1">
      <c r="A6" s="589" t="s">
        <v>467</v>
      </c>
      <c r="B6" s="847"/>
      <c r="C6" s="841"/>
    </row>
    <row r="7" spans="1:3" s="462" customFormat="1" ht="29.4" customHeight="1" thickBot="1">
      <c r="A7" s="588" t="s">
        <v>360</v>
      </c>
      <c r="B7" s="596"/>
      <c r="C7" s="596"/>
    </row>
    <row r="8" spans="1:3" ht="48" customHeight="1">
      <c r="A8" s="603" t="s">
        <v>485</v>
      </c>
      <c r="B8" s="289"/>
      <c r="C8" s="597"/>
    </row>
    <row r="9" spans="1:3" ht="129" customHeight="1">
      <c r="A9" s="475" t="s">
        <v>468</v>
      </c>
      <c r="B9" s="598" t="s">
        <v>477</v>
      </c>
      <c r="C9" s="599">
        <v>44658</v>
      </c>
    </row>
    <row r="10" spans="1:3" ht="39.75" customHeight="1" thickBot="1">
      <c r="A10" s="236" t="s">
        <v>361</v>
      </c>
      <c r="B10" s="291"/>
      <c r="C10" s="600" t="s">
        <v>482</v>
      </c>
    </row>
    <row r="11" spans="1:3" ht="44.4" customHeight="1">
      <c r="A11" s="604" t="s">
        <v>486</v>
      </c>
      <c r="B11" s="289"/>
      <c r="C11" s="597"/>
    </row>
    <row r="12" spans="1:3" ht="130.80000000000001" customHeight="1">
      <c r="A12" s="152" t="s">
        <v>469</v>
      </c>
      <c r="B12" s="290" t="s">
        <v>476</v>
      </c>
      <c r="C12" s="601">
        <v>44658</v>
      </c>
    </row>
    <row r="13" spans="1:3" ht="46.2" customHeight="1" thickBot="1">
      <c r="A13" s="64" t="s">
        <v>362</v>
      </c>
      <c r="B13" s="291"/>
      <c r="C13" s="600"/>
    </row>
    <row r="14" spans="1:3" ht="45.6" customHeight="1">
      <c r="A14" s="603" t="s">
        <v>487</v>
      </c>
      <c r="B14" s="289"/>
      <c r="C14" s="597"/>
    </row>
    <row r="15" spans="1:3" ht="129.6" customHeight="1">
      <c r="A15" s="152" t="s">
        <v>470</v>
      </c>
      <c r="B15" s="290" t="s">
        <v>476</v>
      </c>
      <c r="C15" s="601">
        <v>44657</v>
      </c>
    </row>
    <row r="16" spans="1:3" ht="37.799999999999997" customHeight="1" thickBot="1">
      <c r="A16" s="64" t="s">
        <v>363</v>
      </c>
      <c r="B16" s="291"/>
      <c r="C16" s="600"/>
    </row>
    <row r="17" spans="1:3" ht="40.950000000000003" customHeight="1">
      <c r="A17" s="603" t="s">
        <v>488</v>
      </c>
      <c r="B17" s="289"/>
      <c r="C17" s="597"/>
    </row>
    <row r="18" spans="1:3" ht="334.8" customHeight="1">
      <c r="A18" s="201" t="s">
        <v>471</v>
      </c>
      <c r="B18" s="290" t="s">
        <v>478</v>
      </c>
      <c r="C18" s="601">
        <v>44657</v>
      </c>
    </row>
    <row r="19" spans="1:3" ht="36" customHeight="1" thickBot="1">
      <c r="A19" s="237" t="s">
        <v>364</v>
      </c>
      <c r="B19" s="291"/>
      <c r="C19" s="600"/>
    </row>
    <row r="20" spans="1:3" ht="36" customHeight="1">
      <c r="A20" s="603" t="s">
        <v>489</v>
      </c>
      <c r="B20" s="289"/>
      <c r="C20" s="597"/>
    </row>
    <row r="21" spans="1:3" ht="205.2" customHeight="1" thickBot="1">
      <c r="A21" s="152" t="s">
        <v>472</v>
      </c>
      <c r="B21" s="602" t="s">
        <v>481</v>
      </c>
      <c r="C21" s="601">
        <v>44656</v>
      </c>
    </row>
    <row r="22" spans="1:3" ht="36" customHeight="1" thickBot="1">
      <c r="A22" s="64" t="s">
        <v>365</v>
      </c>
      <c r="B22" s="602"/>
      <c r="C22" s="600"/>
    </row>
    <row r="23" spans="1:3" ht="36" customHeight="1">
      <c r="A23" s="197" t="s">
        <v>490</v>
      </c>
      <c r="B23" s="216"/>
      <c r="C23" s="217"/>
    </row>
    <row r="24" spans="1:3" ht="258" customHeight="1">
      <c r="A24" s="152" t="s">
        <v>473</v>
      </c>
      <c r="B24" s="221" t="s">
        <v>479</v>
      </c>
      <c r="C24" s="218">
        <v>44656</v>
      </c>
    </row>
    <row r="25" spans="1:3" ht="36" customHeight="1" thickBot="1">
      <c r="A25" s="64" t="s">
        <v>366</v>
      </c>
      <c r="B25" s="219"/>
      <c r="C25" s="220"/>
    </row>
    <row r="26" spans="1:3" s="141" customFormat="1" ht="36" customHeight="1">
      <c r="A26" s="197" t="s">
        <v>491</v>
      </c>
      <c r="B26" s="216"/>
      <c r="C26" s="217"/>
    </row>
    <row r="27" spans="1:3" s="139" customFormat="1" ht="76.8" customHeight="1">
      <c r="A27" s="152" t="s">
        <v>474</v>
      </c>
      <c r="B27" s="221" t="s">
        <v>480</v>
      </c>
      <c r="C27" s="218">
        <v>44656</v>
      </c>
    </row>
    <row r="28" spans="1:3" s="2" customFormat="1" ht="39.6" customHeight="1" thickBot="1">
      <c r="A28" s="64" t="s">
        <v>367</v>
      </c>
      <c r="B28" s="219"/>
      <c r="C28" s="220"/>
    </row>
    <row r="29" spans="1:3" s="2" customFormat="1" ht="39.6" customHeight="1">
      <c r="A29" s="593" t="s">
        <v>492</v>
      </c>
      <c r="B29" s="216"/>
      <c r="C29" s="217"/>
    </row>
    <row r="30" spans="1:3" s="2" customFormat="1" ht="56.4" customHeight="1">
      <c r="A30" s="152" t="s">
        <v>475</v>
      </c>
      <c r="B30" s="560" t="s">
        <v>479</v>
      </c>
      <c r="C30" s="218">
        <v>44655</v>
      </c>
    </row>
    <row r="31" spans="1:3" s="2" customFormat="1" ht="39.6" customHeight="1" thickBot="1">
      <c r="A31" s="64" t="s">
        <v>359</v>
      </c>
      <c r="B31" s="219"/>
      <c r="C31" s="220"/>
    </row>
    <row r="32" spans="1:3" ht="27" hidden="1" customHeight="1">
      <c r="A32" s="197"/>
      <c r="B32" s="216"/>
      <c r="C32" s="217"/>
    </row>
    <row r="33" spans="1:3" ht="115.2" hidden="1" customHeight="1">
      <c r="A33" s="152"/>
      <c r="B33" s="221"/>
      <c r="C33" s="218"/>
    </row>
    <row r="34" spans="1:3" ht="38.4" hidden="1" customHeight="1" thickBot="1">
      <c r="A34" s="64"/>
      <c r="B34" s="219"/>
      <c r="C34" s="220"/>
    </row>
    <row r="35" spans="1:3" ht="23.4" customHeight="1">
      <c r="A35" s="140"/>
      <c r="B35" s="222"/>
      <c r="C35" s="223"/>
    </row>
    <row r="36" spans="1:3" ht="28.5" customHeight="1" thickBot="1">
      <c r="A36" s="169"/>
      <c r="B36" s="224"/>
      <c r="C36" s="224"/>
    </row>
    <row r="37" spans="1:3" ht="28.5" customHeight="1">
      <c r="A37" s="842" t="s">
        <v>28</v>
      </c>
      <c r="B37" s="843"/>
      <c r="C37" s="843"/>
    </row>
    <row r="38" spans="1:3" ht="28.5" customHeight="1">
      <c r="A38" s="844" t="s">
        <v>27</v>
      </c>
      <c r="B38" s="845"/>
      <c r="C38" s="845"/>
    </row>
    <row r="39" spans="1:3" ht="248.25" customHeight="1"/>
    <row r="40" spans="1:3" ht="37.5" customHeight="1"/>
    <row r="41" spans="1:3" ht="24" customHeight="1"/>
    <row r="42" spans="1:3" ht="24" customHeight="1"/>
    <row r="43" spans="1:3" ht="26.25" customHeight="1"/>
    <row r="44" spans="1:3" ht="26.25" customHeight="1"/>
    <row r="45" spans="1:3" ht="199.5" customHeight="1"/>
    <row r="46" spans="1:3" ht="33.75" customHeight="1"/>
    <row r="47" spans="1:3" ht="48.75" customHeight="1"/>
    <row r="48" spans="1:3" ht="233.25" customHeight="1"/>
    <row r="49" ht="33.75" customHeight="1"/>
    <row r="50" ht="19.5" customHeight="1"/>
    <row r="51" ht="19.5" customHeight="1"/>
    <row r="52" ht="28.5" customHeight="1"/>
    <row r="53" ht="35.25" customHeight="1"/>
    <row r="54" ht="218.25" customHeight="1"/>
    <row r="55" ht="218.25" customHeight="1"/>
    <row r="56" ht="218.25" customHeight="1"/>
  </sheetData>
  <mergeCells count="5">
    <mergeCell ref="C2:C4"/>
    <mergeCell ref="A37:C37"/>
    <mergeCell ref="A38:C38"/>
    <mergeCell ref="C5:C6"/>
    <mergeCell ref="B5:B6"/>
  </mergeCells>
  <phoneticPr fontId="16"/>
  <hyperlinks>
    <hyperlink ref="A31" r:id="rId1" xr:uid="{F87AA067-D0F6-43F1-AD42-92937B203152}"/>
    <hyperlink ref="A4" r:id="rId2" xr:uid="{9CACC5A4-2DA3-4772-8F34-397DFFC25AE4}"/>
    <hyperlink ref="A7" r:id="rId3" xr:uid="{3D366E7D-55BC-4D56-94AE-338C70E00570}"/>
    <hyperlink ref="A10" r:id="rId4" xr:uid="{39262699-1532-44B9-AE07-684B5DA08461}"/>
    <hyperlink ref="A13" r:id="rId5" xr:uid="{800784FC-6994-471B-9449-F4383649E06A}"/>
    <hyperlink ref="A16" r:id="rId6" xr:uid="{A38CA5C8-391A-4DAF-A493-207BE5B82AA8}"/>
    <hyperlink ref="A19" r:id="rId7" xr:uid="{3EB1AC52-BD56-484D-8BEB-18846F005AE7}"/>
    <hyperlink ref="A22" r:id="rId8" xr:uid="{029D92B1-E8A1-474F-9D19-1577FC7A37C2}"/>
    <hyperlink ref="A25" r:id="rId9" xr:uid="{A725A82B-8B75-49C2-821A-500798718DD4}"/>
    <hyperlink ref="A28" r:id="rId10" xr:uid="{6B4C1EC8-61C0-4514-A3D9-25386A71FBB1}"/>
  </hyperlinks>
  <pageMargins left="0.74803149606299213" right="0.74803149606299213" top="0.98425196850393704" bottom="0.98425196850393704" header="0.51181102362204722" footer="0.51181102362204722"/>
  <pageSetup paperSize="9" scale="19" fitToHeight="3"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topLeftCell="A7" zoomScaleNormal="112" zoomScaleSheetLayoutView="115" workbookViewId="0">
      <selection activeCell="D17" sqref="D17"/>
    </sheetView>
  </sheetViews>
  <sheetFormatPr defaultColWidth="9" defaultRowHeight="13.2"/>
  <cols>
    <col min="1" max="1" width="2.109375" style="371" customWidth="1"/>
    <col min="2" max="2" width="25.77734375" style="121" customWidth="1"/>
    <col min="3" max="3" width="60.109375" style="371" customWidth="1"/>
    <col min="4" max="4" width="85.33203125" style="371" customWidth="1"/>
    <col min="5" max="5" width="3.88671875" style="371" customWidth="1"/>
    <col min="6" max="16384" width="9" style="371"/>
  </cols>
  <sheetData>
    <row r="1" spans="2:7" ht="18.75" customHeight="1">
      <c r="B1" s="121" t="s">
        <v>113</v>
      </c>
    </row>
    <row r="2" spans="2:7" ht="17.25" customHeight="1" thickBot="1">
      <c r="B2" t="s">
        <v>435</v>
      </c>
      <c r="D2" s="850"/>
      <c r="E2" s="851"/>
    </row>
    <row r="3" spans="2:7" ht="16.5" customHeight="1" thickBot="1">
      <c r="B3" s="122" t="s">
        <v>114</v>
      </c>
      <c r="C3" s="370" t="s">
        <v>115</v>
      </c>
      <c r="D3" s="236" t="s">
        <v>223</v>
      </c>
    </row>
    <row r="4" spans="2:7" ht="17.25" customHeight="1" thickBot="1">
      <c r="B4" s="123" t="s">
        <v>116</v>
      </c>
      <c r="C4" s="160" t="s">
        <v>436</v>
      </c>
      <c r="D4" s="124"/>
    </row>
    <row r="5" spans="2:7" ht="17.25" customHeight="1">
      <c r="B5" s="852" t="s">
        <v>177</v>
      </c>
      <c r="C5" s="855" t="s">
        <v>220</v>
      </c>
      <c r="D5" s="856"/>
    </row>
    <row r="6" spans="2:7" ht="19.2" customHeight="1">
      <c r="B6" s="853"/>
      <c r="C6" s="857" t="s">
        <v>221</v>
      </c>
      <c r="D6" s="858"/>
      <c r="G6" s="267"/>
    </row>
    <row r="7" spans="2:7" ht="19.95" customHeight="1">
      <c r="B7" s="853"/>
      <c r="C7" s="372" t="s">
        <v>222</v>
      </c>
      <c r="D7" s="373"/>
      <c r="G7" s="267"/>
    </row>
    <row r="8" spans="2:7" ht="19.8" customHeight="1" thickBot="1">
      <c r="B8" s="854"/>
      <c r="C8" s="269" t="s">
        <v>224</v>
      </c>
      <c r="D8" s="268"/>
      <c r="G8" s="267"/>
    </row>
    <row r="9" spans="2:7" ht="34.200000000000003" customHeight="1" thickBot="1">
      <c r="B9" s="125" t="s">
        <v>117</v>
      </c>
      <c r="C9" s="859" t="s">
        <v>115</v>
      </c>
      <c r="D9" s="860"/>
    </row>
    <row r="10" spans="2:7" ht="66" customHeight="1" thickBot="1">
      <c r="B10" s="126" t="s">
        <v>118</v>
      </c>
      <c r="C10" s="861" t="s">
        <v>437</v>
      </c>
      <c r="D10" s="862"/>
    </row>
    <row r="11" spans="2:7" ht="50.4" customHeight="1" thickBot="1">
      <c r="B11" s="127"/>
      <c r="C11" s="128" t="s">
        <v>438</v>
      </c>
      <c r="D11" s="288" t="s">
        <v>439</v>
      </c>
      <c r="F11" s="371" t="s">
        <v>21</v>
      </c>
    </row>
    <row r="12" spans="2:7" ht="24.6" hidden="1" customHeight="1" thickBot="1">
      <c r="B12" s="125" t="s">
        <v>248</v>
      </c>
      <c r="C12" s="130" t="s">
        <v>249</v>
      </c>
      <c r="D12" s="129"/>
    </row>
    <row r="13" spans="2:7" ht="91.2" customHeight="1" thickBot="1">
      <c r="B13" s="131" t="s">
        <v>119</v>
      </c>
      <c r="C13" s="132" t="s">
        <v>440</v>
      </c>
      <c r="D13" s="230" t="s">
        <v>441</v>
      </c>
      <c r="F13" s="195" t="s">
        <v>29</v>
      </c>
    </row>
    <row r="14" spans="2:7" ht="62.4" customHeight="1" thickBot="1">
      <c r="B14" s="133" t="s">
        <v>120</v>
      </c>
      <c r="C14" s="848" t="s">
        <v>442</v>
      </c>
      <c r="D14" s="849"/>
    </row>
    <row r="15" spans="2:7" ht="17.25" customHeight="1"/>
    <row r="16" spans="2:7" ht="17.25" customHeight="1">
      <c r="C16" s="371" t="s">
        <v>121</v>
      </c>
    </row>
    <row r="17" spans="2:5">
      <c r="C17" s="371" t="s">
        <v>29</v>
      </c>
    </row>
    <row r="18" spans="2:5">
      <c r="E18" s="371" t="s">
        <v>21</v>
      </c>
    </row>
    <row r="21" spans="2:5">
      <c r="B21" s="121" t="s">
        <v>21</v>
      </c>
    </row>
  </sheetData>
  <mergeCells count="7">
    <mergeCell ref="C14:D14"/>
    <mergeCell ref="D2:E2"/>
    <mergeCell ref="B5:B8"/>
    <mergeCell ref="C5:D5"/>
    <mergeCell ref="C6:D6"/>
    <mergeCell ref="C9:D9"/>
    <mergeCell ref="C10:D10"/>
  </mergeCells>
  <phoneticPr fontId="107"/>
  <hyperlinks>
    <hyperlink ref="C6" r:id="rId1" location="h2_1" xr:uid="{EDBFF39A-9B90-4364-8365-9E4DAFCC0006}"/>
  </hyperlinks>
  <pageMargins left="0.7" right="0.7" top="0.75" bottom="0.75" header="0.3" footer="0.3"/>
  <pageSetup paperSize="9" scale="50"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23" sqref="AE23"/>
    </sheetView>
  </sheetViews>
  <sheetFormatPr defaultColWidth="9" defaultRowHeight="13.2"/>
  <cols>
    <col min="1" max="1" width="7.33203125" style="533" customWidth="1"/>
    <col min="2" max="13" width="6.77734375" style="533" customWidth="1"/>
    <col min="14" max="14" width="7.44140625" style="533" customWidth="1"/>
    <col min="15" max="15" width="5.88671875" style="533" customWidth="1"/>
    <col min="16" max="16" width="7.44140625" style="533" customWidth="1"/>
    <col min="17" max="29" width="6.77734375" style="533" customWidth="1"/>
    <col min="30" max="16384" width="9" style="533"/>
  </cols>
  <sheetData>
    <row r="1" spans="1:29" ht="15" customHeight="1">
      <c r="A1" s="865" t="s">
        <v>3</v>
      </c>
      <c r="B1" s="866"/>
      <c r="C1" s="866"/>
      <c r="D1" s="866"/>
      <c r="E1" s="866"/>
      <c r="F1" s="866"/>
      <c r="G1" s="866"/>
      <c r="H1" s="866"/>
      <c r="I1" s="866"/>
      <c r="J1" s="866"/>
      <c r="K1" s="866"/>
      <c r="L1" s="866"/>
      <c r="M1" s="866"/>
      <c r="N1" s="867"/>
      <c r="P1" s="868" t="s">
        <v>4</v>
      </c>
      <c r="Q1" s="869"/>
      <c r="R1" s="869"/>
      <c r="S1" s="869"/>
      <c r="T1" s="869"/>
      <c r="U1" s="869"/>
      <c r="V1" s="869"/>
      <c r="W1" s="869"/>
      <c r="X1" s="869"/>
      <c r="Y1" s="869"/>
      <c r="Z1" s="869"/>
      <c r="AA1" s="869"/>
      <c r="AB1" s="869"/>
      <c r="AC1" s="870"/>
    </row>
    <row r="2" spans="1:29" ht="18" customHeight="1" thickBot="1">
      <c r="A2" s="871" t="s">
        <v>5</v>
      </c>
      <c r="B2" s="872"/>
      <c r="C2" s="872"/>
      <c r="D2" s="872"/>
      <c r="E2" s="872"/>
      <c r="F2" s="872"/>
      <c r="G2" s="872"/>
      <c r="H2" s="872"/>
      <c r="I2" s="872"/>
      <c r="J2" s="872"/>
      <c r="K2" s="872"/>
      <c r="L2" s="872"/>
      <c r="M2" s="872"/>
      <c r="N2" s="873"/>
      <c r="P2" s="874" t="s">
        <v>6</v>
      </c>
      <c r="Q2" s="872"/>
      <c r="R2" s="872"/>
      <c r="S2" s="872"/>
      <c r="T2" s="872"/>
      <c r="U2" s="872"/>
      <c r="V2" s="872"/>
      <c r="W2" s="872"/>
      <c r="X2" s="872"/>
      <c r="Y2" s="872"/>
      <c r="Z2" s="872"/>
      <c r="AA2" s="872"/>
      <c r="AB2" s="872"/>
      <c r="AC2" s="875"/>
    </row>
    <row r="3" spans="1:29" ht="13.8" thickBot="1">
      <c r="A3" s="9"/>
      <c r="B3" s="246" t="s">
        <v>277</v>
      </c>
      <c r="C3" s="246" t="s">
        <v>7</v>
      </c>
      <c r="D3" s="232" t="s">
        <v>8</v>
      </c>
      <c r="E3" s="246" t="s">
        <v>9</v>
      </c>
      <c r="F3" s="246" t="s">
        <v>10</v>
      </c>
      <c r="G3" s="246" t="s">
        <v>11</v>
      </c>
      <c r="H3" s="246" t="s">
        <v>12</v>
      </c>
      <c r="I3" s="246" t="s">
        <v>13</v>
      </c>
      <c r="J3" s="246" t="s">
        <v>14</v>
      </c>
      <c r="K3" s="246" t="s">
        <v>15</v>
      </c>
      <c r="L3" s="246" t="s">
        <v>16</v>
      </c>
      <c r="M3" s="246" t="s">
        <v>17</v>
      </c>
      <c r="N3" s="10" t="s">
        <v>18</v>
      </c>
      <c r="P3" s="11"/>
      <c r="Q3" s="246" t="s">
        <v>277</v>
      </c>
      <c r="R3" s="246" t="s">
        <v>7</v>
      </c>
      <c r="S3" s="232" t="s">
        <v>8</v>
      </c>
      <c r="T3" s="245" t="s">
        <v>9</v>
      </c>
      <c r="U3" s="245" t="s">
        <v>10</v>
      </c>
      <c r="V3" s="245" t="s">
        <v>11</v>
      </c>
      <c r="W3" s="245" t="s">
        <v>12</v>
      </c>
      <c r="X3" s="245" t="s">
        <v>13</v>
      </c>
      <c r="Y3" s="246" t="s">
        <v>14</v>
      </c>
      <c r="Z3" s="246" t="s">
        <v>15</v>
      </c>
      <c r="AA3" s="246" t="s">
        <v>16</v>
      </c>
      <c r="AB3" s="246" t="s">
        <v>17</v>
      </c>
      <c r="AC3" s="12" t="s">
        <v>19</v>
      </c>
    </row>
    <row r="4" spans="1:29" ht="19.8" thickBot="1">
      <c r="A4" s="476" t="s">
        <v>252</v>
      </c>
      <c r="B4" s="427">
        <f>AVERAGE(B8:B17)</f>
        <v>65.400000000000006</v>
      </c>
      <c r="C4" s="427">
        <f t="shared" ref="C4:M4" si="0">AVERAGE(C7:C17)</f>
        <v>55.545454545454547</v>
      </c>
      <c r="D4" s="427">
        <f t="shared" si="0"/>
        <v>63.909090909090907</v>
      </c>
      <c r="E4" s="427">
        <f t="shared" si="0"/>
        <v>103.8</v>
      </c>
      <c r="F4" s="427">
        <f t="shared" si="0"/>
        <v>177.5</v>
      </c>
      <c r="G4" s="427">
        <f t="shared" si="0"/>
        <v>404.2</v>
      </c>
      <c r="H4" s="427">
        <f t="shared" si="0"/>
        <v>621</v>
      </c>
      <c r="I4" s="427">
        <f t="shared" si="0"/>
        <v>905.9</v>
      </c>
      <c r="J4" s="427">
        <f t="shared" si="0"/>
        <v>563.4</v>
      </c>
      <c r="K4" s="427">
        <f t="shared" si="0"/>
        <v>366.4</v>
      </c>
      <c r="L4" s="427">
        <f t="shared" si="0"/>
        <v>210.8</v>
      </c>
      <c r="M4" s="427">
        <f t="shared" si="0"/>
        <v>131.5</v>
      </c>
      <c r="N4" s="427">
        <f>SUM(B4:M4)</f>
        <v>3669.354545454546</v>
      </c>
      <c r="O4" s="14"/>
      <c r="P4" s="13" t="str">
        <f>+A4</f>
        <v>12-21年月平均</v>
      </c>
      <c r="Q4" s="427">
        <f t="shared" ref="Q4:AB4" si="1">AVERAGE(Q8:Q17)</f>
        <v>9.6999999999999993</v>
      </c>
      <c r="R4" s="427">
        <f t="shared" si="1"/>
        <v>9.9</v>
      </c>
      <c r="S4" s="427">
        <f t="shared" si="1"/>
        <v>15</v>
      </c>
      <c r="T4" s="427">
        <f t="shared" si="1"/>
        <v>7.5</v>
      </c>
      <c r="U4" s="427">
        <f t="shared" si="1"/>
        <v>10.7</v>
      </c>
      <c r="V4" s="427">
        <f t="shared" si="1"/>
        <v>9.9</v>
      </c>
      <c r="W4" s="427">
        <f t="shared" si="1"/>
        <v>8.9</v>
      </c>
      <c r="X4" s="427">
        <f t="shared" si="1"/>
        <v>12.6</v>
      </c>
      <c r="Y4" s="427">
        <f t="shared" si="1"/>
        <v>10.9</v>
      </c>
      <c r="Z4" s="427">
        <f t="shared" si="1"/>
        <v>21.8</v>
      </c>
      <c r="AA4" s="427">
        <f t="shared" si="1"/>
        <v>12.8</v>
      </c>
      <c r="AB4" s="427">
        <f t="shared" si="1"/>
        <v>12.9</v>
      </c>
      <c r="AC4" s="427">
        <f>SUM(Q4:AB4)</f>
        <v>142.6</v>
      </c>
    </row>
    <row r="5" spans="1:29" ht="13.8" thickBot="1">
      <c r="A5" s="502"/>
      <c r="B5" s="502"/>
      <c r="C5" s="138"/>
      <c r="D5" s="15" t="s">
        <v>20</v>
      </c>
      <c r="E5" s="429"/>
      <c r="F5" s="429"/>
      <c r="G5" s="429"/>
      <c r="H5" s="429"/>
      <c r="I5" s="429"/>
      <c r="J5" s="429"/>
      <c r="K5" s="429"/>
      <c r="L5" s="429"/>
      <c r="M5" s="429"/>
      <c r="N5" s="429"/>
      <c r="O5" s="146"/>
      <c r="P5" s="234"/>
      <c r="Q5" s="234"/>
      <c r="R5" s="138"/>
      <c r="S5" s="15" t="s">
        <v>20</v>
      </c>
      <c r="T5" s="429"/>
      <c r="U5" s="429"/>
      <c r="V5" s="429"/>
      <c r="W5" s="429"/>
      <c r="X5" s="429"/>
      <c r="Y5" s="429"/>
      <c r="Z5" s="429"/>
      <c r="AA5" s="429"/>
      <c r="AB5" s="429"/>
      <c r="AC5" s="429"/>
    </row>
    <row r="6" spans="1:29" ht="13.8" thickBot="1">
      <c r="A6" s="231"/>
      <c r="B6" s="231"/>
      <c r="C6" s="575"/>
      <c r="D6" s="346">
        <v>20</v>
      </c>
      <c r="E6" s="428"/>
      <c r="F6" s="428"/>
      <c r="G6" s="428"/>
      <c r="H6" s="428"/>
      <c r="I6" s="428"/>
      <c r="J6" s="428"/>
      <c r="K6" s="428"/>
      <c r="L6" s="428"/>
      <c r="M6" s="428"/>
      <c r="N6" s="429"/>
      <c r="O6" s="14"/>
      <c r="P6" s="234"/>
      <c r="Q6" s="234"/>
      <c r="R6" s="575"/>
      <c r="S6" s="346">
        <v>0</v>
      </c>
      <c r="T6" s="138"/>
      <c r="U6" s="138"/>
      <c r="V6" s="138"/>
      <c r="W6" s="138"/>
      <c r="X6" s="138"/>
      <c r="Y6" s="138"/>
      <c r="Z6" s="138"/>
      <c r="AA6" s="138"/>
      <c r="AB6" s="138"/>
      <c r="AC6" s="429"/>
    </row>
    <row r="7" spans="1:29" ht="18" customHeight="1" thickBot="1">
      <c r="A7" s="506" t="s">
        <v>276</v>
      </c>
      <c r="B7" s="552">
        <v>73</v>
      </c>
      <c r="C7" s="553">
        <v>39</v>
      </c>
      <c r="D7" s="553">
        <v>66</v>
      </c>
      <c r="E7" s="428"/>
      <c r="F7" s="428"/>
      <c r="G7" s="428"/>
      <c r="H7" s="428"/>
      <c r="I7" s="428"/>
      <c r="J7" s="428"/>
      <c r="K7" s="428"/>
      <c r="L7" s="428"/>
      <c r="M7" s="428"/>
      <c r="N7" s="233">
        <f t="shared" ref="N7:N18" si="2">SUM(B7:M7)</f>
        <v>178</v>
      </c>
      <c r="O7" s="151" t="s">
        <v>21</v>
      </c>
      <c r="P7" s="506" t="s">
        <v>276</v>
      </c>
      <c r="Q7" s="552">
        <v>0</v>
      </c>
      <c r="R7" s="554">
        <v>5</v>
      </c>
      <c r="S7" s="554">
        <v>4</v>
      </c>
      <c r="T7" s="428"/>
      <c r="U7" s="428"/>
      <c r="V7" s="428"/>
      <c r="W7" s="428" t="s">
        <v>29</v>
      </c>
      <c r="X7" s="428" t="s">
        <v>29</v>
      </c>
      <c r="Y7" s="428" t="s">
        <v>29</v>
      </c>
      <c r="Z7" s="428" t="s">
        <v>29</v>
      </c>
      <c r="AA7" s="428" t="s">
        <v>29</v>
      </c>
      <c r="AB7" s="428" t="s">
        <v>29</v>
      </c>
      <c r="AC7" s="233">
        <f t="shared" ref="AC7:AC18" si="3">SUM(Q7:AB7)</f>
        <v>9</v>
      </c>
    </row>
    <row r="8" spans="1:29" ht="18" customHeight="1" thickBot="1">
      <c r="A8" s="506" t="s">
        <v>206</v>
      </c>
      <c r="B8" s="550">
        <v>81</v>
      </c>
      <c r="C8" s="550">
        <v>48</v>
      </c>
      <c r="D8" s="551">
        <v>71</v>
      </c>
      <c r="E8" s="550">
        <v>128</v>
      </c>
      <c r="F8" s="550">
        <v>171</v>
      </c>
      <c r="G8" s="550">
        <v>350</v>
      </c>
      <c r="H8" s="550">
        <v>569</v>
      </c>
      <c r="I8" s="550">
        <v>553</v>
      </c>
      <c r="J8" s="550">
        <v>458</v>
      </c>
      <c r="K8" s="550">
        <v>306</v>
      </c>
      <c r="L8" s="550">
        <v>220</v>
      </c>
      <c r="M8" s="551">
        <v>229</v>
      </c>
      <c r="N8" s="539">
        <f t="shared" si="2"/>
        <v>3184</v>
      </c>
      <c r="O8" s="501"/>
      <c r="P8" s="507" t="s">
        <v>205</v>
      </c>
      <c r="Q8" s="555">
        <v>1</v>
      </c>
      <c r="R8" s="555">
        <v>2</v>
      </c>
      <c r="S8" s="555">
        <v>1</v>
      </c>
      <c r="T8" s="555">
        <v>0</v>
      </c>
      <c r="U8" s="555">
        <v>0</v>
      </c>
      <c r="V8" s="555">
        <v>0</v>
      </c>
      <c r="W8" s="555">
        <v>1</v>
      </c>
      <c r="X8" s="555">
        <v>1</v>
      </c>
      <c r="Y8" s="555">
        <v>0</v>
      </c>
      <c r="Z8" s="555">
        <v>1</v>
      </c>
      <c r="AA8" s="555">
        <v>0</v>
      </c>
      <c r="AB8" s="555">
        <v>0</v>
      </c>
      <c r="AC8" s="556">
        <f t="shared" si="3"/>
        <v>7</v>
      </c>
    </row>
    <row r="9" spans="1:29" ht="18" customHeight="1" thickBot="1">
      <c r="A9" s="507" t="s">
        <v>137</v>
      </c>
      <c r="B9" s="340">
        <v>112</v>
      </c>
      <c r="C9" s="340">
        <v>85</v>
      </c>
      <c r="D9" s="340">
        <v>60</v>
      </c>
      <c r="E9" s="340">
        <v>97</v>
      </c>
      <c r="F9" s="340">
        <v>95</v>
      </c>
      <c r="G9" s="340">
        <v>305</v>
      </c>
      <c r="H9" s="340">
        <v>544</v>
      </c>
      <c r="I9" s="340">
        <v>449</v>
      </c>
      <c r="J9" s="340">
        <v>475</v>
      </c>
      <c r="K9" s="340">
        <v>505</v>
      </c>
      <c r="L9" s="340">
        <v>219</v>
      </c>
      <c r="M9" s="341">
        <v>98</v>
      </c>
      <c r="N9" s="538">
        <f t="shared" si="2"/>
        <v>3044</v>
      </c>
      <c r="O9" s="151"/>
      <c r="P9" s="507" t="s">
        <v>137</v>
      </c>
      <c r="Q9" s="430">
        <v>16</v>
      </c>
      <c r="R9" s="430">
        <v>1</v>
      </c>
      <c r="S9" s="430">
        <v>19</v>
      </c>
      <c r="T9" s="428">
        <v>3</v>
      </c>
      <c r="U9" s="428">
        <v>13</v>
      </c>
      <c r="V9" s="428">
        <v>1</v>
      </c>
      <c r="W9" s="428">
        <v>2</v>
      </c>
      <c r="X9" s="428">
        <v>2</v>
      </c>
      <c r="Y9" s="428">
        <v>0</v>
      </c>
      <c r="Z9" s="428">
        <v>24</v>
      </c>
      <c r="AA9" s="428">
        <v>4</v>
      </c>
      <c r="AB9" s="428">
        <v>1</v>
      </c>
      <c r="AC9" s="537">
        <f t="shared" si="3"/>
        <v>86</v>
      </c>
    </row>
    <row r="10" spans="1:29" ht="18" customHeight="1" thickBot="1">
      <c r="A10" s="508" t="s">
        <v>30</v>
      </c>
      <c r="B10" s="431">
        <v>84</v>
      </c>
      <c r="C10" s="431">
        <v>100</v>
      </c>
      <c r="D10" s="432">
        <v>77</v>
      </c>
      <c r="E10" s="432">
        <v>80</v>
      </c>
      <c r="F10" s="199">
        <v>236</v>
      </c>
      <c r="G10" s="199">
        <v>438</v>
      </c>
      <c r="H10" s="200">
        <v>631</v>
      </c>
      <c r="I10" s="199">
        <v>752</v>
      </c>
      <c r="J10" s="198">
        <v>523</v>
      </c>
      <c r="K10" s="199">
        <v>427</v>
      </c>
      <c r="L10" s="198">
        <v>253</v>
      </c>
      <c r="M10" s="433">
        <v>136</v>
      </c>
      <c r="N10" s="511">
        <f t="shared" si="2"/>
        <v>3737</v>
      </c>
      <c r="O10" s="151"/>
      <c r="P10" s="509" t="s">
        <v>22</v>
      </c>
      <c r="Q10" s="434">
        <v>7</v>
      </c>
      <c r="R10" s="434">
        <v>7</v>
      </c>
      <c r="S10" s="435">
        <v>13</v>
      </c>
      <c r="T10" s="435">
        <v>3</v>
      </c>
      <c r="U10" s="435">
        <v>8</v>
      </c>
      <c r="V10" s="435">
        <v>11</v>
      </c>
      <c r="W10" s="434">
        <v>5</v>
      </c>
      <c r="X10" s="435">
        <v>11</v>
      </c>
      <c r="Y10" s="435">
        <v>9</v>
      </c>
      <c r="Z10" s="435">
        <v>9</v>
      </c>
      <c r="AA10" s="436">
        <v>20</v>
      </c>
      <c r="AB10" s="436">
        <v>35</v>
      </c>
      <c r="AC10" s="535">
        <f t="shared" si="3"/>
        <v>138</v>
      </c>
    </row>
    <row r="11" spans="1:29" ht="18" customHeight="1" thickBot="1">
      <c r="A11" s="508" t="s">
        <v>31</v>
      </c>
      <c r="B11" s="435">
        <v>41</v>
      </c>
      <c r="C11" s="435">
        <v>44</v>
      </c>
      <c r="D11" s="435">
        <v>67</v>
      </c>
      <c r="E11" s="435">
        <v>103</v>
      </c>
      <c r="F11" s="437">
        <v>311</v>
      </c>
      <c r="G11" s="435">
        <v>415</v>
      </c>
      <c r="H11" s="435">
        <v>539</v>
      </c>
      <c r="I11" s="437">
        <v>1165</v>
      </c>
      <c r="J11" s="435">
        <v>534</v>
      </c>
      <c r="K11" s="435">
        <v>297</v>
      </c>
      <c r="L11" s="434">
        <v>205</v>
      </c>
      <c r="M11" s="438">
        <v>92</v>
      </c>
      <c r="N11" s="512">
        <f t="shared" si="2"/>
        <v>3813</v>
      </c>
      <c r="O11" s="151"/>
      <c r="P11" s="508" t="s">
        <v>31</v>
      </c>
      <c r="Q11" s="435">
        <v>9</v>
      </c>
      <c r="R11" s="435">
        <v>22</v>
      </c>
      <c r="S11" s="434">
        <v>18</v>
      </c>
      <c r="T11" s="435">
        <v>9</v>
      </c>
      <c r="U11" s="439">
        <v>21</v>
      </c>
      <c r="V11" s="435">
        <v>14</v>
      </c>
      <c r="W11" s="435">
        <v>6</v>
      </c>
      <c r="X11" s="435">
        <v>13</v>
      </c>
      <c r="Y11" s="435">
        <v>7</v>
      </c>
      <c r="Z11" s="440">
        <v>81</v>
      </c>
      <c r="AA11" s="439">
        <v>31</v>
      </c>
      <c r="AB11" s="440">
        <v>37</v>
      </c>
      <c r="AC11" s="536">
        <f t="shared" si="3"/>
        <v>268</v>
      </c>
    </row>
    <row r="12" spans="1:29" ht="18" customHeight="1" thickBot="1">
      <c r="A12" s="508" t="s">
        <v>32</v>
      </c>
      <c r="B12" s="435">
        <v>57</v>
      </c>
      <c r="C12" s="434">
        <v>35</v>
      </c>
      <c r="D12" s="435">
        <v>95</v>
      </c>
      <c r="E12" s="434">
        <v>112</v>
      </c>
      <c r="F12" s="435">
        <v>131</v>
      </c>
      <c r="G12" s="18">
        <v>340</v>
      </c>
      <c r="H12" s="18">
        <v>483</v>
      </c>
      <c r="I12" s="19">
        <v>1339</v>
      </c>
      <c r="J12" s="18">
        <v>614</v>
      </c>
      <c r="K12" s="18">
        <v>349</v>
      </c>
      <c r="L12" s="18">
        <v>236</v>
      </c>
      <c r="M12" s="441">
        <v>68</v>
      </c>
      <c r="N12" s="511">
        <f t="shared" si="2"/>
        <v>3859</v>
      </c>
      <c r="O12" s="151"/>
      <c r="P12" s="508" t="s">
        <v>32</v>
      </c>
      <c r="Q12" s="435">
        <v>19</v>
      </c>
      <c r="R12" s="435">
        <v>12</v>
      </c>
      <c r="S12" s="435">
        <v>8</v>
      </c>
      <c r="T12" s="434">
        <v>12</v>
      </c>
      <c r="U12" s="435">
        <v>7</v>
      </c>
      <c r="V12" s="435">
        <v>15</v>
      </c>
      <c r="W12" s="18">
        <v>16</v>
      </c>
      <c r="X12" s="441">
        <v>12</v>
      </c>
      <c r="Y12" s="434">
        <v>16</v>
      </c>
      <c r="Z12" s="435">
        <v>6</v>
      </c>
      <c r="AA12" s="434">
        <v>12</v>
      </c>
      <c r="AB12" s="434">
        <v>6</v>
      </c>
      <c r="AC12" s="535">
        <f t="shared" si="3"/>
        <v>141</v>
      </c>
    </row>
    <row r="13" spans="1:29" ht="18" customHeight="1" thickBot="1">
      <c r="A13" s="508" t="s">
        <v>33</v>
      </c>
      <c r="B13" s="442">
        <v>68</v>
      </c>
      <c r="C13" s="435">
        <v>42</v>
      </c>
      <c r="D13" s="435">
        <v>44</v>
      </c>
      <c r="E13" s="434">
        <v>75</v>
      </c>
      <c r="F13" s="434">
        <v>135</v>
      </c>
      <c r="G13" s="434">
        <v>448</v>
      </c>
      <c r="H13" s="435">
        <v>507</v>
      </c>
      <c r="I13" s="435">
        <v>808</v>
      </c>
      <c r="J13" s="439">
        <v>795</v>
      </c>
      <c r="K13" s="434">
        <v>313</v>
      </c>
      <c r="L13" s="434">
        <v>246</v>
      </c>
      <c r="M13" s="434">
        <v>143</v>
      </c>
      <c r="N13" s="511">
        <f t="shared" si="2"/>
        <v>3624</v>
      </c>
      <c r="O13" s="151"/>
      <c r="P13" s="508" t="s">
        <v>33</v>
      </c>
      <c r="Q13" s="444">
        <v>9</v>
      </c>
      <c r="R13" s="435">
        <v>16</v>
      </c>
      <c r="S13" s="435">
        <v>12</v>
      </c>
      <c r="T13" s="434">
        <v>6</v>
      </c>
      <c r="U13" s="445">
        <v>7</v>
      </c>
      <c r="V13" s="445">
        <v>14</v>
      </c>
      <c r="W13" s="435">
        <v>9</v>
      </c>
      <c r="X13" s="435">
        <v>14</v>
      </c>
      <c r="Y13" s="435">
        <v>9</v>
      </c>
      <c r="Z13" s="435">
        <v>9</v>
      </c>
      <c r="AA13" s="445">
        <v>8</v>
      </c>
      <c r="AB13" s="445">
        <v>7</v>
      </c>
      <c r="AC13" s="535">
        <f t="shared" si="3"/>
        <v>120</v>
      </c>
    </row>
    <row r="14" spans="1:29" ht="18" customHeight="1" thickBot="1">
      <c r="A14" s="17" t="s">
        <v>34</v>
      </c>
      <c r="B14" s="446">
        <v>71</v>
      </c>
      <c r="C14" s="446">
        <v>97</v>
      </c>
      <c r="D14" s="446">
        <v>61</v>
      </c>
      <c r="E14" s="447">
        <v>105</v>
      </c>
      <c r="F14" s="447">
        <v>198</v>
      </c>
      <c r="G14" s="447">
        <v>442</v>
      </c>
      <c r="H14" s="448">
        <v>790</v>
      </c>
      <c r="I14" s="20">
        <v>674</v>
      </c>
      <c r="J14" s="20">
        <v>594</v>
      </c>
      <c r="K14" s="447">
        <v>275</v>
      </c>
      <c r="L14" s="447">
        <v>133</v>
      </c>
      <c r="M14" s="447">
        <v>108</v>
      </c>
      <c r="N14" s="511">
        <f t="shared" si="2"/>
        <v>3548</v>
      </c>
      <c r="O14" s="14"/>
      <c r="P14" s="510" t="s">
        <v>34</v>
      </c>
      <c r="Q14" s="446">
        <v>7</v>
      </c>
      <c r="R14" s="446">
        <v>13</v>
      </c>
      <c r="S14" s="446">
        <v>11</v>
      </c>
      <c r="T14" s="447">
        <v>11</v>
      </c>
      <c r="U14" s="447">
        <v>12</v>
      </c>
      <c r="V14" s="447">
        <v>15</v>
      </c>
      <c r="W14" s="447">
        <v>20</v>
      </c>
      <c r="X14" s="447">
        <v>15</v>
      </c>
      <c r="Y14" s="447">
        <v>15</v>
      </c>
      <c r="Z14" s="447">
        <v>20</v>
      </c>
      <c r="AA14" s="447">
        <v>9</v>
      </c>
      <c r="AB14" s="447">
        <v>7</v>
      </c>
      <c r="AC14" s="534">
        <f t="shared" si="3"/>
        <v>155</v>
      </c>
    </row>
    <row r="15" spans="1:29" ht="13.8" hidden="1" thickBot="1">
      <c r="A15" s="22" t="s">
        <v>35</v>
      </c>
      <c r="B15" s="444">
        <v>38</v>
      </c>
      <c r="C15" s="447">
        <v>19</v>
      </c>
      <c r="D15" s="447">
        <v>38</v>
      </c>
      <c r="E15" s="447">
        <v>203</v>
      </c>
      <c r="F15" s="447">
        <v>146</v>
      </c>
      <c r="G15" s="447">
        <v>439</v>
      </c>
      <c r="H15" s="448">
        <v>964</v>
      </c>
      <c r="I15" s="448">
        <v>1154</v>
      </c>
      <c r="J15" s="447">
        <v>423</v>
      </c>
      <c r="K15" s="447">
        <v>388</v>
      </c>
      <c r="L15" s="447">
        <v>176</v>
      </c>
      <c r="M15" s="447">
        <v>143</v>
      </c>
      <c r="N15" s="449">
        <f t="shared" si="2"/>
        <v>4131</v>
      </c>
      <c r="O15" s="14"/>
      <c r="P15" s="21" t="s">
        <v>35</v>
      </c>
      <c r="Q15" s="447">
        <v>7</v>
      </c>
      <c r="R15" s="447">
        <v>7</v>
      </c>
      <c r="S15" s="447">
        <v>8</v>
      </c>
      <c r="T15" s="447">
        <v>12</v>
      </c>
      <c r="U15" s="447">
        <v>9</v>
      </c>
      <c r="V15" s="447">
        <v>6</v>
      </c>
      <c r="W15" s="447">
        <v>11</v>
      </c>
      <c r="X15" s="447">
        <v>8</v>
      </c>
      <c r="Y15" s="447">
        <v>16</v>
      </c>
      <c r="Z15" s="447">
        <v>40</v>
      </c>
      <c r="AA15" s="447">
        <v>17</v>
      </c>
      <c r="AB15" s="447">
        <v>16</v>
      </c>
      <c r="AC15" s="447">
        <f t="shared" si="3"/>
        <v>157</v>
      </c>
    </row>
    <row r="16" spans="1:29" ht="13.8" hidden="1" thickBot="1">
      <c r="A16" s="450" t="s">
        <v>36</v>
      </c>
      <c r="B16" s="20">
        <v>49</v>
      </c>
      <c r="C16" s="20">
        <v>63</v>
      </c>
      <c r="D16" s="20">
        <v>50</v>
      </c>
      <c r="E16" s="20">
        <v>71</v>
      </c>
      <c r="F16" s="20">
        <v>144</v>
      </c>
      <c r="G16" s="20">
        <v>374</v>
      </c>
      <c r="H16" s="148">
        <v>729</v>
      </c>
      <c r="I16" s="148">
        <v>1097</v>
      </c>
      <c r="J16" s="148">
        <v>650</v>
      </c>
      <c r="K16" s="20">
        <v>397</v>
      </c>
      <c r="L16" s="20">
        <v>192</v>
      </c>
      <c r="M16" s="20">
        <v>217</v>
      </c>
      <c r="N16" s="449">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447">
        <f t="shared" si="3"/>
        <v>142</v>
      </c>
    </row>
    <row r="17" spans="1:30" ht="13.8" hidden="1" thickBot="1">
      <c r="A17" s="22" t="s">
        <v>37</v>
      </c>
      <c r="B17" s="20">
        <v>53</v>
      </c>
      <c r="C17" s="20">
        <v>39</v>
      </c>
      <c r="D17" s="20">
        <v>74</v>
      </c>
      <c r="E17" s="20">
        <v>64</v>
      </c>
      <c r="F17" s="20">
        <v>208</v>
      </c>
      <c r="G17" s="20">
        <v>491</v>
      </c>
      <c r="H17" s="20">
        <v>454</v>
      </c>
      <c r="I17" s="148">
        <v>1068</v>
      </c>
      <c r="J17" s="20">
        <v>568</v>
      </c>
      <c r="K17" s="20">
        <v>407</v>
      </c>
      <c r="L17" s="20">
        <v>228</v>
      </c>
      <c r="M17" s="20">
        <v>81</v>
      </c>
      <c r="N17" s="443">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51">
        <f t="shared" si="3"/>
        <v>212</v>
      </c>
    </row>
    <row r="18" spans="1:30" ht="13.8" hidden="1" thickBot="1">
      <c r="A18" s="22" t="s">
        <v>23</v>
      </c>
      <c r="B18" s="149">
        <v>67</v>
      </c>
      <c r="C18" s="149">
        <v>62</v>
      </c>
      <c r="D18" s="149">
        <v>57</v>
      </c>
      <c r="E18" s="149">
        <v>77</v>
      </c>
      <c r="F18" s="149">
        <v>473</v>
      </c>
      <c r="G18" s="149">
        <v>468</v>
      </c>
      <c r="H18" s="150">
        <v>659</v>
      </c>
      <c r="I18" s="149">
        <v>851</v>
      </c>
      <c r="J18" s="149">
        <v>542</v>
      </c>
      <c r="K18" s="149">
        <v>270</v>
      </c>
      <c r="L18" s="149">
        <v>208</v>
      </c>
      <c r="M18" s="149">
        <v>174</v>
      </c>
      <c r="N18" s="452">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51">
        <f t="shared" si="3"/>
        <v>296</v>
      </c>
    </row>
    <row r="19" spans="1:30">
      <c r="A19" s="25"/>
      <c r="B19" s="453"/>
      <c r="C19" s="453"/>
      <c r="D19" s="453"/>
      <c r="E19" s="453"/>
      <c r="F19" s="453"/>
      <c r="G19" s="453"/>
      <c r="H19" s="453"/>
      <c r="I19" s="453"/>
      <c r="J19" s="453"/>
      <c r="K19" s="453"/>
      <c r="L19" s="453"/>
      <c r="M19" s="453"/>
      <c r="N19" s="26"/>
      <c r="O19" s="14"/>
      <c r="P19" s="27"/>
      <c r="Q19" s="454"/>
      <c r="R19" s="454"/>
      <c r="S19" s="454"/>
      <c r="T19" s="454"/>
      <c r="U19" s="454"/>
      <c r="V19" s="454"/>
      <c r="W19" s="454"/>
      <c r="X19" s="454"/>
      <c r="Y19" s="454"/>
      <c r="Z19" s="454"/>
      <c r="AA19" s="454"/>
      <c r="AB19" s="454"/>
      <c r="AC19" s="453"/>
    </row>
    <row r="20" spans="1:30" ht="13.5" customHeight="1">
      <c r="A20" s="876" t="s">
        <v>368</v>
      </c>
      <c r="B20" s="877"/>
      <c r="C20" s="877"/>
      <c r="D20" s="877"/>
      <c r="E20" s="877"/>
      <c r="F20" s="877"/>
      <c r="G20" s="877"/>
      <c r="H20" s="877"/>
      <c r="I20" s="877"/>
      <c r="J20" s="877"/>
      <c r="K20" s="877"/>
      <c r="L20" s="877"/>
      <c r="M20" s="877"/>
      <c r="N20" s="878"/>
      <c r="O20" s="14"/>
      <c r="P20" s="876" t="str">
        <f>+A20</f>
        <v>※2022年 第13週（3/28～4/3） 現在</v>
      </c>
      <c r="Q20" s="877"/>
      <c r="R20" s="877"/>
      <c r="S20" s="877"/>
      <c r="T20" s="877"/>
      <c r="U20" s="877"/>
      <c r="V20" s="877"/>
      <c r="W20" s="877"/>
      <c r="X20" s="877"/>
      <c r="Y20" s="877"/>
      <c r="Z20" s="877"/>
      <c r="AA20" s="877"/>
      <c r="AB20" s="877"/>
      <c r="AC20" s="878"/>
    </row>
    <row r="21" spans="1:30" ht="13.8" thickBot="1">
      <c r="A21" s="28"/>
      <c r="B21" s="14"/>
      <c r="C21" s="14"/>
      <c r="D21" s="14"/>
      <c r="E21" s="14"/>
      <c r="F21" s="14"/>
      <c r="G21" s="14" t="s">
        <v>21</v>
      </c>
      <c r="H21" s="14"/>
      <c r="I21" s="14"/>
      <c r="J21" s="14"/>
      <c r="K21" s="14"/>
      <c r="L21" s="14"/>
      <c r="M21" s="14"/>
      <c r="N21" s="29"/>
      <c r="O21" s="14"/>
      <c r="P21" s="261"/>
      <c r="Q21" s="14"/>
      <c r="R21" s="14"/>
      <c r="S21" s="14"/>
      <c r="T21" s="14"/>
      <c r="U21" s="14"/>
      <c r="V21" s="14"/>
      <c r="W21" s="14"/>
      <c r="X21" s="14"/>
      <c r="Y21" s="14"/>
      <c r="Z21" s="14"/>
      <c r="AA21" s="14"/>
      <c r="AB21" s="14"/>
      <c r="AC21" s="31"/>
    </row>
    <row r="22" spans="1:30" ht="17.25" customHeight="1" thickBot="1">
      <c r="A22" s="28"/>
      <c r="B22" s="455" t="s">
        <v>241</v>
      </c>
      <c r="C22" s="14"/>
      <c r="D22" s="32" t="s">
        <v>301</v>
      </c>
      <c r="E22" s="33"/>
      <c r="F22" s="14"/>
      <c r="G22" s="14" t="s">
        <v>21</v>
      </c>
      <c r="H22" s="14"/>
      <c r="I22" s="14"/>
      <c r="J22" s="14"/>
      <c r="K22" s="14"/>
      <c r="L22" s="14"/>
      <c r="M22" s="14"/>
      <c r="N22" s="29"/>
      <c r="O22" s="151" t="s">
        <v>21</v>
      </c>
      <c r="P22" s="262"/>
      <c r="Q22" s="456" t="s">
        <v>242</v>
      </c>
      <c r="R22" s="863" t="s">
        <v>302</v>
      </c>
      <c r="S22" s="864"/>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51" t="s">
        <v>21</v>
      </c>
      <c r="P23" s="261"/>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51"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42"/>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57"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87" t="s">
        <v>243</v>
      </c>
      <c r="R37" s="187"/>
      <c r="S37" s="187"/>
      <c r="T37" s="187"/>
      <c r="U37" s="187"/>
      <c r="V37" s="187"/>
      <c r="W37" s="187"/>
      <c r="X37" s="187"/>
    </row>
    <row r="38" spans="1:29">
      <c r="Q38" s="187" t="s">
        <v>244</v>
      </c>
      <c r="R38" s="187"/>
      <c r="S38" s="187"/>
      <c r="T38" s="187"/>
      <c r="U38" s="187"/>
      <c r="V38" s="187"/>
      <c r="W38" s="187"/>
      <c r="X38" s="187"/>
    </row>
  </sheetData>
  <mergeCells count="7">
    <mergeCell ref="R22:S22"/>
    <mergeCell ref="A1:N1"/>
    <mergeCell ref="P1:AC1"/>
    <mergeCell ref="A2:N2"/>
    <mergeCell ref="P2:AC2"/>
    <mergeCell ref="A20:N20"/>
    <mergeCell ref="P20:AC20"/>
  </mergeCells>
  <phoneticPr fontId="107"/>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13　ノロウイルス関連情報 </vt:lpstr>
      <vt:lpstr>13　新型コロナウイルス情報</vt:lpstr>
      <vt:lpstr>13　衛生訓話</vt:lpstr>
      <vt:lpstr>13　食中毒記事等 </vt:lpstr>
      <vt:lpstr>13　海外情報</vt:lpstr>
      <vt:lpstr>12　感染症情報</vt:lpstr>
      <vt:lpstr>13　感染症統計</vt:lpstr>
      <vt:lpstr>13 食品回収</vt:lpstr>
      <vt:lpstr>13　食品表示</vt:lpstr>
      <vt:lpstr>13 残留農薬　等 </vt:lpstr>
      <vt:lpstr>'12　感染症情報'!Print_Area</vt:lpstr>
      <vt:lpstr>'13　ノロウイルス関連情報 '!Print_Area</vt:lpstr>
      <vt:lpstr>'13　衛生訓話'!Print_Area</vt:lpstr>
      <vt:lpstr>'13　海外情報'!Print_Area</vt:lpstr>
      <vt:lpstr>'13　感染症統計'!Print_Area</vt:lpstr>
      <vt:lpstr>'13 残留農薬　等 '!Print_Area</vt:lpstr>
      <vt:lpstr>'13　食中毒記事等 '!Print_Area</vt:lpstr>
      <vt:lpstr>'13 食品回収'!Print_Area</vt:lpstr>
      <vt:lpstr>'13　食品表示'!Print_Area</vt:lpstr>
      <vt:lpstr>スポンサー広告!Print_Area</vt:lpstr>
      <vt:lpstr>'13 残留農薬　等 '!Print_Titles</vt:lpstr>
      <vt:lpstr>'13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2022-04-10T12:30:05Z</dcterms:modified>
</cp:coreProperties>
</file>