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hidePivotFieldList="1"/>
  <xr:revisionPtr revIDLastSave="0" documentId="13_ncr:1_{49859D7E-2524-4235-B30F-360C50076221}"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1　ノロウイルス関連情報 " sheetId="101" r:id="rId3"/>
    <sheet name="41 衛生訓話" sheetId="152" r:id="rId4"/>
    <sheet name="41　食中毒記事等 " sheetId="29" r:id="rId5"/>
    <sheet name="秋田県吉田屋の初会見" sheetId="153" r:id="rId6"/>
    <sheet name="41　海外情報" sheetId="123" r:id="rId7"/>
    <sheet name="40　感染症情報" sheetId="124" r:id="rId8"/>
    <sheet name="41　感染症統計" sheetId="125" r:id="rId9"/>
    <sheet name="Sheet1" sheetId="147" state="hidden" r:id="rId10"/>
    <sheet name="41 食品回収" sheetId="60" r:id="rId11"/>
    <sheet name="41　食品表示" sheetId="34" r:id="rId12"/>
    <sheet name="41　残留農薬　等 " sheetId="35" r:id="rId13"/>
  </sheets>
  <definedNames>
    <definedName name="_xlnm._FilterDatabase" localSheetId="2" hidden="1">'41　ノロウイルス関連情報 '!$A$22:$G$75</definedName>
    <definedName name="_xlnm._FilterDatabase" localSheetId="12" hidden="1">'41　残留農薬　等 '!$A$1:$C$1</definedName>
    <definedName name="_xlnm._FilterDatabase" localSheetId="4" hidden="1">'41　食中毒記事等 '!$A$1:$D$1</definedName>
    <definedName name="_xlnm.Print_Area" localSheetId="7">'40　感染症情報'!$A$1:$D$33</definedName>
    <definedName name="_xlnm.Print_Area" localSheetId="2">'41　ノロウイルス関連情報 '!$A$1:$N$84</definedName>
    <definedName name="_xlnm.Print_Area" localSheetId="3">'41 衛生訓話'!$A$1:$M$20</definedName>
    <definedName name="_xlnm.Print_Area" localSheetId="6">'41　海外情報'!$A$1:$C$33</definedName>
    <definedName name="_xlnm.Print_Area" localSheetId="8">'41　感染症統計'!$A$1:$AC$37</definedName>
    <definedName name="_xlnm.Print_Area" localSheetId="12">'41　残留農薬　等 '!$A$1:$A$22</definedName>
    <definedName name="_xlnm.Print_Area" localSheetId="4">'41　食中毒記事等 '!$A$1:$D$40</definedName>
    <definedName name="_xlnm.Print_Area" localSheetId="10">'41 食品回収'!$A$1:$E$49</definedName>
    <definedName name="_xlnm.Print_Area" localSheetId="11">'41　食品表示'!$A$1:$N$15</definedName>
    <definedName name="_xlnm.Print_Area" localSheetId="1">スポンサー公告!$A$1:$Z$35</definedName>
    <definedName name="_xlnm.Print_Titles" localSheetId="12">'41　残留農薬　等 '!$1:$1</definedName>
    <definedName name="_xlnm.Print_Titles" localSheetId="4">'41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105" i="147" l="1"/>
  <c r="D105" i="147"/>
  <c r="E105" i="147"/>
  <c r="F105" i="147"/>
  <c r="G105" i="147"/>
  <c r="B105" i="147"/>
  <c r="B61" i="101"/>
  <c r="B62" i="101"/>
  <c r="Y4" i="125"/>
  <c r="Z4" i="125"/>
  <c r="K4" i="125"/>
  <c r="B14" i="78" l="1"/>
  <c r="B19" i="78" l="1"/>
  <c r="B18" i="78"/>
  <c r="B17" i="78" l="1"/>
  <c r="B16" i="78"/>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G62" i="10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<sst xmlns="http://schemas.openxmlformats.org/spreadsheetml/2006/main" count="812" uniqueCount="466">
  <si>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</si>
  <si>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</si>
  <si>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</si>
  <si>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</si>
  <si>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</si>
  <si>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</si>
  <si>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</si>
  <si>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</si>
  <si>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</si>
  <si>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</si>
  <si>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</si>
  <si>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</si>
  <si>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</si>
  <si>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</si>
  <si>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</si>
  <si>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</si>
  <si>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</si>
  <si>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</si>
  <si>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</si>
  <si>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</si>
  <si>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</si>
  <si>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</si>
  <si>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</si>
  <si>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</si>
  <si>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</si>
  <si>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</si>
  <si>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</si>
  <si>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</si>
  <si>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</si>
  <si>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</si>
  <si>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</si>
  <si>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</si>
  <si>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</si>
  <si>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</si>
  <si>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</si>
  <si>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</si>
  <si>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</si>
  <si>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</si>
  <si>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</si>
  <si>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</si>
  <si>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</si>
  <si>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</si>
  <si>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</si>
  <si>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</si>
  <si>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</si>
  <si>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</si>
  <si>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</si>
  <si>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</si>
  <si>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</si>
  <si>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</si>
  <si>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</si>
  <si>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</si>
  <si>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</si>
  <si>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</si>
  <si>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</si>
  <si>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</si>
  <si>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</si>
  <si>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</si>
  <si>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</si>
  <si>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</si>
  <si>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</si>
  <si>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</si>
  <si>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</si>
  <si>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</si>
  <si>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</si>
  <si>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</si>
  <si>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</si>
  <si>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</si>
  <si>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</si>
  <si>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</si>
  <si>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</si>
  <si>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</si>
  <si>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</si>
  <si>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</si>
  <si>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</si>
  <si>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</si>
  <si>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</si>
  <si>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</si>
  <si>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</si>
  <si>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</si>
  <si>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</si>
  <si>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</si>
  <si>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</si>
  <si>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</si>
  <si>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</si>
  <si>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</si>
  <si>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</si>
  <si>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</si>
  <si>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</si>
  <si>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</si>
  <si>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</si>
  <si>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</si>
  <si>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</si>
  <si>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</si>
  <si>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</si>
  <si>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</si>
  <si>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</si>
  <si>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</si>
  <si>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</si>
  <si>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</si>
  <si>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</si>
  <si>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</si>
  <si>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</si>
  <si>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</si>
  <si>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</si>
  <si>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</si>
  <si>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</si>
  <si>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</si>
  <si>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</si>
  <si>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</si>
  <si>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</si>
  <si>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</si>
  <si>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</si>
  <si>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</si>
  <si>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</si>
  <si>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</si>
  <si>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</si>
  <si>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</si>
  <si>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</si>
  <si>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</si>
  <si>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</si>
  <si>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</si>
  <si>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</si>
  <si>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</si>
  <si>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</si>
  <si>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</si>
  <si>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</si>
  <si>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</si>
  <si>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</si>
  <si>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</si>
  <si>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</si>
  <si>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</si>
  <si>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</si>
  <si>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</si>
  <si>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</si>
  <si>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</si>
  <si>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</si>
  <si>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</si>
  <si>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</si>
  <si>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</si>
  <si>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</si>
  <si>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</si>
  <si>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</si>
  <si>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</si>
  <si>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</si>
  <si>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</si>
  <si>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</si>
  <si>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</si>
  <si>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</si>
  <si>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</si>
  <si>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</si>
  <si>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</si>
  <si>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</si>
  <si>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</si>
  <si>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</si>
  <si>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</si>
  <si>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</si>
  <si>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</si>
  <si>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</si>
  <si>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</si>
  <si>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</si>
  <si>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</si>
  <si>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</si>
  <si>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</si>
  <si>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</si>
  <si>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</si>
  <si>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</si>
  <si>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</si>
  <si>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</si>
  <si>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</si>
  <si>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</si>
  <si>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</si>
  <si>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</si>
  <si>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</si>
  <si>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</si>
  <si>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</si>
  <si>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</si>
  <si>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</si>
  <si>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</si>
  <si>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</si>
  <si>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</si>
  <si>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</si>
  <si>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</si>
  <si>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</si>
  <si>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</si>
  <si>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</si>
  <si>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</si>
  <si>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</si>
  <si>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</si>
  <si>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</si>
  <si>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</si>
  <si>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</si>
  <si>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</si>
  <si>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</si>
  <si>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</si>
  <si>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</si>
  <si>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青森県</t>
    <rPh sb="0" eb="3">
      <t>アオモリケン</t>
    </rPh>
    <phoneticPr fontId="16"/>
  </si>
  <si>
    <t xml:space="preserve">腸チフス
パラチフス
</t>
    <rPh sb="0" eb="1">
      <t>チョウ</t>
    </rPh>
    <phoneticPr fontId="5"/>
  </si>
  <si>
    <t>毎週　　ひとつ　　覚えていきましょう</t>
    <phoneticPr fontId="5"/>
  </si>
  <si>
    <t>2023年第24週（再掲)</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</si>
  <si>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</si>
  <si>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</si>
  <si>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</si>
  <si>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</si>
  <si>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</si>
  <si>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</si>
  <si>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</si>
  <si>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2023年第25週（再掲)</t>
    <phoneticPr fontId="86"/>
  </si>
  <si>
    <t>2023年第26週</t>
    <phoneticPr fontId="86"/>
  </si>
  <si>
    <t>2023年第27週</t>
    <phoneticPr fontId="86"/>
  </si>
  <si>
    <t>2023年第28週</t>
    <phoneticPr fontId="86"/>
  </si>
  <si>
    <t>　</t>
    <phoneticPr fontId="86"/>
  </si>
  <si>
    <t>2023年第29週</t>
    <phoneticPr fontId="86"/>
  </si>
  <si>
    <t>S</t>
    <phoneticPr fontId="86"/>
  </si>
  <si>
    <t>2023年第30週</t>
    <phoneticPr fontId="86"/>
  </si>
  <si>
    <t>2023年第31週</t>
    <phoneticPr fontId="86"/>
  </si>
  <si>
    <t>2023年第32週</t>
    <phoneticPr fontId="86"/>
  </si>
  <si>
    <t>I女性</t>
    <phoneticPr fontId="86"/>
  </si>
  <si>
    <t>　NC総数　　　　</t>
    <phoneticPr fontId="5"/>
  </si>
  <si>
    <t>NC女性</t>
    <phoneticPr fontId="86"/>
  </si>
  <si>
    <t>2023年第37週</t>
    <phoneticPr fontId="86"/>
  </si>
  <si>
    <t>2023年第38週</t>
    <phoneticPr fontId="86"/>
  </si>
  <si>
    <t>回収＆返金</t>
  </si>
  <si>
    <t>回収＆交換</t>
  </si>
  <si>
    <t>オーケー</t>
  </si>
  <si>
    <t>回収</t>
  </si>
  <si>
    <t>回収＆返金/交換</t>
  </si>
  <si>
    <t>マックスバリュ東...</t>
  </si>
  <si>
    <t>　</t>
    <phoneticPr fontId="16"/>
  </si>
  <si>
    <t>韓国</t>
    <rPh sb="0" eb="2">
      <t>カンコク</t>
    </rPh>
    <phoneticPr fontId="86"/>
  </si>
  <si>
    <t>台湾</t>
    <rPh sb="0" eb="2">
      <t>タイワン</t>
    </rPh>
    <phoneticPr fontId="86"/>
  </si>
  <si>
    <t>ベトナム</t>
    <phoneticPr fontId="86"/>
  </si>
  <si>
    <t>ascon | 一般社団法人 消費者市民社会をつくる会</t>
    <rPh sb="8" eb="10">
      <t>イッパン</t>
    </rPh>
    <rPh sb="10" eb="12">
      <t>シャダン</t>
    </rPh>
    <rPh sb="12" eb="14">
      <t>ホウジン</t>
    </rPh>
    <rPh sb="15" eb="18">
      <t>ショウヒシャ</t>
    </rPh>
    <rPh sb="18" eb="20">
      <t>シミン</t>
    </rPh>
    <rPh sb="20" eb="22">
      <t>シャカイ</t>
    </rPh>
    <rPh sb="26" eb="27">
      <t>カイ</t>
    </rPh>
    <phoneticPr fontId="33"/>
  </si>
  <si>
    <t>県によると、久慈保健所管内の教育・保育施設から複数の園児が嘔吐や下痢等の症状があると久慈保健所へ連絡があり、調査した結果、９月２８日から１０月４日にかけて、０歳から５歳までの子ども２１人と職員１人が嘔吐や下痢等の症状があったことがわかった。
このうち園児１人が入院したが、いずれも回復に向かっているという。</t>
    <phoneticPr fontId="86"/>
  </si>
  <si>
    <t>FNNプライムオン</t>
    <phoneticPr fontId="86"/>
  </si>
  <si>
    <t>　↓　職場の先輩は以下のことを理解して　わかり易く　指導しましょう　↓</t>
    <phoneticPr fontId="5"/>
  </si>
  <si>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</si>
  <si>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少ない</t>
    <rPh sb="0" eb="1">
      <t>スク</t>
    </rPh>
    <phoneticPr fontId="5"/>
  </si>
  <si>
    <t>例年並み</t>
    <rPh sb="0" eb="3">
      <t>レイネンナ</t>
    </rPh>
    <phoneticPr fontId="86"/>
  </si>
  <si>
    <t>ローソン</t>
  </si>
  <si>
    <t>宮城県</t>
    <rPh sb="0" eb="3">
      <t>ミヤギケン</t>
    </rPh>
    <phoneticPr fontId="16"/>
  </si>
  <si>
    <t>青森テレビ</t>
    <rPh sb="0" eb="2">
      <t>アオモリ</t>
    </rPh>
    <phoneticPr fontId="16"/>
  </si>
  <si>
    <t>タイ</t>
    <phoneticPr fontId="86"/>
  </si>
  <si>
    <t>皆様  週刊情報2023-40を配信いたします</t>
    <phoneticPr fontId="5"/>
  </si>
  <si>
    <t xml:space="preserve"> GⅡ　40週　0例</t>
    <rPh sb="6" eb="7">
      <t>シュウ</t>
    </rPh>
    <phoneticPr fontId="5"/>
  </si>
  <si>
    <t xml:space="preserve"> GⅡ　41週　0例</t>
    <rPh sb="9" eb="10">
      <t>レイ</t>
    </rPh>
    <phoneticPr fontId="5"/>
  </si>
  <si>
    <t>今週のニュース（Noroｖｉｒｕｓ） (10/16-10/22)</t>
    <rPh sb="0" eb="2">
      <t>コンシュウ</t>
    </rPh>
    <phoneticPr fontId="5"/>
  </si>
  <si>
    <t>2023/40週</t>
    <phoneticPr fontId="86"/>
  </si>
  <si>
    <t>2023/41週</t>
  </si>
  <si>
    <t>　福島市保健所は２０日、同市北町の飲食店「珍満賓館」でカキ料理を食べた１０～２０代の男女８人が下痢や腹痛などの症状を訴え、調査した結果、ノロウイルスによる食中毒だったと発表した。同店を同日から３日間の営業停止処分とした。　市保健所によると、１５日に同店を利用した１２人のうち、８人が１７日ごろに体調不良となり、医療機関でノロウイルスの疑いがあると診断された。現在はいずれも快方に向かっている。</t>
    <phoneticPr fontId="86"/>
  </si>
  <si>
    <t>福島民友</t>
    <rPh sb="0" eb="4">
      <t>フクシマミンユウ</t>
    </rPh>
    <phoneticPr fontId="86"/>
  </si>
  <si>
    <t>海外情報 (10/16-10/22)</t>
    <rPh sb="0" eb="4">
      <t>カイガイジョウホウ</t>
    </rPh>
    <phoneticPr fontId="5"/>
  </si>
  <si>
    <t>食中毒情報 (10/16-10/22)</t>
    <rPh sb="0" eb="3">
      <t>ショクチュウドク</t>
    </rPh>
    <rPh sb="3" eb="5">
      <t>ジョウホウ</t>
    </rPh>
    <phoneticPr fontId="5"/>
  </si>
  <si>
    <t>食品リコール・回収情報
 (10/16-10/22)</t>
    <rPh sb="0" eb="2">
      <t>ショクヒン</t>
    </rPh>
    <rPh sb="7" eb="9">
      <t>カイシュウ</t>
    </rPh>
    <rPh sb="9" eb="11">
      <t>ジョウホウ</t>
    </rPh>
    <phoneticPr fontId="5"/>
  </si>
  <si>
    <t>食品表示  (10/16-10/22)</t>
    <rPh sb="0" eb="2">
      <t>ショクヒン</t>
    </rPh>
    <rPh sb="2" eb="4">
      <t>ヒョウジ</t>
    </rPh>
    <phoneticPr fontId="5"/>
  </si>
  <si>
    <t>残留農薬 (10/16-10/22)</t>
    <phoneticPr fontId="16"/>
  </si>
  <si>
    <t>※2023年 第41週（10/9～10/15） 現在</t>
    <phoneticPr fontId="5"/>
  </si>
  <si>
    <t>2023年 第40週（10月2日〜 10月8日）</t>
    <phoneticPr fontId="86"/>
  </si>
  <si>
    <t>結核例　260例</t>
    <rPh sb="7" eb="8">
      <t>レイ</t>
    </rPh>
    <phoneticPr fontId="5"/>
  </si>
  <si>
    <t>菌種：S. sonnei（D群）2例＿感染地域：‌インド1例、インドネシア1例</t>
    <rPh sb="0" eb="2">
      <t>キンシュ</t>
    </rPh>
    <rPh sb="14" eb="15">
      <t>グン</t>
    </rPh>
    <rPh sb="17" eb="18">
      <t>レイ</t>
    </rPh>
    <rPh sb="19" eb="21">
      <t>カンセン</t>
    </rPh>
    <rPh sb="21" eb="23">
      <t>チイキ</t>
    </rPh>
    <rPh sb="29" eb="30">
      <t>レイ</t>
    </rPh>
    <rPh sb="38" eb="39">
      <t>レイ</t>
    </rPh>
    <phoneticPr fontId="86"/>
  </si>
  <si>
    <t>腸チフス1例 感染地域：インド</t>
    <phoneticPr fontId="86"/>
  </si>
  <si>
    <t>血清群・毒素型：‌O157 VT2（19例）、O157 VT1・VT2（15例）、O103 VT1（3例）、O121 VT2（3例）、O26VT1（3例）、
O111 VT1（2例）、O115 VT1（2例）、O148 VT2（2例）、O157 VT1（2例）、O142 VT1（1例）、O18 VT1（1例）、O18VT2（1例）、　　その他・不明（19例）
累積報告数：2,910例（有症者1,985例、うちHUS 49例．死亡3例）</t>
    <phoneticPr fontId="86"/>
  </si>
  <si>
    <t>年齢群：‌1歳（3例）、2歳（4例）、3歳（3例）、5歳（2例）、6歳（1例）、7歳（1例）、
10代（8例）、20代（14例）、30代（7例）、40代（9例）、50代（7例）、60代（7例）、
70代（4例）、80代（3例）</t>
    <phoneticPr fontId="86"/>
  </si>
  <si>
    <t xml:space="preserve">腸管出血性大腸菌感染症73例（有症者48例、うちHUS 2例）
感染地域：‌国内52例、イタリア1例、韓国1例、国内・国外不明19例
国内の感染地域：‌東京都8例、福岡県8例、岐阜県6例、千葉県4例、埼玉県3例、愛知県2例、滋賀県2例、大阪府2例、岡山県2例、大分県2例、鹿児島県2例、宮城県1例、秋田県1例、山形県1例、茨城県1例、新潟県1例、長野県1例、静岡県1例、京都府1例、兵庫県1例、奈良県1例、国内（都道府県不明）1例
</t>
    <phoneticPr fontId="86"/>
  </si>
  <si>
    <t>E型肝炎8例 感染地域（感染源）：‌北海道1例（不明）、埼玉県1例（不明）、東京
都1例（猪肉）、京都府1例（鹿肉）、大阪府1例（食品）、
国内（都道府県不明）1例（不明）、国内・国外不明2例（不明2例）</t>
    <phoneticPr fontId="86"/>
  </si>
  <si>
    <t>レジオネラ症56例（肺炎型55例、ポンティアック型1例）
感染地域：‌埼玉県5例、愛知県5例、兵庫県4例、福岡県4例、東京都3例、大阪府3例、茨城県2例、栃木県2例、群馬県2例、　静岡県2例、岡山県2例、山口県2例、神奈川県1例、新潟県1例、石川県1例、福井県1例、長野県1例、岐阜県1例、
滋賀県1例、広島県1例、愛媛県1例、熊本県1例、大分県1例、沖縄県1例、国内（都道府県不明）1例、国内・国外不明7例
年齢群：‌40代（4例）、50代（10例）、60代（8例）、70代（18例）、80代（11例）、90代以上（5例）
累積報告数：1,753例</t>
    <phoneticPr fontId="86"/>
  </si>
  <si>
    <t>アメーバ赤痢7例（腸管アメーバ症7例）
感染地域：‌千葉県1例、国内（都道府県不明）4例、国内・国外不明2例
感染経路：その他・不明7例</t>
    <phoneticPr fontId="86"/>
  </si>
  <si>
    <t>2023年第39週</t>
    <phoneticPr fontId="86"/>
  </si>
  <si>
    <t>2023年第40週</t>
    <phoneticPr fontId="86"/>
  </si>
  <si>
    <t>NC男性</t>
    <phoneticPr fontId="86"/>
  </si>
  <si>
    <t>I男性</t>
    <phoneticPr fontId="86"/>
  </si>
  <si>
    <t>　I総数</t>
    <phoneticPr fontId="5"/>
  </si>
  <si>
    <r>
      <t xml:space="preserve">対前週
</t>
    </r>
    <r>
      <rPr>
        <b/>
        <sz val="14"/>
        <color rgb="FFFF0000"/>
        <rFont val="ＭＳ Ｐゴシック"/>
        <family val="3"/>
        <charset val="128"/>
      </rPr>
      <t>インフルエンザ 　103.9%   増加</t>
    </r>
    <r>
      <rPr>
        <b/>
        <sz val="11"/>
        <rFont val="ＭＳ Ｐゴシック"/>
        <family val="3"/>
        <charset val="128"/>
      </rPr>
      <t xml:space="preserve">
</t>
    </r>
    <r>
      <rPr>
        <b/>
        <sz val="14"/>
        <color rgb="FF0070C0"/>
        <rFont val="ＭＳ Ｐゴシック"/>
        <family val="3"/>
        <charset val="128"/>
      </rPr>
      <t>新型コロナウイルス  41.4%減少</t>
    </r>
    <rPh sb="0" eb="3">
      <t>タイゼンシュウ</t>
    </rPh>
    <rPh sb="22" eb="24">
      <t>ゾウカ</t>
    </rPh>
    <rPh sb="25" eb="27">
      <t>シンガタ</t>
    </rPh>
    <rPh sb="41" eb="43">
      <t>ゲンショウ</t>
    </rPh>
    <phoneticPr fontId="86"/>
  </si>
  <si>
    <t>豊上ベーカリー</t>
  </si>
  <si>
    <t>コモディイイダ</t>
  </si>
  <si>
    <t>ユニー</t>
  </si>
  <si>
    <t>ナカムラ</t>
  </si>
  <si>
    <t>スーパーモリナガ...</t>
  </si>
  <si>
    <t>魚太郎</t>
  </si>
  <si>
    <t>生友商事</t>
  </si>
  <si>
    <t>茨城県立海洋高等...</t>
  </si>
  <si>
    <t>あいち海部農業協...</t>
  </si>
  <si>
    <t>ハローズ</t>
  </si>
  <si>
    <t>明偉国際商事</t>
  </si>
  <si>
    <t>タカヨシ</t>
  </si>
  <si>
    <t>フロムワン</t>
  </si>
  <si>
    <t>マルイチ産商</t>
  </si>
  <si>
    <t>むすんでひらいて...</t>
  </si>
  <si>
    <t>中部飼料</t>
  </si>
  <si>
    <t>名糖産業</t>
  </si>
  <si>
    <t>ベレレバニラマルチ他 一部異物混入の恐れコメントあり</t>
  </si>
  <si>
    <t>資さん</t>
  </si>
  <si>
    <t>冷凍肉うどん2人前 一部ラベル誤貼付でアレルゲン表示欠落</t>
  </si>
  <si>
    <t>さがみや</t>
  </si>
  <si>
    <t>大沢店 しらす干 一部フグ混入の恐れ</t>
  </si>
  <si>
    <t>マルシン</t>
  </si>
  <si>
    <t>茶のしずく 一部賞味期限印字欠落</t>
  </si>
  <si>
    <t>藤原製麺</t>
  </si>
  <si>
    <t>JFSAゆで置き用うどん 一部そば混入の恐れ</t>
  </si>
  <si>
    <t>いなげや</t>
  </si>
  <si>
    <t>海老天重と讃岐うどん 一部ラベル誤貼付で特定原材料表示欠落</t>
  </si>
  <si>
    <t>やまやコミュニケ...</t>
  </si>
  <si>
    <t>辛子明太子(八十八っ歩めんたい) 一部賞味期限印字間違い</t>
  </si>
  <si>
    <t>タイランドフィッ...</t>
  </si>
  <si>
    <t>イカリングフライ 一部賞味期限表示欠落</t>
  </si>
  <si>
    <t>一富士製菓</t>
  </si>
  <si>
    <t>富士急みるく饅頭 一部カビ発生の恐れ</t>
  </si>
  <si>
    <t>ウオロク</t>
  </si>
  <si>
    <t>クリームコロッケ 一部ラベル誤貼付で特定原材料(卵)表示欠落</t>
  </si>
  <si>
    <t>おさつとチーズの包み揚げ 一部アレルゲン(卵)表示欠落</t>
  </si>
  <si>
    <t>エビカツ 一部ラベル誤貼付でアレルゲン表示欠落</t>
  </si>
  <si>
    <t>ヤオコー</t>
  </si>
  <si>
    <t>舞茸炊込みご飯弁当 一部ラベル誤貼付でアレルギー表示欠落</t>
  </si>
  <si>
    <t>丸喜</t>
  </si>
  <si>
    <t>中川店 あじみりん干し 一部賞味期限誤表記</t>
  </si>
  <si>
    <t>五島軒</t>
  </si>
  <si>
    <t>ブリのマリネトマト仕立て 特定原材料(小麦)表示欠落</t>
  </si>
  <si>
    <t>浜幸</t>
  </si>
  <si>
    <t>生チョコ・スイート 一部賞味期限誤表記</t>
  </si>
  <si>
    <t>スギヨ</t>
  </si>
  <si>
    <t>煮込みちくわ 一部アレルゲン(卵)表示欠落</t>
  </si>
  <si>
    <t>大創産業</t>
  </si>
  <si>
    <t>出雲そば飛魚つゆ付 一部カビ発生の恐れコメントあり</t>
  </si>
  <si>
    <t>いしのまき農業協...</t>
  </si>
  <si>
    <t>焼肉のタレ味噌 一部ペットボトル破裂の恐れコメントあり</t>
  </si>
  <si>
    <t>三和</t>
  </si>
  <si>
    <t>しらす干し(解凍･生食用) 一部サバフグ混入の恐れ</t>
  </si>
  <si>
    <t>ベルジョイス</t>
  </si>
  <si>
    <t>盛岡西バイパス店 しゅうり貝 一部消費期限誤表示</t>
  </si>
  <si>
    <t>三本珈琲</t>
  </si>
  <si>
    <t>アピア店 たまごサンド 一部消費期限誤表示</t>
  </si>
  <si>
    <t>良品計画</t>
  </si>
  <si>
    <t>生パスタ フェットチーネ 一部包装不良の恐れ</t>
  </si>
  <si>
    <t>サラダチキン 一部未記載のアレルギー物質(小麦,卵,乳成分)混入コメントあり</t>
  </si>
  <si>
    <t>広島おひなたレモン 一部内容量が包装と異なる</t>
  </si>
  <si>
    <t>中村橋店 コロッケ 一部ラベル誤貼付でアレルゲン誤表示</t>
  </si>
  <si>
    <t>ピアゴ ラフーズコア 神野店 悠然鶏ササミ 一部期限誤表記</t>
  </si>
  <si>
    <t>ひばりが丘店、藤沢店 解凍 しらす干し 一部ふぐ稚魚混入の恐れ</t>
  </si>
  <si>
    <t>紫明店 ちりめんじゃこ 一部ふぐ稚魚混入の恐れ</t>
  </si>
  <si>
    <t>白石店 生かき 加熱用 一部生食用と誤表記</t>
  </si>
  <si>
    <t>海のドラゴン BLUE OCEAN COFFEE どら焼き 一部消費期限誤表記</t>
  </si>
  <si>
    <t>きみ月餅、アイス薔薇月餅 一部カビ発生の恐れ</t>
  </si>
  <si>
    <t>さんま大和煮 賞味期限表記欠落</t>
  </si>
  <si>
    <t>みつば 一部基準値超える残留農薬検出</t>
  </si>
  <si>
    <t>きざみ みぶな漬 一部ソルビン酸カリウム使用基準超過</t>
  </si>
  <si>
    <t>鶏だんご用 一部ラベル誤貼付でアレルゲン表示欠落</t>
  </si>
  <si>
    <t>生鮮ドリアン 一部プロシミドン残留農薬基準超過</t>
  </si>
  <si>
    <t>こんにゃくケーキ 一部賞味期限誤表記</t>
  </si>
  <si>
    <t>丸山台キャベツ 一部消費期限誤表示</t>
  </si>
  <si>
    <t>ぶりの酒粕漬け 他 一部保存方法表示欠落</t>
  </si>
  <si>
    <t>辛子明太高菜ごはん 一部アレルギー表示欠落</t>
  </si>
  <si>
    <t>京都紅子 一部賞味期限誤表記</t>
  </si>
  <si>
    <t>【速報】表示制度の国際整合性議論　今年度末めどに大枠</t>
    <phoneticPr fontId="16"/>
  </si>
  <si>
    <t>消費者庁は、今後の食品表示制度の方向性について議論する「食品表示懇談会」を新設し、第1回会合が10月13日に開催された。初会合では、これまでの食品表示制度の変遷を確認するとともに、懇談会の基本スタンスとして、個別の表示制度の見直しではなく、まずは今後の食品表示が目指す方向性（中長期的な羅針盤）の議論を進めることなどを確認した。今後、懇談会では2023年度末をめどに大枠を取りまとめる予定だ。（立石亘）</t>
    <phoneticPr fontId="16"/>
  </si>
  <si>
    <t>山田養蜂場400万件、森永乳業34万件の顧客情報が漏えいの可能性～NTT西日本子会社の不正持ち出し</t>
    <phoneticPr fontId="16"/>
  </si>
  <si>
    <t>業務委託先企業の元派遣社員による 
お客様情報の不正流出についてのお詫び 
弊社がテレマーケティング業務の一部を委託しております、株式会社 NTT マーケティングアクト ProCX（本社：大阪市 以下、NTT マーケティングアクト ProCX）から、同社が再委託先として利用していたシステム運用会社 NTT ビジネスソリューションズ株式会社（本社：大阪市）の派遣社員が、2013 年 7 月から2023 年 1 月にわたり、個人情報を不正に取得して漏洩し、システム運用会社に警察の捜査が入ったとの報告を受けました。
＜対象となる情報の内容と件数＞ 
（１）不正に持ち出された可能性がある情報： 
弊社お客様の ①氏名 ②住所 ③電話番号 ④生年月日 ⑤性別、の５つの情報 
※クレジットカードやマイナンバーなどの、直ちに経済的被害につながる情報流出はございません。 
（２）不正に持ち出された可能性がある情報の件数と期間： 
2016 年 2 月～2023 年１月の期間に約 400 万件の漏洩と報告を受けておりますが、現在、詳細 情報を確認中です。 現在、情報漏洩の恐れがあるお客様の特定作業を鋭意続けており、対象となるお客様が特定でき 次第、個別にご連絡をいたします。今回の事態を重く受け止め、再びこのようなことがないよう、委託先の管理を含め、より一層の管理体制の強化に努め、真摯に対応してまいります。何卒ご理解のほど、謹んでお願い申し上げます。</t>
    <phoneticPr fontId="16"/>
  </si>
  <si>
    <t xml:space="preserve">機能性表示食品、88製品すべて撤回 さくらフォレストと同種の届け出 - マイナビニュース </t>
    <phoneticPr fontId="16"/>
  </si>
  <si>
    <t>6月に措置命令を受けたさくらフォレストの機能性表示食品「きなり」2製品と同種の届け出を行っていた製品の公表について、消費者庁は10月12日、消費者庁が撤回の要請をしていた88製品すべてについて、撤回もしくは撤回の申し出があったと発表した。消費者庁は7月から9月にかけて、さくらフォレストの「きなり」と同種の届け出を行っていた機能性表示食品について、届出企業に対して科学的根拠の疑義を指摘し、回答を求めていた。回答結果については、消費者庁のホームページで公表。撤回の申し出があった製品と、科学的根拠の正当性を主張する製品とで、分けて列挙していた。7月27日時点で、88製品中15製品から撤回の申し出があった。8月17日には、80製品が届け出撤回の申し出を行ったとしている。
10月12日の発表で、「きなり」と同種の届け出で、撤回されていないものはなくなった。</t>
    <phoneticPr fontId="16"/>
  </si>
  <si>
    <t xml:space="preserve">
中国産アサリ6420キロを熊本産と偽装し販売　輸入販売業の男性経営者に罰金１００万円の略式命令　山口区検</t>
    <phoneticPr fontId="16"/>
  </si>
  <si>
    <t xml:space="preserve">中国産のアサリを熊本産と偽り販売していたとして、山口簡裁は１８日、山口県下関市の水産物輸入販売業者の男性経営者（５６）に、食品表示法違反の罪で罰金１００万円の略式命令を出しました。罰金は即日納付されたということです。男性経営者はおととし１１月１１日から１２日までの間、２回にわたり、中国産アサリの納品書に「活アサリ熊本」などと書いて偽装し、市内の卸売業者に６４２０キロ・２１８万２８００円分を販売した疑いで逮捕されました。２０２３年２月、農水省と県の立ち入り調査で違反が発覚し、２つの会社に表示の是正などを指示していました。農水省などの調べに会社は「熊本の畜養場で育てたら熊本産とうたえると思っていた。認識がなかった」と説明し「２００６年から同じ手法で販売していた」と話したということです。山口区検は１８日、男性経営者を略式起訴し、山口簡裁は罰金１００万円の略式命令を出しました。罰金は即日納付されたということです。
また山口地検は、同じ容疑で逮捕されていた共同経営者の妻(57)については、不起訴処分（起訴猶予）としました。
</t>
    <phoneticPr fontId="16"/>
  </si>
  <si>
    <t>企業による「食品の寄附」、ハードル下げる法整備を検討…消費者庁</t>
    <phoneticPr fontId="16"/>
  </si>
  <si>
    <t>食品ロスの削減に向けて、消費者庁は13日、「食品ロス削減推進会議」を開催し、食料支援を行う「フードバンク」などに対して、食べられるのに廃棄する予定の食品を企業が寄附しやすくするための法的措置の方向性を示した。新法や関連法の改正、ガイドライン策定なども視野に入れながら、法整備を目指す方針だ。政府は食品ロスの量を2030年度までに、2000年度の980万トンから489万トンへ半減させることを目標に掲げている。　食品ロス削減を推進するため、消費者庁は年末までに「政策パッケージ」を取りまとめる計画。施策の柱として、食品の寄附や、外食時の食べ残しの持ち帰りに関する法的責任のルールを整理する。これらの取り組みを推進することで、数十万トンの削減が見込まれるという。　現行では、食品をフードバンクなどに寄附して、異物混入による怪我や食中毒が発生した場合、販売した場合と同じように、企業が法的責任を負う。このため企業が委縮してしまい、寄附が促進されない主な要因となっている。フードチェーンを限定して法的責任を軽減
　論点として、食品の寄附については、民法上や行政法上の法的責任を緩和する方向性を挙げた。法的責任の軽減は、安全管理体制がしっかりしているフードチェーンに限定する考え方も示した。外食で食べ残した食品については、持ち帰った後に食べて食中毒などが発生した場合、持ち帰りを了承した外食店舗も責任が問われる可能性が指摘されているが、不透明な部分も多い。このため、「どこまで何をすれば免責されるのか」（消費者庁）という考え方を整理したガイドラインを作成し、取り組みを促進する案が示された。</t>
    <phoneticPr fontId="16"/>
  </si>
  <si>
    <t>中国、日本産魚介類の９月輸入額はゼロ…６月は７２億円あったが完全停止</t>
    <phoneticPr fontId="16"/>
  </si>
  <si>
    <t>中国税関当局が１８日発表した貿易統計によると、９月の日本産魚介類の輸入額はゼロだった。東京電力の福島第一原子力発電所の処理水放出に伴う輸入規制が影響し、６月に３億５３９２万元（約７２億円）あった輸入は完全に停止した。中国政府は７月上旬、日本産水産物への放射性物質検査を強化して事実上の輸入制限を始め、８月２４日の処理水の放出開始を受けて全面的に停止していた。この結果、６月に比べて７月の輸入額は３４％減の２億３４５１万元、８月は５８％減の１億４９０２万元となっていた。
　ロシア政府も１６日、中国に追随して日本産水産物の輸入を全面的に停止すると明らかにした。日本政府は、中露の措置が世界貿易機関（ＷＴＯ）の協定に違反するとして撤回を求めている。</t>
    <phoneticPr fontId="16"/>
  </si>
  <si>
    <t>https://news.biglobe.ne.jp/economy/1018/ym_231018_3657048714.html</t>
    <phoneticPr fontId="16"/>
  </si>
  <si>
    <t>令和５年度 第５回残留農薬委託検査の結果について</t>
    <phoneticPr fontId="16"/>
  </si>
  <si>
    <t>松山市青果部業務運営事業において、令和５年８月１日に第５回残留農薬委託検査を実施し、公益財団法人愛媛県総合保健協会から下記のとおり検査結果が報告されました
のでお知らせします。野菜２種類、果実２種類について検査を実施しました。
試験方法
ＡＯＡＣ法（AOAC Official Method 2007.1）参照
GC/MS/MS による一斉分析及び、LC/MS/MS による一斉分析
注）品目によって測定できない農薬の種類あり
検査結果      残留農薬基準値を超過した青果物はありませんでした。</t>
    <phoneticPr fontId="16"/>
  </si>
  <si>
    <t>https://www.city.matsuyama.ehime.jp/kurashi/kurashi/shohisha/toukei/zannryuunouyaku.files/R5.8zanryu.pdf</t>
    <phoneticPr fontId="16"/>
  </si>
  <si>
    <t>残留農薬基準値を超過した農産物の発生のお詫びと</t>
    <phoneticPr fontId="16"/>
  </si>
  <si>
    <t>平素は格別なるご愛顧を賜り厚くお礼を申し上げます。
この度、当 JA あいち海部 あまグリーン部会から出荷された「みつば」から食品衛生法で規定する残留農薬基準を超える農薬成分が検出されました。
消費者の皆様ならびに流通関係者の皆様には、大変ご迷惑をおかけすることとなり、深くお詫び申し上げます。
つきましては、当該生産者の「みつば」の出荷を停止するとともに、行政の指示に基づき、作物の回収と原因究明・再発防止に全力をあげて取り組んでおります。
誠にお手数ですが、お心当たりがございましたら、当該品の回収につきましてご協力をお願い申し上げます。
1. 経緯
(1) 当該「みつば」について検査したところ残留基準値を超える農薬成分が検出されました。
(2) 結果判明日：令和 5 年 10 月 11 日
(3) 検査結果
検出農薬名 検出値 基準値
フルジオキソニル ０．０２ｐｐｍ ０．０１ｐｐｍ</t>
    <phoneticPr fontId="16"/>
  </si>
  <si>
    <t>https://www.ja-aichiama.com/wp-content/uploads/news051016.pdf</t>
    <phoneticPr fontId="16"/>
  </si>
  <si>
    <t>板野漬物食品</t>
    <phoneticPr fontId="30"/>
  </si>
  <si>
    <t>青果物中の多成分残留農薬分析の簡便な前処理法</t>
    <phoneticPr fontId="16"/>
  </si>
  <si>
    <t>Motoaki SATOH, Shizuo SHIMOKAWA, Masayuki SAKAGUCHI   (佐藤元昭，下川志津男，坂口将進)
日本農薬学会誌 26, 253-256 (2001)
青果物中の多成分残留農薬分析に際し前処理の簡便迅速化法について検討した．本報では，植物由来の水分と色素を除去するため，吸水ポリマーとグラファイトカーボン粉末を使用した．16種類の青果物を供試し，21種類の有機燐系農薬について添加回収試験を行ったところ，アセフェート，バミドチオンなど水溶性の高い農薬以外の農薬の回収率は70～120%であり，CV値も10%以下であった．この方法を用いると，操作時間と労力を大幅に節減できることが示唆された．</t>
    <phoneticPr fontId="16"/>
  </si>
  <si>
    <t>https://pssj2.jp/2015/journal/26/26j-253.html</t>
    <phoneticPr fontId="16"/>
  </si>
  <si>
    <t>板野漬物食品 「道の駅いたの きざみ みぶな漬 一部ソルビン酸カリウム使用基準超過」 回収＆返金</t>
    <phoneticPr fontId="16"/>
  </si>
  <si>
    <t xml:space="preserve">【対象商品】 ・商品名:きざみ　みぶな漬   ・内容量:180g   ・形態:袋詰め
【消費期限、賞味期限】・賞味期限　2023年10月24日    【輸入食品か否か】・輸入食品:いいえ
販売先:道の駅いたの　消費者向けに小売り
販売日:2023年10月15日から10月18日まで
販売数量:8パック
対処方法 【回収方法】 ・販売店にて現物交換  ・問合せ先:088-672-0145
</t>
    <phoneticPr fontId="16"/>
  </si>
  <si>
    <t>https://www.recall-plus.jp/info/47663</t>
    <phoneticPr fontId="16"/>
  </si>
  <si>
    <t>今週のお題　(清掃用具は吊り下げて風通し良く保管しましょう)</t>
    <rPh sb="7" eb="9">
      <t>セイソウ</t>
    </rPh>
    <rPh sb="9" eb="11">
      <t>ヨウグ</t>
    </rPh>
    <rPh sb="12" eb="13">
      <t>ツ</t>
    </rPh>
    <rPh sb="14" eb="15">
      <t>サ</t>
    </rPh>
    <rPh sb="17" eb="19">
      <t>カゼトオ</t>
    </rPh>
    <rPh sb="20" eb="21">
      <t>ヨ</t>
    </rPh>
    <rPh sb="22" eb="24">
      <t>ホカン</t>
    </rPh>
    <phoneticPr fontId="5"/>
  </si>
  <si>
    <t>清掃用具をきれいに保管できているかでお店のクリーン度が分かります</t>
    <rPh sb="0" eb="2">
      <t>セイソウ</t>
    </rPh>
    <rPh sb="2" eb="4">
      <t>ヨウグ</t>
    </rPh>
    <rPh sb="9" eb="11">
      <t>ホカン</t>
    </rPh>
    <rPh sb="19" eb="20">
      <t>ミセ</t>
    </rPh>
    <rPh sb="25" eb="26">
      <t>ド</t>
    </rPh>
    <rPh sb="27" eb="28">
      <t>ワ</t>
    </rPh>
    <phoneticPr fontId="5"/>
  </si>
  <si>
    <t>FOOD-SAFETY   YAJIMA  ORIJIMAL</t>
    <phoneticPr fontId="86"/>
  </si>
  <si>
    <t>hy</t>
    <phoneticPr fontId="86"/>
  </si>
  <si>
    <t>★清掃器具などは汚れを取りさらうものです。使用後汚れがついた状態でそのまま保管すると汚染の原因となります。汚れを速やかに落とすように洗浄し、その後十分に乾燥させることが大切です。乾燥させることで異臭やべたつきの原因となる細菌の増殖を防ぐことが出来ます。しっかり洗浄乾燥させれば、それ以上の消毒は不要です。</t>
    <rPh sb="1" eb="3">
      <t>セイソウ</t>
    </rPh>
    <rPh sb="3" eb="5">
      <t>キグ</t>
    </rPh>
    <rPh sb="8" eb="9">
      <t>ヨゴ</t>
    </rPh>
    <rPh sb="11" eb="12">
      <t>ト</t>
    </rPh>
    <rPh sb="24" eb="25">
      <t>ヨゴ</t>
    </rPh>
    <rPh sb="30" eb="32">
      <t>ジョウタイ</t>
    </rPh>
    <rPh sb="37" eb="39">
      <t>ホカン</t>
    </rPh>
    <rPh sb="42" eb="44">
      <t>オセン</t>
    </rPh>
    <rPh sb="45" eb="47">
      <t>ゲンイン</t>
    </rPh>
    <rPh sb="53" eb="54">
      <t>ヨゴ</t>
    </rPh>
    <rPh sb="56" eb="57">
      <t>スミ</t>
    </rPh>
    <rPh sb="60" eb="61">
      <t>オ</t>
    </rPh>
    <rPh sb="66" eb="68">
      <t>センジョウ</t>
    </rPh>
    <rPh sb="72" eb="73">
      <t>アト</t>
    </rPh>
    <rPh sb="73" eb="75">
      <t>ジュウブン</t>
    </rPh>
    <rPh sb="76" eb="78">
      <t>カンソウ</t>
    </rPh>
    <rPh sb="84" eb="86">
      <t>タイセツ</t>
    </rPh>
    <rPh sb="89" eb="91">
      <t>カンソウ</t>
    </rPh>
    <rPh sb="97" eb="99">
      <t>イシュウ</t>
    </rPh>
    <rPh sb="105" eb="107">
      <t>ゲンイン</t>
    </rPh>
    <rPh sb="110" eb="112">
      <t>サイキン</t>
    </rPh>
    <rPh sb="113" eb="115">
      <t>ゾウショク</t>
    </rPh>
    <rPh sb="116" eb="117">
      <t>フセ</t>
    </rPh>
    <rPh sb="121" eb="123">
      <t>デキ</t>
    </rPh>
    <rPh sb="130" eb="132">
      <t>センジョウ</t>
    </rPh>
    <rPh sb="132" eb="134">
      <t>カンソウ</t>
    </rPh>
    <rPh sb="141" eb="143">
      <t>イジョウ</t>
    </rPh>
    <rPh sb="144" eb="146">
      <t>ショウドク</t>
    </rPh>
    <rPh sb="147" eb="149">
      <t>フヨウ</t>
    </rPh>
    <phoneticPr fontId="5"/>
  </si>
  <si>
    <r>
      <t>★ほうき、モップ、ちりとり、ワイパーなどが、部屋の片隅
やシンク横に雑然と放置されていませんか
★濡れたままの清掃用具を床に直置きしておくと。
細菌が増え異臭の原因となります。またカビなどが発生し不衛生な状態となります。</t>
    </r>
    <r>
      <rPr>
        <b/>
        <sz val="12"/>
        <color indexed="9"/>
        <rFont val="ＭＳ Ｐゴシック"/>
        <family val="3"/>
        <charset val="128"/>
      </rPr>
      <t xml:space="preserve">
★清掃・洗浄後の清掃用具は直ぐ乾燥させ、細菌やカビ
が増えないように吊るして保管するルールが必要です。
★清掃用具の収納用ロッカーがある場合には、定期的に
清掃し、湿気がこもらないようにしてください。</t>
    </r>
    <rPh sb="22" eb="24">
      <t>ヘヤ</t>
    </rPh>
    <rPh sb="25" eb="27">
      <t>カタスミ</t>
    </rPh>
    <rPh sb="32" eb="33">
      <t>ヨコ</t>
    </rPh>
    <rPh sb="34" eb="36">
      <t>ザツゼン</t>
    </rPh>
    <rPh sb="37" eb="39">
      <t>ホウチ</t>
    </rPh>
    <rPh sb="48" eb="50">
      <t>ゲンイン</t>
    </rPh>
    <rPh sb="63" eb="65">
      <t>ハッセイ</t>
    </rPh>
    <rPh sb="67" eb="70">
      <t>フエイセイ</t>
    </rPh>
    <rPh sb="118" eb="120">
      <t>セイソウ</t>
    </rPh>
    <rPh sb="120" eb="122">
      <t>ヨウグ</t>
    </rPh>
    <rPh sb="123" eb="126">
      <t>シュウノウヨウ</t>
    </rPh>
    <rPh sb="133" eb="135">
      <t>バアイ</t>
    </rPh>
    <rPh sb="138" eb="141">
      <t>テイキテキ</t>
    </rPh>
    <rPh sb="143" eb="145">
      <t>セイソウ</t>
    </rPh>
    <phoneticPr fontId="5"/>
  </si>
  <si>
    <t>さいたま市緑区の小学校で集団食中毒か？58人が吐き気！福島県内で2泊3日の後！どこ？5年生・120人・集団感染症？</t>
    <phoneticPr fontId="16"/>
  </si>
  <si>
    <t>テレ朝</t>
    <phoneticPr fontId="16"/>
  </si>
  <si>
    <t>さいたま市の小学校で宿泊行事帰りの5年生120人のうち、58人が吐き気などの症状を訴えたことが分かりました。
さいたま市緑区にある小学校では今月16日から2泊3日の日程で福島県内の施設で宿泊行事が行われ、5年生120人が参加しました。
ところが、行事後の登校日の19日から吐き気などの症状を訴えて欠席する生徒が出始め、20日には半数近い58人が吐き気などの症状を訴えました。宿泊行事中は施設の食事に加え、生徒による飯ごう炊飯なども実施されました。 さいたま市の教育委員会は食中毒か何らかの集団感染症に生徒がかかった可能性があるとみて、23日に検体を回収して保健所に調査を依頼する方針です。
120人のうち58人ですから、ほぼ半数が吐き気を訴えている事になります。となると、ほぼ確実に何らかの集団食中毒や集団感染が、このさいたま市緑区の小学校5年生の中であったものと思われます。</t>
    <phoneticPr fontId="16"/>
  </si>
  <si>
    <t>埼玉県</t>
    <rPh sb="0" eb="3">
      <t>サイタマケン</t>
    </rPh>
    <phoneticPr fontId="16"/>
  </si>
  <si>
    <t>https://bunpone.com/?p=2171#keni-toc0</t>
    <phoneticPr fontId="16"/>
  </si>
  <si>
    <t>【速報】「本当に申し訳ございませんでした」『吉田屋』吉田広城社長が涙を浮かべ謝罪会見　弁当の集団食中毒発生から35日…　改善報告書の概要や発生の経緯など報告</t>
    <phoneticPr fontId="16"/>
  </si>
  <si>
    <t xml:space="preserve">全国で500人を超える食中毒患者が発生した弁当の製造会社「吉田屋」の社長が21日会見を開き経営者として「慢心と油断」があったと謝罪しました。
【写真を見る】「本当に申し訳ございませんでした」『吉田屋』吉田広城社長が涙を浮かべ謝罪会見　弁当の集団食中毒発生から35日…　改善報告書の提出など報告【冒頭20分間の謝罪内容・ほぼ全文】
吉田屋　吉田広城社長
「今回の食中毒事故におきまして健康被害にあわれた皆さま、そしてご家族の皆さま、本当に辛い思い、苦しい思いをさせてしまったことに対するお詫びをさせていただきたい。本当に申し訳ございませんでした」
八戸市の「吉田屋」が製造した弁当を巡っては全国29都道府県で521人の食中毒患者が確認されていて、市の保健所は推定される食中毒の発生原因に外部委託したコメを冷却する間に原因菌が増殖したことなど5点を挙げています。
会見で吉田広城社長は外部委託したコメを受け入れ独自の判断で冷却するなど「慢心と油断」があったと述べました。その上で被害者への補償については販売店舗と弁護士を通じ進んでいるとしました。一方で発生から1か月以上会見を開かなかったことへの批判には全容の把握や原因究明、被害者への対応のめどが立つまで時間を要したと説明しました。
吉田屋は今後、外部業者に炊飯を委託しないなどとする改善報告書を10月18日付で保健所に提出していて、営業禁止処分の解除に向け業務の改善をしたいとしています。【以下、「吉田屋」吉田社長の冒頭20分間の謝罪のほぼ全文です】
まず、今回の食中毒事故におきまして、健康被害にあわれた皆様、そして、ご家族の皆様、本当につらい思い、苦しい思いさせてしまったことに対する、お詫びをさせていただきたい。
</t>
    <phoneticPr fontId="16"/>
  </si>
  <si>
    <t>本当に申し訳ございませんでした。食中毒の発生から1か月が経ちました。その間、世間をたいへんお騒がせしています。先日、保健所より食中毒の原因、発表がありました。これを受けまして、その経緯と業務の改善、その状況においての詳しくお話をさせていただきたい。駅弁は旅のお供であり、郷愁を誘うそのような商品の側面があると思います。一方、お弁当作りは時間と温度管理が勝負です。調理・盛り付け、チェック、運搬、配達、保管、そして販売。その工程を短時間のうちに適切な温度管理のもとすべてが一直線になり行わなければなりません。今回の食中毒は、外部の米飯業者が製造したご飯が端を発している形になっています。しかし、製造された米飯を受け入れ、そして独自の判断により冷却し、それを使用した。そのこと自体が、今回の食中毒の発生させた大きな要因です。
保健所からは、外部で製造された米飯の受け入れに伴うリスクの認識があまかったという厳しい指摘をいただきました。その通りでございます。納入される米飯について、発注時に温度指定をしていたにも関わらず、受け入れ時、温度の測定を初日はしていなかった。盛り付け時までそのままの状態で保管していた。盛り付け時に温度の高いことに気づき、自社の判断で冷却して使用した。</t>
    <phoneticPr fontId="16"/>
  </si>
  <si>
    <t>https://news.yahoo.co.jp/articles/5d596b8423c72933ff0e4ab8fe299026a407a72e</t>
    <phoneticPr fontId="16"/>
  </si>
  <si>
    <t>福島の飲食店でカキ料理食べ８人食中毒　３日間の営業停止処分</t>
    <phoneticPr fontId="16"/>
  </si>
  <si>
    <t>福島市保健所は２０日、同市北町の飲食店「珍満賓館」でカキ料理を食べた１０～２０代の男女８人が下痢や腹痛などの症状を訴え、調査した結果、ノロウイルスによる食中毒だったと発表した。同店を同日から３日間の営業停止処分とした。
　市保健所によると、１５日に同店を利用した１２人のうち、８人が１７日ごろに体調不良となり、医療機関でノロウイルスの疑いがあると診断された。現在はいずれも快方に向かっている。同店が提供したのはゆでたカキを豆苗（とうみょう）とあえて炒めた中国料理で、通常メニューではなかったという。</t>
    <phoneticPr fontId="16"/>
  </si>
  <si>
    <t>https://www.minyu-net.com/news/news/FM20231021-813610.php</t>
    <phoneticPr fontId="16"/>
  </si>
  <si>
    <t>福島県</t>
    <rPh sb="0" eb="3">
      <t>フクシマケン</t>
    </rPh>
    <phoneticPr fontId="16"/>
  </si>
  <si>
    <t>福島民友社</t>
    <rPh sb="0" eb="2">
      <t>フクシマ</t>
    </rPh>
    <rPh sb="2" eb="4">
      <t>ミンユウ</t>
    </rPh>
    <rPh sb="4" eb="5">
      <t>シャ</t>
    </rPh>
    <phoneticPr fontId="16"/>
  </si>
  <si>
    <t>沖縄タイムス＋プラス</t>
    <phoneticPr fontId="16"/>
  </si>
  <si>
    <t xml:space="preserve">那覇の飲食店 ３人が食中毒 ２日間営業停止 | 沖縄タイムス＋プラス </t>
    <phoneticPr fontId="16"/>
  </si>
  <si>
    <t>那覇市保健所は２０日、那覇市松尾の飲食店で食中毒が発生したと発表した。同店に対し２０、２１日の２日間の営業停止命令を発令した。9月26日に同店を利用した男性3人が発熱や下痢、腹痛などの症状を訴え、病原性細菌カンピロバクター・ジェジュニが検出された　保健所が調べたところ、加熱不十分な食肉の提供があったという。3人の体調はその後回復している。</t>
    <phoneticPr fontId="16"/>
  </si>
  <si>
    <t>沖縄県</t>
    <rPh sb="0" eb="3">
      <t>オキナワケン</t>
    </rPh>
    <phoneticPr fontId="16"/>
  </si>
  <si>
    <t>岐阜市</t>
    <phoneticPr fontId="16"/>
  </si>
  <si>
    <t>牛肉レバーあぶりなど食べて食中毒　「カンピロバクター・ジェジュニ」検出　居酒屋を営業禁止処分　</t>
    <phoneticPr fontId="16"/>
  </si>
  <si>
    <t>中京テレビ</t>
    <rPh sb="0" eb="2">
      <t>チュウキョウ</t>
    </rPh>
    <phoneticPr fontId="16"/>
  </si>
  <si>
    <t>岐阜市の居酒屋で牛肉のレバーなどを食べた人が食中毒の症状を訴え、食中毒菌の「カンピロバクター・ジェジュニ」が検出されました。市は、この店の食事が原因の食中毒と断定し、19日から当面の間、営業禁止処分にしました。岐阜市によりますと、食中毒が発生したのは、岐阜市にある居酒屋「あじみ亭」です。先月３０日、この店で食事をした５７人のうち、１４歳の中学生を含む男女４人が下痢や発熱などの症状を訴えました。保健所の調査で、症状を訴えた人は牛肉のレバーのあぶりなどを食べていて、便からは、食中毒を引き起こす細菌の一種である「カンピロバクター・ジェジュニ」が検出されました。市は、この店で出された食事が原因の食中毒と断定し、１９日から当面の間、営業禁止処分にしました。</t>
    <phoneticPr fontId="16"/>
  </si>
  <si>
    <t>https://news.yahoo.co.jp/articles/d5cfdd20e71da46af7f8a4e66a8676bc00704127</t>
    <phoneticPr fontId="16"/>
  </si>
  <si>
    <t>福岡県</t>
    <rPh sb="0" eb="3">
      <t>フクオカケン</t>
    </rPh>
    <phoneticPr fontId="16"/>
  </si>
  <si>
    <t>食中毒が発生しました(福岡県)</t>
    <rPh sb="0" eb="3">
      <t>ショクチュウドク</t>
    </rPh>
    <rPh sb="4" eb="6">
      <t>ハッセイ</t>
    </rPh>
    <rPh sb="11" eb="14">
      <t>フクオカケン</t>
    </rPh>
    <phoneticPr fontId="16"/>
  </si>
  <si>
    <t>福岡県庁公開</t>
    <rPh sb="0" eb="4">
      <t>フクオカケンチョウ</t>
    </rPh>
    <rPh sb="4" eb="6">
      <t>コウカイ</t>
    </rPh>
    <phoneticPr fontId="16"/>
  </si>
  <si>
    <t>令和５年１０月１８日（水）、福岡市の医療機関から、食中毒様症状を呈した患者を診察し、胃アニサキス症と診断した旨、福岡市東保健所に届出があり、患者が糟屋郡在住であったため、同市から本県に連絡があった。
患者の住所を所管する粕屋保健福祉事務所が調査したところ、１０月１７日（火）に知人が採取したサバを譲り受けて自宅で調理し、刺身として喫食したところ、同日２３時頃から腹痛、嘔吐を呈していることが判明した。現在、同事務所において、食中毒疑いとして調査を進めている。 調査中
　判明分：１名（５０代女性）　１８日に医療機関を受診し、同日入院したが１９日に退院している。
　重篤な症状は呈しておらず、回復している。
７　原因施設、原因食品、原因物質　
（１）原因施設：調査中
（２）原因食品：調査中
（３）原因物質：アニサキス</t>
    <phoneticPr fontId="16"/>
  </si>
  <si>
    <t>https://www.pref.fukuoka.lg.jp/press-release/syokuchudoku20231019.html</t>
    <phoneticPr fontId="16"/>
  </si>
  <si>
    <t>今月中旬に神奈川県の警察学校で集団食中毒か 20人以上が体調崩し入院者も</t>
    <phoneticPr fontId="16"/>
  </si>
  <si>
    <t>神奈川県警察学校（横浜市栄区）で今月中旬、２０人余りの生徒が一斉に体調を崩し、入院者が出る騒ぎがあったことが１９日、同校などへの取材で分かった。集団食中毒の可能性があり、市の保健所が調査している。既に全員の体調が回復しているという。
　同校などによると、１７日午前、複数の生徒から腹痛などの訴えがあった。同様の症状が２０数人にみられ、一時は入院者も出たが、重症化した生徒はいなかったという。対象者全員が同校の食堂を利用していることから、保健所は集団食中毒が発生した可能性を踏まえて調査を進めている。食堂では、外部の事業者が調理した食事を提供しているという。県警の警察官は、必要な知識や技能を身に付けるため、任官時に同校に入学する。</t>
    <phoneticPr fontId="16"/>
  </si>
  <si>
    <t>神奈川県</t>
    <rPh sb="0" eb="4">
      <t>カナガワケン</t>
    </rPh>
    <phoneticPr fontId="16"/>
  </si>
  <si>
    <t>神奈川新聞</t>
    <rPh sb="0" eb="5">
      <t>カナガワシンブン</t>
    </rPh>
    <phoneticPr fontId="16"/>
  </si>
  <si>
    <t>https://news.livedoor.com/article/detail/25199082/</t>
    <phoneticPr fontId="16"/>
  </si>
  <si>
    <t>部活遠征中の中学生ら44人が食中毒　原因菌のカンピロバクターは少量でも食中毒を起こす“厄介もの” 十分な加熱調理と肉と野菜で調理器具の使い分けを　</t>
    <phoneticPr fontId="16"/>
  </si>
  <si>
    <t xml:space="preserve">千曲市の旅館で、部活動で遠征中の中学生と引率者合わせて44人がおう吐や発熱などの症状を訴えた集団食中毒。
検出されたカンピロバクターとはどんな菌なのでしょうか?
食中毒が発生したのは、千曲市上山田温泉にある旅館「小石の湯」です。
長野保健所によりますと、10月7日から8日に、この旅館で食事をした諏訪保健所管内の中学生39人と引率者5人が発熱やおう吐などの症状を訴えました。夕食のメニューは豚肉や鶏肉が入ったカレーや茶碗蒸し、サラダなどでした。入院患者はおらず、全員が快方に向かっているということです。保健所は「小石の湯」の調理部門に3日間の営業停止を命じました。
患者から検出されたのはカンピロバクターという食中毒菌。ｻ肉、主に鶏肉に付着している細菌です。
肉を、加熱不足で食べてしまうことが原因で発生することが多いのですが、生肉についたカンピロバクターが、手や調理器具を介してサラダの食材など、ほかの食品を汚染することでも起こります。特徴は、ほかの食中毒菌と比べて「少量でも食中毒を起こしてしまう」という点で年間を通して一番発症者が多いのがカンピロバクター食中毒だそうです。このカンピロバクターは、市販のどんな肉にもあり、誰でもかかる恐れがあります。予防策として、保健所は十分に加熱調理を行うこと、肉や野菜などは同じまな板を使わないこと、調理器具を使い分けたりしっかり消毒したりすることを呼びかけています。
</t>
    <phoneticPr fontId="16"/>
  </si>
  <si>
    <t>信越放送</t>
    <rPh sb="0" eb="2">
      <t>シンエツ</t>
    </rPh>
    <rPh sb="2" eb="4">
      <t>ホウソウ</t>
    </rPh>
    <phoneticPr fontId="16"/>
  </si>
  <si>
    <t>長野県</t>
    <rPh sb="0" eb="3">
      <t>ナガノケン</t>
    </rPh>
    <phoneticPr fontId="16"/>
  </si>
  <si>
    <t>https://newsdig.tbs.co.jp/articles/-/788009</t>
    <phoneticPr fontId="16"/>
  </si>
  <si>
    <t>国分町居酒屋で「アニサキス食中毒」刺し身食べた７０代女性救急搬送〈仙台市〉</t>
    <phoneticPr fontId="16"/>
  </si>
  <si>
    <t>仙台市内の居酒屋で「サンマやイワシの刺身」を食べた７０代の女性が、寄生虫「アニサキス」を原因とする食中毒になっていたことがわかりました。仙台市によりますと１６日の午後６時半ごろ、青葉区国分町の「おすしと小料理味こうじ百々」で、サンマやイワシなどの刺身を食べた７０代の女性がおよそ２時間半後から腹痛や嘔吐などの症状を訴え、医療機関に救急搬送されました。
女性の胃を調べたところ、寄生虫のアニサキスが検出されたということです。女性は、症状の発症前の３日間、魚介類の刺身などは食べていないことや、店で食べた刺し身が冷凍処理されていなかったこともその後の調査で発覚したため、市は、「アニサキスによる食中毒」と断定。この居酒屋を１８日の１日、生鮮魚介類の生食用での調理や、提供を停止する処分を出しました。
    アニサキスの幼虫は長さ２～３センチの白い糸くず状で、魚などに寄生していて、刺し身などを食べて人体に入ると、食後３０分から半日ほどで激しい腹痛や吐き気などの症状を引き起こします。アニサキスによる食中毒を防ぐためには、「アニサキスの幼虫がいないかよく確認すること」「新鮮な魚を選び、内臓を速やかに取り除くこと」「マイナス２０度で２４時間以上冷凍すること」などが重要とされ、仙台市はこの居酒屋にもあらためて衛生指導を行ったということです。</t>
    <phoneticPr fontId="16"/>
  </si>
  <si>
    <t>https://news.yahoo.co.jp/articles/84e1bdba6db761530e74a64e524a6cadc16be2c9?source=sns&amp;dv=sp&amp;mid=other&amp;date=20231019&amp;ctg=loc&amp;bt=tw_up</t>
    <phoneticPr fontId="16"/>
  </si>
  <si>
    <t>仙台放送</t>
    <rPh sb="0" eb="4">
      <t>センダイホウソウ</t>
    </rPh>
    <phoneticPr fontId="16"/>
  </si>
  <si>
    <t>男女3人が「カンピロバクター」の食中毒　2023年青森県内で初確認</t>
    <phoneticPr fontId="16"/>
  </si>
  <si>
    <t>9月30日に青森県三沢市の飲食店で食事をした男女3人がカンピロバクターによる食中毒を発症しました。カンピロバクターの食中毒は県内では2023年初めてです。青森県によりますと9月30日、三沢市内の飲食店を利用した二十代の男女3人に発熱や下痢などの症状が出ました。保健所で検査をしたところ3人からカンピロバクター・ジェジュニが検出されたことなどから県は食中毒と断定しました。
　カンピロバクターは鶏肉や牛レバーなどの食肉関連食品が主な感染源で2022年に全国で発生した食中毒の原因の約2割を占めています。3人は9月30日に3つの飲食店で共通の食事をしていますがカンピロバクターの食中毒は肉を提供した店に限らず調理器具や手指を通してほかの食材にも菌が付着することから県は食中毒の原因となった店を特定できなかったとしています。カンピロバクターの食中毒を防ぐために県は食肉は生で食べることを避けて中心部まで十分に加熱し調理したまな板などの調理器具や手指を十分に洗浄、消毒するよう呼びかけています。</t>
    <phoneticPr fontId="16"/>
  </si>
  <si>
    <t>https://news.yahoo.co.jp/articles/2a265fe9900f2430e982e542e50a79f697ad9089</t>
    <phoneticPr fontId="16"/>
  </si>
  <si>
    <t>シラスのパックにフグ混入、なぜ？　「20キロに1匹混入」目視では限界も</t>
    <phoneticPr fontId="16"/>
  </si>
  <si>
    <t>中日新聞</t>
    <rPh sb="0" eb="4">
      <t>チュウニチシンブン</t>
    </rPh>
    <phoneticPr fontId="16"/>
  </si>
  <si>
    <t>https://www.chunichi.co.jp/article/790260</t>
    <phoneticPr fontId="16"/>
  </si>
  <si>
    <t>川崎市内の業者が加工し、首都圏で販売されたシラスのパックに、フグの稚魚のような魚が混入していた。フグには毒の心配があり、市は「絶対に食べないで」と注意を促す。ただ調べてみると、この種の話は過去にも相次いでいた。繰り返されるのはなぜか。川崎市保健所によると、フグの稚魚とみられる魚が混入していたのは、食品加工会社「マルエツフレッシュフーズ」がパック詰めした国内産の「しらす干」。9、10日に東京都と神奈川、千葉両県のスーパー「マルエツ」の108店舗で計1474パック販売され、都内の店舗での購入者から「フグのような魚1匹が混入していた」と相談があった。その魚の体長は約...7mm</t>
    <phoneticPr fontId="16"/>
  </si>
  <si>
    <t xml:space="preserve">拡大するスイスの日本産酒類市場 | 地域・分析レポート - 海外ビジネス情報 - ジェトロ </t>
  </si>
  <si>
    <t xml:space="preserve">韓国ハイト眞露、タイビン省に焼酎製造工場を建設へ - VIETJOベトナムニュース </t>
  </si>
  <si>
    <t xml:space="preserve">ホテルサブスクで台湾に進出 KabuK Style - 日本経済新聞 </t>
  </si>
  <si>
    <t>タイFDA、ホタテを含め日本からの輸入水産物の安全性強調(タイ) ｜  - ジェトロ</t>
  </si>
  <si>
    <t xml:space="preserve">時空を超えたアール・ドゥ・ヴィーヴルが魅力のホテル、グラン・マザラン。｜PARIS DECO </t>
  </si>
  <si>
    <t>中のダラット最大ホテル「メルパール」、4500m2の違法増築が発覚 - VIETJOベトナムニュース</t>
  </si>
  <si>
    <t>https://www.jetro.go.jp/biz/areareports/2023/da8117880151a2c8.html</t>
    <phoneticPr fontId="86"/>
  </si>
  <si>
    <t>スイスは人口881万人の小国ながら購買力があり、評価する高品質のモノやサービスに対しては価格を気にせず購買する消費者が一定数存在すると言われる。そのため、欧州での販売拡大を目指す日本産酒類メーカーからの関心も高く、実際に市場は伸びている。一方で、スイスでは4つの公用語が使用されており、スイス市場の特徴を捉えるのは容易ではない。語圏による日本産酒類の味の好みの違いを定義付けることは難しいが、専門店の立地は語圏により分かれている。
本稿では、2022年12月にジェトロが行ったセミナー「スイス・イタリアへの日本産酒類輸出の可能性」のスイスの講演内容を基に、最新のデータを交えてスイスのアルコール市場や日本産酒類のスイスでの現状について概説する。
欧州最高水準の物価、多様な国民や越境労働者の存在
スイスの1人当たりGDPは9万2,371ドル（2022年、IMF）と、日本の2.7倍で世界4位の高い水準を誇る。物価水準はEU27カ国平均の1.5倍で、北欧諸国を上回り、欧州で最高水準だ。これらの事実から、豊かな消費者像が浮かぶが、「スイス人」といっても実に多様であり、ひとくくりに捉えるのが難しい。スイスでは4つの公用語が使われており、各々語圏が分かれている。さらには、総人口に占める外国人居住者の比率が高く（26.0％、2022年）、国境を接する近隣国からの越境労働者は全労働者の6.8％（2020年）にも上り、日々、多様な人々が行き来している。
週1回以上の飲酒が6割、ビールとワインが多い
まず、スイスにおけるアルコールの消費状況について紹介する。スイス連邦財務省発表の年間の1人当たりのアルコール飲料消費量（2020年）は、ビールが52.8リットルと最も多く、続いてワインが31.5リットル、スピリッツが3.8リットル、シードルが1.6リットルである。2005年からの推移をみると、スピリッツはほぼ横ばいだが、それ以外の消費量は減少傾向にある。
一方で、スイスで5年ごとに実施される健康調査の結果（連邦統計局発表、2017年）によると、消費量に占める割合はビールとワインがともに4割程度で、男性ではビールの消費割合が高く、女性ではワインの消費割合が高い（図1参照）。</t>
    <phoneticPr fontId="86"/>
  </si>
  <si>
    <t>https://www.viet-jo.com/news/economy/231017182344.html</t>
    <phoneticPr fontId="86"/>
  </si>
  <si>
    <t>韓国の酒類メーカーであるハイト眞露(HITEJINRO)は、北部紅河デルタ地方タイビン省タイトゥイ郡(huyen Thai Thuy)にあるリエンハータイ工業団地内に焼酎製造工場を建設する計画だ。同工場の投資総額は1億USD(約150億円)となる見込み。同社はまた、ベトナムに流通・販売子会社を設立する予定。
　同社は13日、同工業団地の8.4haの敷地を賃借する契約を締結した。工場の面積や着工時期はまだ明らかにしていない。
　ハイト眞露は韓国最大の酒類メーカーで、焼酎製造で97年の歴史を持つ眞露(JINRO)と韓国最古のビール会社の1社であるハイトビール(Hite Beer)の合併により2011年に設立された。韓国国内に支店62か所、子会社6社、海外に傘下企業6社を擁している。</t>
    <phoneticPr fontId="86"/>
  </si>
  <si>
    <t>https://www.nikkei.com/article/DGXZQOUC10AZD0Q3A011C2000000/</t>
    <phoneticPr fontId="86"/>
  </si>
  <si>
    <t>国内外の契約ホテルに宿泊できるサブスクリプション（定額課金）サービス「HafH（ハフ）」を提供するKabuK Style（カブクスタイル、長崎市）は台湾に進出する。台北市の旅行会社「三普旅遊集団」と業務提携し、現地の契約ホテルを増やすほか、利用者を取り込むために情報発信をする。ハフは8月末時点で会員数が約7万5000人に上り、約2000軒の宿泊施設と契約している。</t>
    <phoneticPr fontId="86"/>
  </si>
  <si>
    <t>https://www.jetro.go.jp/biznews/2023/10/6b02f9af0259bbac.html</t>
    <phoneticPr fontId="86"/>
  </si>
  <si>
    <t>タイ保健省食品・医薬品局（FDA）は10月12日、日本からの輸入水産物について、東京電力福島第1原子力発電所のALPS処理水の海洋放出以降に、90件以上のサンプル検査を行い、これまでに判明した80件のサンプルからは、放射性物質が検出されていないと発表外部サイトへ、新しいウィンドウで開きますした。FDAが同様の発表を行うのは9月25日に続いて2回目で（2023年9月26日記事参照）、今回はチョラナーン・シーゲオ保健相のコメントも掲載した（仮訳は添付資料参照）。
FDA発表によると、FDAは関係機関の協力を得て8月28日から現在にかけ、90件以上の魚、イカ、貝類、カニ、海藻類など、日本からの輸入水産物のサンプル採取を行い、セシウム134とセシウム137の検査を行った。現在までに80件のサンプルの検査結果が報告され、全てのサンプルから放射性物質は検出されなかった。
また、市場や小売店舗、FDA検査所からホタテのサンプルを採取し、全てのサンプルから放射性物質は検出されなかった。日本産ホタテを巡っては、大手日系小売店がアジアの店舗で販売することが発表され、タイでも報道されていた。
FDAは引き続き、消費者の安全のために監視策と情報提供を行うとしている。</t>
    <phoneticPr fontId="86"/>
  </si>
  <si>
    <t>世界最大のカカオ豆生産国であるコートジボワールで10月1日から、2023/2024収穫年度（2023年10月1日～2024年9月30日）のカカオ豆出荷が始まった。コベナン・クアシ・アジュマニ農業・農村開発相は9月30日、新収穫年度のメインクロップ（2023年10月～2024年3月）の生産者買い上げ保証価格を1キログラム当たり900CFAフラン（約216円、1CFAフラン＝約0.24円）だった前年度の価格から11％引き上げ、1,000CFAフランに設定したと発表した。
同相によると、生産者に適正な収入を保証する政策（注）が実施されており、2022/2023収穫年度のカカオ生産者の収入は2兆90億CFAフランで、前年度比12.9％の増加となった。2023/2024収穫年度は2022/2023収穫年度から2,100億CFAフランの増収が見込まれるという。一方で、現地の報道によると、2023/2024収穫年度のカカオ豆生産量は180万トン前後と前年度比で20％減少するとみられている（2023年7月21日記事参照）。
　なお、コートジボワール政府は現在、持続可能なカカオ産業の構築に取り組んでいる。特に欧州ではカカオ、コーヒー、パーム油など特定の商品作物などを対象とする森林破壊防止のデューディリジェンスの義務化に関する規則が2023年6月に発効し、森林伐採や森林劣化が行われていない農地で生産された商品のみがEU市場での販売やEUからの輸出が許可されることになる（2023年6月13日記事参照）。対象は特定の作物のほか、チョコレートなど多くの派生製品にも及ぶ。これら産品のトレーサビリティーの確保など早急な対応に迫られており、今後、EUを最大の貿易相手とするコートジボワールのカカオ輸出にも大きな影響が懸念される。
　このような国際的な動きを受け、政府は9月13日、新年度の出荷開始を前に「コーヒー・カカオ・トレーサビリティシステム」の導入を決定した。農園から輸出港までの生産・流通プロセスを追跡可能にし、持続可能性に関する基準の順守とともに産品の品質を確保することを目的としている。2023年2月からコーヒー・カカオ評議会（CCC）が先行して国内のコーヒー・カカオ農家に対し「電子身分証」の交付を行っており、システムの稼働が待たれていた（2023年2月24日記事参照）。
（注）コートジボワールでは2012年以降、CIF価格の少なくとも60％を生産者に保証する安定化システムを導入している。</t>
    <phoneticPr fontId="86"/>
  </si>
  <si>
    <t>https://www.jetro.go.jp/biznews/2023/10/2ccf185012d4be83.html</t>
    <phoneticPr fontId="86"/>
  </si>
  <si>
    <t>https://madamefigaro.jp/series/paris-deco/231015-le-grand-mazarin.html</t>
    <phoneticPr fontId="86"/>
  </si>
  <si>
    <t>マレ地区のBHVの脇道のお向かいに9月18日にオープンした5ツ星ホテルの「Le Grand Mazarin（ル・グラン・マザラン）」。オーナーのMaison Pariente（メゾン・パリアント）にとってこれはパリ初のホテルという。そう聞いてもピンとこないかもしれないけれど、同オーナーはすでに高級リゾート地のサントロペ、クルシュヴェルなどにホテルを有していて、そして今回がパリ……この地図はヴァンドーム広場のメゾンのハイジュエリーが顧客を求めて移動する行き先に重なる。リュクスを理解できるゲストが赴く土地ということなのだろう。3つの建物を繋げて建築されたホテルで、その3つの中央がかつてヴィラ・マザランだったという土地の由来を尊重しての命名だという。このホテル、パリのホテルにおける室内装飾の新しい潮流が感じられるインテリアが、とにかくおもしろい。パブリックスペースも客室も個性的ながら、温かみがあり、ゆったりとした時間を過ごしたい、と思わせる。街を歩きにきた観光客にとってはジレンマを生む、いささか罪作りなホテルなのだ。ホテルのコードカラーである紫色の制服を着たボーイが扉を開いて、こぢんまりとしたチャーミングなレセプションに入るところから旅が始まる。ホテルに来たというより、高貴な出自の知り合いがヨーロッパのある小さな国に所有するシャトーに招かれたという気になる。ホテルの居住性は最新設備で備えられているが、装飾オブジェのメインは骨董とブロカントのミックス。その時代も幅広くという折衷スタイルゆえに、長いこと同じファミリーが守り続けている家といった印象がホテルに与えられている。また、こうした場所に集まったパリの前衛芸術家たちの存在も感じられて、ちょっとパリの18〜19世紀の社交サロン的香りも漂うホテルである。</t>
    <phoneticPr fontId="86"/>
  </si>
  <si>
    <t>https://www.viet-jo.com/news/social/231013184737.html</t>
    <phoneticPr fontId="86"/>
  </si>
  <si>
    <t xml:space="preserve">南中部高原地方ラムドン省ダラット市10街区フオンブオン(Hung Vuong)通りに建設中のホテル「メルパール・ダラット(MerPerle Dalat)」で違反が見つかり、市人民委員会が13日に工事停止命令を出した。建設許可証によると、このホテルは地上10階建て・地下2階建てで、延べ床面積は1万1759m2。投資総額は1兆VND(約61億円)で、カイビー社(Khai Vy)が投資主を務めている。客室数は400室で、5つ星ホテルに求められる基準を満たし、完成すれば、ダラット市最大のホテルとなる。しかし、立ち入り検査の結果で、地下1階・2階、地上1階部分で合わせて4456m2の違法増築が確認され、工事停止命令が下された。市人民委員会は同社に対し、管轄機関に連絡して建設許可証の修正を求めるようガイダンスした。建設許可証の修正が却下された場合、違法増築した部分は取り壊さなければならない。
</t>
    <phoneticPr fontId="86"/>
  </si>
  <si>
    <t>https://news.nissyoku.co.jp/news/muto20230830061234136</t>
    <phoneticPr fontId="86"/>
  </si>
  <si>
    <t>イノベーション進む台湾食品業界（5）南僑集団　タイ拠点に生産力拡大</t>
    <phoneticPr fontId="86"/>
  </si>
  <si>
    <t>南僑集団（南僑グループ）は1952年に創業し、石鹸（せっけん）の製造から始まった。“衛生”に着目し、家庭用洗剤の発売とともに、台湾国内での“手洗い促進”をすすめたのが60年代だった。その後、石鹸原料から発展し油脂製品生産事業へ。P＆Gとの提携も行いながら（90年に解消）、食品事業への展開に本格的に注力し始めたのは80年代。製パン用油脂の製造を皮切りに、現在はアイスクリーム、冷凍生地、即席麺など幅広く手掛ける。
南橋グループの陳飛龍会長は、常に卓越性を追求し、最も困難な目標に挑戦してきました。 日本文化は細部にまで気を配り、職人の精神に気を配り、絶妙なサービスで世界的に有名であり、これは南橋の品質へのこだわりとワンステップサービスのコンセプトの追求と一致しています。 そこで、2014年に南橋日本株式会社を設立し、東京・新宿に滇水楼レストランをオープンし、南橋のケータリング領域を広げ、初めてブティックホテル市場に参入しました。
東京の典水塔
2018年には典水樓四谷店が正式オープンし、2020年には賑やかな新宿エリアに、典水樓のケータリングと併せてブティックホテル・典水樓クリスタルクラブが建設され、ホテル運営に初進出した。 東京典水楼は、中国江南の美しい景観に恵まれた優雅な食空間と、きめ細やかなサービス精神で、美食家の心と体を満足させる食文化を、卓越した調理技術で絶品本格中国料理をご提供いたします。ニーズ。</t>
    <phoneticPr fontId="86"/>
  </si>
  <si>
    <t>スイス</t>
    <phoneticPr fontId="86"/>
  </si>
  <si>
    <t xml:space="preserve">世界最大のカカオ生産国、新年度の出荷が開始(コートジボワール) </t>
    <phoneticPr fontId="86"/>
  </si>
  <si>
    <t>コートジボワール</t>
    <phoneticPr fontId="86"/>
  </si>
  <si>
    <t>フランス</t>
    <phoneticPr fontId="86"/>
  </si>
  <si>
    <t>【LIVE】発生から一か月　全国500人超食中毒の弁当　吉田屋社長記者会見 - YouTube</t>
  </si>
  <si>
    <t>1時間33分40秒</t>
    <rPh sb="1" eb="3">
      <t>ジカン</t>
    </rPh>
    <rPh sb="5" eb="6">
      <t>プン</t>
    </rPh>
    <rPh sb="8" eb="9">
      <t>ビョウ</t>
    </rPh>
    <phoneticPr fontId="86"/>
  </si>
  <si>
    <t>HACCPの制度化はどうなっていたのか</t>
    <rPh sb="6" eb="9">
      <t>セイドカ</t>
    </rPh>
    <phoneticPr fontId="86"/>
  </si>
  <si>
    <t>利益追求型だけの企業で、社会的責任をどのように目指してきたのか見えない</t>
    <rPh sb="0" eb="5">
      <t>リエキツイキュウガタ</t>
    </rPh>
    <rPh sb="8" eb="10">
      <t>キギョウ</t>
    </rPh>
    <rPh sb="12" eb="15">
      <t>シャカイテキ</t>
    </rPh>
    <rPh sb="15" eb="17">
      <t>セキニン</t>
    </rPh>
    <rPh sb="23" eb="25">
      <t>メザ</t>
    </rPh>
    <rPh sb="31" eb="32">
      <t>ミ</t>
    </rPh>
    <phoneticPr fontId="86"/>
  </si>
  <si>
    <t>これはトップの責任以外の何物でもない</t>
    <rPh sb="7" eb="11">
      <t>セキニンイガイ</t>
    </rPh>
    <rPh sb="12" eb="14">
      <t>ナニモノ</t>
    </rPh>
    <phoneticPr fontId="86"/>
  </si>
  <si>
    <r>
      <t xml:space="preserve">青森県八戸市の総菜製造会社「吉田屋」が製造した弁当を食べ、全国で500人を超える食中毒患者が出た問題で21日、吉田屋の吉田広城社長が市内で記者会見を開き、「被害者、家族の皆様にはつらく苦しい思いをさせてしまい、本当に申し訳ない」と謝罪した。
</t>
    </r>
    <r>
      <rPr>
        <b/>
        <sz val="11"/>
        <color rgb="FFFF0000"/>
        <rFont val="ＭＳ Ｐゴシック"/>
        <family val="3"/>
        <charset val="128"/>
        <scheme val="minor"/>
      </rPr>
      <t>事件発生以来33日後に初会見</t>
    </r>
    <r>
      <rPr>
        <b/>
        <sz val="11"/>
        <color theme="1"/>
        <rFont val="ＭＳ Ｐゴシック"/>
        <family val="3"/>
        <charset val="128"/>
        <scheme val="minor"/>
      </rPr>
      <t xml:space="preserve">
食中毒発生の原因と再発防止策についても説明した。
　食中毒発生の原因をめぐっては、八戸市保健所が、外部から受け入れたご飯の温度管理が不十分で受け入れ態勢に不備があったと指摘していた。
この日の会見で、吉田社長は「（外部から受け入れたご飯を）独自の判断で冷却して使用した。
</t>
    </r>
    <r>
      <rPr>
        <b/>
        <sz val="11"/>
        <color rgb="FFFF0000"/>
        <rFont val="ＭＳ Ｐゴシック"/>
        <family val="3"/>
        <charset val="128"/>
        <scheme val="minor"/>
      </rPr>
      <t>独自の判断とは、どのような判断なのか・・・おそらく現場責任者あるいは担当者の判断か、会社としてのルールは無かったのか</t>
    </r>
    <r>
      <rPr>
        <b/>
        <sz val="11"/>
        <color theme="1"/>
        <rFont val="ＭＳ Ｐゴシック"/>
        <family val="3"/>
        <charset val="128"/>
        <scheme val="minor"/>
      </rPr>
      <t xml:space="preserve">
そのこと自体が大きな要因で、
『外部委託』ということが持つリスクへの認識が甘かった」「私に慢心と油断があった」などと説明した。
</t>
    </r>
    <r>
      <rPr>
        <b/>
        <sz val="11"/>
        <color rgb="FFFF0000"/>
        <rFont val="ＭＳ Ｐゴシック"/>
        <family val="3"/>
        <charset val="128"/>
        <scheme val="minor"/>
      </rPr>
      <t xml:space="preserve">油断ではなく、リスクという認識や食品製造会社のトップとしての資質もさることながら技量がなかったと考えられるが
</t>
    </r>
    <r>
      <rPr>
        <b/>
        <sz val="11"/>
        <color theme="1"/>
        <rFont val="ＭＳ Ｐゴシック"/>
        <family val="3"/>
        <charset val="128"/>
        <scheme val="minor"/>
      </rPr>
      <t xml:space="preserve">
　また、保健所に対して、今後は外部業者に米飯の製造を委託しない▽製造した弁当の最終販売者に至るまでの連絡先を把握するといった対策を盛り込んだ改善報告書を18日付で提出したことを明らかにした。
</t>
    </r>
    <r>
      <rPr>
        <b/>
        <sz val="11"/>
        <color rgb="FFFF0000"/>
        <rFont val="ＭＳ Ｐゴシック"/>
        <family val="3"/>
        <charset val="128"/>
        <scheme val="minor"/>
      </rPr>
      <t xml:space="preserve">大変重要な内容なので、是非一般公開すべきである。
</t>
    </r>
    <r>
      <rPr>
        <b/>
        <sz val="11"/>
        <color theme="1"/>
        <rFont val="ＭＳ Ｐゴシック"/>
        <family val="3"/>
        <charset val="128"/>
        <scheme val="minor"/>
      </rPr>
      <t xml:space="preserve">
さらに、弁当の1日の製造量を最大1万5千食に限定し、従業員や作業工程に負荷がかからないように見直すという。
</t>
    </r>
    <r>
      <rPr>
        <b/>
        <sz val="11"/>
        <color rgb="FFFF0000"/>
        <rFont val="ＭＳ Ｐゴシック"/>
        <family val="3"/>
        <charset val="128"/>
        <scheme val="minor"/>
      </rPr>
      <t>製造業の基本であるが、今後現場の製造判断は、どのようにコントロールするのか不明である。</t>
    </r>
    <r>
      <rPr>
        <b/>
        <sz val="11"/>
        <color theme="1"/>
        <rFont val="ＭＳ Ｐゴシック"/>
        <family val="3"/>
        <charset val="128"/>
        <scheme val="minor"/>
      </rPr>
      <t xml:space="preserve">
　吉田社長は「今回は、全国の駅弁ファンのみなさまのみならず、苦情受け付けや商品の回収に対応、説明に奔走してくれた
販売店、風評被害で影響を受けた同業他社など、皆さんに迷惑をかけ、弁当製造の社会的影響の大きさを痛感した。
駅弁は旅のお供で郷愁を誘うもの。再発防止と信頼の回復に努めていきたい」と話した。
</t>
    </r>
    <r>
      <rPr>
        <b/>
        <sz val="11"/>
        <color rgb="FFFF0000"/>
        <rFont val="ＭＳ Ｐゴシック"/>
        <family val="3"/>
        <charset val="128"/>
        <scheme val="minor"/>
      </rPr>
      <t>被害額の算定がほぼ就いたところで公開すべきと考えられるが　またPL保険には入っていると思われますが　</t>
    </r>
    <r>
      <rPr>
        <b/>
        <sz val="11"/>
        <color theme="1"/>
        <rFont val="ＭＳ Ｐゴシック"/>
        <family val="3"/>
        <charset val="128"/>
        <scheme val="minor"/>
      </rPr>
      <t xml:space="preserve">
　被害者と連絡をとって返金や補償について対応中で、
事業再開については「保健所との改善策協議が続いており、時期はまだは示せない」とした。</t>
    </r>
    <rPh sb="121" eb="127">
      <t>ジケンハッセイイライ</t>
    </rPh>
    <rPh sb="129" eb="130">
      <t>ヒ</t>
    </rPh>
    <rPh sb="130" eb="131">
      <t>ゴ</t>
    </rPh>
    <rPh sb="132" eb="135">
      <t>ハツカイケン</t>
    </rPh>
    <rPh sb="275" eb="277">
      <t>ドクジ</t>
    </rPh>
    <rPh sb="278" eb="280">
      <t>ハンダン</t>
    </rPh>
    <rPh sb="288" eb="290">
      <t>ハンダン</t>
    </rPh>
    <rPh sb="300" eb="305">
      <t>ゲンバセキニンシャ</t>
    </rPh>
    <rPh sb="309" eb="312">
      <t>タントウシャ</t>
    </rPh>
    <rPh sb="399" eb="401">
      <t>ユダン</t>
    </rPh>
    <rPh sb="412" eb="414">
      <t>ニンシキ</t>
    </rPh>
    <rPh sb="415" eb="421">
      <t>ショクヒンセイゾウガイシャ</t>
    </rPh>
    <rPh sb="429" eb="431">
      <t>シシツ</t>
    </rPh>
    <rPh sb="439" eb="441">
      <t>ギリョウ</t>
    </rPh>
    <rPh sb="447" eb="448">
      <t>カンガ</t>
    </rPh>
    <rPh sb="551" eb="553">
      <t>タイヘン</t>
    </rPh>
    <rPh sb="553" eb="555">
      <t>ジュウヨウ</t>
    </rPh>
    <rPh sb="556" eb="558">
      <t>ナイヨウ</t>
    </rPh>
    <rPh sb="562" eb="564">
      <t>ゼヒ</t>
    </rPh>
    <rPh sb="564" eb="568">
      <t>イッパンコウカイ</t>
    </rPh>
    <rPh sb="631" eb="634">
      <t>セイゾウギョウ</t>
    </rPh>
    <rPh sb="635" eb="637">
      <t>キホン</t>
    </rPh>
    <rPh sb="642" eb="644">
      <t>コンゴ</t>
    </rPh>
    <rPh sb="644" eb="646">
      <t>ゲンバ</t>
    </rPh>
    <rPh sb="647" eb="651">
      <t>セイゾウハンダン</t>
    </rPh>
    <rPh sb="668" eb="670">
      <t>フメイ</t>
    </rPh>
    <rPh sb="828" eb="831">
      <t>ヒガイガク</t>
    </rPh>
    <rPh sb="832" eb="834">
      <t>サンテイ</t>
    </rPh>
    <rPh sb="837" eb="838">
      <t>ツ</t>
    </rPh>
    <rPh sb="844" eb="846">
      <t>コウカイ</t>
    </rPh>
    <rPh sb="850" eb="851">
      <t>カンガ</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</si>
</sst>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sz val="20"/>
      <color indexed="9"/>
      <name val="ＭＳ Ｐゴシック"/>
      <family val="3"/>
      <charset val="128"/>
    </font>
    <font>
      <sz val="10"/>
      <name val="Arial"/>
      <family val="2"/>
    </font>
    <font>
      <b/>
      <sz val="14"/>
      <color indexed="53"/>
      <name val="ＭＳ Ｐゴシック"/>
      <family val="3"/>
      <charset val="128"/>
    </font>
    <font>
      <b/>
      <sz val="14"/>
      <color indexed="12"/>
      <name val="ＭＳ Ｐゴシック"/>
      <family val="3"/>
      <charset val="128"/>
    </font>
    <font>
      <b/>
      <sz val="8"/>
      <color indexed="10"/>
      <name val="ＭＳ Ｐゴシック"/>
      <family val="3"/>
      <charset val="128"/>
    </font>
    <font>
      <b/>
      <sz val="11"/>
      <color rgb="FFFF0000"/>
      <name val="ＭＳ Ｐゴシック"/>
      <family val="3"/>
      <charset val="128"/>
      <scheme val="minor"/>
    </font>
    <font>
      <b/>
      <sz val="14"/>
      <color rgb="FF0070C0"/>
      <name val="ＭＳ Ｐゴシック"/>
      <family val="3"/>
      <charset val="128"/>
    </font>
    <font>
      <b/>
      <sz val="14"/>
      <color indexed="8"/>
      <name val="游ゴシック"/>
      <family val="3"/>
      <charset val="128"/>
    </font>
    <font>
      <sz val="8.8000000000000007"/>
      <color indexed="23"/>
      <name val="ＭＳ Ｐゴシック"/>
      <family val="3"/>
      <charset val="128"/>
    </font>
    <font>
      <sz val="14"/>
      <color indexed="63"/>
      <name val="Arial"/>
      <family val="2"/>
    </font>
    <font>
      <sz val="12"/>
      <color indexed="9"/>
      <name val="ＭＳ Ｐゴシック"/>
      <family val="3"/>
      <charset val="128"/>
    </font>
    <font>
      <b/>
      <sz val="20"/>
      <color indexed="62"/>
      <name val="ＭＳ Ｐゴシック"/>
      <family val="3"/>
      <charset val="128"/>
    </font>
    <font>
      <sz val="20"/>
      <color indexed="62"/>
      <name val="ＭＳ Ｐゴシック"/>
      <family val="3"/>
      <charset val="128"/>
    </font>
    <font>
      <b/>
      <sz val="12"/>
      <color indexed="13"/>
      <name val="ＭＳ Ｐゴシック"/>
      <family val="3"/>
      <charset val="128"/>
    </font>
    <font>
      <b/>
      <sz val="10"/>
      <color indexed="9"/>
      <name val="ＭＳ Ｐゴシック"/>
      <family val="3"/>
      <charset val="128"/>
    </font>
    <font>
      <b/>
      <sz val="12"/>
      <color theme="1"/>
      <name val="ＭＳ Ｐゴシック"/>
      <family val="3"/>
      <charset val="128"/>
      <scheme val="minor"/>
    </font>
    <font>
      <b/>
      <u/>
      <sz val="12"/>
      <color indexed="12"/>
      <name val="ＭＳ Ｐゴシック"/>
      <family val="3"/>
      <charset val="128"/>
    </font>
    <font>
      <b/>
      <sz val="12"/>
      <color theme="1"/>
      <name val="ＭＳ Ｐゴシック"/>
      <family val="3"/>
      <charset val="128"/>
      <scheme val="major"/>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DFEA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indexed="45"/>
        <bgColor indexed="64"/>
      </patternFill>
    </fill>
    <fill>
      <patternFill patternType="solid">
        <fgColor indexed="12"/>
        <bgColor indexed="64"/>
      </patternFill>
    </fill>
    <fill>
      <patternFill patternType="solid">
        <fgColor indexed="30"/>
        <bgColor indexed="64"/>
      </patternFill>
    </fill>
    <fill>
      <patternFill patternType="solid">
        <fgColor indexed="56"/>
        <bgColor indexed="64"/>
      </patternFill>
    </fill>
    <fill>
      <patternFill patternType="solid">
        <fgColor indexed="60"/>
        <bgColor indexed="64"/>
      </patternFill>
    </fill>
    <fill>
      <patternFill patternType="solid">
        <fgColor theme="8" tint="0.79998168889431442"/>
        <bgColor indexed="64"/>
      </patternFill>
    </fill>
  </fills>
  <borders count="263">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auto="1"/>
      </left>
      <right/>
      <top style="thin">
        <color indexed="12"/>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9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38" fillId="0" borderId="206"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07"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1"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16"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2" xfId="1" applyBorder="1" applyAlignment="1" applyProtection="1">
      <alignment vertical="top" wrapText="1"/>
    </xf>
    <xf numFmtId="0" fontId="138" fillId="0" borderId="221" xfId="2" applyFont="1" applyBorder="1" applyAlignment="1">
      <alignment vertical="top" wrapText="1"/>
    </xf>
    <xf numFmtId="0" fontId="32" fillId="23" borderId="220" xfId="2" applyFont="1" applyFill="1" applyBorder="1" applyAlignment="1">
      <alignment horizontal="center" vertical="center" wrapText="1"/>
    </xf>
    <xf numFmtId="0" fontId="154" fillId="21" borderId="217" xfId="2" applyFont="1" applyFill="1" applyBorder="1" applyAlignment="1">
      <alignment horizontal="center" vertical="center"/>
    </xf>
    <xf numFmtId="0" fontId="154" fillId="21" borderId="218" xfId="2" applyFont="1" applyFill="1" applyBorder="1" applyAlignment="1">
      <alignment horizontal="center" vertical="center"/>
    </xf>
    <xf numFmtId="0" fontId="154"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3" xfId="0" applyFont="1" applyFill="1" applyBorder="1" applyAlignment="1">
      <alignment horizontal="left" vertical="center"/>
    </xf>
    <xf numFmtId="0" fontId="117" fillId="19" borderId="224" xfId="0" applyFont="1" applyFill="1" applyBorder="1" applyAlignment="1">
      <alignment horizontal="left" vertical="center"/>
    </xf>
    <xf numFmtId="14" fontId="117" fillId="19" borderId="224" xfId="0" applyNumberFormat="1" applyFont="1" applyFill="1" applyBorder="1" applyAlignment="1">
      <alignment horizontal="center" vertical="center"/>
    </xf>
    <xf numFmtId="14" fontId="117" fillId="19" borderId="225"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157" fillId="0" borderId="30" xfId="1" applyFont="1" applyBorder="1" applyAlignment="1" applyProtection="1">
      <alignment horizontal="left" vertical="top" wrapText="1"/>
    </xf>
    <xf numFmtId="0" fontId="0" fillId="32" borderId="0" xfId="0" applyFill="1">
      <alignment vertical="center"/>
    </xf>
    <xf numFmtId="0" fontId="159"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0" fillId="21" borderId="159" xfId="1" applyFont="1" applyFill="1" applyBorder="1" applyAlignment="1" applyProtection="1">
      <alignment horizontal="center" vertical="center" wrapText="1"/>
    </xf>
    <xf numFmtId="0" fontId="161" fillId="36" borderId="0" xfId="0" applyFont="1" applyFill="1" applyAlignment="1">
      <alignment horizontal="center"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3" fillId="21" borderId="187" xfId="0" applyFont="1" applyFill="1" applyBorder="1" applyAlignment="1">
      <alignment horizontal="center" vertical="center" wrapText="1"/>
    </xf>
    <xf numFmtId="0" fontId="164" fillId="0" borderId="139" xfId="0" applyFont="1" applyBorder="1" applyAlignment="1">
      <alignment horizontal="left" vertical="top" wrapText="1"/>
    </xf>
    <xf numFmtId="0" fontId="0" fillId="38" borderId="0" xfId="0" applyFill="1">
      <alignment vertical="center"/>
    </xf>
    <xf numFmtId="0" fontId="126" fillId="38" borderId="0" xfId="0" applyFont="1" applyFill="1">
      <alignment vertical="center"/>
    </xf>
    <xf numFmtId="0" fontId="146" fillId="38" borderId="0" xfId="0" applyFont="1" applyFill="1">
      <alignment vertical="center"/>
    </xf>
    <xf numFmtId="0" fontId="147" fillId="38" borderId="0" xfId="0" applyFont="1" applyFill="1">
      <alignment vertical="center"/>
    </xf>
    <xf numFmtId="0" fontId="145" fillId="38" borderId="0" xfId="0" applyFont="1" applyFill="1">
      <alignment vertical="center"/>
    </xf>
    <xf numFmtId="0" fontId="115" fillId="38" borderId="0" xfId="0" applyFont="1" applyFill="1">
      <alignment vertical="center"/>
    </xf>
    <xf numFmtId="0" fontId="143" fillId="38" borderId="0" xfId="0" applyFont="1" applyFill="1">
      <alignment vertical="center"/>
    </xf>
    <xf numFmtId="0" fontId="150" fillId="38" borderId="0" xfId="0" applyFont="1" applyFill="1">
      <alignment vertical="center"/>
    </xf>
    <xf numFmtId="0" fontId="134" fillId="38" borderId="0" xfId="0" applyFont="1" applyFill="1" applyAlignment="1">
      <alignment vertical="center" wrapText="1"/>
    </xf>
    <xf numFmtId="0" fontId="148" fillId="38" borderId="0" xfId="0" applyFont="1" applyFill="1">
      <alignment vertical="center"/>
    </xf>
    <xf numFmtId="0" fontId="149" fillId="38" borderId="0" xfId="0" applyFont="1" applyFill="1">
      <alignment vertical="center"/>
    </xf>
    <xf numFmtId="0" fontId="121" fillId="38" borderId="0" xfId="1" applyFont="1" applyFill="1" applyAlignment="1" applyProtection="1">
      <alignment vertical="center"/>
    </xf>
    <xf numFmtId="0" fontId="120" fillId="38" borderId="0" xfId="0" applyFont="1" applyFill="1">
      <alignment vertical="center"/>
    </xf>
    <xf numFmtId="0" fontId="0" fillId="32" borderId="0" xfId="0" applyFill="1" applyAlignment="1">
      <alignment horizontal="center" vertical="center"/>
    </xf>
    <xf numFmtId="0" fontId="117" fillId="19" borderId="228" xfId="0" applyFont="1" applyFill="1" applyBorder="1" applyAlignment="1">
      <alignment horizontal="left" vertical="center"/>
    </xf>
    <xf numFmtId="0" fontId="117" fillId="19" borderId="229" xfId="0" applyFont="1" applyFill="1" applyBorder="1" applyAlignment="1">
      <alignment horizontal="left" vertical="center"/>
    </xf>
    <xf numFmtId="14" fontId="117" fillId="19" borderId="229" xfId="0" applyNumberFormat="1" applyFont="1" applyFill="1" applyBorder="1" applyAlignment="1">
      <alignment horizontal="center" vertical="center"/>
    </xf>
    <xf numFmtId="14" fontId="117" fillId="19" borderId="230" xfId="0" applyNumberFormat="1" applyFont="1" applyFill="1" applyBorder="1" applyAlignment="1">
      <alignment horizontal="center" vertical="center"/>
    </xf>
    <xf numFmtId="0" fontId="162" fillId="0" borderId="231" xfId="2" applyFont="1" applyBorder="1" applyAlignment="1">
      <alignment horizontal="left" vertical="top" wrapText="1"/>
    </xf>
    <xf numFmtId="180" fontId="50" fillId="11" borderId="232" xfId="17" applyNumberFormat="1" applyFont="1" applyFill="1" applyBorder="1" applyAlignment="1">
      <alignment horizontal="center" vertical="center"/>
    </xf>
    <xf numFmtId="0" fontId="13" fillId="0" borderId="234" xfId="2"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65"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85" fillId="39" borderId="122" xfId="0" applyFont="1" applyFill="1" applyBorder="1" applyAlignment="1">
      <alignment horizontal="center" vertical="center" wrapText="1"/>
    </xf>
    <xf numFmtId="0" fontId="152" fillId="30" borderId="0" xfId="0" applyFont="1" applyFill="1" applyAlignment="1">
      <alignment horizontal="center" vertical="center" wrapText="1"/>
    </xf>
    <xf numFmtId="0" fontId="154" fillId="21" borderId="217" xfId="2" applyFont="1" applyFill="1" applyBorder="1" applyAlignment="1">
      <alignment horizontal="center" vertical="center" shrinkToFit="1"/>
    </xf>
    <xf numFmtId="0" fontId="6" fillId="0" borderId="0" xfId="4"/>
    <xf numFmtId="0" fontId="0" fillId="40" borderId="0" xfId="0" applyFill="1">
      <alignment vertical="center"/>
    </xf>
    <xf numFmtId="0" fontId="6" fillId="0" borderId="0" xfId="2" applyAlignment="1">
      <alignment horizontal="center" vertical="center" wrapText="1"/>
    </xf>
    <xf numFmtId="14" fontId="23" fillId="19" borderId="135" xfId="17" applyNumberFormat="1" applyFont="1" applyFill="1" applyBorder="1" applyAlignment="1">
      <alignment horizontal="center" vertical="center"/>
    </xf>
    <xf numFmtId="0" fontId="0" fillId="40" borderId="105" xfId="0" applyFill="1" applyBorder="1">
      <alignment vertical="center"/>
    </xf>
    <xf numFmtId="0" fontId="0" fillId="40" borderId="237" xfId="0" applyFill="1" applyBorder="1">
      <alignment vertical="center"/>
    </xf>
    <xf numFmtId="0" fontId="71" fillId="29" borderId="240" xfId="0" applyFont="1"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0" fillId="19" borderId="244" xfId="0" applyFill="1" applyBorder="1">
      <alignment vertical="center"/>
    </xf>
    <xf numFmtId="0" fontId="0" fillId="19" borderId="245" xfId="0" applyFill="1" applyBorder="1">
      <alignment vertical="center"/>
    </xf>
    <xf numFmtId="0" fontId="0" fillId="19" borderId="246" xfId="0" applyFill="1" applyBorder="1">
      <alignment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6" fillId="19" borderId="250" xfId="2" applyFill="1" applyBorder="1" applyAlignment="1">
      <alignment horizontal="center" vertical="center" wrapText="1"/>
    </xf>
    <xf numFmtId="0" fontId="6" fillId="19" borderId="251" xfId="2" applyFill="1" applyBorder="1" applyAlignment="1">
      <alignment horizontal="center" vertical="center"/>
    </xf>
    <xf numFmtId="0" fontId="0" fillId="23" borderId="238" xfId="0" applyFill="1" applyBorder="1" applyAlignment="1">
      <alignment horizontal="left" vertical="center"/>
    </xf>
    <xf numFmtId="0" fontId="0" fillId="23" borderId="239" xfId="0" applyFill="1" applyBorder="1" applyAlignment="1">
      <alignment horizontal="left" vertical="center"/>
    </xf>
    <xf numFmtId="0" fontId="71" fillId="29" borderId="239" xfId="0" applyFont="1" applyFill="1" applyBorder="1" applyAlignment="1">
      <alignment horizontal="left" vertical="center"/>
    </xf>
    <xf numFmtId="184" fontId="0" fillId="41" borderId="244" xfId="0" applyNumberFormat="1" applyFill="1" applyBorder="1">
      <alignment vertical="center"/>
    </xf>
    <xf numFmtId="0" fontId="117" fillId="21" borderId="229" xfId="0" applyFont="1" applyFill="1" applyBorder="1" applyAlignment="1">
      <alignment horizontal="left" vertical="center"/>
    </xf>
    <xf numFmtId="0" fontId="117" fillId="41" borderId="229" xfId="0" applyFont="1" applyFill="1" applyBorder="1" applyAlignment="1">
      <alignment horizontal="left" vertical="center"/>
    </xf>
    <xf numFmtId="0" fontId="117" fillId="28" borderId="224" xfId="0" applyFont="1" applyFill="1" applyBorder="1" applyAlignment="1">
      <alignment horizontal="left" vertical="center"/>
    </xf>
    <xf numFmtId="0" fontId="117" fillId="28" borderId="229" xfId="0" applyFont="1" applyFill="1" applyBorder="1" applyAlignment="1">
      <alignment horizontal="left" vertical="center"/>
    </xf>
    <xf numFmtId="0" fontId="117" fillId="42" borderId="229"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2" fillId="0" borderId="0" xfId="0" applyFont="1" applyAlignment="1">
      <alignment vertical="center" wrapText="1"/>
    </xf>
    <xf numFmtId="0" fontId="174" fillId="0" borderId="0" xfId="2" applyFont="1">
      <alignment vertical="center"/>
    </xf>
    <xf numFmtId="0" fontId="167" fillId="0" borderId="0" xfId="2" applyFont="1">
      <alignment vertical="center"/>
    </xf>
    <xf numFmtId="0" fontId="175" fillId="0" borderId="0" xfId="2" applyFont="1">
      <alignment vertical="center"/>
    </xf>
    <xf numFmtId="0" fontId="85" fillId="0" borderId="252" xfId="0" applyFont="1" applyBorder="1" applyAlignment="1">
      <alignment horizontal="center" vertical="center" wrapText="1"/>
    </xf>
    <xf numFmtId="0" fontId="85" fillId="0" borderId="253" xfId="0" applyFont="1" applyBorder="1" applyAlignment="1">
      <alignment horizontal="center" vertical="center" wrapText="1"/>
    </xf>
    <xf numFmtId="0" fontId="85" fillId="0" borderId="254" xfId="0" applyFont="1" applyBorder="1" applyAlignment="1">
      <alignment horizontal="center" vertical="center" wrapText="1"/>
    </xf>
    <xf numFmtId="0" fontId="117" fillId="19" borderId="255" xfId="0" applyFont="1" applyFill="1" applyBorder="1" applyAlignment="1">
      <alignment horizontal="left" vertical="center"/>
    </xf>
    <xf numFmtId="0" fontId="117" fillId="19" borderId="256" xfId="0" applyFont="1" applyFill="1" applyBorder="1" applyAlignment="1">
      <alignment horizontal="left" vertical="center"/>
    </xf>
    <xf numFmtId="14" fontId="117" fillId="19" borderId="256" xfId="0" applyNumberFormat="1" applyFont="1" applyFill="1" applyBorder="1" applyAlignment="1">
      <alignment horizontal="center" vertical="center"/>
    </xf>
    <xf numFmtId="14" fontId="117" fillId="19" borderId="257" xfId="0" applyNumberFormat="1" applyFont="1" applyFill="1" applyBorder="1" applyAlignment="1">
      <alignment horizontal="center" vertical="center"/>
    </xf>
    <xf numFmtId="0" fontId="117" fillId="21" borderId="256" xfId="0" applyFont="1" applyFill="1" applyBorder="1" applyAlignment="1">
      <alignment horizontal="left" vertical="center"/>
    </xf>
    <xf numFmtId="0" fontId="162" fillId="0" borderId="258" xfId="1" applyFont="1" applyFill="1" applyBorder="1" applyAlignment="1" applyProtection="1">
      <alignment vertical="top"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9" fillId="38" borderId="0" xfId="0" applyFont="1" applyFill="1" applyAlignment="1">
      <alignment horizontal="left" vertical="top" wrapText="1"/>
    </xf>
    <xf numFmtId="0" fontId="43" fillId="19" borderId="0" xfId="17" applyFont="1" applyFill="1" applyAlignment="1">
      <alignment horizontal="left" vertical="center"/>
    </xf>
    <xf numFmtId="0" fontId="10" fillId="6" borderId="235" xfId="17" applyFont="1" applyFill="1" applyBorder="1" applyAlignment="1">
      <alignment horizontal="center" vertical="center" wrapText="1"/>
    </xf>
    <xf numFmtId="0" fontId="10" fillId="6" borderId="233" xfId="17" applyFont="1" applyFill="1" applyBorder="1" applyAlignment="1">
      <alignment horizontal="center" vertical="center" wrapText="1"/>
    </xf>
    <xf numFmtId="0" fontId="10" fillId="6" borderId="236"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87" fillId="0" borderId="0" xfId="2" applyFont="1" applyAlignment="1">
      <alignment horizontal="center" vertical="center"/>
    </xf>
    <xf numFmtId="0" fontId="21" fillId="0" borderId="0" xfId="2" applyFont="1" applyAlignment="1">
      <alignment horizontal="center" vertical="center"/>
    </xf>
    <xf numFmtId="0" fontId="87" fillId="43" borderId="0" xfId="2" applyFont="1" applyFill="1" applyAlignment="1">
      <alignment horizontal="center" vertical="center" wrapText="1" shrinkToFit="1"/>
    </xf>
    <xf numFmtId="0" fontId="21" fillId="43" borderId="0" xfId="2" applyFont="1" applyFill="1" applyAlignment="1">
      <alignment horizontal="center" vertical="center" wrapText="1" shrinkToFit="1"/>
    </xf>
    <xf numFmtId="0" fontId="168" fillId="0" borderId="0" xfId="2" applyFont="1" applyAlignment="1">
      <alignment horizontal="center" vertical="center"/>
    </xf>
    <xf numFmtId="0" fontId="6" fillId="0" borderId="0" xfId="2" applyAlignment="1">
      <alignment horizontal="center" vertical="center"/>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0" fontId="0" fillId="23" borderId="247"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8" xfId="0" applyFont="1" applyFill="1" applyBorder="1" applyAlignment="1">
      <alignment horizontal="center" vertical="center"/>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38" xfId="0" applyFill="1" applyBorder="1" applyAlignment="1">
      <alignment horizontal="center" vertical="center"/>
    </xf>
    <xf numFmtId="0" fontId="0" fillId="23" borderId="239" xfId="0" applyFill="1" applyBorder="1" applyAlignment="1">
      <alignment horizontal="center" vertical="center"/>
    </xf>
    <xf numFmtId="0" fontId="71" fillId="29" borderId="239" xfId="0" applyFont="1" applyFill="1" applyBorder="1" applyAlignment="1">
      <alignment horizontal="center" vertical="center"/>
    </xf>
    <xf numFmtId="0" fontId="71" fillId="29" borderId="240" xfId="0" applyFont="1" applyFill="1" applyBorder="1" applyAlignment="1">
      <alignment horizontal="center" vertical="center"/>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xf>
    <xf numFmtId="0" fontId="14" fillId="5" borderId="211" xfId="2" applyFont="1" applyFill="1" applyBorder="1" applyAlignment="1">
      <alignment horizontal="center" vertical="center"/>
    </xf>
    <xf numFmtId="0" fontId="14" fillId="5" borderId="212" xfId="2" applyFont="1" applyFill="1" applyBorder="1" applyAlignment="1">
      <alignment horizontal="center"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73" fillId="29" borderId="55" xfId="2" applyFont="1" applyFill="1" applyBorder="1" applyAlignment="1">
      <alignment horizontal="left" vertical="top" wrapText="1" shrinkToFit="1"/>
    </xf>
    <xf numFmtId="0" fontId="173" fillId="29" borderId="56" xfId="2" applyFont="1" applyFill="1" applyBorder="1" applyAlignment="1">
      <alignment horizontal="left" vertical="top" wrapText="1" shrinkToFit="1"/>
    </xf>
    <xf numFmtId="0" fontId="173"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8"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9"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40" fillId="29" borderId="226"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27"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0" fillId="19" borderId="259" xfId="0" applyFill="1" applyBorder="1">
      <alignment vertical="center"/>
    </xf>
    <xf numFmtId="0" fontId="0" fillId="19" borderId="260" xfId="0" applyFill="1" applyBorder="1">
      <alignment vertical="center"/>
    </xf>
    <xf numFmtId="0" fontId="0" fillId="19" borderId="261" xfId="0" applyFill="1" applyBorder="1">
      <alignment vertical="center"/>
    </xf>
    <xf numFmtId="0" fontId="0" fillId="0" borderId="259" xfId="0" applyBorder="1">
      <alignment vertical="center"/>
    </xf>
    <xf numFmtId="0" fontId="0" fillId="0" borderId="260" xfId="0" applyBorder="1">
      <alignment vertical="center"/>
    </xf>
    <xf numFmtId="0" fontId="0" fillId="0" borderId="261" xfId="0" applyBorder="1">
      <alignment vertical="center"/>
    </xf>
    <xf numFmtId="0" fontId="117" fillId="21" borderId="224" xfId="0" applyFont="1" applyFill="1" applyBorder="1" applyAlignment="1">
      <alignment horizontal="left" vertical="center"/>
    </xf>
    <xf numFmtId="0" fontId="117" fillId="28" borderId="256" xfId="0" applyFont="1" applyFill="1" applyBorder="1" applyAlignment="1">
      <alignment horizontal="left" vertical="center"/>
    </xf>
    <xf numFmtId="0" fontId="117" fillId="29" borderId="256" xfId="0" applyFont="1" applyFill="1" applyBorder="1" applyAlignment="1">
      <alignment horizontal="left" vertical="center"/>
    </xf>
    <xf numFmtId="0" fontId="117" fillId="29" borderId="229" xfId="0" applyFont="1" applyFill="1" applyBorder="1" applyAlignment="1">
      <alignment horizontal="left" vertical="center"/>
    </xf>
    <xf numFmtId="0" fontId="117" fillId="29" borderId="224" xfId="0" applyFont="1" applyFill="1" applyBorder="1" applyAlignment="1">
      <alignment horizontal="left" vertical="center"/>
    </xf>
    <xf numFmtId="0" fontId="117" fillId="42" borderId="224" xfId="0" applyFont="1" applyFill="1" applyBorder="1" applyAlignment="1">
      <alignment horizontal="left" vertical="center"/>
    </xf>
    <xf numFmtId="0" fontId="166" fillId="44" borderId="0" xfId="2" applyFont="1" applyFill="1" applyAlignment="1">
      <alignment horizontal="center" vertical="center"/>
    </xf>
    <xf numFmtId="0" fontId="7" fillId="45" borderId="0" xfId="4" applyFont="1" applyFill="1" applyAlignment="1">
      <alignment horizontal="center" vertical="top"/>
    </xf>
    <xf numFmtId="0" fontId="133" fillId="45" borderId="0" xfId="2" applyFont="1" applyFill="1" applyAlignment="1">
      <alignment horizontal="center" vertical="top"/>
    </xf>
    <xf numFmtId="0" fontId="7" fillId="45" borderId="0" xfId="2" applyFont="1" applyFill="1" applyAlignment="1">
      <alignment horizontal="center" vertical="top"/>
    </xf>
    <xf numFmtId="0" fontId="7" fillId="45" borderId="0" xfId="2" applyFont="1" applyFill="1" applyAlignment="1">
      <alignment vertical="top"/>
    </xf>
    <xf numFmtId="0" fontId="177" fillId="45" borderId="0" xfId="2" applyFont="1" applyFill="1" applyAlignment="1">
      <alignment vertical="top" wrapText="1"/>
    </xf>
    <xf numFmtId="0" fontId="178" fillId="45" borderId="0" xfId="2" applyFont="1" applyFill="1" applyAlignment="1">
      <alignment vertical="top" wrapText="1"/>
    </xf>
    <xf numFmtId="0" fontId="179" fillId="46" borderId="0" xfId="2" applyFont="1" applyFill="1" applyAlignment="1">
      <alignment horizontal="left" vertical="center" wrapText="1" indent="1"/>
    </xf>
    <xf numFmtId="0" fontId="176" fillId="46" borderId="0" xfId="2" applyFont="1" applyFill="1" applyAlignment="1">
      <alignment horizontal="left" vertical="center" wrapText="1" indent="1"/>
    </xf>
    <xf numFmtId="0" fontId="169" fillId="45" borderId="0" xfId="2" applyFont="1" applyFill="1" applyAlignment="1">
      <alignment vertical="top"/>
    </xf>
    <xf numFmtId="0" fontId="88" fillId="45" borderId="0" xfId="2" applyFont="1" applyFill="1" applyAlignment="1">
      <alignment vertical="top" wrapText="1"/>
    </xf>
    <xf numFmtId="0" fontId="170" fillId="45" borderId="0" xfId="2" applyFont="1" applyFill="1" applyAlignment="1">
      <alignment vertical="top"/>
    </xf>
    <xf numFmtId="0" fontId="34" fillId="47" borderId="0" xfId="4" applyFont="1" applyFill="1"/>
    <xf numFmtId="0" fontId="180" fillId="47" borderId="0" xfId="4" applyFont="1" applyFill="1"/>
    <xf numFmtId="0" fontId="17" fillId="47" borderId="0" xfId="4" applyFont="1" applyFill="1"/>
    <xf numFmtId="0" fontId="37" fillId="23" borderId="0" xfId="4" applyFont="1" applyFill="1" applyAlignment="1">
      <alignment horizontal="left" vertical="center" wrapText="1"/>
    </xf>
    <xf numFmtId="0" fontId="1" fillId="23" borderId="0" xfId="2" applyFont="1" applyFill="1" applyAlignment="1">
      <alignment horizontal="left" vertical="center" wrapText="1"/>
    </xf>
    <xf numFmtId="0" fontId="138" fillId="0" borderId="262" xfId="1" applyFont="1" applyFill="1" applyBorder="1" applyAlignment="1" applyProtection="1">
      <alignment vertical="top" wrapText="1"/>
    </xf>
    <xf numFmtId="0" fontId="0" fillId="0" borderId="0" xfId="0" applyAlignment="1">
      <alignment horizontal="left" vertical="top" wrapText="1"/>
    </xf>
    <xf numFmtId="0" fontId="181" fillId="0" borderId="0" xfId="0" applyFont="1">
      <alignment vertical="center"/>
    </xf>
    <xf numFmtId="0" fontId="182" fillId="0" borderId="0" xfId="1" applyFont="1" applyAlignment="1" applyProtection="1">
      <alignment vertical="center"/>
    </xf>
    <xf numFmtId="0" fontId="183" fillId="21" borderId="0" xfId="0" applyFont="1" applyFill="1">
      <alignment vertical="center"/>
    </xf>
    <xf numFmtId="0" fontId="0" fillId="21" borderId="0" xfId="0" applyFill="1">
      <alignment vertical="center"/>
    </xf>
    <xf numFmtId="0" fontId="181" fillId="21" borderId="0" xfId="0" applyFont="1" applyFill="1">
      <alignment vertical="center"/>
    </xf>
    <xf numFmtId="0" fontId="71" fillId="48" borderId="0" xfId="0" applyFont="1" applyFill="1" applyAlignment="1">
      <alignment horizontal="left" vertical="top" wrapText="1" inden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FF99FF"/>
      <color rgb="FFFAFEC2"/>
      <color rgb="FF00CC00"/>
      <color rgb="FF3399FF"/>
      <color rgb="FFFFCC00"/>
      <color rgb="FFCC00FF"/>
      <color rgb="FF66CCFF"/>
      <color rgb="FFD4F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'41　感染症統計'!$A$7</c:f>
              <c:strCache>
                <c:ptCount val="1"/>
                <c:pt idx="0">
                  <c:v>2023年</c:v>
                </c:pt>
              </c:strCache>
            </c:strRef>
          </c:tx>
          <c:spPr>
            <a:ln w="63500" cap="rnd">
              <a:solidFill>
                <a:srgbClr val="FF0000"/>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感染症統計'!$B$7:$J$7</c:f>
              <c:numCache>
                <c:formatCode>#,##0_ </c:formatCode>
                <c:ptCount val="9"/>
                <c:pt idx="0" formatCode="General">
                  <c:v>82</c:v>
                </c:pt>
                <c:pt idx="1">
                  <c:v>62</c:v>
                </c:pt>
                <c:pt idx="2">
                  <c:v>99</c:v>
                </c:pt>
                <c:pt idx="3">
                  <c:v>112</c:v>
                </c:pt>
                <c:pt idx="4" formatCode="General">
                  <c:v>224</c:v>
                </c:pt>
                <c:pt idx="5" formatCode="General">
                  <c:v>524</c:v>
                </c:pt>
                <c:pt idx="6" formatCode="General">
                  <c:v>521</c:v>
                </c:pt>
                <c:pt idx="7">
                  <c:v>763</c:v>
                </c:pt>
                <c:pt idx="8">
                  <c:v>452</c:v>
                </c:pt>
              </c:numCache>
            </c:numRef>
          </c:val>
          <c:smooth val="0"/>
          <c:extLst>
            <c:ext xmlns:c16="http://schemas.microsoft.com/office/drawing/2014/chart" uri="{C3380CC4-5D6E-409C-BE32-E72D297353CC}">
              <c16:uniqueId val="{00000000-EF25-4824-8530-875CCEE0B185}"/>
            </c:ext>
          </c:extLst>
        </c:ser>
        <c:ser>
          <c:idx val="7"/>
          <c:order val="1"/>
          <c:tx>
            <c:strRef>
              <c:f>'41　感染症統計'!$A$8</c:f>
              <c:strCache>
                <c:ptCount val="1"/>
                <c:pt idx="0">
                  <c:v>2022年</c:v>
                </c:pt>
              </c:strCache>
            </c:strRef>
          </c:tx>
          <c:spPr>
            <a:ln w="25400" cap="rnd">
              <a:solidFill>
                <a:schemeClr val="accent6">
                  <a:lumMod val="75000"/>
                </a:schemeClr>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'41　感染症統計'!$A$9</c:f>
              <c:strCache>
                <c:ptCount val="1"/>
                <c:pt idx="0">
                  <c:v>2021年</c:v>
                </c:pt>
              </c:strCache>
            </c:strRef>
          </c:tx>
          <c:spPr>
            <a:ln w="28575" cap="rnd">
              <a:solidFill>
                <a:schemeClr val="accent6"/>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'41　感染症統計'!$A$10</c:f>
              <c:strCache>
                <c:ptCount val="1"/>
                <c:pt idx="0">
                  <c:v>2020年</c:v>
                </c:pt>
              </c:strCache>
            </c:strRef>
          </c:tx>
          <c:spPr>
            <a:ln w="12700" cap="rnd">
              <a:solidFill>
                <a:srgbClr val="FF0066"/>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'41　感染症統計'!$A$11</c:f>
              <c:strCache>
                <c:ptCount val="1"/>
                <c:pt idx="0">
                  <c:v>2019年</c:v>
                </c:pt>
              </c:strCache>
            </c:strRef>
          </c:tx>
          <c:spPr>
            <a:ln w="19050" cap="rnd">
              <a:solidFill>
                <a:srgbClr val="0070C0"/>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'41　感染症統計'!$A$12</c:f>
              <c:strCache>
                <c:ptCount val="1"/>
                <c:pt idx="0">
                  <c:v>2018年</c:v>
                </c:pt>
              </c:strCache>
            </c:strRef>
          </c:tx>
          <c:spPr>
            <a:ln w="12700" cap="rnd">
              <a:solidFill>
                <a:schemeClr val="accent4"/>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'41　感染症統計'!$A$13</c:f>
              <c:strCache>
                <c:ptCount val="1"/>
                <c:pt idx="0">
                  <c:v>2017年</c:v>
                </c:pt>
              </c:strCache>
            </c:strRef>
          </c:tx>
          <c:spPr>
            <a:ln w="12700" cap="rnd">
              <a:solidFill>
                <a:schemeClr val="accent5"/>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'41　感染症統計'!$A$14</c:f>
              <c:strCache>
                <c:ptCount val="1"/>
                <c:pt idx="0">
                  <c:v>2016年</c:v>
                </c:pt>
              </c:strCache>
            </c:strRef>
          </c:tx>
          <c:spPr>
            <a:ln w="12700" cap="rnd">
              <a:solidFill>
                <a:schemeClr val="tx2"/>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'41　感染症統計'!$A$15</c:f>
              <c:strCache>
                <c:ptCount val="1"/>
                <c:pt idx="0">
                  <c:v>2015年</c:v>
                </c:pt>
              </c:strCache>
            </c:strRef>
          </c:tx>
          <c:spPr>
            <a:ln w="28575" cap="rnd">
              <a:solidFill>
                <a:schemeClr val="accent3">
                  <a:lumMod val="60000"/>
                </a:schemeClr>
              </a:solidFill>
              <a:round/>
            </a:ln>
            <a:effectLst/>
          </c:spPr>
          <c:marker>
            <c:symbol val="none"/>
          </c:marker>
          <c:cat>
            <c:multiLvlStrRef>
              <c:f>'41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763 </c:v>
                  </c:pt>
                  <c:pt idx="9">
                    <c:v>452 </c:v>
                  </c:pt>
                  <c:pt idx="10">
                    <c:v>167 </c:v>
                  </c:pt>
                </c:lvl>
              </c:multiLvlStrCache>
            </c:multiLvlStrRef>
          </c:cat>
          <c:val>
            <c:numRef>
              <c:f>'41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'41　感染症統計'!$P$7</c:f>
              <c:strCache>
                <c:ptCount val="1"/>
                <c:pt idx="0">
                  <c:v>2023年</c:v>
                </c:pt>
              </c:strCache>
            </c:strRef>
          </c:tx>
          <c:spPr>
            <a:ln w="63500" cap="rnd">
              <a:solidFill>
                <a:srgbClr val="FF0000"/>
              </a:solidFill>
              <a:round/>
            </a:ln>
            <a:effectLst/>
          </c:spPr>
          <c:marker>
            <c:symbol val="none"/>
          </c:marker>
          <c:val>
            <c:numRef>
              <c:f>'41　感染症統計'!$Q$7:$AB$7</c:f>
              <c:numCache>
                <c:formatCode>#,##0_ </c:formatCode>
                <c:ptCount val="12"/>
                <c:pt idx="0" formatCode="General">
                  <c:v>1</c:v>
                </c:pt>
                <c:pt idx="1">
                  <c:v>1</c:v>
                </c:pt>
                <c:pt idx="2">
                  <c:v>4</c:v>
                </c:pt>
                <c:pt idx="3">
                  <c:v>2</c:v>
                </c:pt>
                <c:pt idx="4">
                  <c:v>2</c:v>
                </c:pt>
                <c:pt idx="5">
                  <c:v>7</c:v>
                </c:pt>
                <c:pt idx="6">
                  <c:v>7</c:v>
                </c:pt>
                <c:pt idx="7">
                  <c:v>3</c:v>
                </c:pt>
                <c:pt idx="8">
                  <c:v>1</c:v>
                </c:pt>
                <c:pt idx="9">
                  <c:v>3</c:v>
                </c:pt>
              </c:numCache>
            </c:numRef>
          </c:val>
          <c:smooth val="0"/>
          <c:extLst>
            <c:ext xmlns:c16="http://schemas.microsoft.com/office/drawing/2014/chart" uri="{C3380CC4-5D6E-409C-BE32-E72D297353CC}">
              <c16:uniqueId val="{00000000-691A-4A61-BF12-3A5977548A2F}"/>
            </c:ext>
          </c:extLst>
        </c:ser>
        <c:ser>
          <c:idx val="7"/>
          <c:order val="1"/>
          <c:tx>
            <c:strRef>
              <c:f>'41　感染症統計'!$P$8</c:f>
              <c:strCache>
                <c:ptCount val="1"/>
                <c:pt idx="0">
                  <c:v>2022年</c:v>
                </c:pt>
              </c:strCache>
            </c:strRef>
          </c:tx>
          <c:spPr>
            <a:ln w="25400" cap="rnd">
              <a:solidFill>
                <a:schemeClr val="accent6">
                  <a:lumMod val="75000"/>
                </a:schemeClr>
              </a:solidFill>
              <a:round/>
            </a:ln>
            <a:effectLst/>
          </c:spPr>
          <c:marker>
            <c:symbol val="none"/>
          </c:marker>
          <c:val>
            <c:numRef>
              <c:f>'41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'41　感染症統計'!$P$9</c:f>
              <c:strCache>
                <c:ptCount val="1"/>
                <c:pt idx="0">
                  <c:v>2021年</c:v>
                </c:pt>
              </c:strCache>
            </c:strRef>
          </c:tx>
          <c:spPr>
            <a:ln w="28575" cap="rnd">
              <a:solidFill>
                <a:srgbClr val="FF0066"/>
              </a:solidFill>
              <a:round/>
            </a:ln>
            <a:effectLst/>
          </c:spPr>
          <c:marker>
            <c:symbol val="none"/>
          </c:marker>
          <c:val>
            <c:numRef>
              <c:f>'41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'41　感染症統計'!$P$10</c:f>
              <c:strCache>
                <c:ptCount val="1"/>
                <c:pt idx="0">
                  <c:v>2020年</c:v>
                </c:pt>
              </c:strCache>
            </c:strRef>
          </c:tx>
          <c:spPr>
            <a:ln w="28575" cap="rnd">
              <a:solidFill>
                <a:schemeClr val="accent2"/>
              </a:solidFill>
              <a:round/>
            </a:ln>
            <a:effectLst/>
          </c:spPr>
          <c:marker>
            <c:symbol val="none"/>
          </c:marker>
          <c:val>
            <c:numRef>
              <c:f>'41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'41　感染症統計'!$P$11</c:f>
              <c:strCache>
                <c:ptCount val="1"/>
                <c:pt idx="0">
                  <c:v>2019年</c:v>
                </c:pt>
              </c:strCache>
            </c:strRef>
          </c:tx>
          <c:spPr>
            <a:ln w="28575" cap="rnd">
              <a:solidFill>
                <a:schemeClr val="accent3">
                  <a:lumMod val="50000"/>
                </a:schemeClr>
              </a:solidFill>
              <a:round/>
            </a:ln>
            <a:effectLst/>
          </c:spPr>
          <c:marker>
            <c:symbol val="none"/>
          </c:marker>
          <c:val>
            <c:numRef>
              <c:f>'41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'41　感染症統計'!$P$12</c:f>
              <c:strCache>
                <c:ptCount val="1"/>
                <c:pt idx="0">
                  <c:v>2018年</c:v>
                </c:pt>
              </c:strCache>
            </c:strRef>
          </c:tx>
          <c:spPr>
            <a:ln w="28575" cap="rnd">
              <a:solidFill>
                <a:schemeClr val="accent4">
                  <a:lumMod val="75000"/>
                </a:schemeClr>
              </a:solidFill>
              <a:round/>
            </a:ln>
            <a:effectLst/>
          </c:spPr>
          <c:marker>
            <c:symbol val="none"/>
          </c:marker>
          <c:val>
            <c:numRef>
              <c:f>'41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'41　感染症統計'!$P$13</c:f>
              <c:strCache>
                <c:ptCount val="1"/>
                <c:pt idx="0">
                  <c:v>2017年</c:v>
                </c:pt>
              </c:strCache>
            </c:strRef>
          </c:tx>
          <c:spPr>
            <a:ln w="28575" cap="rnd">
              <a:solidFill>
                <a:schemeClr val="accent5"/>
              </a:solidFill>
              <a:round/>
            </a:ln>
            <a:effectLst/>
          </c:spPr>
          <c:marker>
            <c:symbol val="none"/>
          </c:marker>
          <c:val>
            <c:numRef>
              <c:f>'41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'41　感染症統計'!$P$14</c:f>
              <c:strCache>
                <c:ptCount val="1"/>
                <c:pt idx="0">
                  <c:v>2016年</c:v>
                </c:pt>
              </c:strCache>
            </c:strRef>
          </c:tx>
          <c:spPr>
            <a:ln w="28575" cap="rnd">
              <a:solidFill>
                <a:srgbClr val="3399FF"/>
              </a:solidFill>
              <a:round/>
            </a:ln>
            <a:effectLst/>
          </c:spPr>
          <c:marker>
            <c:symbol val="none"/>
          </c:marker>
          <c:val>
            <c:numRef>
              <c:f>'41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gif"/><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307730</xdr:colOff>
      <xdr:row>0</xdr:row>
      <xdr:rowOff>131885</xdr:rowOff>
    </xdr:from>
    <xdr:to>
      <xdr:col>17</xdr:col>
      <xdr:colOff>588065</xdr:colOff>
      <xdr:row>35</xdr:row>
      <xdr:rowOff>16565</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31885"/>
          <a:ext cx="9001922" cy="634511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41413</xdr:colOff>
      <xdr:row>0</xdr:row>
      <xdr:rowOff>132522</xdr:rowOff>
    </xdr:from>
    <xdr:to>
      <xdr:col>25</xdr:col>
      <xdr:colOff>422413</xdr:colOff>
      <xdr:row>35</xdr:row>
      <xdr:rowOff>8282</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9375913" y="132522"/>
          <a:ext cx="4671391" cy="633619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347870</xdr:colOff>
      <xdr:row>0</xdr:row>
      <xdr:rowOff>173934</xdr:rowOff>
    </xdr:from>
    <xdr:to>
      <xdr:col>17</xdr:col>
      <xdr:colOff>550076</xdr:colOff>
      <xdr:row>15</xdr:row>
      <xdr:rowOff>70496</xdr:rowOff>
    </xdr:to>
    <xdr:pic>
      <xdr:nvPicPr>
        <xdr:cNvPr id="2" name="図 1">
          <a:extLst>
            <a:ext uri="{FF2B5EF4-FFF2-40B4-BE49-F238E27FC236}">
              <a16:creationId xmlns:a16="http://schemas.microsoft.com/office/drawing/2014/main" id="{7F21CCBB-8CBD-3F4F-E159-2A8F9AE2E52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47870" y="173934"/>
          <a:ext cx="8923793" cy="3002540"/>
        </a:xfrm>
        <a:prstGeom prst="rect">
          <a:avLst/>
        </a:prstGeom>
      </xdr:spPr>
    </xdr:pic>
    <xdr:clientData/>
  </xdr:twoCellAnchor>
  <xdr:twoCellAnchor editAs="oneCell">
    <xdr:from>
      <xdr:col>0</xdr:col>
      <xdr:colOff>347869</xdr:colOff>
      <xdr:row>15</xdr:row>
      <xdr:rowOff>91109</xdr:rowOff>
    </xdr:from>
    <xdr:to>
      <xdr:col>17</xdr:col>
      <xdr:colOff>546651</xdr:colOff>
      <xdr:row>34</xdr:row>
      <xdr:rowOff>163947</xdr:rowOff>
    </xdr:to>
    <xdr:pic>
      <xdr:nvPicPr>
        <xdr:cNvPr id="3" name="図 2">
          <a:extLst>
            <a:ext uri="{FF2B5EF4-FFF2-40B4-BE49-F238E27FC236}">
              <a16:creationId xmlns:a16="http://schemas.microsoft.com/office/drawing/2014/main" id="{C0CA899B-AEFE-FD2E-C312-0A34219CB241}"/>
            </a:ext>
          </a:extLst>
        </xdr:cNvPr>
        <xdr:cNvPicPr>
          <a:picLocks noChangeAspect="1"/>
        </xdr:cNvPicPr>
      </xdr:nvPicPr>
      <xdr:blipFill>
        <a:blip xmlns:r="http://schemas.openxmlformats.org/officeDocument/2006/relationships" r:embed="rId2"/>
        <a:stretch>
          <a:fillRect/>
        </a:stretch>
      </xdr:blipFill>
      <xdr:spPr>
        <a:xfrm>
          <a:off x="347869" y="3197087"/>
          <a:ext cx="8920369" cy="3261643"/>
        </a:xfrm>
        <a:prstGeom prst="rect">
          <a:avLst/>
        </a:prstGeom>
      </xdr:spPr>
    </xdr:pic>
    <xdr:clientData/>
  </xdr:twoCellAnchor>
  <xdr:twoCellAnchor editAs="oneCell">
    <xdr:from>
      <xdr:col>18</xdr:col>
      <xdr:colOff>66261</xdr:colOff>
      <xdr:row>0</xdr:row>
      <xdr:rowOff>149086</xdr:rowOff>
    </xdr:from>
    <xdr:to>
      <xdr:col>25</xdr:col>
      <xdr:colOff>389283</xdr:colOff>
      <xdr:row>35</xdr:row>
      <xdr:rowOff>2246</xdr:rowOff>
    </xdr:to>
    <xdr:pic>
      <xdr:nvPicPr>
        <xdr:cNvPr id="4" name="図 3">
          <a:extLst>
            <a:ext uri="{FF2B5EF4-FFF2-40B4-BE49-F238E27FC236}">
              <a16:creationId xmlns:a16="http://schemas.microsoft.com/office/drawing/2014/main" id="{06BBA235-61B7-EA27-C1DA-6336EF6D05F8}"/>
            </a:ext>
          </a:extLst>
        </xdr:cNvPr>
        <xdr:cNvPicPr>
          <a:picLocks noChangeAspect="1"/>
        </xdr:cNvPicPr>
      </xdr:nvPicPr>
      <xdr:blipFill>
        <a:blip xmlns:r="http://schemas.openxmlformats.org/officeDocument/2006/relationships" r:embed="rId3"/>
        <a:stretch>
          <a:fillRect/>
        </a:stretch>
      </xdr:blipFill>
      <xdr:spPr>
        <a:xfrm>
          <a:off x="9400761" y="149086"/>
          <a:ext cx="4613413" cy="63135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3</xdr:row>
      <xdr:rowOff>213360</xdr:rowOff>
    </xdr:from>
    <xdr:to>
      <xdr:col>13</xdr:col>
      <xdr:colOff>160020</xdr:colOff>
      <xdr:row>18</xdr:row>
      <xdr:rowOff>15240</xdr:rowOff>
    </xdr:to>
    <xdr:pic>
      <xdr:nvPicPr>
        <xdr:cNvPr id="13" name="図 12" descr="感染性胃腸炎患者報告数　直近5シーズン">
          <a:extLst>
            <a:ext uri="{FF2B5EF4-FFF2-40B4-BE49-F238E27FC236}">
              <a16:creationId xmlns:a16="http://schemas.microsoft.com/office/drawing/2014/main" id="{917126B1-CF1E-A907-2650-EAC61B51D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82980"/>
          <a:ext cx="735330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2.62</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22429"/>
            <a:gd name="adj6" fmla="val -14960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1265644</xdr:colOff>
      <xdr:row>15</xdr:row>
      <xdr:rowOff>7620</xdr:rowOff>
    </xdr:from>
    <xdr:to>
      <xdr:col>7</xdr:col>
      <xdr:colOff>1588462</xdr:colOff>
      <xdr:row>16</xdr:row>
      <xdr:rowOff>144780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799544" y="289560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0</xdr:rowOff>
    </xdr:from>
    <xdr:to>
      <xdr:col>8</xdr:col>
      <xdr:colOff>304800</xdr:colOff>
      <xdr:row>15</xdr:row>
      <xdr:rowOff>32384</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FC6DE9F-6A8D-4FF4-B6E9-936C34FA7DE6}"/>
            </a:ext>
          </a:extLst>
        </xdr:cNvPr>
        <xdr:cNvSpPr>
          <a:spLocks noChangeAspect="1" noChangeArrowheads="1"/>
        </xdr:cNvSpPr>
      </xdr:nvSpPr>
      <xdr:spPr bwMode="auto">
        <a:xfrm>
          <a:off x="4655820" y="4008120"/>
          <a:ext cx="304800" cy="299084"/>
        </a:xfrm>
        <a:prstGeom prst="rect">
          <a:avLst/>
        </a:prstGeom>
        <a:noFill/>
        <a:ln w="9525">
          <a:noFill/>
          <a:miter lim="800000"/>
          <a:headEnd/>
          <a:tailEnd/>
        </a:ln>
      </xdr:spPr>
    </xdr:sp>
    <xdr:clientData/>
  </xdr:twoCellAnchor>
  <xdr:twoCellAnchor>
    <xdr:from>
      <xdr:col>5</xdr:col>
      <xdr:colOff>72390</xdr:colOff>
      <xdr:row>7</xdr:row>
      <xdr:rowOff>20955</xdr:rowOff>
    </xdr:from>
    <xdr:to>
      <xdr:col>6</xdr:col>
      <xdr:colOff>300990</xdr:colOff>
      <xdr:row>10</xdr:row>
      <xdr:rowOff>97155</xdr:rowOff>
    </xdr:to>
    <xdr:sp macro="" textlink="">
      <xdr:nvSpPr>
        <xdr:cNvPr id="3" name="右矢印 2">
          <a:extLst>
            <a:ext uri="{FF2B5EF4-FFF2-40B4-BE49-F238E27FC236}">
              <a16:creationId xmlns:a16="http://schemas.microsoft.com/office/drawing/2014/main" id="{D373CB62-0713-4BCA-ADFB-4572071BB981}"/>
            </a:ext>
          </a:extLst>
        </xdr:cNvPr>
        <xdr:cNvSpPr/>
      </xdr:nvSpPr>
      <xdr:spPr>
        <a:xfrm>
          <a:off x="2876550" y="1925955"/>
          <a:ext cx="845820" cy="1150620"/>
        </a:xfrm>
        <a:prstGeom prst="rightArrow">
          <a:avLst/>
        </a:prstGeom>
        <a:ln w="15875">
          <a:solidFill>
            <a:schemeClr val="bg1">
              <a:lumMod val="50000"/>
            </a:schemeClr>
          </a:solidFill>
        </a:ln>
        <a:effectLst>
          <a:outerShdw blurRad="127000" dir="3240000" sx="104000" sy="104000" algn="tl" rotWithShape="0">
            <a:schemeClr val="bg1">
              <a:alpha val="80000"/>
            </a:schemeClr>
          </a:outerShdw>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ja-JP" altLang="en-US"/>
        </a:p>
      </xdr:txBody>
    </xdr:sp>
    <xdr:clientData/>
  </xdr:twoCellAnchor>
  <xdr:twoCellAnchor editAs="oneCell">
    <xdr:from>
      <xdr:col>0</xdr:col>
      <xdr:colOff>174257</xdr:colOff>
      <xdr:row>5</xdr:row>
      <xdr:rowOff>19851</xdr:rowOff>
    </xdr:from>
    <xdr:to>
      <xdr:col>4</xdr:col>
      <xdr:colOff>513251</xdr:colOff>
      <xdr:row>12</xdr:row>
      <xdr:rowOff>72189</xdr:rowOff>
    </xdr:to>
    <xdr:pic>
      <xdr:nvPicPr>
        <xdr:cNvPr id="4" name="Picture 535" descr="無題">
          <a:extLst>
            <a:ext uri="{FF2B5EF4-FFF2-40B4-BE49-F238E27FC236}">
              <a16:creationId xmlns:a16="http://schemas.microsoft.com/office/drawing/2014/main" id="{3D77499C-53F7-447E-A10D-084D4F5E7E32}"/>
            </a:ext>
          </a:extLst>
        </xdr:cNvPr>
        <xdr:cNvPicPr>
          <a:picLocks noChangeAspect="1" noChangeArrowheads="1"/>
        </xdr:cNvPicPr>
      </xdr:nvPicPr>
      <xdr:blipFill>
        <a:blip xmlns:r="http://schemas.openxmlformats.org/officeDocument/2006/relationships" r:embed="rId2" cstate="print"/>
        <a:srcRect l="3723" t="5881" r="55847" b="27441"/>
        <a:stretch>
          <a:fillRect/>
        </a:stretch>
      </xdr:blipFill>
      <xdr:spPr bwMode="auto">
        <a:xfrm>
          <a:off x="174257" y="1315251"/>
          <a:ext cx="2525934" cy="236881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606135</xdr:colOff>
      <xdr:row>1</xdr:row>
      <xdr:rowOff>21090</xdr:rowOff>
    </xdr:from>
    <xdr:to>
      <xdr:col>11</xdr:col>
      <xdr:colOff>25976</xdr:colOff>
      <xdr:row>28</xdr:row>
      <xdr:rowOff>33882</xdr:rowOff>
    </xdr:to>
    <xdr:pic>
      <xdr:nvPicPr>
        <xdr:cNvPr id="2" name="図 1">
          <a:extLst>
            <a:ext uri="{FF2B5EF4-FFF2-40B4-BE49-F238E27FC236}">
              <a16:creationId xmlns:a16="http://schemas.microsoft.com/office/drawing/2014/main" id="{DEA381F1-E347-59D2-8889-37B923FE46C9}"/>
            </a:ext>
          </a:extLst>
        </xdr:cNvPr>
        <xdr:cNvPicPr>
          <a:picLocks noChangeAspect="1"/>
        </xdr:cNvPicPr>
      </xdr:nvPicPr>
      <xdr:blipFill>
        <a:blip xmlns:r="http://schemas.openxmlformats.org/officeDocument/2006/relationships" r:embed="rId1"/>
        <a:stretch>
          <a:fillRect/>
        </a:stretch>
      </xdr:blipFill>
      <xdr:spPr>
        <a:xfrm>
          <a:off x="606135" y="185613"/>
          <a:ext cx="6087341" cy="4454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113407</xdr:colOff>
      <xdr:row>14</xdr:row>
      <xdr:rowOff>53340</xdr:rowOff>
    </xdr:from>
    <xdr:to>
      <xdr:col>2</xdr:col>
      <xdr:colOff>4625791</xdr:colOff>
      <xdr:row>32</xdr:row>
      <xdr:rowOff>162753</xdr:rowOff>
    </xdr:to>
    <xdr:pic>
      <xdr:nvPicPr>
        <xdr:cNvPr id="3" name="図 2">
          <a:extLst>
            <a:ext uri="{FF2B5EF4-FFF2-40B4-BE49-F238E27FC236}">
              <a16:creationId xmlns:a16="http://schemas.microsoft.com/office/drawing/2014/main" id="{0D681CA8-D49A-7496-BDDE-6413AC6314F9}"/>
            </a:ext>
          </a:extLst>
        </xdr:cNvPr>
        <xdr:cNvPicPr>
          <a:picLocks noChangeAspect="1"/>
        </xdr:cNvPicPr>
      </xdr:nvPicPr>
      <xdr:blipFill>
        <a:blip xmlns:r="http://schemas.openxmlformats.org/officeDocument/2006/relationships" r:embed="rId2"/>
        <a:stretch>
          <a:fillRect/>
        </a:stretch>
      </xdr:blipFill>
      <xdr:spPr>
        <a:xfrm>
          <a:off x="2220113" y="6938234"/>
          <a:ext cx="4512384" cy="32649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23</xdr:col>
      <xdr:colOff>279400</xdr:colOff>
      <xdr:row>45</xdr:row>
      <xdr:rowOff>50800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3944386"/>
          <a:ext cx="2588846" cy="383648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8</xdr:col>
      <xdr:colOff>414867</xdr:colOff>
      <xdr:row>40</xdr:row>
      <xdr:rowOff>160867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3940334"/>
          <a:ext cx="2271455" cy="3103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ja-aichiama.com/wp-content/uploads/news051016.pdf" TargetMode="External"/><Relationship Id="rId2" Type="http://schemas.openxmlformats.org/officeDocument/2006/relationships/hyperlink" Target="https://www.city.matsuyama.ehime.jp/kurashi/kurashi/shohisha/toukei/zannryuunouyaku.files/R5.8zanryu.pdf" TargetMode="External"/><Relationship Id="rId1" Type="http://schemas.openxmlformats.org/officeDocument/2006/relationships/hyperlink" Target="https://news.biglobe.ne.jp/economy/1018/ym_231018_3657048714.html" TargetMode="External"/><Relationship Id="rId6" Type="http://schemas.openxmlformats.org/officeDocument/2006/relationships/printerSettings" Target="../printerSettings/printerSettings11.bin"/><Relationship Id="rId5" Type="http://schemas.openxmlformats.org/officeDocument/2006/relationships/hyperlink" Target="https://www.recall-plus.jp/info/47663" TargetMode="External"/><Relationship Id="rId4" Type="http://schemas.openxmlformats.org/officeDocument/2006/relationships/hyperlink" Target="https://pssj2.jp/2015/journal/26/26j-253.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dig.tbs.co.jp/articles/-/788009" TargetMode="External"/><Relationship Id="rId3" Type="http://schemas.openxmlformats.org/officeDocument/2006/relationships/hyperlink" Target="https://www.minyu-net.com/news/news/FM20231021-813610.php" TargetMode="External"/><Relationship Id="rId7" Type="http://schemas.openxmlformats.org/officeDocument/2006/relationships/hyperlink" Target="https://news.livedoor.com/article/detail/25199082/" TargetMode="External"/><Relationship Id="rId12" Type="http://schemas.openxmlformats.org/officeDocument/2006/relationships/printerSettings" Target="../printerSettings/printerSettings5.bin"/><Relationship Id="rId2" Type="http://schemas.openxmlformats.org/officeDocument/2006/relationships/hyperlink" Target="https://news.yahoo.co.jp/articles/5d596b8423c72933ff0e4ab8fe299026a407a72e" TargetMode="External"/><Relationship Id="rId1" Type="http://schemas.openxmlformats.org/officeDocument/2006/relationships/hyperlink" Target="https://bunpone.com/?p=2171" TargetMode="External"/><Relationship Id="rId6" Type="http://schemas.openxmlformats.org/officeDocument/2006/relationships/hyperlink" Target="https://www.pref.fukuoka.lg.jp/press-release/syokuchudoku20231019.html" TargetMode="External"/><Relationship Id="rId11" Type="http://schemas.openxmlformats.org/officeDocument/2006/relationships/hyperlink" Target="https://www.chunichi.co.jp/article/790260" TargetMode="External"/><Relationship Id="rId5" Type="http://schemas.openxmlformats.org/officeDocument/2006/relationships/hyperlink" Target="https://news.yahoo.co.jp/articles/d5cfdd20e71da46af7f8a4e66a8676bc00704127" TargetMode="External"/><Relationship Id="rId10" Type="http://schemas.openxmlformats.org/officeDocument/2006/relationships/hyperlink" Target="https://news.yahoo.co.jp/articles/2a265fe9900f2430e982e542e50a79f697ad9089" TargetMode="External"/><Relationship Id="rId4" Type="http://schemas.openxmlformats.org/officeDocument/2006/relationships/hyperlink" Target="https://news.yahoo.co.jp/articles/d5cfdd20e71da46af7f8a4e66a8676bc00704127" TargetMode="External"/><Relationship Id="rId9" Type="http://schemas.openxmlformats.org/officeDocument/2006/relationships/hyperlink" Target="https://news.yahoo.co.jp/articles/84e1bdba6db761530e74a64e524a6cadc16be2c9?source=sns&amp;dv=sp&amp;mid=other&amp;date=20231019&amp;ctg=loc&amp;bt=tw_u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youtube.com/watch?v=1k5J1-5EPko"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ews.nissyoku.co.jp/news/muto20230830061234136" TargetMode="External"/><Relationship Id="rId3" Type="http://schemas.openxmlformats.org/officeDocument/2006/relationships/hyperlink" Target="https://www.nikkei.com/article/DGXZQOUC10AZD0Q3A011C2000000/" TargetMode="External"/><Relationship Id="rId7" Type="http://schemas.openxmlformats.org/officeDocument/2006/relationships/hyperlink" Target="https://www.viet-jo.com/news/social/231013184737.html" TargetMode="External"/><Relationship Id="rId2" Type="http://schemas.openxmlformats.org/officeDocument/2006/relationships/hyperlink" Target="https://www.viet-jo.com/news/economy/231017182344.html" TargetMode="External"/><Relationship Id="rId1" Type="http://schemas.openxmlformats.org/officeDocument/2006/relationships/hyperlink" Target="https://www.jetro.go.jp/biz/areareports/2023/da8117880151a2c8.html" TargetMode="External"/><Relationship Id="rId6" Type="http://schemas.openxmlformats.org/officeDocument/2006/relationships/hyperlink" Target="https://madamefigaro.jp/series/paris-deco/231015-le-grand-mazarin.html" TargetMode="External"/><Relationship Id="rId5" Type="http://schemas.openxmlformats.org/officeDocument/2006/relationships/hyperlink" Target="https://www.jetro.go.jp/biznews/2023/10/2ccf185012d4be83.html" TargetMode="External"/><Relationship Id="rId4" Type="http://schemas.openxmlformats.org/officeDocument/2006/relationships/hyperlink" Target="https://www.jetro.go.jp/biznews/2023/10/6b02f9af0259bbac.html" TargetMode="External"/><Relationship Id="rId9"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topLeftCell="A4" zoomScaleNormal="100" workbookViewId="0">
      <selection activeCell="F23"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243</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26" t="s">
        <v>28</v>
      </c>
      <c r="B3" s="527"/>
      <c r="C3" s="527"/>
      <c r="D3" s="527"/>
      <c r="E3" s="527"/>
      <c r="F3" s="527"/>
      <c r="G3" s="527"/>
      <c r="H3" s="528"/>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181</v>
      </c>
      <c r="B10" s="172"/>
      <c r="C10" s="173"/>
      <c r="D10" s="173"/>
      <c r="E10" s="173"/>
      <c r="F10" s="173"/>
      <c r="G10" s="173"/>
      <c r="H10" s="173"/>
      <c r="I10" s="101"/>
    </row>
    <row r="11" spans="1:9" ht="15" customHeight="1">
      <c r="A11" s="360" t="s">
        <v>182</v>
      </c>
      <c r="B11" s="172"/>
      <c r="C11" s="173"/>
      <c r="D11" s="173"/>
      <c r="E11" s="173"/>
      <c r="F11" s="173"/>
      <c r="G11" s="173"/>
      <c r="H11" s="173"/>
      <c r="I11" s="101"/>
    </row>
    <row r="12" spans="1:9" ht="15" customHeight="1">
      <c r="A12" s="360" t="s">
        <v>183</v>
      </c>
      <c r="G12" s="173" t="s">
        <v>28</v>
      </c>
      <c r="H12" s="173"/>
      <c r="I12" s="101"/>
    </row>
    <row r="13" spans="1:9" ht="15" customHeight="1">
      <c r="A13" s="360"/>
      <c r="G13" s="173"/>
      <c r="H13" s="173"/>
      <c r="I13" s="101"/>
    </row>
    <row r="14" spans="1:9" ht="15" customHeight="1">
      <c r="A14" s="360" t="s">
        <v>184</v>
      </c>
      <c r="B14" s="172" t="str">
        <f>+'41　食中毒記事等 '!A2</f>
        <v>さいたま市緑区の小学校で集団食中毒か？58人が吐き気！福島県内で2泊3日の後！どこ？5年生・120人・集団感染症？</v>
      </c>
      <c r="C14" s="172"/>
      <c r="D14" s="174"/>
      <c r="E14" s="172"/>
      <c r="F14" s="175"/>
      <c r="G14" s="173"/>
      <c r="H14" s="173"/>
      <c r="I14" s="101"/>
    </row>
    <row r="15" spans="1:9" ht="15" customHeight="1">
      <c r="A15" s="360" t="s">
        <v>185</v>
      </c>
      <c r="B15" s="172" t="s">
        <v>186</v>
      </c>
      <c r="C15" s="172"/>
      <c r="D15" s="172" t="s">
        <v>187</v>
      </c>
      <c r="E15" s="172"/>
      <c r="F15" s="174">
        <f>+'41　ノロウイルス関連情報 '!G73</f>
        <v>2.62</v>
      </c>
      <c r="G15" s="172" t="str">
        <f>+'41　ノロウイルス関連情報 '!H73</f>
        <v>　：先週より</v>
      </c>
      <c r="H15" s="407">
        <f>+'41　ノロウイルス関連情報 '!I73</f>
        <v>-0.23999999999999977</v>
      </c>
      <c r="I15" s="101"/>
    </row>
    <row r="16" spans="1:9" s="113" customFormat="1" ht="15" customHeight="1">
      <c r="A16" s="176" t="s">
        <v>120</v>
      </c>
      <c r="B16" s="532" t="str">
        <f>+'41　残留農薬　等 '!A2</f>
        <v>青果物中の多成分残留農薬分析の簡便な前処理法</v>
      </c>
      <c r="C16" s="532"/>
      <c r="D16" s="532"/>
      <c r="E16" s="532"/>
      <c r="F16" s="532"/>
      <c r="G16" s="532"/>
      <c r="H16" s="177"/>
      <c r="I16" s="112"/>
    </row>
    <row r="17" spans="1:16" ht="15" customHeight="1">
      <c r="A17" s="171" t="s">
        <v>121</v>
      </c>
      <c r="B17" s="532" t="str">
        <f>+'41　食品表示'!A2</f>
        <v>【速報】表示制度の国際整合性議論　今年度末めどに大枠</v>
      </c>
      <c r="C17" s="532"/>
      <c r="D17" s="532"/>
      <c r="E17" s="532"/>
      <c r="F17" s="532"/>
      <c r="G17" s="532"/>
      <c r="H17" s="173"/>
      <c r="I17" s="101"/>
    </row>
    <row r="18" spans="1:16" ht="15" customHeight="1">
      <c r="A18" s="171" t="s">
        <v>122</v>
      </c>
      <c r="B18" s="173" t="str">
        <f>+'41　海外情報'!A2</f>
        <v xml:space="preserve">拡大するスイスの日本産酒類市場 | 地域・分析レポート - 海外ビジネス情報 - ジェトロ </v>
      </c>
      <c r="D18" s="173"/>
      <c r="E18" s="173"/>
      <c r="F18" s="173"/>
      <c r="G18" s="173"/>
      <c r="H18" s="173"/>
      <c r="I18" s="101"/>
    </row>
    <row r="19" spans="1:16" ht="15" customHeight="1">
      <c r="A19" s="178" t="s">
        <v>123</v>
      </c>
      <c r="B19" s="179" t="str">
        <f>+'41　海外情報'!A5</f>
        <v xml:space="preserve">韓国ハイト眞露、タイビン省に焼酎製造工場を建設へ - VIETJOベトナムニュース </v>
      </c>
      <c r="C19" s="529" t="s">
        <v>192</v>
      </c>
      <c r="D19" s="529"/>
      <c r="E19" s="529"/>
      <c r="F19" s="529"/>
      <c r="G19" s="529"/>
      <c r="H19" s="530"/>
      <c r="I19" s="101"/>
    </row>
    <row r="20" spans="1:16" ht="15" customHeight="1">
      <c r="A20" s="171" t="s">
        <v>124</v>
      </c>
      <c r="B20" s="172" t="str">
        <f>+'41　感染症統計'!A21</f>
        <v>※2023年 第41週（10/9～10/15） 現在</v>
      </c>
      <c r="C20" s="173"/>
      <c r="D20" s="172" t="s">
        <v>21</v>
      </c>
      <c r="E20" s="173"/>
      <c r="F20" s="173"/>
      <c r="G20" s="173"/>
      <c r="H20" s="173"/>
      <c r="I20" s="101"/>
    </row>
    <row r="21" spans="1:16" ht="15" customHeight="1">
      <c r="A21" s="171" t="s">
        <v>125</v>
      </c>
      <c r="B21" s="531" t="s">
        <v>236</v>
      </c>
      <c r="C21" s="531"/>
      <c r="D21" s="531"/>
      <c r="E21" s="531"/>
      <c r="F21" s="531"/>
      <c r="G21" s="531"/>
      <c r="H21" s="173"/>
      <c r="I21" s="101"/>
    </row>
    <row r="22" spans="1:16" ht="15" customHeight="1">
      <c r="A22" s="171" t="s">
        <v>163</v>
      </c>
      <c r="B22" s="286" t="str">
        <f>+'41 衛生訓話'!A2</f>
        <v>今週のお題　(清掃用具は吊り下げて風通し良く保管しましょう)</v>
      </c>
      <c r="C22" s="173"/>
      <c r="D22" s="173"/>
      <c r="E22" s="173"/>
      <c r="F22" s="180"/>
      <c r="G22" s="173"/>
      <c r="H22" s="173"/>
      <c r="I22" s="101"/>
    </row>
    <row r="23" spans="1:16" ht="15" customHeight="1">
      <c r="A23" s="171" t="s">
        <v>195</v>
      </c>
      <c r="B23" s="318" t="s">
        <v>232</v>
      </c>
      <c r="C23" s="173"/>
      <c r="D23" s="173"/>
      <c r="E23" s="173"/>
      <c r="F23" s="173" t="s">
        <v>21</v>
      </c>
      <c r="G23" s="173"/>
      <c r="H23" s="173"/>
      <c r="I23" s="101"/>
      <c r="P23" t="s">
        <v>173</v>
      </c>
    </row>
    <row r="24" spans="1:16" ht="15" customHeight="1">
      <c r="A24" s="171" t="s">
        <v>21</v>
      </c>
      <c r="C24" s="173"/>
      <c r="D24" s="173"/>
      <c r="E24" s="173"/>
      <c r="F24" s="173"/>
      <c r="G24" s="173"/>
      <c r="H24" s="173"/>
      <c r="I24" s="101"/>
      <c r="L24" t="s">
        <v>192</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33" t="s">
        <v>130</v>
      </c>
      <c r="B43" s="533"/>
      <c r="C43" s="533"/>
      <c r="D43" s="533"/>
      <c r="E43" s="533"/>
      <c r="F43" s="533"/>
      <c r="G43" s="533"/>
    </row>
    <row r="44" spans="1:9" ht="30.75" customHeight="1">
      <c r="A44" s="537" t="s">
        <v>131</v>
      </c>
      <c r="B44" s="537"/>
      <c r="C44" s="537"/>
      <c r="D44" s="537"/>
      <c r="E44" s="537"/>
      <c r="F44" s="537"/>
      <c r="G44" s="537"/>
    </row>
    <row r="45" spans="1:9" ht="15">
      <c r="A45" s="118"/>
    </row>
    <row r="46" spans="1:9" ht="69.75" customHeight="1">
      <c r="A46" s="535" t="s">
        <v>139</v>
      </c>
      <c r="B46" s="535"/>
      <c r="C46" s="535"/>
      <c r="D46" s="535"/>
      <c r="E46" s="535"/>
      <c r="F46" s="535"/>
      <c r="G46" s="535"/>
    </row>
    <row r="47" spans="1:9" ht="35.25" customHeight="1">
      <c r="A47" s="537" t="s">
        <v>132</v>
      </c>
      <c r="B47" s="537"/>
      <c r="C47" s="537"/>
      <c r="D47" s="537"/>
      <c r="E47" s="537"/>
      <c r="F47" s="537"/>
      <c r="G47" s="537"/>
    </row>
    <row r="48" spans="1:9" ht="59.25" customHeight="1">
      <c r="A48" s="535" t="s">
        <v>133</v>
      </c>
      <c r="B48" s="535"/>
      <c r="C48" s="535"/>
      <c r="D48" s="535"/>
      <c r="E48" s="535"/>
      <c r="F48" s="535"/>
      <c r="G48" s="535"/>
    </row>
    <row r="49" spans="1:7" ht="15">
      <c r="A49" s="119"/>
    </row>
    <row r="50" spans="1:7" ht="27.75" customHeight="1">
      <c r="A50" s="536" t="s">
        <v>134</v>
      </c>
      <c r="B50" s="536"/>
      <c r="C50" s="536"/>
      <c r="D50" s="536"/>
      <c r="E50" s="536"/>
      <c r="F50" s="536"/>
      <c r="G50" s="536"/>
    </row>
    <row r="51" spans="1:7" ht="53.25" customHeight="1">
      <c r="A51" s="534" t="s">
        <v>140</v>
      </c>
      <c r="B51" s="535"/>
      <c r="C51" s="535"/>
      <c r="D51" s="535"/>
      <c r="E51" s="535"/>
      <c r="F51" s="535"/>
      <c r="G51" s="535"/>
    </row>
    <row r="52" spans="1:7" ht="15">
      <c r="A52" s="119"/>
    </row>
    <row r="53" spans="1:7" ht="32.25" customHeight="1">
      <c r="A53" s="536" t="s">
        <v>135</v>
      </c>
      <c r="B53" s="536"/>
      <c r="C53" s="536"/>
      <c r="D53" s="536"/>
      <c r="E53" s="536"/>
      <c r="F53" s="536"/>
      <c r="G53" s="536"/>
    </row>
    <row r="54" spans="1:7" ht="15">
      <c r="A54" s="118"/>
    </row>
    <row r="55" spans="1:7" ht="87" customHeight="1">
      <c r="A55" s="534" t="s">
        <v>141</v>
      </c>
      <c r="B55" s="535"/>
      <c r="C55" s="535"/>
      <c r="D55" s="535"/>
      <c r="E55" s="535"/>
      <c r="F55" s="535"/>
      <c r="G55" s="535"/>
    </row>
    <row r="56" spans="1:7" ht="15">
      <c r="A56" s="119"/>
    </row>
    <row r="57" spans="1:7" ht="32.25" customHeight="1">
      <c r="A57" s="536" t="s">
        <v>136</v>
      </c>
      <c r="B57" s="536"/>
      <c r="C57" s="536"/>
      <c r="D57" s="536"/>
      <c r="E57" s="536"/>
      <c r="F57" s="536"/>
      <c r="G57" s="536"/>
    </row>
    <row r="58" spans="1:7" ht="29.25" customHeight="1">
      <c r="A58" s="535" t="s">
        <v>137</v>
      </c>
      <c r="B58" s="535"/>
      <c r="C58" s="535"/>
      <c r="D58" s="535"/>
      <c r="E58" s="535"/>
      <c r="F58" s="535"/>
      <c r="G58" s="535"/>
    </row>
    <row r="59" spans="1:7" ht="15">
      <c r="A59" s="119"/>
    </row>
    <row r="60" spans="1:7" s="113" customFormat="1" ht="110.25" customHeight="1">
      <c r="A60" s="538" t="s">
        <v>142</v>
      </c>
      <c r="B60" s="539"/>
      <c r="C60" s="539"/>
      <c r="D60" s="539"/>
      <c r="E60" s="539"/>
      <c r="F60" s="539"/>
      <c r="G60" s="539"/>
    </row>
    <row r="61" spans="1:7" ht="34.5" customHeight="1">
      <c r="A61" s="537" t="s">
        <v>138</v>
      </c>
      <c r="B61" s="537"/>
      <c r="C61" s="537"/>
      <c r="D61" s="537"/>
      <c r="E61" s="537"/>
      <c r="F61" s="537"/>
      <c r="G61" s="537"/>
    </row>
    <row r="62" spans="1:7" ht="114" customHeight="1">
      <c r="A62" s="534" t="s">
        <v>143</v>
      </c>
      <c r="B62" s="535"/>
      <c r="C62" s="535"/>
      <c r="D62" s="535"/>
      <c r="E62" s="535"/>
      <c r="F62" s="535"/>
      <c r="G62" s="535"/>
    </row>
    <row r="63" spans="1:7" ht="109.5" customHeight="1">
      <c r="A63" s="535"/>
      <c r="B63" s="535"/>
      <c r="C63" s="535"/>
      <c r="D63" s="535"/>
      <c r="E63" s="535"/>
      <c r="F63" s="535"/>
      <c r="G63" s="535"/>
    </row>
    <row r="64" spans="1:7" ht="15">
      <c r="A64" s="119"/>
    </row>
    <row r="65" spans="1:7" s="116" customFormat="1" ht="57.75" customHeight="1">
      <c r="A65" s="535"/>
      <c r="B65" s="535"/>
      <c r="C65" s="535"/>
      <c r="D65" s="535"/>
      <c r="E65" s="535"/>
      <c r="F65" s="535"/>
      <c r="G65" s="535"/>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8:N109"/>
  <sheetViews>
    <sheetView topLeftCell="A85" workbookViewId="0">
      <selection activeCell="M105" sqref="M105"/>
    </sheetView>
  </sheetViews>
  <sheetFormatPr defaultRowHeight="13.2"/>
  <cols>
    <col min="2" max="4" width="11" customWidth="1"/>
    <col min="5" max="7" width="12.109375" customWidth="1"/>
  </cols>
  <sheetData>
    <row r="8" spans="2:7">
      <c r="B8" s="486" t="s">
        <v>199</v>
      </c>
      <c r="C8" s="486"/>
    </row>
    <row r="9" spans="2:7">
      <c r="B9" s="665" t="s">
        <v>200</v>
      </c>
      <c r="C9" s="665"/>
      <c r="D9" s="665"/>
      <c r="E9" s="666" t="s">
        <v>201</v>
      </c>
      <c r="F9" s="666"/>
      <c r="G9" s="666"/>
    </row>
    <row r="10" spans="2:7">
      <c r="B10" s="487" t="s">
        <v>202</v>
      </c>
      <c r="C10" s="42" t="s">
        <v>202</v>
      </c>
      <c r="D10" s="42" t="s">
        <v>203</v>
      </c>
      <c r="E10" s="487" t="s">
        <v>202</v>
      </c>
      <c r="F10" s="42" t="s">
        <v>202</v>
      </c>
      <c r="G10" s="42" t="s">
        <v>203</v>
      </c>
    </row>
    <row r="11" spans="2:7">
      <c r="B11" s="487" t="s">
        <v>204</v>
      </c>
      <c r="C11" s="42" t="s">
        <v>205</v>
      </c>
      <c r="D11" s="42" t="s">
        <v>206</v>
      </c>
      <c r="E11" s="487" t="s">
        <v>204</v>
      </c>
      <c r="F11" s="42" t="s">
        <v>205</v>
      </c>
      <c r="G11" s="42" t="s">
        <v>206</v>
      </c>
    </row>
    <row r="12" spans="2:7">
      <c r="B12" s="90">
        <v>6344</v>
      </c>
      <c r="C12" s="1">
        <v>3488</v>
      </c>
      <c r="D12" s="1">
        <v>2856</v>
      </c>
      <c r="E12">
        <v>27614</v>
      </c>
      <c r="F12">
        <v>13597</v>
      </c>
      <c r="G12">
        <v>14017</v>
      </c>
    </row>
    <row r="15" spans="2:7">
      <c r="B15" s="486" t="s">
        <v>207</v>
      </c>
      <c r="C15" s="486"/>
    </row>
    <row r="16" spans="2:7">
      <c r="B16" s="665" t="s">
        <v>200</v>
      </c>
      <c r="C16" s="665"/>
      <c r="D16" s="665"/>
      <c r="E16" s="666" t="s">
        <v>201</v>
      </c>
      <c r="F16" s="666"/>
      <c r="G16" s="666"/>
    </row>
    <row r="17" spans="2:7">
      <c r="B17" s="487" t="s">
        <v>202</v>
      </c>
      <c r="C17" s="42" t="s">
        <v>202</v>
      </c>
      <c r="D17" s="42" t="s">
        <v>203</v>
      </c>
      <c r="E17" s="487" t="s">
        <v>202</v>
      </c>
      <c r="F17" s="42" t="s">
        <v>202</v>
      </c>
      <c r="G17" s="42" t="s">
        <v>203</v>
      </c>
    </row>
    <row r="18" spans="2:7">
      <c r="B18" s="487" t="s">
        <v>204</v>
      </c>
      <c r="C18" s="42" t="s">
        <v>205</v>
      </c>
      <c r="D18" s="42" t="s">
        <v>206</v>
      </c>
      <c r="E18" s="487" t="s">
        <v>204</v>
      </c>
      <c r="F18" s="42" t="s">
        <v>205</v>
      </c>
      <c r="G18" s="42" t="s">
        <v>206</v>
      </c>
    </row>
    <row r="19" spans="2:7">
      <c r="B19">
        <v>5896</v>
      </c>
      <c r="C19">
        <v>3193</v>
      </c>
      <c r="D19">
        <v>2703</v>
      </c>
      <c r="E19">
        <v>30255</v>
      </c>
      <c r="F19">
        <v>14924</v>
      </c>
      <c r="G19">
        <v>15331</v>
      </c>
    </row>
    <row r="22" spans="2:7">
      <c r="B22" s="486" t="s">
        <v>208</v>
      </c>
      <c r="C22" s="486"/>
    </row>
    <row r="23" spans="2:7">
      <c r="B23" s="665" t="s">
        <v>200</v>
      </c>
      <c r="C23" s="665"/>
      <c r="D23" s="665"/>
      <c r="E23" s="666" t="s">
        <v>201</v>
      </c>
      <c r="F23" s="666"/>
      <c r="G23" s="666"/>
    </row>
    <row r="24" spans="2:7">
      <c r="B24" s="487" t="s">
        <v>202</v>
      </c>
      <c r="C24" s="42" t="s">
        <v>202</v>
      </c>
      <c r="D24" s="42" t="s">
        <v>203</v>
      </c>
      <c r="E24" s="487" t="s">
        <v>202</v>
      </c>
      <c r="F24" s="42" t="s">
        <v>202</v>
      </c>
      <c r="G24" s="42" t="s">
        <v>203</v>
      </c>
    </row>
    <row r="25" spans="2:7">
      <c r="B25" s="487" t="s">
        <v>204</v>
      </c>
      <c r="C25" s="42" t="s">
        <v>205</v>
      </c>
      <c r="D25" s="42" t="s">
        <v>206</v>
      </c>
      <c r="E25" s="487" t="s">
        <v>204</v>
      </c>
      <c r="F25" s="42" t="s">
        <v>205</v>
      </c>
      <c r="G25" s="42" t="s">
        <v>206</v>
      </c>
    </row>
    <row r="26" spans="2:7">
      <c r="B26">
        <v>6238</v>
      </c>
      <c r="C26">
        <v>3386</v>
      </c>
      <c r="D26">
        <v>2852</v>
      </c>
      <c r="E26">
        <v>35737</v>
      </c>
      <c r="F26">
        <v>17626</v>
      </c>
      <c r="G26">
        <v>18111</v>
      </c>
    </row>
    <row r="29" spans="2:7">
      <c r="B29" s="486" t="s">
        <v>209</v>
      </c>
      <c r="C29" s="486"/>
    </row>
    <row r="30" spans="2:7">
      <c r="B30" s="665" t="s">
        <v>200</v>
      </c>
      <c r="C30" s="665"/>
      <c r="D30" s="665"/>
      <c r="E30" s="666" t="s">
        <v>201</v>
      </c>
      <c r="F30" s="666"/>
      <c r="G30" s="666"/>
    </row>
    <row r="31" spans="2:7">
      <c r="B31" s="487" t="s">
        <v>202</v>
      </c>
      <c r="C31" s="42" t="s">
        <v>202</v>
      </c>
      <c r="D31" s="42" t="s">
        <v>203</v>
      </c>
      <c r="E31" s="487" t="s">
        <v>202</v>
      </c>
      <c r="F31" s="42" t="s">
        <v>202</v>
      </c>
      <c r="G31" s="42" t="s">
        <v>203</v>
      </c>
    </row>
    <row r="32" spans="2:7">
      <c r="B32" s="487" t="s">
        <v>204</v>
      </c>
      <c r="C32" s="42" t="s">
        <v>205</v>
      </c>
      <c r="D32" s="42" t="s">
        <v>206</v>
      </c>
      <c r="E32" s="487" t="s">
        <v>204</v>
      </c>
      <c r="F32" s="42" t="s">
        <v>205</v>
      </c>
      <c r="G32" s="42" t="s">
        <v>206</v>
      </c>
    </row>
    <row r="33" spans="2:12">
      <c r="B33">
        <v>8193</v>
      </c>
      <c r="C33">
        <v>4384</v>
      </c>
      <c r="D33">
        <v>3809</v>
      </c>
      <c r="E33">
        <v>45108</v>
      </c>
      <c r="F33">
        <v>22361</v>
      </c>
      <c r="G33">
        <v>22747</v>
      </c>
    </row>
    <row r="34" spans="2:12">
      <c r="B34" t="s">
        <v>149</v>
      </c>
    </row>
    <row r="35" spans="2:12">
      <c r="E35" t="s">
        <v>149</v>
      </c>
    </row>
    <row r="36" spans="2:12">
      <c r="B36" s="486" t="s">
        <v>210</v>
      </c>
      <c r="C36" s="486"/>
    </row>
    <row r="37" spans="2:12">
      <c r="B37" s="665" t="s">
        <v>200</v>
      </c>
      <c r="C37" s="665"/>
      <c r="D37" s="665"/>
      <c r="E37" s="666" t="s">
        <v>201</v>
      </c>
      <c r="F37" s="666"/>
      <c r="G37" s="666"/>
    </row>
    <row r="38" spans="2:12">
      <c r="B38" s="487" t="s">
        <v>202</v>
      </c>
      <c r="C38" s="42" t="s">
        <v>202</v>
      </c>
      <c r="D38" s="42" t="s">
        <v>203</v>
      </c>
      <c r="E38" s="487" t="s">
        <v>202</v>
      </c>
      <c r="F38" s="42" t="s">
        <v>202</v>
      </c>
      <c r="G38" s="42" t="s">
        <v>203</v>
      </c>
    </row>
    <row r="39" spans="2:12">
      <c r="B39" s="487" t="s">
        <v>204</v>
      </c>
      <c r="C39" s="42" t="s">
        <v>205</v>
      </c>
      <c r="D39" s="42" t="s">
        <v>206</v>
      </c>
      <c r="E39" s="487" t="s">
        <v>204</v>
      </c>
      <c r="F39" s="42" t="s">
        <v>205</v>
      </c>
      <c r="G39" s="42" t="s">
        <v>206</v>
      </c>
    </row>
    <row r="40" spans="2:12">
      <c r="B40">
        <v>8640</v>
      </c>
      <c r="C40">
        <v>4323</v>
      </c>
      <c r="D40">
        <v>3524</v>
      </c>
      <c r="E40">
        <v>68601</v>
      </c>
      <c r="F40">
        <v>33527</v>
      </c>
      <c r="G40">
        <v>35074</v>
      </c>
    </row>
    <row r="41" spans="2:12">
      <c r="B41" t="s">
        <v>211</v>
      </c>
      <c r="E41" t="s">
        <v>211</v>
      </c>
    </row>
    <row r="43" spans="2:12">
      <c r="B43" s="486" t="s">
        <v>212</v>
      </c>
      <c r="C43" s="486"/>
    </row>
    <row r="44" spans="2:12">
      <c r="B44" s="665" t="s">
        <v>200</v>
      </c>
      <c r="C44" s="665"/>
      <c r="D44" s="665"/>
      <c r="E44" s="666" t="s">
        <v>201</v>
      </c>
      <c r="F44" s="666"/>
      <c r="G44" s="666"/>
      <c r="L44" t="s">
        <v>213</v>
      </c>
    </row>
    <row r="45" spans="2:12">
      <c r="B45" s="487" t="s">
        <v>202</v>
      </c>
      <c r="C45" s="42" t="s">
        <v>202</v>
      </c>
      <c r="D45" s="42" t="s">
        <v>203</v>
      </c>
      <c r="E45" s="487" t="s">
        <v>202</v>
      </c>
      <c r="F45" s="42" t="s">
        <v>202</v>
      </c>
      <c r="G45" s="42" t="s">
        <v>203</v>
      </c>
    </row>
    <row r="46" spans="2:12">
      <c r="B46" s="487" t="s">
        <v>204</v>
      </c>
      <c r="C46" s="42" t="s">
        <v>205</v>
      </c>
      <c r="D46" s="42" t="s">
        <v>206</v>
      </c>
      <c r="E46" s="487" t="s">
        <v>204</v>
      </c>
      <c r="F46" s="42" t="s">
        <v>205</v>
      </c>
      <c r="G46" s="42" t="s">
        <v>206</v>
      </c>
    </row>
    <row r="47" spans="2:12">
      <c r="B47">
        <v>7847</v>
      </c>
      <c r="C47">
        <v>4646</v>
      </c>
      <c r="D47">
        <v>3994</v>
      </c>
      <c r="E47">
        <v>54150</v>
      </c>
      <c r="F47">
        <v>26759</v>
      </c>
      <c r="G47">
        <v>27391</v>
      </c>
    </row>
    <row r="50" spans="2:12">
      <c r="B50" s="486" t="s">
        <v>214</v>
      </c>
      <c r="C50" s="486"/>
    </row>
    <row r="51" spans="2:12">
      <c r="B51" s="665" t="s">
        <v>200</v>
      </c>
      <c r="C51" s="665"/>
      <c r="D51" s="665"/>
      <c r="E51" s="666" t="s">
        <v>201</v>
      </c>
      <c r="F51" s="666"/>
      <c r="G51" s="666"/>
      <c r="L51" t="s">
        <v>213</v>
      </c>
    </row>
    <row r="52" spans="2:12">
      <c r="B52" s="487" t="s">
        <v>202</v>
      </c>
      <c r="C52" s="42" t="s">
        <v>202</v>
      </c>
      <c r="D52" s="42" t="s">
        <v>203</v>
      </c>
      <c r="E52" s="487" t="s">
        <v>202</v>
      </c>
      <c r="F52" s="42" t="s">
        <v>202</v>
      </c>
      <c r="G52" s="42" t="s">
        <v>203</v>
      </c>
    </row>
    <row r="53" spans="2:12">
      <c r="B53" s="487" t="s">
        <v>204</v>
      </c>
      <c r="C53" s="42" t="s">
        <v>205</v>
      </c>
      <c r="D53" s="42" t="s">
        <v>206</v>
      </c>
      <c r="E53" s="487" t="s">
        <v>204</v>
      </c>
      <c r="F53" s="42" t="s">
        <v>205</v>
      </c>
      <c r="G53" s="42" t="s">
        <v>206</v>
      </c>
    </row>
    <row r="54" spans="2:12">
      <c r="B54">
        <v>8088</v>
      </c>
      <c r="C54">
        <v>4349</v>
      </c>
      <c r="D54">
        <v>3739</v>
      </c>
      <c r="E54">
        <v>78502</v>
      </c>
      <c r="F54">
        <v>38240</v>
      </c>
      <c r="G54">
        <v>40262</v>
      </c>
    </row>
    <row r="57" spans="2:12">
      <c r="B57" s="486" t="s">
        <v>215</v>
      </c>
      <c r="C57" s="486"/>
    </row>
    <row r="58" spans="2:12">
      <c r="B58" s="665" t="s">
        <v>200</v>
      </c>
      <c r="C58" s="665"/>
      <c r="D58" s="665"/>
      <c r="E58" s="666" t="s">
        <v>201</v>
      </c>
      <c r="F58" s="666"/>
      <c r="G58" s="666"/>
    </row>
    <row r="59" spans="2:12">
      <c r="B59" s="487" t="s">
        <v>202</v>
      </c>
      <c r="C59" s="42" t="s">
        <v>202</v>
      </c>
      <c r="D59" s="42" t="s">
        <v>203</v>
      </c>
      <c r="E59" s="487" t="s">
        <v>202</v>
      </c>
      <c r="F59" s="42" t="s">
        <v>202</v>
      </c>
      <c r="G59" s="42" t="s">
        <v>203</v>
      </c>
    </row>
    <row r="60" spans="2:12">
      <c r="B60" s="487" t="s">
        <v>204</v>
      </c>
      <c r="C60" s="42" t="s">
        <v>205</v>
      </c>
      <c r="D60" s="42" t="s">
        <v>206</v>
      </c>
      <c r="E60" s="487" t="s">
        <v>204</v>
      </c>
      <c r="F60" s="42" t="s">
        <v>205</v>
      </c>
      <c r="G60" s="42" t="s">
        <v>206</v>
      </c>
    </row>
    <row r="61" spans="2:12">
      <c r="B61">
        <v>7090</v>
      </c>
      <c r="C61">
        <v>3703</v>
      </c>
      <c r="D61">
        <v>3387</v>
      </c>
      <c r="E61">
        <v>77937</v>
      </c>
      <c r="F61">
        <v>37946</v>
      </c>
      <c r="G61">
        <v>39991</v>
      </c>
    </row>
    <row r="64" spans="2:12">
      <c r="B64" s="489" t="s">
        <v>216</v>
      </c>
      <c r="C64" s="490"/>
      <c r="D64" s="107"/>
      <c r="E64" s="107"/>
      <c r="F64" s="107"/>
      <c r="G64" s="107"/>
    </row>
    <row r="65" spans="1:14">
      <c r="B65" s="667" t="s">
        <v>200</v>
      </c>
      <c r="C65" s="668"/>
      <c r="D65" s="668"/>
      <c r="E65" s="669" t="s">
        <v>201</v>
      </c>
      <c r="F65" s="669"/>
      <c r="G65" s="670"/>
    </row>
    <row r="66" spans="1:14">
      <c r="B66" s="492" t="s">
        <v>202</v>
      </c>
      <c r="C66" s="493" t="s">
        <v>202</v>
      </c>
      <c r="D66" s="493" t="s">
        <v>203</v>
      </c>
      <c r="E66" s="494" t="s">
        <v>202</v>
      </c>
      <c r="F66" s="493" t="s">
        <v>202</v>
      </c>
      <c r="G66" s="495" t="s">
        <v>203</v>
      </c>
    </row>
    <row r="67" spans="1:14">
      <c r="B67" s="492" t="s">
        <v>204</v>
      </c>
      <c r="C67" s="493" t="s">
        <v>205</v>
      </c>
      <c r="D67" s="493" t="s">
        <v>206</v>
      </c>
      <c r="E67" s="494" t="s">
        <v>204</v>
      </c>
      <c r="F67" s="493" t="s">
        <v>205</v>
      </c>
      <c r="G67" s="495" t="s">
        <v>206</v>
      </c>
    </row>
    <row r="68" spans="1:14">
      <c r="B68" s="496">
        <v>5082</v>
      </c>
      <c r="C68" s="497">
        <v>2634</v>
      </c>
      <c r="D68" s="497">
        <v>2448</v>
      </c>
      <c r="E68" s="497">
        <v>67070</v>
      </c>
      <c r="F68" s="497">
        <v>32669</v>
      </c>
      <c r="G68" s="498">
        <v>34401</v>
      </c>
    </row>
    <row r="69" spans="1:14">
      <c r="B69" s="107"/>
      <c r="C69" s="107"/>
      <c r="D69" s="107"/>
      <c r="E69" s="107"/>
      <c r="F69" s="107"/>
      <c r="G69" s="107"/>
    </row>
    <row r="70" spans="1:14">
      <c r="B70" s="107"/>
      <c r="C70" s="107"/>
      <c r="D70" s="107"/>
      <c r="E70" s="107"/>
      <c r="F70" s="107"/>
      <c r="G70" s="107"/>
      <c r="H70" s="107"/>
    </row>
    <row r="71" spans="1:14">
      <c r="A71" s="107"/>
      <c r="B71" s="489" t="s">
        <v>220</v>
      </c>
      <c r="C71" s="490"/>
      <c r="D71" s="107"/>
      <c r="E71" s="107"/>
      <c r="F71" s="107"/>
      <c r="G71" s="107"/>
      <c r="H71" s="107"/>
    </row>
    <row r="72" spans="1:14">
      <c r="A72" s="107"/>
      <c r="B72" s="661" t="s">
        <v>200</v>
      </c>
      <c r="C72" s="662"/>
      <c r="D72" s="662"/>
      <c r="E72" s="663" t="s">
        <v>201</v>
      </c>
      <c r="F72" s="663"/>
      <c r="G72" s="664"/>
      <c r="H72" s="107"/>
    </row>
    <row r="73" spans="1:14">
      <c r="A73" s="107"/>
      <c r="B73" s="499" t="s">
        <v>202</v>
      </c>
      <c r="C73" s="500" t="s">
        <v>202</v>
      </c>
      <c r="D73" s="500" t="s">
        <v>203</v>
      </c>
      <c r="E73" s="501" t="s">
        <v>202</v>
      </c>
      <c r="F73" s="500" t="s">
        <v>202</v>
      </c>
      <c r="G73" s="502" t="s">
        <v>203</v>
      </c>
      <c r="H73" s="107"/>
    </row>
    <row r="74" spans="1:14">
      <c r="A74" s="107"/>
      <c r="B74" s="492" t="s">
        <v>204</v>
      </c>
      <c r="C74" s="493" t="s">
        <v>205</v>
      </c>
      <c r="D74" s="493" t="s">
        <v>206</v>
      </c>
      <c r="E74" s="494" t="s">
        <v>204</v>
      </c>
      <c r="F74" s="493" t="s">
        <v>205</v>
      </c>
      <c r="G74" s="495" t="s">
        <v>206</v>
      </c>
      <c r="H74" s="107"/>
    </row>
    <row r="75" spans="1:14">
      <c r="A75" s="107"/>
      <c r="B75" s="759">
        <v>34665</v>
      </c>
      <c r="C75" s="760">
        <v>18880</v>
      </c>
      <c r="D75" s="760">
        <v>15785</v>
      </c>
      <c r="E75" s="760">
        <v>86510</v>
      </c>
      <c r="F75" s="760">
        <v>42880</v>
      </c>
      <c r="G75" s="761">
        <v>43630</v>
      </c>
      <c r="H75" s="107"/>
      <c r="I75">
        <v>34665</v>
      </c>
      <c r="J75">
        <v>18880</v>
      </c>
      <c r="K75">
        <v>15785</v>
      </c>
      <c r="L75">
        <v>86510</v>
      </c>
      <c r="M75">
        <v>42880</v>
      </c>
      <c r="N75">
        <v>43630</v>
      </c>
    </row>
    <row r="76" spans="1:14">
      <c r="A76" s="107"/>
      <c r="B76" s="107"/>
      <c r="C76" s="107"/>
      <c r="D76" s="107"/>
      <c r="E76" s="107"/>
      <c r="F76" s="107"/>
      <c r="G76" s="107"/>
      <c r="H76" s="107"/>
    </row>
    <row r="77" spans="1:14">
      <c r="A77" s="107"/>
      <c r="B77" s="107"/>
      <c r="C77" s="107"/>
      <c r="D77" s="107"/>
      <c r="E77" s="107"/>
      <c r="F77" s="107"/>
      <c r="G77" s="107"/>
      <c r="H77" s="107"/>
    </row>
    <row r="78" spans="1:14">
      <c r="A78" s="107"/>
      <c r="B78" s="107"/>
      <c r="C78" s="107"/>
      <c r="D78" s="107"/>
      <c r="E78" s="107"/>
      <c r="F78" s="107"/>
      <c r="G78" s="107"/>
      <c r="H78" s="107"/>
    </row>
    <row r="79" spans="1:14">
      <c r="A79" s="107"/>
      <c r="B79" s="489" t="s">
        <v>221</v>
      </c>
      <c r="C79" s="490"/>
      <c r="D79" s="107"/>
      <c r="E79" s="107"/>
      <c r="F79" s="107"/>
      <c r="G79" s="107"/>
      <c r="H79" s="107"/>
    </row>
    <row r="80" spans="1:14">
      <c r="A80" s="107"/>
      <c r="B80" s="661" t="s">
        <v>200</v>
      </c>
      <c r="C80" s="662"/>
      <c r="D80" s="662"/>
      <c r="E80" s="663" t="s">
        <v>201</v>
      </c>
      <c r="F80" s="663"/>
      <c r="G80" s="664"/>
      <c r="H80" s="107"/>
    </row>
    <row r="81" spans="1:8">
      <c r="A81" s="107"/>
      <c r="B81" s="499" t="s">
        <v>202</v>
      </c>
      <c r="C81" s="500" t="s">
        <v>202</v>
      </c>
      <c r="D81" s="500" t="s">
        <v>203</v>
      </c>
      <c r="E81" s="501" t="s">
        <v>202</v>
      </c>
      <c r="F81" s="500" t="s">
        <v>202</v>
      </c>
      <c r="G81" s="502" t="s">
        <v>203</v>
      </c>
      <c r="H81" s="107"/>
    </row>
    <row r="82" spans="1:8">
      <c r="A82" s="107"/>
      <c r="B82" s="492" t="s">
        <v>204</v>
      </c>
      <c r="C82" s="493" t="s">
        <v>205</v>
      </c>
      <c r="D82" s="493" t="s">
        <v>206</v>
      </c>
      <c r="E82" s="494" t="s">
        <v>204</v>
      </c>
      <c r="F82" s="493" t="s">
        <v>205</v>
      </c>
      <c r="G82" s="495" t="s">
        <v>206</v>
      </c>
      <c r="H82" s="107"/>
    </row>
    <row r="83" spans="1:8">
      <c r="A83" s="107"/>
      <c r="B83" s="756">
        <v>35021</v>
      </c>
      <c r="C83" s="757">
        <v>18899</v>
      </c>
      <c r="D83" s="757">
        <v>16122</v>
      </c>
      <c r="E83" s="757">
        <v>54346</v>
      </c>
      <c r="F83" s="757">
        <v>26533</v>
      </c>
      <c r="G83" s="758">
        <v>27813</v>
      </c>
      <c r="H83" s="107"/>
    </row>
    <row r="84" spans="1:8">
      <c r="A84" s="107"/>
      <c r="B84" s="107"/>
      <c r="C84" s="107"/>
      <c r="D84" s="107"/>
      <c r="E84" s="107"/>
      <c r="F84" s="107"/>
      <c r="G84" s="107"/>
      <c r="H84" s="107"/>
    </row>
    <row r="85" spans="1:8">
      <c r="A85" s="107"/>
      <c r="B85" s="107"/>
      <c r="C85" s="107"/>
      <c r="D85" s="107"/>
      <c r="E85" s="107"/>
      <c r="F85" s="107"/>
      <c r="G85" s="107"/>
      <c r="H85" s="107"/>
    </row>
    <row r="86" spans="1:8">
      <c r="A86" s="107"/>
      <c r="B86" s="107"/>
      <c r="C86" s="107"/>
      <c r="D86" s="107"/>
      <c r="E86" s="107"/>
      <c r="F86" s="107"/>
      <c r="G86" s="107"/>
      <c r="H86" s="107"/>
    </row>
    <row r="87" spans="1:8">
      <c r="A87" s="107"/>
      <c r="B87" s="489" t="s">
        <v>267</v>
      </c>
      <c r="C87" s="490"/>
      <c r="D87" s="107"/>
      <c r="E87" s="107"/>
      <c r="F87" s="107"/>
      <c r="G87" s="107"/>
      <c r="H87" s="107"/>
    </row>
    <row r="88" spans="1:8">
      <c r="A88" s="107"/>
      <c r="B88" s="661" t="s">
        <v>200</v>
      </c>
      <c r="C88" s="662"/>
      <c r="D88" s="662"/>
      <c r="E88" s="663" t="s">
        <v>201</v>
      </c>
      <c r="F88" s="663"/>
      <c r="G88" s="664"/>
      <c r="H88" s="107"/>
    </row>
    <row r="89" spans="1:8">
      <c r="A89" s="107"/>
      <c r="B89" s="499" t="s">
        <v>202</v>
      </c>
      <c r="C89" s="500" t="s">
        <v>202</v>
      </c>
      <c r="D89" s="500" t="s">
        <v>203</v>
      </c>
      <c r="E89" s="501" t="s">
        <v>202</v>
      </c>
      <c r="F89" s="500" t="s">
        <v>202</v>
      </c>
      <c r="G89" s="502" t="s">
        <v>203</v>
      </c>
      <c r="H89" s="107"/>
    </row>
    <row r="90" spans="1:8">
      <c r="A90" s="107"/>
      <c r="B90" s="492" t="s">
        <v>204</v>
      </c>
      <c r="C90" s="493" t="s">
        <v>205</v>
      </c>
      <c r="D90" s="493" t="s">
        <v>206</v>
      </c>
      <c r="E90" s="494" t="s">
        <v>204</v>
      </c>
      <c r="F90" s="493" t="s">
        <v>205</v>
      </c>
      <c r="G90" s="495" t="s">
        <v>206</v>
      </c>
      <c r="H90" s="107"/>
    </row>
    <row r="91" spans="1:8">
      <c r="A91" s="107"/>
      <c r="B91" s="759">
        <v>47346</v>
      </c>
      <c r="C91" s="760">
        <v>25485</v>
      </c>
      <c r="D91" s="760">
        <v>21861</v>
      </c>
      <c r="E91" s="760">
        <v>43705</v>
      </c>
      <c r="F91" s="760">
        <v>21816</v>
      </c>
      <c r="G91" s="761">
        <v>21889</v>
      </c>
      <c r="H91" s="107"/>
    </row>
    <row r="92" spans="1:8">
      <c r="A92" s="107"/>
      <c r="B92" s="107"/>
      <c r="C92" s="107"/>
      <c r="D92" s="107"/>
      <c r="E92" s="107"/>
      <c r="F92" s="107"/>
      <c r="G92" s="107"/>
      <c r="H92" s="107"/>
    </row>
    <row r="93" spans="1:8">
      <c r="A93" s="107"/>
      <c r="B93" s="107"/>
      <c r="C93" s="107"/>
      <c r="D93" s="107"/>
      <c r="E93" s="107"/>
      <c r="F93" s="107"/>
      <c r="G93" s="107"/>
      <c r="H93" s="107"/>
    </row>
    <row r="94" spans="1:8">
      <c r="A94" s="107"/>
      <c r="B94" s="107"/>
      <c r="C94" s="107"/>
      <c r="D94" s="107"/>
      <c r="E94" s="107"/>
      <c r="F94" s="107"/>
      <c r="G94" s="107"/>
      <c r="H94" s="107"/>
    </row>
    <row r="95" spans="1:8">
      <c r="A95" s="107"/>
      <c r="B95" s="489" t="s">
        <v>268</v>
      </c>
      <c r="C95" s="490"/>
      <c r="D95" s="107"/>
      <c r="E95" s="107"/>
      <c r="F95" s="107"/>
      <c r="G95" s="107"/>
      <c r="H95" s="107"/>
    </row>
    <row r="96" spans="1:8">
      <c r="A96" s="107"/>
      <c r="B96" s="661" t="s">
        <v>200</v>
      </c>
      <c r="C96" s="662"/>
      <c r="D96" s="662"/>
      <c r="E96" s="663" t="s">
        <v>201</v>
      </c>
      <c r="F96" s="663"/>
      <c r="G96" s="664"/>
      <c r="H96" s="107"/>
    </row>
    <row r="97" spans="1:8">
      <c r="A97" s="107"/>
      <c r="B97" s="499" t="s">
        <v>202</v>
      </c>
      <c r="C97" s="500" t="s">
        <v>202</v>
      </c>
      <c r="D97" s="500" t="s">
        <v>203</v>
      </c>
      <c r="E97" s="501" t="s">
        <v>202</v>
      </c>
      <c r="F97" s="500" t="s">
        <v>202</v>
      </c>
      <c r="G97" s="502" t="s">
        <v>203</v>
      </c>
      <c r="H97" s="107"/>
    </row>
    <row r="98" spans="1:8">
      <c r="A98" s="107"/>
      <c r="B98" s="492" t="s">
        <v>204</v>
      </c>
      <c r="C98" s="493" t="s">
        <v>205</v>
      </c>
      <c r="D98" s="493" t="s">
        <v>206</v>
      </c>
      <c r="E98" s="494" t="s">
        <v>204</v>
      </c>
      <c r="F98" s="493" t="s">
        <v>205</v>
      </c>
      <c r="G98" s="495" t="s">
        <v>206</v>
      </c>
      <c r="H98" s="107"/>
    </row>
    <row r="99" spans="1:8">
      <c r="A99" s="107"/>
      <c r="B99" s="759">
        <v>49212</v>
      </c>
      <c r="C99" s="760">
        <v>26455</v>
      </c>
      <c r="D99" s="760">
        <v>22757</v>
      </c>
      <c r="E99" s="760">
        <v>25630</v>
      </c>
      <c r="F99" s="760">
        <v>12699</v>
      </c>
      <c r="G99" s="761">
        <v>12931</v>
      </c>
      <c r="H99" s="107"/>
    </row>
    <row r="100" spans="1:8">
      <c r="A100" s="107"/>
      <c r="B100" s="107"/>
      <c r="C100" s="107"/>
      <c r="D100" s="107"/>
      <c r="E100" s="107"/>
      <c r="F100" s="107"/>
      <c r="G100" s="107"/>
      <c r="H100" s="107"/>
    </row>
    <row r="101" spans="1:8">
      <c r="A101" s="107"/>
      <c r="B101" s="107"/>
      <c r="C101" s="107"/>
      <c r="D101" s="107"/>
      <c r="E101" s="107"/>
      <c r="F101" s="107"/>
      <c r="G101" s="107"/>
      <c r="H101" s="107"/>
    </row>
    <row r="102" spans="1:8">
      <c r="A102" s="107"/>
      <c r="B102" s="107"/>
      <c r="C102" s="107"/>
      <c r="D102" s="107"/>
      <c r="E102" s="107"/>
      <c r="F102" s="107"/>
      <c r="G102" s="107"/>
      <c r="H102" s="107"/>
    </row>
    <row r="103" spans="1:8" ht="18" customHeight="1">
      <c r="A103" s="107"/>
      <c r="B103" s="503" t="s">
        <v>200</v>
      </c>
      <c r="C103" s="504"/>
      <c r="D103" s="504"/>
      <c r="E103" s="505" t="s">
        <v>201</v>
      </c>
      <c r="F103" s="505"/>
      <c r="G103" s="491"/>
      <c r="H103" s="107"/>
    </row>
    <row r="104" spans="1:8" ht="18" customHeight="1">
      <c r="A104" s="107"/>
      <c r="B104" s="492" t="s">
        <v>271</v>
      </c>
      <c r="C104" s="493" t="s">
        <v>270</v>
      </c>
      <c r="D104" s="493" t="s">
        <v>217</v>
      </c>
      <c r="E104" s="494" t="s">
        <v>218</v>
      </c>
      <c r="F104" s="493" t="s">
        <v>269</v>
      </c>
      <c r="G104" s="495" t="s">
        <v>219</v>
      </c>
      <c r="H104" s="107"/>
    </row>
    <row r="105" spans="1:8" ht="18" customHeight="1">
      <c r="A105" s="107"/>
      <c r="B105" s="506">
        <f>+B99/B91</f>
        <v>1.0394119883411481</v>
      </c>
      <c r="C105" s="506">
        <f>+C99/C91</f>
        <v>1.0380616048656073</v>
      </c>
      <c r="D105" s="506">
        <f t="shared" ref="C105:G105" si="0">+D99/D91</f>
        <v>1.0409862311879603</v>
      </c>
      <c r="E105" s="506">
        <f t="shared" si="0"/>
        <v>0.58643175838004802</v>
      </c>
      <c r="F105" s="506">
        <f t="shared" si="0"/>
        <v>0.58209570957095713</v>
      </c>
      <c r="G105" s="506">
        <f t="shared" si="0"/>
        <v>0.59075334642971356</v>
      </c>
      <c r="H105" s="107"/>
    </row>
    <row r="106" spans="1:8">
      <c r="B106" s="107"/>
      <c r="C106" s="107"/>
      <c r="D106" s="107"/>
      <c r="E106" s="107"/>
      <c r="F106" s="107"/>
      <c r="G106" s="107"/>
      <c r="H106" s="107"/>
    </row>
    <row r="107" spans="1:8">
      <c r="B107" s="107"/>
      <c r="C107" s="107"/>
      <c r="D107" s="107"/>
      <c r="E107" s="107"/>
      <c r="F107" s="107"/>
      <c r="G107" s="107"/>
      <c r="H107" s="107"/>
    </row>
    <row r="108" spans="1:8">
      <c r="B108" s="107"/>
      <c r="C108" s="107"/>
      <c r="D108" s="107"/>
      <c r="E108" s="107"/>
      <c r="F108" s="107"/>
      <c r="G108" s="107"/>
      <c r="H108" s="107"/>
    </row>
    <row r="109" spans="1:8">
      <c r="H109" s="107"/>
    </row>
  </sheetData>
  <mergeCells count="26">
    <mergeCell ref="B88:D88"/>
    <mergeCell ref="E88:G88"/>
    <mergeCell ref="B96:D96"/>
    <mergeCell ref="E96:G96"/>
    <mergeCell ref="B9:D9"/>
    <mergeCell ref="E9:G9"/>
    <mergeCell ref="B16:D16"/>
    <mergeCell ref="E16:G16"/>
    <mergeCell ref="B23:D23"/>
    <mergeCell ref="E23:G23"/>
    <mergeCell ref="B30:D30"/>
    <mergeCell ref="E30:G30"/>
    <mergeCell ref="B37:D37"/>
    <mergeCell ref="E37:G37"/>
    <mergeCell ref="B44:D44"/>
    <mergeCell ref="E44:G44"/>
    <mergeCell ref="B72:D72"/>
    <mergeCell ref="E72:G72"/>
    <mergeCell ref="B80:D80"/>
    <mergeCell ref="E80:G80"/>
    <mergeCell ref="B51:D51"/>
    <mergeCell ref="E51:G51"/>
    <mergeCell ref="B58:D58"/>
    <mergeCell ref="E58:G58"/>
    <mergeCell ref="B65:D65"/>
    <mergeCell ref="E65:G65"/>
  </mergeCells>
  <phoneticPr fontId="8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9"/>
  <sheetViews>
    <sheetView view="pageBreakPreview" zoomScale="123" zoomScaleNormal="100" zoomScaleSheetLayoutView="123" workbookViewId="0">
      <selection activeCell="B12" sqref="B12"/>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253</v>
      </c>
      <c r="B1" s="275" t="s">
        <v>157</v>
      </c>
      <c r="C1" s="343" t="s">
        <v>172</v>
      </c>
      <c r="D1" s="276" t="s">
        <v>25</v>
      </c>
      <c r="E1" s="277" t="s">
        <v>26</v>
      </c>
    </row>
    <row r="2" spans="1:5" s="106" customFormat="1" ht="22.95" customHeight="1">
      <c r="A2" s="431" t="s">
        <v>223</v>
      </c>
      <c r="B2" s="432" t="s">
        <v>273</v>
      </c>
      <c r="C2" s="767" t="s">
        <v>334</v>
      </c>
      <c r="D2" s="433">
        <v>45219</v>
      </c>
      <c r="E2" s="434">
        <v>45219</v>
      </c>
    </row>
    <row r="3" spans="1:5" s="106" customFormat="1" ht="22.95" customHeight="1">
      <c r="A3" s="431" t="s">
        <v>222</v>
      </c>
      <c r="B3" s="432" t="s">
        <v>274</v>
      </c>
      <c r="C3" s="766" t="s">
        <v>335</v>
      </c>
      <c r="D3" s="433">
        <v>45219</v>
      </c>
      <c r="E3" s="434">
        <v>45219</v>
      </c>
    </row>
    <row r="4" spans="1:5" s="106" customFormat="1" ht="22.95" customHeight="1">
      <c r="A4" s="106" t="s">
        <v>222</v>
      </c>
      <c r="B4" s="432" t="s">
        <v>275</v>
      </c>
      <c r="C4" s="762" t="s">
        <v>336</v>
      </c>
      <c r="D4" s="433">
        <v>45218</v>
      </c>
      <c r="E4" s="434">
        <v>45219</v>
      </c>
    </row>
    <row r="5" spans="1:5" s="106" customFormat="1" ht="22.95" customHeight="1">
      <c r="A5" s="431" t="s">
        <v>222</v>
      </c>
      <c r="B5" s="432" t="s">
        <v>224</v>
      </c>
      <c r="C5" s="509" t="s">
        <v>337</v>
      </c>
      <c r="D5" s="433">
        <v>45218</v>
      </c>
      <c r="E5" s="434">
        <v>45219</v>
      </c>
    </row>
    <row r="6" spans="1:5" s="106" customFormat="1" ht="22.95" customHeight="1">
      <c r="A6" s="471" t="s">
        <v>222</v>
      </c>
      <c r="B6" s="472" t="s">
        <v>276</v>
      </c>
      <c r="C6" s="510" t="s">
        <v>338</v>
      </c>
      <c r="D6" s="473">
        <v>45218</v>
      </c>
      <c r="E6" s="474">
        <v>45219</v>
      </c>
    </row>
    <row r="7" spans="1:5" s="106" customFormat="1" ht="22.95" customHeight="1">
      <c r="A7" s="471" t="s">
        <v>222</v>
      </c>
      <c r="B7" s="472" t="s">
        <v>277</v>
      </c>
      <c r="C7" s="511" t="s">
        <v>339</v>
      </c>
      <c r="D7" s="473">
        <v>45218</v>
      </c>
      <c r="E7" s="474">
        <v>45219</v>
      </c>
    </row>
    <row r="8" spans="1:5" s="106" customFormat="1" ht="22.95" customHeight="1">
      <c r="A8" s="471" t="s">
        <v>226</v>
      </c>
      <c r="B8" s="472" t="s">
        <v>278</v>
      </c>
      <c r="C8" s="507" t="s">
        <v>340</v>
      </c>
      <c r="D8" s="473">
        <v>45218</v>
      </c>
      <c r="E8" s="474">
        <v>45219</v>
      </c>
    </row>
    <row r="9" spans="1:5" s="106" customFormat="1" ht="22.95" customHeight="1">
      <c r="A9" s="471" t="s">
        <v>222</v>
      </c>
      <c r="B9" s="472" t="s">
        <v>279</v>
      </c>
      <c r="C9" s="510" t="s">
        <v>341</v>
      </c>
      <c r="D9" s="473">
        <v>45218</v>
      </c>
      <c r="E9" s="474">
        <v>45219</v>
      </c>
    </row>
    <row r="10" spans="1:5" s="106" customFormat="1" ht="22.95" customHeight="1">
      <c r="A10" s="471" t="s">
        <v>226</v>
      </c>
      <c r="B10" s="472" t="s">
        <v>280</v>
      </c>
      <c r="C10" s="507" t="s">
        <v>342</v>
      </c>
      <c r="D10" s="473">
        <v>45218</v>
      </c>
      <c r="E10" s="474">
        <v>45219</v>
      </c>
    </row>
    <row r="11" spans="1:5" s="106" customFormat="1" ht="22.95" customHeight="1">
      <c r="A11" s="471" t="s">
        <v>222</v>
      </c>
      <c r="B11" s="472" t="s">
        <v>281</v>
      </c>
      <c r="C11" s="508" t="s">
        <v>343</v>
      </c>
      <c r="D11" s="473">
        <v>45216</v>
      </c>
      <c r="E11" s="474">
        <v>45219</v>
      </c>
    </row>
    <row r="12" spans="1:5" s="106" customFormat="1" ht="22.95" customHeight="1">
      <c r="A12" s="471" t="s">
        <v>222</v>
      </c>
      <c r="B12" s="472" t="s">
        <v>371</v>
      </c>
      <c r="C12" s="508" t="s">
        <v>344</v>
      </c>
      <c r="D12" s="473">
        <v>45218</v>
      </c>
      <c r="E12" s="474">
        <v>45218</v>
      </c>
    </row>
    <row r="13" spans="1:5" s="106" customFormat="1" ht="22.95" customHeight="1">
      <c r="A13" s="471" t="s">
        <v>222</v>
      </c>
      <c r="B13" s="472" t="s">
        <v>282</v>
      </c>
      <c r="C13" s="765" t="s">
        <v>345</v>
      </c>
      <c r="D13" s="473">
        <v>45217</v>
      </c>
      <c r="E13" s="474">
        <v>45218</v>
      </c>
    </row>
    <row r="14" spans="1:5" s="106" customFormat="1" ht="22.95" customHeight="1">
      <c r="A14" s="471" t="s">
        <v>222</v>
      </c>
      <c r="B14" s="472" t="s">
        <v>283</v>
      </c>
      <c r="C14" s="508" t="s">
        <v>346</v>
      </c>
      <c r="D14" s="473">
        <v>45217</v>
      </c>
      <c r="E14" s="474">
        <v>45218</v>
      </c>
    </row>
    <row r="15" spans="1:5" s="106" customFormat="1" ht="22.95" customHeight="1">
      <c r="A15" s="471" t="s">
        <v>222</v>
      </c>
      <c r="B15" s="472" t="s">
        <v>284</v>
      </c>
      <c r="C15" s="507" t="s">
        <v>347</v>
      </c>
      <c r="D15" s="473">
        <v>45217</v>
      </c>
      <c r="E15" s="474">
        <v>45218</v>
      </c>
    </row>
    <row r="16" spans="1:5" s="106" customFormat="1" ht="22.95" customHeight="1">
      <c r="A16" s="471" t="s">
        <v>222</v>
      </c>
      <c r="B16" s="472" t="s">
        <v>285</v>
      </c>
      <c r="C16" s="507" t="s">
        <v>348</v>
      </c>
      <c r="D16" s="473">
        <v>45217</v>
      </c>
      <c r="E16" s="474">
        <v>45218</v>
      </c>
    </row>
    <row r="17" spans="1:5" s="106" customFormat="1" ht="22.95" customHeight="1">
      <c r="A17" s="471" t="s">
        <v>222</v>
      </c>
      <c r="B17" s="472" t="s">
        <v>286</v>
      </c>
      <c r="C17" s="511" t="s">
        <v>349</v>
      </c>
      <c r="D17" s="473">
        <v>45217</v>
      </c>
      <c r="E17" s="474">
        <v>45218</v>
      </c>
    </row>
    <row r="18" spans="1:5" s="106" customFormat="1" ht="22.95" customHeight="1">
      <c r="A18" s="471" t="s">
        <v>222</v>
      </c>
      <c r="B18" s="472" t="s">
        <v>287</v>
      </c>
      <c r="C18" s="765" t="s">
        <v>350</v>
      </c>
      <c r="D18" s="473">
        <v>45217</v>
      </c>
      <c r="E18" s="474">
        <v>45218</v>
      </c>
    </row>
    <row r="19" spans="1:5" s="106" customFormat="1" ht="22.95" customHeight="1">
      <c r="A19" s="471" t="s">
        <v>222</v>
      </c>
      <c r="B19" s="472" t="s">
        <v>288</v>
      </c>
      <c r="C19" s="507" t="s">
        <v>351</v>
      </c>
      <c r="D19" s="473">
        <v>45217</v>
      </c>
      <c r="E19" s="474">
        <v>45218</v>
      </c>
    </row>
    <row r="20" spans="1:5" s="106" customFormat="1" ht="22.95" customHeight="1">
      <c r="A20" s="471" t="s">
        <v>222</v>
      </c>
      <c r="B20" s="472" t="s">
        <v>289</v>
      </c>
      <c r="C20" s="510" t="s">
        <v>290</v>
      </c>
      <c r="D20" s="473">
        <v>45216</v>
      </c>
      <c r="E20" s="474">
        <v>45217</v>
      </c>
    </row>
    <row r="21" spans="1:5" s="106" customFormat="1" ht="22.95" customHeight="1">
      <c r="A21" s="471" t="s">
        <v>222</v>
      </c>
      <c r="B21" s="472" t="s">
        <v>291</v>
      </c>
      <c r="C21" s="765" t="s">
        <v>292</v>
      </c>
      <c r="D21" s="473">
        <v>45216</v>
      </c>
      <c r="E21" s="474">
        <v>45217</v>
      </c>
    </row>
    <row r="22" spans="1:5" s="106" customFormat="1" ht="22.95" customHeight="1">
      <c r="A22" s="471" t="s">
        <v>222</v>
      </c>
      <c r="B22" s="472" t="s">
        <v>293</v>
      </c>
      <c r="C22" s="510" t="s">
        <v>294</v>
      </c>
      <c r="D22" s="473">
        <v>45216</v>
      </c>
      <c r="E22" s="474">
        <v>45217</v>
      </c>
    </row>
    <row r="23" spans="1:5" s="106" customFormat="1" ht="22.95" customHeight="1">
      <c r="A23" s="520" t="s">
        <v>225</v>
      </c>
      <c r="B23" s="521" t="s">
        <v>295</v>
      </c>
      <c r="C23" s="524" t="s">
        <v>296</v>
      </c>
      <c r="D23" s="522">
        <v>45216</v>
      </c>
      <c r="E23" s="523">
        <v>45217</v>
      </c>
    </row>
    <row r="24" spans="1:5" s="106" customFormat="1" ht="22.95" customHeight="1">
      <c r="A24" s="520" t="s">
        <v>226</v>
      </c>
      <c r="B24" s="521" t="s">
        <v>297</v>
      </c>
      <c r="C24" s="764" t="s">
        <v>298</v>
      </c>
      <c r="D24" s="522">
        <v>45216</v>
      </c>
      <c r="E24" s="523">
        <v>45217</v>
      </c>
    </row>
    <row r="25" spans="1:5" s="106" customFormat="1" ht="22.95" customHeight="1">
      <c r="A25" s="520" t="s">
        <v>222</v>
      </c>
      <c r="B25" s="521" t="s">
        <v>299</v>
      </c>
      <c r="C25" s="764" t="s">
        <v>300</v>
      </c>
      <c r="D25" s="522">
        <v>45216</v>
      </c>
      <c r="E25" s="523">
        <v>45217</v>
      </c>
    </row>
    <row r="26" spans="1:5" s="106" customFormat="1" ht="22.95" customHeight="1">
      <c r="A26" s="520" t="s">
        <v>223</v>
      </c>
      <c r="B26" s="521" t="s">
        <v>301</v>
      </c>
      <c r="C26" s="524" t="s">
        <v>302</v>
      </c>
      <c r="D26" s="522">
        <v>45216</v>
      </c>
      <c r="E26" s="523">
        <v>45217</v>
      </c>
    </row>
    <row r="27" spans="1:5" s="106" customFormat="1" ht="22.95" customHeight="1">
      <c r="A27" s="520" t="s">
        <v>222</v>
      </c>
      <c r="B27" s="521" t="s">
        <v>303</v>
      </c>
      <c r="C27" s="524" t="s">
        <v>304</v>
      </c>
      <c r="D27" s="522">
        <v>45216</v>
      </c>
      <c r="E27" s="523">
        <v>45217</v>
      </c>
    </row>
    <row r="28" spans="1:5" s="106" customFormat="1" ht="22.95" customHeight="1">
      <c r="A28" s="520" t="s">
        <v>222</v>
      </c>
      <c r="B28" s="521" t="s">
        <v>305</v>
      </c>
      <c r="C28" s="763" t="s">
        <v>306</v>
      </c>
      <c r="D28" s="522">
        <v>45216</v>
      </c>
      <c r="E28" s="523">
        <v>45217</v>
      </c>
    </row>
    <row r="29" spans="1:5" s="106" customFormat="1" ht="22.95" customHeight="1">
      <c r="A29" s="520" t="s">
        <v>222</v>
      </c>
      <c r="B29" s="521" t="s">
        <v>307</v>
      </c>
      <c r="C29" s="764" t="s">
        <v>308</v>
      </c>
      <c r="D29" s="522">
        <v>45215</v>
      </c>
      <c r="E29" s="523">
        <v>45216</v>
      </c>
    </row>
    <row r="30" spans="1:5" s="106" customFormat="1" ht="22.95" customHeight="1">
      <c r="A30" s="520" t="s">
        <v>226</v>
      </c>
      <c r="B30" s="521" t="s">
        <v>227</v>
      </c>
      <c r="C30" s="764" t="s">
        <v>309</v>
      </c>
      <c r="D30" s="522">
        <v>45215</v>
      </c>
      <c r="E30" s="523">
        <v>45216</v>
      </c>
    </row>
    <row r="31" spans="1:5" s="106" customFormat="1" ht="22.95" customHeight="1">
      <c r="A31" s="520" t="s">
        <v>222</v>
      </c>
      <c r="B31" s="521" t="s">
        <v>287</v>
      </c>
      <c r="C31" s="764" t="s">
        <v>310</v>
      </c>
      <c r="D31" s="522">
        <v>45215</v>
      </c>
      <c r="E31" s="523">
        <v>45216</v>
      </c>
    </row>
    <row r="32" spans="1:5" s="106" customFormat="1" ht="22.95" customHeight="1">
      <c r="A32" s="520" t="s">
        <v>222</v>
      </c>
      <c r="B32" s="521" t="s">
        <v>311</v>
      </c>
      <c r="C32" s="764" t="s">
        <v>312</v>
      </c>
      <c r="D32" s="522">
        <v>45215</v>
      </c>
      <c r="E32" s="523">
        <v>45216</v>
      </c>
    </row>
    <row r="33" spans="1:11" s="106" customFormat="1" ht="22.95" customHeight="1">
      <c r="A33" s="520" t="s">
        <v>226</v>
      </c>
      <c r="B33" s="521" t="s">
        <v>313</v>
      </c>
      <c r="C33" s="524" t="s">
        <v>314</v>
      </c>
      <c r="D33" s="522">
        <v>45215</v>
      </c>
      <c r="E33" s="523">
        <v>45216</v>
      </c>
    </row>
    <row r="34" spans="1:11" s="106" customFormat="1" ht="22.95" customHeight="1">
      <c r="A34" s="520" t="s">
        <v>222</v>
      </c>
      <c r="B34" s="521" t="s">
        <v>315</v>
      </c>
      <c r="C34" s="764" t="s">
        <v>316</v>
      </c>
      <c r="D34" s="522">
        <v>45215</v>
      </c>
      <c r="E34" s="523">
        <v>45216</v>
      </c>
    </row>
    <row r="35" spans="1:11" s="106" customFormat="1" ht="22.95" customHeight="1">
      <c r="A35" s="520" t="s">
        <v>226</v>
      </c>
      <c r="B35" s="521" t="s">
        <v>317</v>
      </c>
      <c r="C35" s="524" t="s">
        <v>318</v>
      </c>
      <c r="D35" s="522">
        <v>45215</v>
      </c>
      <c r="E35" s="523">
        <v>45216</v>
      </c>
    </row>
    <row r="36" spans="1:11" s="106" customFormat="1" ht="22.95" customHeight="1">
      <c r="A36" s="520" t="s">
        <v>222</v>
      </c>
      <c r="B36" s="521" t="s">
        <v>319</v>
      </c>
      <c r="C36" s="764" t="s">
        <v>320</v>
      </c>
      <c r="D36" s="522">
        <v>45215</v>
      </c>
      <c r="E36" s="523">
        <v>45216</v>
      </c>
    </row>
    <row r="37" spans="1:11" s="106" customFormat="1" ht="22.95" customHeight="1">
      <c r="A37" s="471" t="s">
        <v>222</v>
      </c>
      <c r="B37" s="472" t="s">
        <v>321</v>
      </c>
      <c r="C37" s="510" t="s">
        <v>322</v>
      </c>
      <c r="D37" s="473">
        <v>45212</v>
      </c>
      <c r="E37" s="474">
        <v>45216</v>
      </c>
    </row>
    <row r="38" spans="1:11" s="106" customFormat="1" ht="22.95" customHeight="1">
      <c r="A38" s="471" t="s">
        <v>222</v>
      </c>
      <c r="B38" s="472" t="s">
        <v>323</v>
      </c>
      <c r="C38" s="472" t="s">
        <v>324</v>
      </c>
      <c r="D38" s="473">
        <v>45212</v>
      </c>
      <c r="E38" s="474">
        <v>45215</v>
      </c>
    </row>
    <row r="39" spans="1:11" s="106" customFormat="1" ht="22.95" customHeight="1">
      <c r="A39" s="471" t="s">
        <v>222</v>
      </c>
      <c r="B39" s="472" t="s">
        <v>325</v>
      </c>
      <c r="C39" s="510" t="s">
        <v>326</v>
      </c>
      <c r="D39" s="473">
        <v>45212</v>
      </c>
      <c r="E39" s="474">
        <v>45215</v>
      </c>
    </row>
    <row r="40" spans="1:11" s="106" customFormat="1" ht="22.95" customHeight="1">
      <c r="A40" s="520" t="s">
        <v>222</v>
      </c>
      <c r="B40" s="521" t="s">
        <v>327</v>
      </c>
      <c r="C40" s="524" t="s">
        <v>328</v>
      </c>
      <c r="D40" s="522">
        <v>45212</v>
      </c>
      <c r="E40" s="523">
        <v>45215</v>
      </c>
    </row>
    <row r="41" spans="1:11" s="106" customFormat="1" ht="22.95" customHeight="1">
      <c r="A41" s="520" t="s">
        <v>222</v>
      </c>
      <c r="B41" s="521" t="s">
        <v>329</v>
      </c>
      <c r="C41" s="524" t="s">
        <v>330</v>
      </c>
      <c r="D41" s="522">
        <v>45212</v>
      </c>
      <c r="E41" s="523">
        <v>45215</v>
      </c>
    </row>
    <row r="42" spans="1:11" s="106" customFormat="1" ht="22.95" customHeight="1">
      <c r="A42" s="520" t="s">
        <v>222</v>
      </c>
      <c r="B42" s="521" t="s">
        <v>331</v>
      </c>
      <c r="C42" s="521" t="s">
        <v>332</v>
      </c>
      <c r="D42" s="522">
        <v>45212</v>
      </c>
      <c r="E42" s="523">
        <v>45215</v>
      </c>
    </row>
    <row r="43" spans="1:11" s="106" customFormat="1" ht="22.95" customHeight="1">
      <c r="A43" s="520" t="s">
        <v>222</v>
      </c>
      <c r="B43" s="521" t="s">
        <v>239</v>
      </c>
      <c r="C43" s="764" t="s">
        <v>333</v>
      </c>
      <c r="D43" s="522">
        <v>45213</v>
      </c>
      <c r="E43" s="523">
        <v>45215</v>
      </c>
    </row>
    <row r="44" spans="1:11" s="106" customFormat="1" ht="22.95" customHeight="1">
      <c r="A44" s="520"/>
      <c r="B44" s="521"/>
      <c r="C44" s="521"/>
      <c r="D44" s="522"/>
      <c r="E44" s="523"/>
    </row>
    <row r="45" spans="1:11" ht="20.25" customHeight="1">
      <c r="A45" s="309"/>
      <c r="B45" s="310"/>
      <c r="C45" s="258"/>
      <c r="D45" s="311"/>
      <c r="E45" s="311"/>
      <c r="J45" s="124"/>
      <c r="K45" s="124"/>
    </row>
    <row r="46" spans="1:11" ht="20.25" customHeight="1">
      <c r="A46" s="39"/>
      <c r="B46" s="40"/>
      <c r="C46" s="258" t="s">
        <v>168</v>
      </c>
      <c r="D46" s="41"/>
      <c r="E46" s="41"/>
      <c r="J46" s="124"/>
      <c r="K46" s="124"/>
    </row>
    <row r="47" spans="1:11" ht="20.25" customHeight="1">
      <c r="A47" s="309"/>
      <c r="B47" s="310"/>
      <c r="C47" s="258"/>
      <c r="D47" s="311"/>
      <c r="E47" s="311"/>
      <c r="J47" s="124"/>
      <c r="K47" s="124"/>
    </row>
    <row r="48" spans="1:11">
      <c r="A48" s="259" t="s">
        <v>144</v>
      </c>
      <c r="B48" s="259"/>
      <c r="C48" s="259"/>
      <c r="D48" s="312"/>
      <c r="E48" s="312"/>
    </row>
    <row r="49" spans="1:5">
      <c r="A49" s="706" t="s">
        <v>27</v>
      </c>
      <c r="B49" s="706"/>
      <c r="C49" s="706"/>
      <c r="D49" s="313"/>
      <c r="E49" s="313"/>
    </row>
  </sheetData>
  <mergeCells count="1">
    <mergeCell ref="A49:C49"/>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A12" sqref="A12:XFD13"/>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34" t="s">
        <v>254</v>
      </c>
      <c r="B1" s="735"/>
      <c r="C1" s="735"/>
      <c r="D1" s="735"/>
      <c r="E1" s="735"/>
      <c r="F1" s="735"/>
      <c r="G1" s="735"/>
      <c r="H1" s="735"/>
      <c r="I1" s="735"/>
      <c r="J1" s="735"/>
      <c r="K1" s="735"/>
      <c r="L1" s="735"/>
      <c r="M1" s="735"/>
      <c r="N1" s="736"/>
    </row>
    <row r="2" spans="1:16" ht="47.4" customHeight="1">
      <c r="A2" s="737" t="s">
        <v>352</v>
      </c>
      <c r="B2" s="738"/>
      <c r="C2" s="738"/>
      <c r="D2" s="738"/>
      <c r="E2" s="738"/>
      <c r="F2" s="738"/>
      <c r="G2" s="738"/>
      <c r="H2" s="738"/>
      <c r="I2" s="738"/>
      <c r="J2" s="738"/>
      <c r="K2" s="738"/>
      <c r="L2" s="738"/>
      <c r="M2" s="738"/>
      <c r="N2" s="739"/>
    </row>
    <row r="3" spans="1:16" ht="81" customHeight="1" thickBot="1">
      <c r="A3" s="740" t="s">
        <v>353</v>
      </c>
      <c r="B3" s="741"/>
      <c r="C3" s="741"/>
      <c r="D3" s="741"/>
      <c r="E3" s="741"/>
      <c r="F3" s="741"/>
      <c r="G3" s="741"/>
      <c r="H3" s="741"/>
      <c r="I3" s="741"/>
      <c r="J3" s="741"/>
      <c r="K3" s="741"/>
      <c r="L3" s="741"/>
      <c r="M3" s="741"/>
      <c r="N3" s="742"/>
      <c r="P3" s="299"/>
    </row>
    <row r="4" spans="1:16" ht="46.2" customHeight="1">
      <c r="A4" s="743" t="s">
        <v>354</v>
      </c>
      <c r="B4" s="744"/>
      <c r="C4" s="744"/>
      <c r="D4" s="744"/>
      <c r="E4" s="744"/>
      <c r="F4" s="744"/>
      <c r="G4" s="744"/>
      <c r="H4" s="744"/>
      <c r="I4" s="744"/>
      <c r="J4" s="744"/>
      <c r="K4" s="744"/>
      <c r="L4" s="744"/>
      <c r="M4" s="744"/>
      <c r="N4" s="745"/>
    </row>
    <row r="5" spans="1:16" ht="294.60000000000002" customHeight="1" thickBot="1">
      <c r="A5" s="746" t="s">
        <v>355</v>
      </c>
      <c r="B5" s="747"/>
      <c r="C5" s="747"/>
      <c r="D5" s="747"/>
      <c r="E5" s="747"/>
      <c r="F5" s="747"/>
      <c r="G5" s="747"/>
      <c r="H5" s="747"/>
      <c r="I5" s="747"/>
      <c r="J5" s="747"/>
      <c r="K5" s="747"/>
      <c r="L5" s="747"/>
      <c r="M5" s="747"/>
      <c r="N5" s="748"/>
    </row>
    <row r="6" spans="1:16" ht="58.2" customHeight="1" thickBot="1">
      <c r="A6" s="707" t="s">
        <v>356</v>
      </c>
      <c r="B6" s="708"/>
      <c r="C6" s="708"/>
      <c r="D6" s="708"/>
      <c r="E6" s="708"/>
      <c r="F6" s="708"/>
      <c r="G6" s="708"/>
      <c r="H6" s="708"/>
      <c r="I6" s="708"/>
      <c r="J6" s="708"/>
      <c r="K6" s="708"/>
      <c r="L6" s="708"/>
      <c r="M6" s="708"/>
      <c r="N6" s="709"/>
    </row>
    <row r="7" spans="1:16" ht="121.2" customHeight="1" thickBot="1">
      <c r="A7" s="710" t="s">
        <v>357</v>
      </c>
      <c r="B7" s="711"/>
      <c r="C7" s="711"/>
      <c r="D7" s="711"/>
      <c r="E7" s="711"/>
      <c r="F7" s="711"/>
      <c r="G7" s="711"/>
      <c r="H7" s="711"/>
      <c r="I7" s="711"/>
      <c r="J7" s="711"/>
      <c r="K7" s="711"/>
      <c r="L7" s="711"/>
      <c r="M7" s="711"/>
      <c r="N7" s="712"/>
      <c r="O7" s="44" t="s">
        <v>188</v>
      </c>
    </row>
    <row r="8" spans="1:16" ht="50.4" customHeight="1" thickBot="1">
      <c r="A8" s="716" t="s">
        <v>358</v>
      </c>
      <c r="B8" s="717"/>
      <c r="C8" s="717"/>
      <c r="D8" s="717"/>
      <c r="E8" s="717"/>
      <c r="F8" s="717"/>
      <c r="G8" s="717"/>
      <c r="H8" s="717"/>
      <c r="I8" s="717"/>
      <c r="J8" s="717"/>
      <c r="K8" s="717"/>
      <c r="L8" s="717"/>
      <c r="M8" s="717"/>
      <c r="N8" s="718"/>
      <c r="O8" s="47"/>
    </row>
    <row r="9" spans="1:16" ht="147" customHeight="1" thickBot="1">
      <c r="A9" s="719" t="s">
        <v>359</v>
      </c>
      <c r="B9" s="720"/>
      <c r="C9" s="720"/>
      <c r="D9" s="720"/>
      <c r="E9" s="720"/>
      <c r="F9" s="720"/>
      <c r="G9" s="720"/>
      <c r="H9" s="720"/>
      <c r="I9" s="720"/>
      <c r="J9" s="720"/>
      <c r="K9" s="720"/>
      <c r="L9" s="720"/>
      <c r="M9" s="720"/>
      <c r="N9" s="721"/>
      <c r="O9" s="47"/>
    </row>
    <row r="10" spans="1:16" s="106" customFormat="1" ht="46.8" customHeight="1">
      <c r="A10" s="722" t="s">
        <v>360</v>
      </c>
      <c r="B10" s="723"/>
      <c r="C10" s="723"/>
      <c r="D10" s="723"/>
      <c r="E10" s="723"/>
      <c r="F10" s="723"/>
      <c r="G10" s="723"/>
      <c r="H10" s="723"/>
      <c r="I10" s="723"/>
      <c r="J10" s="723"/>
      <c r="K10" s="723"/>
      <c r="L10" s="723"/>
      <c r="M10" s="723"/>
      <c r="N10" s="724"/>
      <c r="O10" s="280"/>
    </row>
    <row r="11" spans="1:16" s="106" customFormat="1" ht="210" customHeight="1" thickBot="1">
      <c r="A11" s="725" t="s">
        <v>361</v>
      </c>
      <c r="B11" s="726"/>
      <c r="C11" s="726"/>
      <c r="D11" s="726"/>
      <c r="E11" s="726"/>
      <c r="F11" s="726"/>
      <c r="G11" s="726"/>
      <c r="H11" s="726"/>
      <c r="I11" s="726"/>
      <c r="J11" s="726"/>
      <c r="K11" s="726"/>
      <c r="L11" s="726"/>
      <c r="M11" s="726"/>
      <c r="N11" s="727"/>
      <c r="O11" s="280"/>
    </row>
    <row r="12" spans="1:16" ht="48.6" hidden="1" customHeight="1">
      <c r="A12" s="728"/>
      <c r="B12" s="729"/>
      <c r="C12" s="729"/>
      <c r="D12" s="729"/>
      <c r="E12" s="729"/>
      <c r="F12" s="729"/>
      <c r="G12" s="729"/>
      <c r="H12" s="729"/>
      <c r="I12" s="729"/>
      <c r="J12" s="729"/>
      <c r="K12" s="729"/>
      <c r="L12" s="729"/>
      <c r="M12" s="729"/>
      <c r="N12" s="730"/>
    </row>
    <row r="13" spans="1:16" ht="126" hidden="1" customHeight="1" thickBot="1">
      <c r="A13" s="731"/>
      <c r="B13" s="732"/>
      <c r="C13" s="732"/>
      <c r="D13" s="732"/>
      <c r="E13" s="732"/>
      <c r="F13" s="732"/>
      <c r="G13" s="732"/>
      <c r="H13" s="732"/>
      <c r="I13" s="732"/>
      <c r="J13" s="732"/>
      <c r="K13" s="732"/>
      <c r="L13" s="732"/>
      <c r="M13" s="732"/>
      <c r="N13" s="733"/>
    </row>
    <row r="14" spans="1:16" ht="24.6" customHeight="1">
      <c r="A14" s="715" t="s">
        <v>28</v>
      </c>
      <c r="B14" s="715"/>
      <c r="C14" s="715"/>
      <c r="D14" s="715"/>
      <c r="E14" s="715"/>
      <c r="F14" s="715"/>
      <c r="G14" s="715"/>
      <c r="H14" s="715"/>
      <c r="I14" s="715"/>
      <c r="J14" s="715"/>
      <c r="K14" s="715"/>
      <c r="L14" s="715"/>
      <c r="M14" s="715"/>
      <c r="N14" s="715"/>
    </row>
    <row r="15" spans="1:16" ht="24.6" customHeight="1">
      <c r="A15" s="713" t="s">
        <v>27</v>
      </c>
      <c r="B15" s="714"/>
      <c r="C15" s="714"/>
      <c r="D15" s="714"/>
      <c r="E15" s="714"/>
      <c r="F15" s="714"/>
      <c r="G15" s="714"/>
      <c r="H15" s="714"/>
      <c r="I15" s="714"/>
      <c r="J15" s="714"/>
      <c r="K15" s="714"/>
      <c r="L15" s="714"/>
      <c r="M15" s="714"/>
      <c r="N15" s="714"/>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513"/>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Normal="75" zoomScaleSheetLayoutView="100" workbookViewId="0">
      <selection activeCell="A28" sqref="A28"/>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255</v>
      </c>
      <c r="B1" s="45" t="s">
        <v>0</v>
      </c>
      <c r="C1" s="46" t="s">
        <v>2</v>
      </c>
    </row>
    <row r="2" spans="1:3" ht="46.8" customHeight="1">
      <c r="A2" s="306" t="s">
        <v>372</v>
      </c>
      <c r="B2" s="2"/>
      <c r="C2" s="749"/>
    </row>
    <row r="3" spans="1:3" ht="108.6" customHeight="1">
      <c r="A3" s="443" t="s">
        <v>373</v>
      </c>
      <c r="B3" s="48"/>
      <c r="C3" s="750"/>
    </row>
    <row r="4" spans="1:3" ht="34.799999999999997" customHeight="1" thickBot="1">
      <c r="A4" s="120" t="s">
        <v>374</v>
      </c>
      <c r="B4" s="1"/>
      <c r="C4" s="1"/>
    </row>
    <row r="5" spans="1:3" ht="41.4" customHeight="1">
      <c r="A5" s="449" t="s">
        <v>362</v>
      </c>
      <c r="B5" s="2"/>
      <c r="C5" s="749"/>
    </row>
    <row r="6" spans="1:3" ht="119.4" customHeight="1">
      <c r="A6" s="392" t="s">
        <v>363</v>
      </c>
      <c r="B6" s="48"/>
      <c r="C6" s="750"/>
    </row>
    <row r="7" spans="1:3" ht="33.6" customHeight="1">
      <c r="A7" s="299" t="s">
        <v>364</v>
      </c>
      <c r="B7" s="1"/>
      <c r="C7" s="1"/>
    </row>
    <row r="8" spans="1:3" ht="43.2" customHeight="1">
      <c r="A8" s="483" t="s">
        <v>365</v>
      </c>
      <c r="B8" s="157"/>
      <c r="C8" s="749"/>
    </row>
    <row r="9" spans="1:3" ht="164.4" customHeight="1" thickBot="1">
      <c r="A9" s="415" t="s">
        <v>366</v>
      </c>
      <c r="B9" s="158"/>
      <c r="C9" s="750"/>
    </row>
    <row r="10" spans="1:3" ht="36" customHeight="1">
      <c r="A10" s="351" t="s">
        <v>367</v>
      </c>
      <c r="B10" s="1"/>
      <c r="C10" s="1"/>
    </row>
    <row r="11" spans="1:3" s="354" customFormat="1" ht="42.6" customHeight="1">
      <c r="A11" s="352" t="s">
        <v>368</v>
      </c>
      <c r="B11" s="353"/>
      <c r="C11" s="353"/>
    </row>
    <row r="12" spans="1:3" ht="253.2" customHeight="1" thickBot="1">
      <c r="A12" s="393" t="s">
        <v>369</v>
      </c>
      <c r="B12" s="355"/>
      <c r="C12" s="355"/>
    </row>
    <row r="13" spans="1:3" s="357" customFormat="1" ht="34.200000000000003" customHeight="1">
      <c r="A13" s="356" t="s">
        <v>370</v>
      </c>
    </row>
    <row r="14" spans="1:3" s="354" customFormat="1" ht="42.6" customHeight="1">
      <c r="A14" s="352" t="s">
        <v>375</v>
      </c>
      <c r="B14" s="353"/>
      <c r="C14" s="353"/>
    </row>
    <row r="15" spans="1:3" ht="140.4" customHeight="1" thickBot="1">
      <c r="A15" s="393" t="s">
        <v>376</v>
      </c>
      <c r="B15" s="355"/>
      <c r="C15" s="355"/>
    </row>
    <row r="16" spans="1:3" ht="33.6" customHeight="1">
      <c r="A16" s="359" t="s">
        <v>377</v>
      </c>
      <c r="B16" s="358"/>
      <c r="C16" s="358"/>
    </row>
    <row r="17" spans="1:3" ht="33.6" hidden="1" customHeight="1">
      <c r="A17" s="394"/>
      <c r="B17" s="358"/>
      <c r="C17" s="358"/>
    </row>
    <row r="18" spans="1:3" s="357" customFormat="1" ht="126.6" hidden="1" customHeight="1">
      <c r="A18" s="396"/>
    </row>
    <row r="19" spans="1:3" ht="29.4" customHeight="1">
      <c r="A19" s="395"/>
      <c r="B19" s="1"/>
      <c r="C19" s="1"/>
    </row>
    <row r="20" spans="1:3" ht="29.4" customHeight="1">
      <c r="A20" s="395"/>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7" r:id="rId1" xr:uid="{2B71B847-8859-48B7-BA07-EBF0790BC3D1}"/>
    <hyperlink ref="A10" r:id="rId2" xr:uid="{37CC0178-CB7D-4DC7-A1C6-A4C029CBA3E2}"/>
    <hyperlink ref="A13" r:id="rId3" xr:uid="{01262528-1819-41BD-A4BC-62E8372C1D48}"/>
    <hyperlink ref="A4" r:id="rId4" xr:uid="{A76ECFA0-2CF7-49F4-B1CE-DC4B95BDD939}"/>
    <hyperlink ref="A16" r:id="rId5" xr:uid="{E9063BD2-CF51-426E-8871-F5DF20A61270}"/>
  </hyperlinks>
  <pageMargins left="0" right="0" top="0.19685039370078741" bottom="0.39370078740157483" header="0" footer="0.19685039370078741"/>
  <pageSetup paperSize="9" scale="66" orientation="portrait" r:id="rId6"/>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5"/>
  <sheetViews>
    <sheetView view="pageBreakPreview" zoomScale="92" zoomScaleNormal="100" zoomScaleSheetLayoutView="92" workbookViewId="0">
      <selection activeCell="AC1" sqref="AC1"/>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26" max="26" width="6.109375" customWidth="1"/>
  </cols>
  <sheetData>
    <row r="1" spans="1:32" ht="24.6" customHeight="1">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44"/>
      <c r="AC1" s="444"/>
      <c r="AD1" s="444"/>
      <c r="AE1" s="444"/>
      <c r="AF1" s="444"/>
    </row>
    <row r="2" spans="1:32" ht="24.6" customHeight="1">
      <c r="A2" s="457"/>
      <c r="B2" s="458"/>
      <c r="C2" s="459"/>
      <c r="D2" s="460"/>
      <c r="E2" s="460"/>
      <c r="F2" s="460"/>
      <c r="G2" s="460"/>
      <c r="H2" s="460"/>
      <c r="I2" s="460"/>
      <c r="J2" s="460"/>
      <c r="K2" s="460"/>
      <c r="L2" s="460"/>
      <c r="M2" s="460"/>
      <c r="N2" s="460"/>
      <c r="O2" s="460"/>
      <c r="P2" s="461"/>
      <c r="Q2" s="457"/>
      <c r="R2" s="457"/>
      <c r="S2" s="457"/>
      <c r="T2" s="457"/>
      <c r="U2" s="457"/>
      <c r="V2" s="457"/>
      <c r="W2" s="457"/>
      <c r="X2" s="457"/>
      <c r="Y2" s="457"/>
      <c r="Z2" s="457"/>
      <c r="AA2" s="457"/>
      <c r="AB2" s="444"/>
      <c r="AC2" s="444"/>
      <c r="AD2" s="444"/>
      <c r="AE2" s="444"/>
      <c r="AF2" s="444"/>
    </row>
    <row r="3" spans="1:32" ht="24.6" customHeight="1">
      <c r="A3" s="457"/>
      <c r="B3" s="457"/>
      <c r="C3" s="462"/>
      <c r="D3" s="463"/>
      <c r="E3" s="463"/>
      <c r="F3" s="463"/>
      <c r="G3" s="463"/>
      <c r="H3" s="463"/>
      <c r="I3" s="463"/>
      <c r="J3" s="463"/>
      <c r="K3" s="463"/>
      <c r="L3" s="463"/>
      <c r="M3" s="464"/>
      <c r="N3" s="464"/>
      <c r="O3" s="464"/>
      <c r="P3" s="464"/>
      <c r="Q3" s="457"/>
      <c r="R3" s="457"/>
      <c r="S3" s="457"/>
      <c r="T3" s="457"/>
      <c r="U3" s="457"/>
      <c r="V3" s="457"/>
      <c r="W3" s="457"/>
      <c r="X3" s="457"/>
      <c r="Y3" s="457"/>
      <c r="Z3" s="457"/>
      <c r="AA3" s="457"/>
      <c r="AB3" s="444"/>
      <c r="AC3" s="444"/>
      <c r="AD3" s="444"/>
      <c r="AE3" s="444"/>
      <c r="AF3" s="444"/>
    </row>
    <row r="4" spans="1:32" ht="7.2" customHeight="1">
      <c r="A4" s="457"/>
      <c r="B4" s="457"/>
      <c r="C4" s="462"/>
      <c r="D4" s="457"/>
      <c r="E4" s="457"/>
      <c r="F4" s="457"/>
      <c r="G4" s="457"/>
      <c r="H4" s="465"/>
      <c r="I4" s="465"/>
      <c r="J4" s="465"/>
      <c r="K4" s="465"/>
      <c r="L4" s="465"/>
      <c r="M4" s="465"/>
      <c r="N4" s="465"/>
      <c r="O4" s="465"/>
      <c r="P4" s="465"/>
      <c r="Q4" s="457"/>
      <c r="R4" s="457"/>
      <c r="S4" s="457"/>
      <c r="T4" s="457"/>
      <c r="U4" s="457"/>
      <c r="V4" s="457"/>
      <c r="W4" s="457"/>
      <c r="X4" s="457"/>
      <c r="Y4" s="457"/>
      <c r="Z4" s="457"/>
      <c r="AA4" s="457"/>
      <c r="AB4" s="444"/>
      <c r="AC4" s="444"/>
      <c r="AD4" s="444"/>
      <c r="AE4" s="444"/>
      <c r="AF4" s="444"/>
    </row>
    <row r="5" spans="1:32" ht="24.6" customHeight="1">
      <c r="A5" s="457"/>
      <c r="B5" s="457"/>
      <c r="C5" s="466"/>
      <c r="D5" s="467"/>
      <c r="E5" s="467"/>
      <c r="F5" s="467"/>
      <c r="G5" s="467"/>
      <c r="H5" s="467"/>
      <c r="I5" s="467"/>
      <c r="J5" s="467"/>
      <c r="K5" s="467"/>
      <c r="L5" s="467"/>
      <c r="M5" s="467"/>
      <c r="N5" s="467"/>
      <c r="O5" s="467"/>
      <c r="P5" s="467"/>
      <c r="Q5" s="457"/>
      <c r="R5" s="457"/>
      <c r="S5" s="457"/>
      <c r="T5" s="457"/>
      <c r="U5" s="457"/>
      <c r="V5" s="457"/>
      <c r="W5" s="457"/>
      <c r="X5" s="457"/>
      <c r="Y5" s="457"/>
      <c r="Z5" s="457"/>
      <c r="AA5" s="457"/>
      <c r="AB5" s="444"/>
      <c r="AC5" s="444"/>
      <c r="AD5" s="444"/>
      <c r="AE5" s="444"/>
      <c r="AF5" s="444"/>
    </row>
    <row r="6" spans="1:32" ht="13.2" customHeight="1">
      <c r="A6" s="457"/>
      <c r="B6" s="457"/>
      <c r="C6" s="457"/>
      <c r="D6" s="457"/>
      <c r="E6" s="457"/>
      <c r="F6" s="457"/>
      <c r="G6" s="457"/>
      <c r="H6" s="465"/>
      <c r="I6" s="465"/>
      <c r="J6" s="465"/>
      <c r="K6" s="465"/>
      <c r="L6" s="465"/>
      <c r="M6" s="465"/>
      <c r="N6" s="465"/>
      <c r="O6" s="465"/>
      <c r="P6" s="465"/>
      <c r="Q6" s="457"/>
      <c r="R6" s="457"/>
      <c r="S6" s="457"/>
      <c r="T6" s="457"/>
      <c r="U6" s="457"/>
      <c r="V6" s="457"/>
      <c r="W6" s="457"/>
      <c r="X6" s="457"/>
      <c r="Y6" s="457"/>
      <c r="Z6" s="457"/>
      <c r="AA6" s="457"/>
      <c r="AB6" s="444"/>
      <c r="AC6" s="444"/>
      <c r="AD6" s="444"/>
      <c r="AE6" s="444"/>
      <c r="AF6" s="444"/>
    </row>
    <row r="7" spans="1:32" ht="13.2" customHeight="1">
      <c r="A7" s="457"/>
      <c r="B7" s="457"/>
      <c r="C7" s="457"/>
      <c r="D7" s="457"/>
      <c r="E7" s="457"/>
      <c r="F7" s="457"/>
      <c r="G7" s="457"/>
      <c r="H7" s="465"/>
      <c r="I7" s="465"/>
      <c r="J7" s="465"/>
      <c r="K7" s="465"/>
      <c r="L7" s="465"/>
      <c r="M7" s="465"/>
      <c r="N7" s="465"/>
      <c r="O7" s="465"/>
      <c r="P7" s="465"/>
      <c r="Q7" s="457"/>
      <c r="R7" s="457"/>
      <c r="S7" s="457"/>
      <c r="T7" s="457"/>
      <c r="U7" s="457"/>
      <c r="V7" s="457"/>
      <c r="W7" s="457"/>
      <c r="X7" s="457"/>
      <c r="Y7" s="457"/>
      <c r="Z7" s="457"/>
      <c r="AA7" s="457"/>
      <c r="AB7" s="444"/>
      <c r="AC7" s="444"/>
      <c r="AD7" s="444"/>
      <c r="AE7" s="444"/>
      <c r="AF7" s="444"/>
    </row>
    <row r="8" spans="1:32" ht="13.2" customHeight="1">
      <c r="A8" s="457"/>
      <c r="B8" s="457"/>
      <c r="C8" s="457"/>
      <c r="D8" s="457"/>
      <c r="E8" s="457"/>
      <c r="F8" s="457"/>
      <c r="G8" s="457"/>
      <c r="H8" s="465"/>
      <c r="I8" s="465"/>
      <c r="J8" s="465"/>
      <c r="K8" s="465"/>
      <c r="L8" s="465"/>
      <c r="M8" s="465"/>
      <c r="N8" s="465"/>
      <c r="O8" s="465"/>
      <c r="P8" s="465"/>
      <c r="Q8" s="465"/>
      <c r="R8" s="465"/>
      <c r="S8" s="465"/>
      <c r="T8" s="465"/>
      <c r="U8" s="465"/>
      <c r="V8" s="457"/>
      <c r="W8" s="457"/>
      <c r="X8" s="457"/>
      <c r="Y8" s="457"/>
      <c r="Z8" s="457"/>
      <c r="AA8" s="457"/>
      <c r="AB8" s="444"/>
      <c r="AC8" s="444"/>
      <c r="AD8" s="444"/>
      <c r="AE8" s="444"/>
      <c r="AF8" s="444"/>
    </row>
    <row r="9" spans="1:32" ht="13.2" customHeight="1">
      <c r="A9" s="457"/>
      <c r="B9" s="457"/>
      <c r="C9" s="457"/>
      <c r="D9" s="457"/>
      <c r="E9" s="457"/>
      <c r="F9" s="457"/>
      <c r="G9" s="457"/>
      <c r="H9" s="465"/>
      <c r="I9" s="465"/>
      <c r="J9" s="465"/>
      <c r="K9" s="465"/>
      <c r="L9" s="465"/>
      <c r="M9" s="465"/>
      <c r="N9" s="465"/>
      <c r="O9" s="465"/>
      <c r="P9" s="465"/>
      <c r="Q9" s="465"/>
      <c r="R9" s="465"/>
      <c r="S9" s="465"/>
      <c r="T9" s="465"/>
      <c r="U9" s="465"/>
      <c r="V9" s="457"/>
      <c r="W9" s="457"/>
      <c r="X9" s="457"/>
      <c r="Y9" s="457"/>
      <c r="Z9" s="457"/>
      <c r="AA9" s="457"/>
      <c r="AB9" s="444"/>
      <c r="AC9" s="444"/>
      <c r="AD9" s="444"/>
      <c r="AE9" s="444"/>
      <c r="AF9" s="444"/>
    </row>
    <row r="10" spans="1:32">
      <c r="A10" s="457"/>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44"/>
      <c r="AC10" s="444"/>
      <c r="AD10" s="444"/>
      <c r="AE10" s="444"/>
      <c r="AF10" s="444"/>
    </row>
    <row r="11" spans="1:32" ht="21" customHeight="1">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44"/>
      <c r="AC11" s="444"/>
      <c r="AD11" s="444"/>
      <c r="AE11" s="444"/>
      <c r="AF11" s="444"/>
    </row>
    <row r="12" spans="1:32" ht="13.2" customHeight="1">
      <c r="A12" s="457"/>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44"/>
      <c r="AC12" s="444"/>
      <c r="AD12" s="444"/>
      <c r="AE12" s="444"/>
      <c r="AF12" s="444"/>
    </row>
    <row r="13" spans="1:32" ht="13.2" customHeight="1">
      <c r="A13" s="457"/>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44"/>
      <c r="AC13" s="444"/>
      <c r="AD13" s="444"/>
      <c r="AE13" s="444"/>
      <c r="AF13" s="444"/>
    </row>
    <row r="14" spans="1:32">
      <c r="A14" s="457"/>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44"/>
      <c r="AC14" s="444"/>
      <c r="AD14" s="444"/>
      <c r="AE14" s="444"/>
      <c r="AF14" s="444"/>
    </row>
    <row r="15" spans="1:32">
      <c r="A15" s="457"/>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44"/>
      <c r="AC15" s="444"/>
      <c r="AD15" s="444"/>
      <c r="AE15" s="444"/>
      <c r="AF15" s="470"/>
    </row>
    <row r="16" spans="1:32">
      <c r="A16" s="457"/>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44"/>
      <c r="AC16" s="444"/>
      <c r="AD16" s="444"/>
      <c r="AE16" s="444"/>
      <c r="AF16" s="444"/>
    </row>
    <row r="17" spans="1:32">
      <c r="A17" s="457"/>
      <c r="B17" s="540"/>
      <c r="C17" s="540"/>
      <c r="D17" s="540"/>
      <c r="E17" s="540"/>
      <c r="F17" s="540"/>
      <c r="G17" s="540"/>
      <c r="H17" s="457"/>
      <c r="I17" s="457"/>
      <c r="J17" s="457"/>
      <c r="K17" s="457"/>
      <c r="L17" s="457"/>
      <c r="M17" s="457"/>
      <c r="N17" s="457"/>
      <c r="O17" s="457"/>
      <c r="P17" s="457"/>
      <c r="Q17" s="457"/>
      <c r="R17" s="457"/>
      <c r="S17" s="457"/>
      <c r="T17" s="457"/>
      <c r="U17" s="457"/>
      <c r="V17" s="457"/>
      <c r="W17" s="457"/>
      <c r="X17" s="457"/>
      <c r="Y17" s="457"/>
      <c r="Z17" s="457"/>
      <c r="AA17" s="457"/>
      <c r="AB17" s="444"/>
      <c r="AC17" s="444"/>
      <c r="AD17" s="444"/>
      <c r="AE17" s="444"/>
      <c r="AF17" s="444"/>
    </row>
    <row r="18" spans="1:32">
      <c r="A18" s="457"/>
      <c r="B18" s="540"/>
      <c r="C18" s="540"/>
      <c r="D18" s="540"/>
      <c r="E18" s="540"/>
      <c r="F18" s="540"/>
      <c r="G18" s="540"/>
      <c r="H18" s="457"/>
      <c r="I18" s="457"/>
      <c r="J18" s="457"/>
      <c r="K18" s="457"/>
      <c r="L18" s="457"/>
      <c r="M18" s="457"/>
      <c r="N18" s="457"/>
      <c r="O18" s="457"/>
      <c r="P18" s="457"/>
      <c r="Q18" s="457"/>
      <c r="R18" s="457"/>
      <c r="S18" s="457"/>
      <c r="T18" s="457"/>
      <c r="U18" s="457"/>
      <c r="V18" s="457"/>
      <c r="W18" s="457"/>
      <c r="X18" s="457"/>
      <c r="Y18" s="457"/>
      <c r="Z18" s="457"/>
      <c r="AA18" s="457"/>
      <c r="AB18" s="444"/>
      <c r="AC18" s="444"/>
      <c r="AD18" s="444"/>
      <c r="AE18" s="444"/>
      <c r="AF18" s="444"/>
    </row>
    <row r="19" spans="1:32">
      <c r="A19" s="457"/>
      <c r="B19" s="540"/>
      <c r="C19" s="540"/>
      <c r="D19" s="540"/>
      <c r="E19" s="540"/>
      <c r="F19" s="540"/>
      <c r="G19" s="540"/>
      <c r="H19" s="457"/>
      <c r="I19" s="457"/>
      <c r="J19" s="457"/>
      <c r="K19" s="457"/>
      <c r="L19" s="457"/>
      <c r="M19" s="457"/>
      <c r="N19" s="457"/>
      <c r="O19" s="457"/>
      <c r="P19" s="457"/>
      <c r="Q19" s="457"/>
      <c r="R19" s="457"/>
      <c r="S19" s="457"/>
      <c r="T19" s="457"/>
      <c r="U19" s="457"/>
      <c r="V19" s="457"/>
      <c r="W19" s="457"/>
      <c r="X19" s="457"/>
      <c r="Y19" s="457"/>
      <c r="Z19" s="457"/>
      <c r="AA19" s="457"/>
      <c r="AB19" s="444"/>
      <c r="AC19" s="444"/>
      <c r="AD19" s="444"/>
      <c r="AE19" s="444"/>
      <c r="AF19" s="444"/>
    </row>
    <row r="20" spans="1:32">
      <c r="A20" s="457"/>
      <c r="B20" s="540"/>
      <c r="C20" s="540"/>
      <c r="D20" s="540"/>
      <c r="E20" s="540"/>
      <c r="F20" s="540"/>
      <c r="G20" s="540"/>
      <c r="H20" s="457"/>
      <c r="I20" s="457"/>
      <c r="J20" s="457"/>
      <c r="K20" s="457"/>
      <c r="L20" s="457"/>
      <c r="M20" s="457"/>
      <c r="N20" s="457"/>
      <c r="O20" s="457"/>
      <c r="P20" s="457"/>
      <c r="Q20" s="457"/>
      <c r="R20" s="457"/>
      <c r="S20" s="457"/>
      <c r="T20" s="457"/>
      <c r="U20" s="457"/>
      <c r="V20" s="457"/>
      <c r="W20" s="457"/>
      <c r="X20" s="457"/>
      <c r="Y20" s="457"/>
      <c r="Z20" s="457"/>
      <c r="AA20" s="457"/>
      <c r="AB20" s="444"/>
      <c r="AC20" s="444"/>
      <c r="AD20" s="444"/>
      <c r="AE20" s="444"/>
      <c r="AF20" s="444"/>
    </row>
    <row r="21" spans="1:32">
      <c r="A21" s="457"/>
      <c r="B21" s="540"/>
      <c r="C21" s="540"/>
      <c r="D21" s="540"/>
      <c r="E21" s="540"/>
      <c r="F21" s="540"/>
      <c r="G21" s="540"/>
      <c r="H21" s="457"/>
      <c r="I21" s="457"/>
      <c r="J21" s="457"/>
      <c r="K21" s="457"/>
      <c r="L21" s="457"/>
      <c r="M21" s="457"/>
      <c r="N21" s="457"/>
      <c r="O21" s="457"/>
      <c r="P21" s="457"/>
      <c r="Q21" s="457"/>
      <c r="R21" s="457"/>
      <c r="S21" s="457"/>
      <c r="T21" s="457"/>
      <c r="U21" s="457"/>
      <c r="V21" s="457"/>
      <c r="W21" s="457"/>
      <c r="X21" s="457"/>
      <c r="Y21" s="457"/>
      <c r="Z21" s="457"/>
      <c r="AA21" s="457"/>
      <c r="AB21" s="444"/>
      <c r="AC21" s="444"/>
      <c r="AD21" s="444"/>
      <c r="AE21" s="444"/>
      <c r="AF21" s="444"/>
    </row>
    <row r="22" spans="1:32">
      <c r="A22" s="457"/>
      <c r="B22" s="540"/>
      <c r="C22" s="540"/>
      <c r="D22" s="540"/>
      <c r="E22" s="540"/>
      <c r="F22" s="540"/>
      <c r="G22" s="540"/>
      <c r="H22" s="457"/>
      <c r="I22" s="457"/>
      <c r="J22" s="457"/>
      <c r="K22" s="457"/>
      <c r="L22" s="457"/>
      <c r="M22" s="457"/>
      <c r="N22" s="457"/>
      <c r="O22" s="457"/>
      <c r="P22" s="457"/>
      <c r="Q22" s="457"/>
      <c r="R22" s="457"/>
      <c r="S22" s="457"/>
      <c r="T22" s="457"/>
      <c r="U22" s="457"/>
      <c r="V22" s="457"/>
      <c r="W22" s="457"/>
      <c r="X22" s="457"/>
      <c r="Y22" s="457"/>
      <c r="Z22" s="457"/>
      <c r="AA22" s="457"/>
      <c r="AB22" s="444"/>
      <c r="AC22" s="444"/>
      <c r="AD22" s="444"/>
      <c r="AE22" s="444"/>
      <c r="AF22" s="444"/>
    </row>
    <row r="23" spans="1:32">
      <c r="A23" s="457"/>
      <c r="B23" s="540"/>
      <c r="C23" s="540"/>
      <c r="D23" s="540"/>
      <c r="E23" s="540"/>
      <c r="F23" s="540"/>
      <c r="G23" s="540"/>
      <c r="H23" s="457"/>
      <c r="I23" s="457"/>
      <c r="J23" s="457"/>
      <c r="K23" s="457"/>
      <c r="L23" s="457"/>
      <c r="M23" s="457"/>
      <c r="N23" s="457"/>
      <c r="O23" s="457"/>
      <c r="P23" s="457"/>
      <c r="Q23" s="457"/>
      <c r="R23" s="457"/>
      <c r="S23" s="457"/>
      <c r="T23" s="457"/>
      <c r="U23" s="457"/>
      <c r="V23" s="457"/>
      <c r="W23" s="457"/>
      <c r="X23" s="457"/>
      <c r="Y23" s="457"/>
      <c r="Z23" s="457"/>
      <c r="AA23" s="457"/>
      <c r="AB23" s="444"/>
      <c r="AC23" s="444"/>
      <c r="AD23" s="444"/>
      <c r="AE23" s="444"/>
      <c r="AF23" s="444"/>
    </row>
    <row r="24" spans="1:32">
      <c r="A24" s="457"/>
      <c r="B24" s="540"/>
      <c r="C24" s="540"/>
      <c r="D24" s="540"/>
      <c r="E24" s="540"/>
      <c r="F24" s="540"/>
      <c r="G24" s="540"/>
      <c r="H24" s="457"/>
      <c r="I24" s="457"/>
      <c r="J24" s="457"/>
      <c r="K24" s="457"/>
      <c r="L24" s="457"/>
      <c r="M24" s="457"/>
      <c r="N24" s="457"/>
      <c r="O24" s="457"/>
      <c r="P24" s="457"/>
      <c r="Q24" s="457"/>
      <c r="R24" s="457"/>
      <c r="S24" s="457"/>
      <c r="T24" s="457"/>
      <c r="U24" s="457"/>
      <c r="V24" s="457"/>
      <c r="W24" s="457"/>
      <c r="X24" s="457"/>
      <c r="Y24" s="457"/>
      <c r="Z24" s="457"/>
      <c r="AA24" s="457"/>
      <c r="AB24" s="444"/>
      <c r="AC24" s="444"/>
      <c r="AD24" s="444"/>
      <c r="AE24" s="444"/>
      <c r="AF24" s="444"/>
    </row>
    <row r="25" spans="1:32">
      <c r="A25" s="457"/>
      <c r="B25" s="540"/>
      <c r="C25" s="540"/>
      <c r="D25" s="540"/>
      <c r="E25" s="540"/>
      <c r="F25" s="540"/>
      <c r="G25" s="540"/>
      <c r="H25" s="457"/>
      <c r="I25" s="457"/>
      <c r="J25" s="457"/>
      <c r="K25" s="457"/>
      <c r="L25" s="457"/>
      <c r="M25" s="457"/>
      <c r="N25" s="457"/>
      <c r="O25" s="457"/>
      <c r="P25" s="457"/>
      <c r="Q25" s="457"/>
      <c r="R25" s="457"/>
      <c r="S25" s="457"/>
      <c r="T25" s="457"/>
      <c r="U25" s="457"/>
      <c r="V25" s="457"/>
      <c r="W25" s="457"/>
      <c r="X25" s="457"/>
      <c r="Y25" s="457"/>
      <c r="Z25" s="457"/>
      <c r="AA25" s="457"/>
      <c r="AB25" s="444"/>
      <c r="AC25" s="444"/>
      <c r="AD25" s="444"/>
      <c r="AE25" s="444"/>
      <c r="AF25" s="444"/>
    </row>
    <row r="26" spans="1:32">
      <c r="A26" s="457"/>
      <c r="B26" s="540"/>
      <c r="C26" s="540"/>
      <c r="D26" s="540"/>
      <c r="E26" s="540"/>
      <c r="F26" s="540"/>
      <c r="G26" s="540"/>
      <c r="H26" s="457"/>
      <c r="I26" s="457"/>
      <c r="J26" s="457"/>
      <c r="K26" s="457"/>
      <c r="L26" s="457"/>
      <c r="M26" s="457"/>
      <c r="N26" s="457"/>
      <c r="O26" s="457"/>
      <c r="P26" s="457"/>
      <c r="Q26" s="457"/>
      <c r="R26" s="457"/>
      <c r="S26" s="457"/>
      <c r="T26" s="457"/>
      <c r="U26" s="457"/>
      <c r="V26" s="457"/>
      <c r="W26" s="457"/>
      <c r="X26" s="457"/>
      <c r="Y26" s="457"/>
      <c r="Z26" s="457"/>
      <c r="AA26" s="457"/>
      <c r="AB26" s="444"/>
      <c r="AC26" s="444"/>
      <c r="AD26" s="444"/>
      <c r="AE26" s="444"/>
      <c r="AF26" s="444"/>
    </row>
    <row r="27" spans="1:32">
      <c r="A27" s="457"/>
      <c r="B27" s="540"/>
      <c r="C27" s="540"/>
      <c r="D27" s="540"/>
      <c r="E27" s="540"/>
      <c r="F27" s="540"/>
      <c r="G27" s="540"/>
      <c r="H27" s="457"/>
      <c r="I27" s="457"/>
      <c r="J27" s="457"/>
      <c r="K27" s="457"/>
      <c r="L27" s="457"/>
      <c r="M27" s="457"/>
      <c r="N27" s="457"/>
      <c r="O27" s="457"/>
      <c r="P27" s="457"/>
      <c r="Q27" s="457"/>
      <c r="R27" s="457"/>
      <c r="S27" s="457"/>
      <c r="T27" s="457"/>
      <c r="U27" s="457"/>
      <c r="V27" s="457"/>
      <c r="W27" s="457"/>
      <c r="X27" s="457"/>
      <c r="Y27" s="457"/>
      <c r="Z27" s="457"/>
      <c r="AA27" s="457"/>
      <c r="AB27" s="444"/>
      <c r="AC27" s="444"/>
      <c r="AD27" s="444"/>
      <c r="AE27" s="444"/>
      <c r="AF27" s="444"/>
    </row>
    <row r="28" spans="1:32">
      <c r="A28" s="457"/>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44"/>
      <c r="AC28" s="444"/>
      <c r="AD28" s="444"/>
      <c r="AE28" s="444"/>
      <c r="AF28" s="444"/>
    </row>
    <row r="29" spans="1:32" ht="16.2">
      <c r="A29" s="457"/>
      <c r="B29" s="468"/>
      <c r="C29" s="469"/>
      <c r="D29" s="469"/>
      <c r="E29" s="469"/>
      <c r="F29" s="469"/>
      <c r="G29" s="469"/>
      <c r="H29" s="469"/>
      <c r="I29" s="457"/>
      <c r="J29" s="457"/>
      <c r="K29" s="457"/>
      <c r="L29" s="457"/>
      <c r="M29" s="457"/>
      <c r="N29" s="457"/>
      <c r="O29" s="457"/>
      <c r="P29" s="457"/>
      <c r="Q29" s="457"/>
      <c r="R29" s="457"/>
      <c r="S29" s="457"/>
      <c r="T29" s="457"/>
      <c r="U29" s="457"/>
      <c r="V29" s="457"/>
      <c r="W29" s="457"/>
      <c r="X29" s="457"/>
      <c r="Y29" s="457"/>
      <c r="Z29" s="457"/>
      <c r="AA29" s="457"/>
      <c r="AB29" s="444"/>
      <c r="AC29" s="444"/>
      <c r="AD29" s="444"/>
      <c r="AE29" s="444"/>
      <c r="AF29" s="444"/>
    </row>
    <row r="30" spans="1:32">
      <c r="A30" s="457"/>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44"/>
      <c r="AC30" s="444"/>
      <c r="AD30" s="444"/>
      <c r="AE30" s="444"/>
      <c r="AF30" s="444"/>
    </row>
    <row r="31" spans="1:32">
      <c r="A31" s="457"/>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44"/>
      <c r="AC31" s="444"/>
      <c r="AD31" s="444"/>
      <c r="AE31" s="444"/>
      <c r="AF31" s="444"/>
    </row>
    <row r="32" spans="1:32">
      <c r="A32" s="457"/>
      <c r="B32" s="457"/>
      <c r="C32" s="457"/>
      <c r="D32" s="457"/>
      <c r="E32" s="457"/>
      <c r="F32" s="457"/>
      <c r="G32" s="457"/>
      <c r="H32" s="457"/>
      <c r="I32" s="457"/>
      <c r="J32" s="457"/>
      <c r="K32" s="457"/>
      <c r="L32" s="457"/>
      <c r="M32" s="457"/>
      <c r="N32" s="457"/>
      <c r="O32" s="457"/>
      <c r="P32" s="457"/>
      <c r="Q32" s="457"/>
      <c r="R32" s="457"/>
      <c r="S32" s="457"/>
      <c r="T32" s="457"/>
      <c r="U32" s="457"/>
      <c r="V32" s="457"/>
      <c r="W32" s="457"/>
      <c r="X32" s="457"/>
      <c r="Y32" s="457"/>
      <c r="Z32" s="457"/>
      <c r="AA32" s="457"/>
      <c r="AB32" s="444"/>
      <c r="AC32" s="444"/>
      <c r="AD32" s="444"/>
      <c r="AE32" s="444"/>
      <c r="AF32" s="444"/>
    </row>
    <row r="33" spans="1:32">
      <c r="A33" s="457"/>
      <c r="B33" s="457"/>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44"/>
      <c r="AC33" s="444"/>
      <c r="AD33" s="444"/>
      <c r="AE33" s="444"/>
      <c r="AF33" s="444"/>
    </row>
    <row r="34" spans="1:32">
      <c r="A34" s="457"/>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row>
    <row r="35" spans="1:32">
      <c r="A35" s="457"/>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1" sqref="H21:L21"/>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541" t="s">
        <v>189</v>
      </c>
      <c r="J2" s="541"/>
      <c r="K2" s="541"/>
      <c r="L2" s="541"/>
      <c r="M2" s="541"/>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601" t="s">
        <v>244</v>
      </c>
      <c r="B17" s="602"/>
      <c r="C17" s="602"/>
      <c r="D17" s="192"/>
      <c r="E17" s="193"/>
      <c r="F17" s="602" t="s">
        <v>245</v>
      </c>
      <c r="G17" s="603"/>
      <c r="H17" s="377"/>
      <c r="I17" s="375"/>
      <c r="J17" s="368"/>
      <c r="K17" s="372"/>
      <c r="L17" s="369"/>
      <c r="M17" s="373"/>
      <c r="N17" s="191" t="s">
        <v>127</v>
      </c>
    </row>
    <row r="18" spans="1:19" ht="39" customHeight="1" thickTop="1">
      <c r="A18" s="604" t="s">
        <v>41</v>
      </c>
      <c r="B18" s="605"/>
      <c r="C18" s="606"/>
      <c r="D18" s="194" t="s">
        <v>42</v>
      </c>
      <c r="E18" s="195"/>
      <c r="F18" s="607" t="s">
        <v>43</v>
      </c>
      <c r="G18" s="608"/>
      <c r="H18" s="363"/>
      <c r="I18" s="375"/>
      <c r="J18" s="363"/>
      <c r="K18" s="372"/>
      <c r="L18" s="372"/>
      <c r="M18" s="373"/>
      <c r="Q18" s="54" t="s">
        <v>28</v>
      </c>
      <c r="S18" s="54" t="s">
        <v>21</v>
      </c>
    </row>
    <row r="19" spans="1:19" ht="30" customHeight="1">
      <c r="A19" s="609" t="s">
        <v>194</v>
      </c>
      <c r="B19" s="609"/>
      <c r="C19" s="609"/>
      <c r="D19" s="609"/>
      <c r="E19" s="609"/>
      <c r="F19" s="609"/>
      <c r="G19" s="609"/>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610">
        <v>45221</v>
      </c>
      <c r="C21" s="611"/>
      <c r="D21" s="199" t="s">
        <v>47</v>
      </c>
      <c r="E21" s="612" t="s">
        <v>48</v>
      </c>
      <c r="F21" s="613"/>
      <c r="G21" s="59" t="s">
        <v>49</v>
      </c>
      <c r="H21" s="614" t="s">
        <v>246</v>
      </c>
      <c r="I21" s="615"/>
      <c r="J21" s="615"/>
      <c r="K21" s="615"/>
      <c r="L21" s="615"/>
      <c r="M21" s="383">
        <v>9</v>
      </c>
      <c r="N21" s="385"/>
    </row>
    <row r="22" spans="1:19" ht="36" customHeight="1" thickTop="1" thickBot="1">
      <c r="A22" s="200" t="s">
        <v>50</v>
      </c>
      <c r="B22" s="616" t="s">
        <v>51</v>
      </c>
      <c r="C22" s="617"/>
      <c r="D22" s="618"/>
      <c r="E22" s="67" t="s">
        <v>247</v>
      </c>
      <c r="F22" s="67" t="s">
        <v>248</v>
      </c>
      <c r="G22" s="201" t="s">
        <v>52</v>
      </c>
      <c r="H22" s="619" t="s">
        <v>190</v>
      </c>
      <c r="I22" s="620"/>
      <c r="J22" s="620"/>
      <c r="K22" s="620"/>
      <c r="L22" s="621"/>
      <c r="M22" s="384" t="s">
        <v>53</v>
      </c>
      <c r="N22" s="386" t="s">
        <v>54</v>
      </c>
      <c r="R22" s="54" t="s">
        <v>28</v>
      </c>
    </row>
    <row r="23" spans="1:19" ht="79.2" customHeight="1" thickBot="1">
      <c r="A23" s="477" t="s">
        <v>55</v>
      </c>
      <c r="B23" s="542" t="str">
        <f>IF(G23&gt;5,"☆☆☆☆",IF(AND(G23&gt;=2.39,G23&lt;5),"☆☆☆",IF(AND(G23&gt;=1.39,G23&lt;2.4),"☆☆",IF(AND(G23&gt;0,G23&lt;1.4),"☆",IF(AND(G23&gt;=-1.39,G23&lt;0),"★",IF(AND(G23&gt;=-2.39,G23&lt;-1.4),"★★",IF(AND(G23&gt;=-3.39,G23&lt;-2.4),"★★★")))))))</f>
        <v>★</v>
      </c>
      <c r="C23" s="543"/>
      <c r="D23" s="544"/>
      <c r="E23" s="347">
        <v>1.36</v>
      </c>
      <c r="F23" s="347">
        <v>1.19</v>
      </c>
      <c r="G23" s="291">
        <f>F23-E23</f>
        <v>-0.17000000000000015</v>
      </c>
      <c r="H23" s="546"/>
      <c r="I23" s="546"/>
      <c r="J23" s="546"/>
      <c r="K23" s="546"/>
      <c r="L23" s="547"/>
      <c r="M23" s="401"/>
      <c r="N23" s="440"/>
      <c r="O23" s="261" t="s">
        <v>162</v>
      </c>
    </row>
    <row r="24" spans="1:19" ht="66" customHeight="1" thickBot="1">
      <c r="A24" s="202" t="s">
        <v>56</v>
      </c>
      <c r="B24" s="542" t="str">
        <f t="shared" ref="B24:B70" si="0">IF(G24&gt;5,"☆☆☆☆",IF(AND(G24&gt;=2.39,G24&lt;5),"☆☆☆",IF(AND(G24&gt;=1.39,G24&lt;2.4),"☆☆",IF(AND(G24&gt;0,G24&lt;1.4),"☆",IF(AND(G24&gt;=-1.39,G24&lt;0),"★",IF(AND(G24&gt;=-2.39,G24&lt;-1.4),"★★",IF(AND(G24&gt;=-3.39,G24&lt;-2.4),"★★★")))))))</f>
        <v>★</v>
      </c>
      <c r="C24" s="543"/>
      <c r="D24" s="544"/>
      <c r="E24" s="347">
        <v>2.0499999999999998</v>
      </c>
      <c r="F24" s="347">
        <v>1.34</v>
      </c>
      <c r="G24" s="476">
        <f t="shared" ref="G24:G70" si="1">F24-E24</f>
        <v>-0.70999999999999974</v>
      </c>
      <c r="H24" s="622"/>
      <c r="I24" s="623"/>
      <c r="J24" s="623"/>
      <c r="K24" s="623"/>
      <c r="L24" s="624"/>
      <c r="M24" s="152"/>
      <c r="N24" s="153"/>
      <c r="O24" s="261" t="s">
        <v>56</v>
      </c>
      <c r="Q24" s="54" t="s">
        <v>28</v>
      </c>
    </row>
    <row r="25" spans="1:19" ht="81" customHeight="1" thickBot="1">
      <c r="A25" s="267" t="s">
        <v>57</v>
      </c>
      <c r="B25" s="542" t="str">
        <f t="shared" si="0"/>
        <v>★★</v>
      </c>
      <c r="C25" s="543"/>
      <c r="D25" s="544"/>
      <c r="E25" s="123">
        <v>4.63</v>
      </c>
      <c r="F25" s="347">
        <v>2.9</v>
      </c>
      <c r="G25" s="291">
        <f t="shared" si="1"/>
        <v>-1.73</v>
      </c>
      <c r="H25" s="545" t="s">
        <v>233</v>
      </c>
      <c r="I25" s="546"/>
      <c r="J25" s="546"/>
      <c r="K25" s="546"/>
      <c r="L25" s="547"/>
      <c r="M25" s="401" t="s">
        <v>234</v>
      </c>
      <c r="N25" s="153">
        <v>45209</v>
      </c>
      <c r="O25" s="261" t="s">
        <v>57</v>
      </c>
    </row>
    <row r="26" spans="1:19" ht="83.25" customHeight="1" thickBot="1">
      <c r="A26" s="267" t="s">
        <v>58</v>
      </c>
      <c r="B26" s="542" t="str">
        <f t="shared" si="0"/>
        <v>☆</v>
      </c>
      <c r="C26" s="543"/>
      <c r="D26" s="544"/>
      <c r="E26" s="347">
        <v>1.56</v>
      </c>
      <c r="F26" s="347">
        <v>1.82</v>
      </c>
      <c r="G26" s="291">
        <f t="shared" si="1"/>
        <v>0.26</v>
      </c>
      <c r="H26" s="545"/>
      <c r="I26" s="546"/>
      <c r="J26" s="546"/>
      <c r="K26" s="546"/>
      <c r="L26" s="547"/>
      <c r="M26" s="152"/>
      <c r="N26" s="153"/>
      <c r="O26" s="261" t="s">
        <v>58</v>
      </c>
    </row>
    <row r="27" spans="1:19" ht="78.599999999999994" customHeight="1" thickBot="1">
      <c r="A27" s="267" t="s">
        <v>59</v>
      </c>
      <c r="B27" s="542" t="str">
        <f t="shared" si="0"/>
        <v>★</v>
      </c>
      <c r="C27" s="543"/>
      <c r="D27" s="544"/>
      <c r="E27" s="347">
        <v>2.06</v>
      </c>
      <c r="F27" s="347">
        <v>1.56</v>
      </c>
      <c r="G27" s="291">
        <f t="shared" si="1"/>
        <v>-0.5</v>
      </c>
      <c r="H27" s="545"/>
      <c r="I27" s="546"/>
      <c r="J27" s="546"/>
      <c r="K27" s="546"/>
      <c r="L27" s="547"/>
      <c r="M27" s="152"/>
      <c r="N27" s="153"/>
      <c r="O27" s="261" t="s">
        <v>59</v>
      </c>
    </row>
    <row r="28" spans="1:19" ht="87" customHeight="1" thickBot="1">
      <c r="A28" s="267" t="s">
        <v>60</v>
      </c>
      <c r="B28" s="542" t="str">
        <f t="shared" si="0"/>
        <v>★</v>
      </c>
      <c r="C28" s="543"/>
      <c r="D28" s="544"/>
      <c r="E28" s="347">
        <v>2.79</v>
      </c>
      <c r="F28" s="347">
        <v>2</v>
      </c>
      <c r="G28" s="291">
        <f t="shared" si="1"/>
        <v>-0.79</v>
      </c>
      <c r="H28" s="545"/>
      <c r="I28" s="546"/>
      <c r="J28" s="546"/>
      <c r="K28" s="546"/>
      <c r="L28" s="547"/>
      <c r="M28" s="152"/>
      <c r="N28" s="153"/>
      <c r="O28" s="261" t="s">
        <v>60</v>
      </c>
    </row>
    <row r="29" spans="1:19" ht="81" customHeight="1" thickBot="1">
      <c r="A29" s="267" t="s">
        <v>61</v>
      </c>
      <c r="B29" s="542" t="str">
        <f t="shared" si="0"/>
        <v>☆</v>
      </c>
      <c r="C29" s="543"/>
      <c r="D29" s="544"/>
      <c r="E29" s="347">
        <v>1.53</v>
      </c>
      <c r="F29" s="347">
        <v>1.55</v>
      </c>
      <c r="G29" s="291">
        <f t="shared" si="1"/>
        <v>2.0000000000000018E-2</v>
      </c>
      <c r="H29" s="751" t="s">
        <v>249</v>
      </c>
      <c r="I29" s="752"/>
      <c r="J29" s="752"/>
      <c r="K29" s="752"/>
      <c r="L29" s="753"/>
      <c r="M29" s="754" t="s">
        <v>250</v>
      </c>
      <c r="N29" s="755">
        <v>45220</v>
      </c>
      <c r="O29" s="261" t="s">
        <v>61</v>
      </c>
    </row>
    <row r="30" spans="1:19" ht="73.5" customHeight="1" thickBot="1">
      <c r="A30" s="267" t="s">
        <v>62</v>
      </c>
      <c r="B30" s="542" t="str">
        <f t="shared" si="0"/>
        <v>★</v>
      </c>
      <c r="C30" s="543"/>
      <c r="D30" s="544"/>
      <c r="E30" s="347">
        <v>2.08</v>
      </c>
      <c r="F30" s="347">
        <v>1.96</v>
      </c>
      <c r="G30" s="291">
        <f t="shared" si="1"/>
        <v>-0.12000000000000011</v>
      </c>
      <c r="H30" s="545"/>
      <c r="I30" s="546"/>
      <c r="J30" s="546"/>
      <c r="K30" s="546"/>
      <c r="L30" s="547"/>
      <c r="M30" s="152"/>
      <c r="N30" s="153"/>
      <c r="O30" s="261" t="s">
        <v>62</v>
      </c>
    </row>
    <row r="31" spans="1:19" ht="75.75" customHeight="1" thickBot="1">
      <c r="A31" s="267" t="s">
        <v>63</v>
      </c>
      <c r="B31" s="542" t="str">
        <f t="shared" si="0"/>
        <v>★</v>
      </c>
      <c r="C31" s="543"/>
      <c r="D31" s="544"/>
      <c r="E31" s="347">
        <v>1.54</v>
      </c>
      <c r="F31" s="347">
        <v>1.23</v>
      </c>
      <c r="G31" s="291">
        <f t="shared" si="1"/>
        <v>-0.31000000000000005</v>
      </c>
      <c r="H31" s="545"/>
      <c r="I31" s="546"/>
      <c r="J31" s="546"/>
      <c r="K31" s="546"/>
      <c r="L31" s="547"/>
      <c r="M31" s="152"/>
      <c r="N31" s="153"/>
      <c r="O31" s="261" t="s">
        <v>63</v>
      </c>
    </row>
    <row r="32" spans="1:19" ht="90" customHeight="1" thickBot="1">
      <c r="A32" s="268" t="s">
        <v>64</v>
      </c>
      <c r="B32" s="542" t="str">
        <f t="shared" si="0"/>
        <v>★</v>
      </c>
      <c r="C32" s="543"/>
      <c r="D32" s="544"/>
      <c r="E32" s="123">
        <v>4.1100000000000003</v>
      </c>
      <c r="F32" s="123">
        <v>3.13</v>
      </c>
      <c r="G32" s="291">
        <f t="shared" si="1"/>
        <v>-0.98000000000000043</v>
      </c>
      <c r="H32" s="545"/>
      <c r="I32" s="546"/>
      <c r="J32" s="546"/>
      <c r="K32" s="546"/>
      <c r="L32" s="547"/>
      <c r="M32" s="152"/>
      <c r="N32" s="153"/>
      <c r="O32" s="261" t="s">
        <v>64</v>
      </c>
    </row>
    <row r="33" spans="1:16" ht="74.400000000000006" customHeight="1" thickBot="1">
      <c r="A33" s="269" t="s">
        <v>65</v>
      </c>
      <c r="B33" s="542" t="str">
        <f t="shared" si="0"/>
        <v>★</v>
      </c>
      <c r="C33" s="543"/>
      <c r="D33" s="544"/>
      <c r="E33" s="123">
        <v>3.94</v>
      </c>
      <c r="F33" s="123">
        <v>3.41</v>
      </c>
      <c r="G33" s="291">
        <f t="shared" si="1"/>
        <v>-0.5299999999999998</v>
      </c>
      <c r="H33" s="545"/>
      <c r="I33" s="546"/>
      <c r="J33" s="546"/>
      <c r="K33" s="546"/>
      <c r="L33" s="547"/>
      <c r="M33" s="152"/>
      <c r="N33" s="153"/>
      <c r="O33" s="261" t="s">
        <v>65</v>
      </c>
    </row>
    <row r="34" spans="1:16" ht="81" customHeight="1" thickBot="1">
      <c r="A34" s="202" t="s">
        <v>66</v>
      </c>
      <c r="B34" s="542" t="str">
        <f t="shared" si="0"/>
        <v>★</v>
      </c>
      <c r="C34" s="543"/>
      <c r="D34" s="544"/>
      <c r="E34" s="123">
        <v>3.07</v>
      </c>
      <c r="F34" s="347">
        <v>2.9</v>
      </c>
      <c r="G34" s="291">
        <f t="shared" si="1"/>
        <v>-0.16999999999999993</v>
      </c>
      <c r="H34" s="596"/>
      <c r="I34" s="597"/>
      <c r="J34" s="597"/>
      <c r="K34" s="597"/>
      <c r="L34" s="598"/>
      <c r="M34" s="408"/>
      <c r="N34" s="409"/>
      <c r="O34" s="261" t="s">
        <v>66</v>
      </c>
    </row>
    <row r="35" spans="1:16" ht="94.5" customHeight="1" thickBot="1">
      <c r="A35" s="268" t="s">
        <v>67</v>
      </c>
      <c r="B35" s="542" t="str">
        <f t="shared" si="0"/>
        <v>★</v>
      </c>
      <c r="C35" s="543"/>
      <c r="D35" s="544"/>
      <c r="E35" s="123">
        <v>3.13</v>
      </c>
      <c r="F35" s="347">
        <v>2.87</v>
      </c>
      <c r="G35" s="291">
        <f t="shared" si="1"/>
        <v>-0.25999999999999979</v>
      </c>
      <c r="H35" s="596"/>
      <c r="I35" s="597"/>
      <c r="J35" s="597"/>
      <c r="K35" s="597"/>
      <c r="L35" s="598"/>
      <c r="M35" s="446"/>
      <c r="N35" s="447"/>
      <c r="O35" s="261" t="s">
        <v>67</v>
      </c>
    </row>
    <row r="36" spans="1:16" ht="92.4" customHeight="1" thickBot="1">
      <c r="A36" s="270" t="s">
        <v>68</v>
      </c>
      <c r="B36" s="542" t="str">
        <f t="shared" si="0"/>
        <v>☆</v>
      </c>
      <c r="C36" s="543"/>
      <c r="D36" s="544"/>
      <c r="E36" s="347">
        <v>2.27</v>
      </c>
      <c r="F36" s="347">
        <v>2.3199999999999998</v>
      </c>
      <c r="G36" s="291">
        <f t="shared" si="1"/>
        <v>4.9999999999999822E-2</v>
      </c>
      <c r="H36" s="545"/>
      <c r="I36" s="546"/>
      <c r="J36" s="546"/>
      <c r="K36" s="546"/>
      <c r="L36" s="547"/>
      <c r="M36" s="314"/>
      <c r="N36" s="315"/>
      <c r="O36" s="261" t="s">
        <v>68</v>
      </c>
    </row>
    <row r="37" spans="1:16" ht="87.75" customHeight="1" thickBot="1">
      <c r="A37" s="267" t="s">
        <v>69</v>
      </c>
      <c r="B37" s="542" t="str">
        <f t="shared" si="0"/>
        <v>★</v>
      </c>
      <c r="C37" s="543"/>
      <c r="D37" s="544"/>
      <c r="E37" s="347">
        <v>2.58</v>
      </c>
      <c r="F37" s="347">
        <v>1.98</v>
      </c>
      <c r="G37" s="291">
        <f t="shared" si="1"/>
        <v>-0.60000000000000009</v>
      </c>
      <c r="H37" s="545"/>
      <c r="I37" s="546"/>
      <c r="J37" s="546"/>
      <c r="K37" s="546"/>
      <c r="L37" s="547"/>
      <c r="M37" s="152"/>
      <c r="N37" s="153"/>
      <c r="O37" s="261" t="s">
        <v>69</v>
      </c>
    </row>
    <row r="38" spans="1:16" ht="75.75" customHeight="1" thickBot="1">
      <c r="A38" s="267" t="s">
        <v>70</v>
      </c>
      <c r="B38" s="542" t="str">
        <f t="shared" si="0"/>
        <v>★</v>
      </c>
      <c r="C38" s="543"/>
      <c r="D38" s="544"/>
      <c r="E38" s="123">
        <v>3.48</v>
      </c>
      <c r="F38" s="123">
        <v>3.1</v>
      </c>
      <c r="G38" s="291">
        <f t="shared" si="1"/>
        <v>-0.37999999999999989</v>
      </c>
      <c r="H38" s="545"/>
      <c r="I38" s="546"/>
      <c r="J38" s="546"/>
      <c r="K38" s="546"/>
      <c r="L38" s="547"/>
      <c r="M38" s="152"/>
      <c r="N38" s="153"/>
      <c r="O38" s="261" t="s">
        <v>70</v>
      </c>
    </row>
    <row r="39" spans="1:16" ht="70.2" customHeight="1" thickBot="1">
      <c r="A39" s="267" t="s">
        <v>71</v>
      </c>
      <c r="B39" s="542" t="str">
        <f t="shared" si="0"/>
        <v>☆</v>
      </c>
      <c r="C39" s="543"/>
      <c r="D39" s="544"/>
      <c r="E39" s="123">
        <v>3.86</v>
      </c>
      <c r="F39" s="123">
        <v>4.38</v>
      </c>
      <c r="G39" s="291">
        <f t="shared" si="1"/>
        <v>0.52</v>
      </c>
      <c r="H39" s="545"/>
      <c r="I39" s="546"/>
      <c r="J39" s="546"/>
      <c r="K39" s="546"/>
      <c r="L39" s="547"/>
      <c r="M39" s="314"/>
      <c r="N39" s="315"/>
      <c r="O39" s="261" t="s">
        <v>71</v>
      </c>
    </row>
    <row r="40" spans="1:16" ht="78.75" customHeight="1" thickBot="1">
      <c r="A40" s="267" t="s">
        <v>72</v>
      </c>
      <c r="B40" s="542" t="str">
        <f t="shared" si="0"/>
        <v>★</v>
      </c>
      <c r="C40" s="543"/>
      <c r="D40" s="544"/>
      <c r="E40" s="123">
        <v>3.92</v>
      </c>
      <c r="F40" s="123">
        <v>3.4</v>
      </c>
      <c r="G40" s="291">
        <f t="shared" si="1"/>
        <v>-0.52</v>
      </c>
      <c r="H40" s="545"/>
      <c r="I40" s="546"/>
      <c r="J40" s="546"/>
      <c r="K40" s="546"/>
      <c r="L40" s="547"/>
      <c r="M40" s="152"/>
      <c r="N40" s="153"/>
      <c r="O40" s="261" t="s">
        <v>72</v>
      </c>
    </row>
    <row r="41" spans="1:16" ht="66" customHeight="1" thickBot="1">
      <c r="A41" s="267" t="s">
        <v>73</v>
      </c>
      <c r="B41" s="542" t="str">
        <f t="shared" si="0"/>
        <v>☆</v>
      </c>
      <c r="C41" s="543"/>
      <c r="D41" s="544"/>
      <c r="E41" s="123">
        <v>3.33</v>
      </c>
      <c r="F41" s="123">
        <v>4.17</v>
      </c>
      <c r="G41" s="291">
        <f t="shared" si="1"/>
        <v>0.83999999999999986</v>
      </c>
      <c r="H41" s="545"/>
      <c r="I41" s="546"/>
      <c r="J41" s="546"/>
      <c r="K41" s="546"/>
      <c r="L41" s="547"/>
      <c r="M41" s="152"/>
      <c r="N41" s="153"/>
      <c r="O41" s="261" t="s">
        <v>73</v>
      </c>
    </row>
    <row r="42" spans="1:16" ht="77.25" customHeight="1" thickBot="1">
      <c r="A42" s="267" t="s">
        <v>74</v>
      </c>
      <c r="B42" s="542" t="str">
        <f t="shared" si="0"/>
        <v>★</v>
      </c>
      <c r="C42" s="543"/>
      <c r="D42" s="544"/>
      <c r="E42" s="347">
        <v>2.11</v>
      </c>
      <c r="F42" s="347">
        <v>2.06</v>
      </c>
      <c r="G42" s="291">
        <f t="shared" si="1"/>
        <v>-4.9999999999999822E-2</v>
      </c>
      <c r="H42" s="545"/>
      <c r="I42" s="546"/>
      <c r="J42" s="546"/>
      <c r="K42" s="546"/>
      <c r="L42" s="547"/>
      <c r="M42" s="314"/>
      <c r="N42" s="153"/>
      <c r="O42" s="261" t="s">
        <v>74</v>
      </c>
      <c r="P42" s="54" t="s">
        <v>149</v>
      </c>
    </row>
    <row r="43" spans="1:16" ht="77.400000000000006" customHeight="1" thickBot="1">
      <c r="A43" s="267" t="s">
        <v>75</v>
      </c>
      <c r="B43" s="542" t="str">
        <f t="shared" si="0"/>
        <v>☆</v>
      </c>
      <c r="C43" s="543"/>
      <c r="D43" s="544"/>
      <c r="E43" s="347">
        <v>1.91</v>
      </c>
      <c r="F43" s="347">
        <v>1.98</v>
      </c>
      <c r="G43" s="291">
        <f t="shared" si="1"/>
        <v>7.0000000000000062E-2</v>
      </c>
      <c r="H43" s="545"/>
      <c r="I43" s="546"/>
      <c r="J43" s="546"/>
      <c r="K43" s="546"/>
      <c r="L43" s="547"/>
      <c r="M43" s="152"/>
      <c r="N43" s="153"/>
      <c r="O43" s="261" t="s">
        <v>75</v>
      </c>
    </row>
    <row r="44" spans="1:16" ht="77.25" customHeight="1" thickBot="1">
      <c r="A44" s="271" t="s">
        <v>76</v>
      </c>
      <c r="B44" s="542" t="str">
        <f t="shared" si="0"/>
        <v>★</v>
      </c>
      <c r="C44" s="543"/>
      <c r="D44" s="544"/>
      <c r="E44" s="347">
        <v>2.2599999999999998</v>
      </c>
      <c r="F44" s="347">
        <v>2.1800000000000002</v>
      </c>
      <c r="G44" s="291">
        <f t="shared" si="1"/>
        <v>-7.9999999999999627E-2</v>
      </c>
      <c r="H44" s="599"/>
      <c r="I44" s="600"/>
      <c r="J44" s="600"/>
      <c r="K44" s="600"/>
      <c r="L44" s="600"/>
      <c r="M44" s="152"/>
      <c r="N44" s="414"/>
      <c r="O44" s="261" t="s">
        <v>76</v>
      </c>
    </row>
    <row r="45" spans="1:16" ht="81.75" customHeight="1" thickBot="1">
      <c r="A45" s="267" t="s">
        <v>77</v>
      </c>
      <c r="B45" s="542" t="str">
        <f t="shared" si="0"/>
        <v>★</v>
      </c>
      <c r="C45" s="543"/>
      <c r="D45" s="544"/>
      <c r="E45" s="347">
        <v>2.31</v>
      </c>
      <c r="F45" s="347">
        <v>2.0699999999999998</v>
      </c>
      <c r="G45" s="291">
        <f t="shared" si="1"/>
        <v>-0.24000000000000021</v>
      </c>
      <c r="H45" s="593"/>
      <c r="I45" s="594"/>
      <c r="J45" s="594"/>
      <c r="K45" s="594"/>
      <c r="L45" s="595"/>
      <c r="M45" s="152"/>
      <c r="N45" s="412"/>
      <c r="O45" s="261" t="s">
        <v>77</v>
      </c>
    </row>
    <row r="46" spans="1:16" ht="72.75" customHeight="1" thickBot="1">
      <c r="A46" s="267" t="s">
        <v>78</v>
      </c>
      <c r="B46" s="542" t="str">
        <f t="shared" si="0"/>
        <v>★</v>
      </c>
      <c r="C46" s="543"/>
      <c r="D46" s="544"/>
      <c r="E46" s="123">
        <v>3.51</v>
      </c>
      <c r="F46" s="123">
        <v>3.04</v>
      </c>
      <c r="G46" s="291">
        <f t="shared" si="1"/>
        <v>-0.46999999999999975</v>
      </c>
      <c r="H46" s="545"/>
      <c r="I46" s="546"/>
      <c r="J46" s="546"/>
      <c r="K46" s="546"/>
      <c r="L46" s="547"/>
      <c r="M46" s="152"/>
      <c r="N46" s="153"/>
      <c r="O46" s="261" t="s">
        <v>78</v>
      </c>
    </row>
    <row r="47" spans="1:16" ht="91.2" customHeight="1" thickBot="1">
      <c r="A47" s="267" t="s">
        <v>79</v>
      </c>
      <c r="B47" s="542" t="str">
        <f t="shared" si="0"/>
        <v>★</v>
      </c>
      <c r="C47" s="543"/>
      <c r="D47" s="544"/>
      <c r="E47" s="347">
        <v>2.2000000000000002</v>
      </c>
      <c r="F47" s="347">
        <v>2.09</v>
      </c>
      <c r="G47" s="291">
        <f t="shared" si="1"/>
        <v>-0.11000000000000032</v>
      </c>
      <c r="H47" s="545"/>
      <c r="I47" s="546"/>
      <c r="J47" s="546"/>
      <c r="K47" s="546"/>
      <c r="L47" s="547"/>
      <c r="M47" s="389"/>
      <c r="N47" s="153"/>
      <c r="O47" s="261" t="s">
        <v>79</v>
      </c>
    </row>
    <row r="48" spans="1:16" ht="78.75" customHeight="1" thickBot="1">
      <c r="A48" s="267" t="s">
        <v>80</v>
      </c>
      <c r="B48" s="542" t="str">
        <f t="shared" si="0"/>
        <v>★</v>
      </c>
      <c r="C48" s="543"/>
      <c r="D48" s="544"/>
      <c r="E48" s="347">
        <v>1.62</v>
      </c>
      <c r="F48" s="347">
        <v>1.48</v>
      </c>
      <c r="G48" s="291">
        <f t="shared" si="1"/>
        <v>-0.14000000000000012</v>
      </c>
      <c r="H48" s="548"/>
      <c r="I48" s="549"/>
      <c r="J48" s="549"/>
      <c r="K48" s="549"/>
      <c r="L48" s="550"/>
      <c r="M48" s="152"/>
      <c r="N48" s="153"/>
      <c r="O48" s="261" t="s">
        <v>80</v>
      </c>
    </row>
    <row r="49" spans="1:15" ht="74.25" customHeight="1" thickBot="1">
      <c r="A49" s="267" t="s">
        <v>81</v>
      </c>
      <c r="B49" s="542" t="str">
        <f t="shared" si="0"/>
        <v>☆</v>
      </c>
      <c r="C49" s="543"/>
      <c r="D49" s="544"/>
      <c r="E49" s="347">
        <v>2.75</v>
      </c>
      <c r="F49" s="347">
        <v>2.79</v>
      </c>
      <c r="G49" s="291">
        <f t="shared" si="1"/>
        <v>4.0000000000000036E-2</v>
      </c>
      <c r="H49" s="545"/>
      <c r="I49" s="546"/>
      <c r="J49" s="546"/>
      <c r="K49" s="546"/>
      <c r="L49" s="547"/>
      <c r="M49" s="152"/>
      <c r="N49" s="153"/>
      <c r="O49" s="261" t="s">
        <v>81</v>
      </c>
    </row>
    <row r="50" spans="1:15" ht="73.2" customHeight="1" thickBot="1">
      <c r="A50" s="267" t="s">
        <v>82</v>
      </c>
      <c r="B50" s="542" t="str">
        <f t="shared" si="0"/>
        <v>★</v>
      </c>
      <c r="C50" s="543"/>
      <c r="D50" s="544"/>
      <c r="E50" s="123">
        <v>3.42</v>
      </c>
      <c r="F50" s="123">
        <v>3.15</v>
      </c>
      <c r="G50" s="291">
        <f t="shared" si="1"/>
        <v>-0.27</v>
      </c>
      <c r="H50" s="548"/>
      <c r="I50" s="549"/>
      <c r="J50" s="549"/>
      <c r="K50" s="549"/>
      <c r="L50" s="550"/>
      <c r="M50" s="152"/>
      <c r="N50" s="488"/>
      <c r="O50" s="261" t="s">
        <v>82</v>
      </c>
    </row>
    <row r="51" spans="1:15" ht="73.5" customHeight="1" thickBot="1">
      <c r="A51" s="267" t="s">
        <v>83</v>
      </c>
      <c r="B51" s="542" t="str">
        <f t="shared" si="0"/>
        <v>★</v>
      </c>
      <c r="C51" s="543"/>
      <c r="D51" s="544"/>
      <c r="E51" s="123">
        <v>3.18</v>
      </c>
      <c r="F51" s="347">
        <v>2.38</v>
      </c>
      <c r="G51" s="291">
        <f t="shared" si="1"/>
        <v>-0.80000000000000027</v>
      </c>
      <c r="H51" s="545"/>
      <c r="I51" s="546"/>
      <c r="J51" s="546"/>
      <c r="K51" s="546"/>
      <c r="L51" s="547"/>
      <c r="M51" s="316"/>
      <c r="N51" s="317"/>
      <c r="O51" s="261" t="s">
        <v>83</v>
      </c>
    </row>
    <row r="52" spans="1:15" ht="75" customHeight="1" thickBot="1">
      <c r="A52" s="267" t="s">
        <v>84</v>
      </c>
      <c r="B52" s="542" t="str">
        <f t="shared" si="0"/>
        <v>☆</v>
      </c>
      <c r="C52" s="543"/>
      <c r="D52" s="544"/>
      <c r="E52" s="347">
        <v>1.3</v>
      </c>
      <c r="F52" s="347">
        <v>2.23</v>
      </c>
      <c r="G52" s="291">
        <f t="shared" si="1"/>
        <v>0.92999999999999994</v>
      </c>
      <c r="H52" s="545"/>
      <c r="I52" s="546"/>
      <c r="J52" s="546"/>
      <c r="K52" s="546"/>
      <c r="L52" s="547"/>
      <c r="M52" s="152"/>
      <c r="N52" s="153"/>
      <c r="O52" s="261" t="s">
        <v>84</v>
      </c>
    </row>
    <row r="53" spans="1:15" ht="77.25" customHeight="1" thickBot="1">
      <c r="A53" s="267" t="s">
        <v>85</v>
      </c>
      <c r="B53" s="542" t="str">
        <f t="shared" si="0"/>
        <v>★</v>
      </c>
      <c r="C53" s="543"/>
      <c r="D53" s="544"/>
      <c r="E53" s="123">
        <v>4.53</v>
      </c>
      <c r="F53" s="123">
        <v>3.16</v>
      </c>
      <c r="G53" s="291">
        <f t="shared" si="1"/>
        <v>-1.37</v>
      </c>
      <c r="H53" s="545"/>
      <c r="I53" s="546"/>
      <c r="J53" s="546"/>
      <c r="K53" s="546"/>
      <c r="L53" s="547"/>
      <c r="M53" s="152"/>
      <c r="N53" s="153"/>
      <c r="O53" s="261" t="s">
        <v>85</v>
      </c>
    </row>
    <row r="54" spans="1:15" ht="70.8" customHeight="1" thickBot="1">
      <c r="A54" s="267" t="s">
        <v>86</v>
      </c>
      <c r="B54" s="542" t="str">
        <f t="shared" si="0"/>
        <v>★</v>
      </c>
      <c r="C54" s="543"/>
      <c r="D54" s="544"/>
      <c r="E54" s="123">
        <v>4.04</v>
      </c>
      <c r="F54" s="123">
        <v>3.35</v>
      </c>
      <c r="G54" s="291">
        <f t="shared" si="1"/>
        <v>-0.69</v>
      </c>
      <c r="H54" s="545"/>
      <c r="I54" s="546"/>
      <c r="J54" s="546"/>
      <c r="K54" s="546"/>
      <c r="L54" s="547"/>
      <c r="M54" s="152"/>
      <c r="N54" s="153"/>
      <c r="O54" s="261" t="s">
        <v>86</v>
      </c>
    </row>
    <row r="55" spans="1:15" ht="69" customHeight="1" thickBot="1">
      <c r="A55" s="267" t="s">
        <v>87</v>
      </c>
      <c r="B55" s="542" t="str">
        <f t="shared" si="0"/>
        <v>★</v>
      </c>
      <c r="C55" s="543"/>
      <c r="D55" s="544"/>
      <c r="E55" s="123">
        <v>3.48</v>
      </c>
      <c r="F55" s="347">
        <v>2.76</v>
      </c>
      <c r="G55" s="291">
        <f t="shared" si="1"/>
        <v>-0.7200000000000002</v>
      </c>
      <c r="H55" s="545"/>
      <c r="I55" s="546"/>
      <c r="J55" s="546"/>
      <c r="K55" s="546"/>
      <c r="L55" s="547"/>
      <c r="M55" s="152"/>
      <c r="N55" s="153"/>
      <c r="O55" s="261" t="s">
        <v>87</v>
      </c>
    </row>
    <row r="56" spans="1:15" ht="69" customHeight="1" thickBot="1">
      <c r="A56" s="267" t="s">
        <v>88</v>
      </c>
      <c r="B56" s="542" t="str">
        <f t="shared" si="0"/>
        <v>★</v>
      </c>
      <c r="C56" s="543"/>
      <c r="D56" s="544"/>
      <c r="E56" s="123">
        <v>3.18</v>
      </c>
      <c r="F56" s="347">
        <v>2.66</v>
      </c>
      <c r="G56" s="291">
        <f t="shared" si="1"/>
        <v>-0.52</v>
      </c>
      <c r="H56" s="545"/>
      <c r="I56" s="546"/>
      <c r="J56" s="546"/>
      <c r="K56" s="546"/>
      <c r="L56" s="547"/>
      <c r="M56" s="152"/>
      <c r="N56" s="153"/>
      <c r="O56" s="261" t="s">
        <v>88</v>
      </c>
    </row>
    <row r="57" spans="1:15" ht="63.75" customHeight="1" thickBot="1">
      <c r="A57" s="267" t="s">
        <v>89</v>
      </c>
      <c r="B57" s="542" t="str">
        <f t="shared" si="0"/>
        <v>★</v>
      </c>
      <c r="C57" s="543"/>
      <c r="D57" s="544"/>
      <c r="E57" s="347">
        <v>2.67</v>
      </c>
      <c r="F57" s="347">
        <v>2.6</v>
      </c>
      <c r="G57" s="291">
        <f t="shared" si="1"/>
        <v>-6.999999999999984E-2</v>
      </c>
      <c r="H57" s="548"/>
      <c r="I57" s="549"/>
      <c r="J57" s="549"/>
      <c r="K57" s="549"/>
      <c r="L57" s="550"/>
      <c r="M57" s="152"/>
      <c r="N57" s="153"/>
      <c r="O57" s="261" t="s">
        <v>89</v>
      </c>
    </row>
    <row r="58" spans="1:15" ht="69.75" customHeight="1" thickBot="1">
      <c r="A58" s="267" t="s">
        <v>90</v>
      </c>
      <c r="B58" s="542" t="str">
        <f t="shared" si="0"/>
        <v>★★</v>
      </c>
      <c r="C58" s="543"/>
      <c r="D58" s="544"/>
      <c r="E58" s="123">
        <v>3.04</v>
      </c>
      <c r="F58" s="347">
        <v>1.3</v>
      </c>
      <c r="G58" s="291">
        <f t="shared" si="1"/>
        <v>-1.74</v>
      </c>
      <c r="H58" s="545"/>
      <c r="I58" s="546"/>
      <c r="J58" s="546"/>
      <c r="K58" s="546"/>
      <c r="L58" s="547"/>
      <c r="M58" s="152"/>
      <c r="N58" s="153"/>
      <c r="O58" s="261" t="s">
        <v>90</v>
      </c>
    </row>
    <row r="59" spans="1:15" ht="76.2" customHeight="1" thickBot="1">
      <c r="A59" s="267" t="s">
        <v>91</v>
      </c>
      <c r="B59" s="542" t="str">
        <f t="shared" si="0"/>
        <v>★</v>
      </c>
      <c r="C59" s="543"/>
      <c r="D59" s="544"/>
      <c r="E59" s="123">
        <v>5.79</v>
      </c>
      <c r="F59" s="123">
        <v>5.57</v>
      </c>
      <c r="G59" s="291">
        <f t="shared" si="1"/>
        <v>-0.21999999999999975</v>
      </c>
      <c r="H59" s="545"/>
      <c r="I59" s="546"/>
      <c r="J59" s="546"/>
      <c r="K59" s="546"/>
      <c r="L59" s="547"/>
      <c r="M59" s="316"/>
      <c r="N59" s="317"/>
      <c r="O59" s="261" t="s">
        <v>91</v>
      </c>
    </row>
    <row r="60" spans="1:15" ht="91.95" customHeight="1" thickBot="1">
      <c r="A60" s="267" t="s">
        <v>92</v>
      </c>
      <c r="B60" s="542" t="str">
        <f t="shared" si="0"/>
        <v>★</v>
      </c>
      <c r="C60" s="543"/>
      <c r="D60" s="544"/>
      <c r="E60" s="123">
        <v>3.54</v>
      </c>
      <c r="F60" s="123">
        <v>3.08</v>
      </c>
      <c r="G60" s="291">
        <f t="shared" si="1"/>
        <v>-0.45999999999999996</v>
      </c>
      <c r="H60" s="545"/>
      <c r="I60" s="546"/>
      <c r="J60" s="546"/>
      <c r="K60" s="546"/>
      <c r="L60" s="547"/>
      <c r="M60" s="152"/>
      <c r="N60" s="153"/>
      <c r="O60" s="261" t="s">
        <v>92</v>
      </c>
    </row>
    <row r="61" spans="1:15" ht="81" customHeight="1" thickBot="1">
      <c r="A61" s="267" t="s">
        <v>93</v>
      </c>
      <c r="B61" s="542" t="str">
        <f t="shared" ref="B61:B62" si="2">IF(G61&gt;5,"☆☆☆☆",IF(AND(G61&gt;=2.39,G61&lt;5),"☆☆☆",IF(AND(G61&gt;=1.39,G61&lt;2.4),"☆☆",IF(AND(G61&gt;0,G61&lt;1.4),"☆",IF(AND(G61&gt;=-1.39,G61&lt;0),"★",IF(AND(G61&gt;=-2.39,G61&lt;-1.4),"★★",IF(AND(G61&gt;=-3.39,G61&lt;-2.4),"★★★")))))))</f>
        <v>★</v>
      </c>
      <c r="C61" s="543"/>
      <c r="D61" s="544"/>
      <c r="E61" s="347">
        <v>2.15</v>
      </c>
      <c r="F61" s="347">
        <v>1.27</v>
      </c>
      <c r="G61" s="291">
        <f t="shared" si="1"/>
        <v>-0.87999999999999989</v>
      </c>
      <c r="H61" s="545"/>
      <c r="I61" s="546"/>
      <c r="J61" s="546"/>
      <c r="K61" s="546"/>
      <c r="L61" s="547"/>
      <c r="M61" s="152"/>
      <c r="N61" s="153"/>
      <c r="O61" s="261" t="s">
        <v>93</v>
      </c>
    </row>
    <row r="62" spans="1:15" ht="75.599999999999994" customHeight="1" thickBot="1">
      <c r="A62" s="267" t="s">
        <v>94</v>
      </c>
      <c r="B62" s="542" t="str">
        <f t="shared" si="2"/>
        <v>☆</v>
      </c>
      <c r="C62" s="543"/>
      <c r="D62" s="544"/>
      <c r="E62" s="123">
        <v>3.29</v>
      </c>
      <c r="F62" s="123">
        <v>4.2300000000000004</v>
      </c>
      <c r="G62" s="291">
        <f t="shared" si="1"/>
        <v>0.94000000000000039</v>
      </c>
      <c r="H62" s="545"/>
      <c r="I62" s="546"/>
      <c r="J62" s="546"/>
      <c r="K62" s="546"/>
      <c r="L62" s="547"/>
      <c r="M62" s="410"/>
      <c r="N62" s="153"/>
      <c r="O62" s="261" t="s">
        <v>94</v>
      </c>
    </row>
    <row r="63" spans="1:15" ht="87" customHeight="1" thickBot="1">
      <c r="A63" s="267" t="s">
        <v>95</v>
      </c>
      <c r="B63" s="542" t="str">
        <f t="shared" si="0"/>
        <v>☆</v>
      </c>
      <c r="C63" s="543"/>
      <c r="D63" s="544"/>
      <c r="E63" s="347">
        <v>1.3</v>
      </c>
      <c r="F63" s="347">
        <v>2</v>
      </c>
      <c r="G63" s="291">
        <f t="shared" si="1"/>
        <v>0.7</v>
      </c>
      <c r="H63" s="545"/>
      <c r="I63" s="546"/>
      <c r="J63" s="546"/>
      <c r="K63" s="546"/>
      <c r="L63" s="547"/>
      <c r="M63" s="340"/>
      <c r="N63" s="153"/>
      <c r="O63" s="261" t="s">
        <v>95</v>
      </c>
    </row>
    <row r="64" spans="1:15" ht="73.2" customHeight="1" thickBot="1">
      <c r="A64" s="267" t="s">
        <v>96</v>
      </c>
      <c r="B64" s="542" t="str">
        <f t="shared" si="0"/>
        <v>★</v>
      </c>
      <c r="C64" s="543"/>
      <c r="D64" s="544"/>
      <c r="E64" s="347">
        <v>1.82</v>
      </c>
      <c r="F64" s="347">
        <v>1.32</v>
      </c>
      <c r="G64" s="291">
        <f t="shared" si="1"/>
        <v>-0.5</v>
      </c>
      <c r="H64" s="551"/>
      <c r="I64" s="552"/>
      <c r="J64" s="552"/>
      <c r="K64" s="552"/>
      <c r="L64" s="553"/>
      <c r="M64" s="152"/>
      <c r="N64" s="153"/>
      <c r="O64" s="261" t="s">
        <v>96</v>
      </c>
    </row>
    <row r="65" spans="1:18" ht="80.25" customHeight="1" thickBot="1">
      <c r="A65" s="267" t="s">
        <v>97</v>
      </c>
      <c r="B65" s="542" t="str">
        <f t="shared" si="0"/>
        <v>★</v>
      </c>
      <c r="C65" s="543"/>
      <c r="D65" s="544"/>
      <c r="E65" s="123">
        <v>4.58</v>
      </c>
      <c r="F65" s="123">
        <v>4.4800000000000004</v>
      </c>
      <c r="G65" s="291">
        <f t="shared" si="1"/>
        <v>-9.9999999999999645E-2</v>
      </c>
      <c r="H65" s="548"/>
      <c r="I65" s="549"/>
      <c r="J65" s="549"/>
      <c r="K65" s="549"/>
      <c r="L65" s="550"/>
      <c r="M65" s="397"/>
      <c r="N65" s="153"/>
      <c r="O65" s="261" t="s">
        <v>97</v>
      </c>
    </row>
    <row r="66" spans="1:18" ht="88.5" customHeight="1" thickBot="1">
      <c r="A66" s="267" t="s">
        <v>98</v>
      </c>
      <c r="B66" s="542" t="str">
        <f t="shared" si="0"/>
        <v>★★</v>
      </c>
      <c r="C66" s="543"/>
      <c r="D66" s="544"/>
      <c r="E66" s="451">
        <v>7.67</v>
      </c>
      <c r="F66" s="123">
        <v>5.61</v>
      </c>
      <c r="G66" s="291">
        <f t="shared" si="1"/>
        <v>-2.0599999999999996</v>
      </c>
      <c r="H66" s="548"/>
      <c r="I66" s="549"/>
      <c r="J66" s="549"/>
      <c r="K66" s="549"/>
      <c r="L66" s="550"/>
      <c r="M66" s="152"/>
      <c r="N66" s="153"/>
      <c r="O66" s="261" t="s">
        <v>98</v>
      </c>
    </row>
    <row r="67" spans="1:18" ht="78.75" customHeight="1" thickBot="1">
      <c r="A67" s="267" t="s">
        <v>99</v>
      </c>
      <c r="B67" s="542" t="str">
        <f t="shared" si="0"/>
        <v>★</v>
      </c>
      <c r="C67" s="543"/>
      <c r="D67" s="544"/>
      <c r="E67" s="123">
        <v>4.8899999999999997</v>
      </c>
      <c r="F67" s="123">
        <v>4.33</v>
      </c>
      <c r="G67" s="291">
        <f t="shared" si="1"/>
        <v>-0.55999999999999961</v>
      </c>
      <c r="H67" s="545"/>
      <c r="I67" s="546"/>
      <c r="J67" s="546"/>
      <c r="K67" s="546"/>
      <c r="L67" s="547"/>
      <c r="M67" s="152"/>
      <c r="N67" s="153"/>
      <c r="O67" s="261" t="s">
        <v>99</v>
      </c>
    </row>
    <row r="68" spans="1:18" ht="63" customHeight="1" thickBot="1">
      <c r="A68" s="270" t="s">
        <v>100</v>
      </c>
      <c r="B68" s="542" t="str">
        <f t="shared" si="0"/>
        <v>★</v>
      </c>
      <c r="C68" s="543"/>
      <c r="D68" s="544"/>
      <c r="E68" s="123">
        <v>3.8</v>
      </c>
      <c r="F68" s="347">
        <v>2.98</v>
      </c>
      <c r="G68" s="291">
        <f t="shared" si="1"/>
        <v>-0.81999999999999984</v>
      </c>
      <c r="H68" s="545"/>
      <c r="I68" s="546"/>
      <c r="J68" s="546"/>
      <c r="K68" s="546"/>
      <c r="L68" s="547"/>
      <c r="M68" s="316"/>
      <c r="N68" s="153"/>
      <c r="O68" s="261" t="s">
        <v>100</v>
      </c>
    </row>
    <row r="69" spans="1:18" ht="72.75" customHeight="1" thickBot="1">
      <c r="A69" s="268" t="s">
        <v>101</v>
      </c>
      <c r="B69" s="542" t="str">
        <f t="shared" si="0"/>
        <v>★</v>
      </c>
      <c r="C69" s="543"/>
      <c r="D69" s="544"/>
      <c r="E69" s="413">
        <v>1.74</v>
      </c>
      <c r="F69" s="413">
        <v>1.35</v>
      </c>
      <c r="G69" s="291">
        <f t="shared" si="1"/>
        <v>-0.3899999999999999</v>
      </c>
      <c r="H69" s="548"/>
      <c r="I69" s="549"/>
      <c r="J69" s="549"/>
      <c r="K69" s="549"/>
      <c r="L69" s="550"/>
      <c r="M69" s="152"/>
      <c r="N69" s="153"/>
      <c r="O69" s="261" t="s">
        <v>101</v>
      </c>
    </row>
    <row r="70" spans="1:18" ht="58.5" customHeight="1" thickBot="1">
      <c r="A70" s="203" t="s">
        <v>102</v>
      </c>
      <c r="B70" s="542" t="str">
        <f t="shared" si="0"/>
        <v>★</v>
      </c>
      <c r="C70" s="543"/>
      <c r="D70" s="544"/>
      <c r="E70" s="482">
        <v>2.86</v>
      </c>
      <c r="F70" s="482">
        <v>2.62</v>
      </c>
      <c r="G70" s="388">
        <f t="shared" si="1"/>
        <v>-0.23999999999999977</v>
      </c>
      <c r="H70" s="545"/>
      <c r="I70" s="546"/>
      <c r="J70" s="546"/>
      <c r="K70" s="546"/>
      <c r="L70" s="547"/>
      <c r="M70" s="204"/>
      <c r="N70" s="153"/>
      <c r="O70" s="261"/>
    </row>
    <row r="71" spans="1:18" ht="42.75" customHeight="1" thickBot="1">
      <c r="A71" s="205"/>
      <c r="B71" s="205"/>
      <c r="C71" s="205"/>
      <c r="D71" s="205"/>
      <c r="E71" s="584"/>
      <c r="F71" s="584"/>
      <c r="G71" s="584"/>
      <c r="H71" s="584"/>
      <c r="I71" s="584"/>
      <c r="J71" s="584"/>
      <c r="K71" s="584"/>
      <c r="L71" s="584"/>
      <c r="M71" s="55">
        <f>COUNTIF(E24:E69,"&gt;=10")</f>
        <v>0</v>
      </c>
      <c r="N71" s="55">
        <f>COUNTIF(F24:F69,"&gt;=10")</f>
        <v>0</v>
      </c>
      <c r="O71" s="55" t="s">
        <v>28</v>
      </c>
    </row>
    <row r="72" spans="1:18" ht="36.75" customHeight="1" thickBot="1">
      <c r="A72" s="68" t="s">
        <v>21</v>
      </c>
      <c r="B72" s="69"/>
      <c r="C72" s="115"/>
      <c r="D72" s="115"/>
      <c r="E72" s="585" t="s">
        <v>20</v>
      </c>
      <c r="F72" s="585"/>
      <c r="G72" s="585"/>
      <c r="H72" s="586" t="s">
        <v>180</v>
      </c>
      <c r="I72" s="587"/>
      <c r="J72" s="69"/>
      <c r="K72" s="70"/>
      <c r="L72" s="70"/>
      <c r="M72" s="71"/>
      <c r="N72" s="72"/>
    </row>
    <row r="73" spans="1:18" ht="36.75" customHeight="1" thickBot="1">
      <c r="A73" s="73"/>
      <c r="B73" s="206"/>
      <c r="C73" s="590" t="s">
        <v>174</v>
      </c>
      <c r="D73" s="591"/>
      <c r="E73" s="591"/>
      <c r="F73" s="592"/>
      <c r="G73" s="74">
        <f>+F70</f>
        <v>2.62</v>
      </c>
      <c r="H73" s="75" t="s">
        <v>103</v>
      </c>
      <c r="I73" s="588">
        <f>+G70</f>
        <v>-0.23999999999999977</v>
      </c>
      <c r="J73" s="589"/>
      <c r="K73" s="207"/>
      <c r="L73" s="207"/>
      <c r="M73" s="208"/>
      <c r="N73" s="76"/>
    </row>
    <row r="74" spans="1:18" ht="36.75" customHeight="1" thickBot="1">
      <c r="A74" s="73"/>
      <c r="B74" s="206"/>
      <c r="C74" s="554" t="s">
        <v>104</v>
      </c>
      <c r="D74" s="555"/>
      <c r="E74" s="555"/>
      <c r="F74" s="556"/>
      <c r="G74" s="77">
        <f>+F35</f>
        <v>2.87</v>
      </c>
      <c r="H74" s="78" t="s">
        <v>103</v>
      </c>
      <c r="I74" s="557">
        <f>+G35</f>
        <v>-0.25999999999999979</v>
      </c>
      <c r="J74" s="558"/>
      <c r="K74" s="207"/>
      <c r="L74" s="207"/>
      <c r="M74" s="208"/>
      <c r="N74" s="76"/>
      <c r="R74" s="245" t="s">
        <v>21</v>
      </c>
    </row>
    <row r="75" spans="1:18" ht="36.75" customHeight="1" thickBot="1">
      <c r="A75" s="73"/>
      <c r="B75" s="206"/>
      <c r="C75" s="559" t="s">
        <v>105</v>
      </c>
      <c r="D75" s="560"/>
      <c r="E75" s="560"/>
      <c r="F75" s="79" t="str">
        <f>VLOOKUP(G75,F:P,10,0)</f>
        <v>大分県</v>
      </c>
      <c r="G75" s="80">
        <f>MAX(F23:F70)</f>
        <v>5.61</v>
      </c>
      <c r="H75" s="561" t="s">
        <v>106</v>
      </c>
      <c r="I75" s="562"/>
      <c r="J75" s="562"/>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563">
        <v>2</v>
      </c>
      <c r="B79" s="566" t="s">
        <v>178</v>
      </c>
      <c r="C79" s="567"/>
      <c r="D79" s="567"/>
      <c r="E79" s="567"/>
      <c r="F79" s="568"/>
      <c r="G79" s="575" t="s">
        <v>179</v>
      </c>
      <c r="H79" s="576"/>
      <c r="I79" s="576"/>
      <c r="J79" s="576"/>
      <c r="K79" s="576"/>
      <c r="L79" s="576"/>
      <c r="M79" s="576"/>
      <c r="N79" s="577"/>
    </row>
    <row r="80" spans="1:18" ht="24.75" customHeight="1">
      <c r="A80" s="564"/>
      <c r="B80" s="569"/>
      <c r="C80" s="570"/>
      <c r="D80" s="570"/>
      <c r="E80" s="570"/>
      <c r="F80" s="571"/>
      <c r="G80" s="578"/>
      <c r="H80" s="579"/>
      <c r="I80" s="579"/>
      <c r="J80" s="579"/>
      <c r="K80" s="579"/>
      <c r="L80" s="579"/>
      <c r="M80" s="579"/>
      <c r="N80" s="580"/>
      <c r="O80" s="215" t="s">
        <v>28</v>
      </c>
      <c r="P80" s="215"/>
    </row>
    <row r="81" spans="1:16" ht="24.75" customHeight="1">
      <c r="A81" s="564"/>
      <c r="B81" s="569"/>
      <c r="C81" s="570"/>
      <c r="D81" s="570"/>
      <c r="E81" s="570"/>
      <c r="F81" s="571"/>
      <c r="G81" s="578"/>
      <c r="H81" s="579"/>
      <c r="I81" s="579"/>
      <c r="J81" s="579"/>
      <c r="K81" s="579"/>
      <c r="L81" s="579"/>
      <c r="M81" s="579"/>
      <c r="N81" s="580"/>
      <c r="O81" s="215" t="s">
        <v>21</v>
      </c>
      <c r="P81" s="215" t="s">
        <v>108</v>
      </c>
    </row>
    <row r="82" spans="1:16" ht="24.75" customHeight="1">
      <c r="A82" s="564"/>
      <c r="B82" s="569"/>
      <c r="C82" s="570"/>
      <c r="D82" s="570"/>
      <c r="E82" s="570"/>
      <c r="F82" s="571"/>
      <c r="G82" s="578"/>
      <c r="H82" s="579"/>
      <c r="I82" s="579"/>
      <c r="J82" s="579"/>
      <c r="K82" s="579"/>
      <c r="L82" s="579"/>
      <c r="M82" s="579"/>
      <c r="N82" s="580"/>
      <c r="O82" s="216"/>
      <c r="P82" s="215"/>
    </row>
    <row r="83" spans="1:16" ht="46.2" customHeight="1" thickBot="1">
      <c r="A83" s="565"/>
      <c r="B83" s="572"/>
      <c r="C83" s="573"/>
      <c r="D83" s="573"/>
      <c r="E83" s="573"/>
      <c r="F83" s="574"/>
      <c r="G83" s="581"/>
      <c r="H83" s="582"/>
      <c r="I83" s="582"/>
      <c r="J83" s="582"/>
      <c r="K83" s="582"/>
      <c r="L83" s="582"/>
      <c r="M83" s="582"/>
      <c r="N83" s="58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91C8F-C9BE-4B58-9371-BE2CD20B3E04}">
  <sheetPr>
    <pageSetUpPr fitToPage="1"/>
  </sheetPr>
  <dimension ref="A1:R20"/>
  <sheetViews>
    <sheetView view="pageBreakPreview" zoomScale="95" zoomScaleNormal="100" zoomScaleSheetLayoutView="95" workbookViewId="0">
      <selection activeCell="O17" sqref="O17"/>
    </sheetView>
  </sheetViews>
  <sheetFormatPr defaultColWidth="9" defaultRowHeight="13.2"/>
  <cols>
    <col min="1" max="1" width="4.88671875" style="485" customWidth="1"/>
    <col min="2" max="8" width="9" style="485"/>
    <col min="9" max="9" width="6" style="485" customWidth="1"/>
    <col min="10" max="10" width="9" style="485"/>
    <col min="11" max="11" width="13.44140625" style="485" customWidth="1"/>
    <col min="12" max="12" width="20.6640625" style="485" customWidth="1"/>
    <col min="13" max="13" width="6.33203125" style="485" customWidth="1"/>
    <col min="14" max="14" width="3.44140625" style="485" customWidth="1"/>
    <col min="15" max="16384" width="9" style="485"/>
  </cols>
  <sheetData>
    <row r="1" spans="1:18" ht="23.4">
      <c r="A1" s="768" t="s">
        <v>198</v>
      </c>
      <c r="B1" s="768"/>
      <c r="C1" s="768"/>
      <c r="D1" s="768"/>
      <c r="E1" s="768"/>
      <c r="F1" s="768"/>
      <c r="G1" s="768"/>
      <c r="H1" s="768"/>
      <c r="I1" s="768"/>
      <c r="J1" s="677"/>
      <c r="K1" s="677"/>
      <c r="L1" s="677"/>
      <c r="M1" s="677"/>
    </row>
    <row r="2" spans="1:18" ht="19.2">
      <c r="A2" s="625" t="s">
        <v>378</v>
      </c>
      <c r="B2" s="625"/>
      <c r="C2" s="625"/>
      <c r="D2" s="625"/>
      <c r="E2" s="625"/>
      <c r="F2" s="625"/>
      <c r="G2" s="625"/>
      <c r="H2" s="625"/>
      <c r="I2" s="625"/>
      <c r="J2" s="626"/>
      <c r="K2" s="626"/>
      <c r="L2" s="626"/>
      <c r="M2" s="626"/>
      <c r="N2" s="514"/>
      <c r="P2" s="1"/>
    </row>
    <row r="3" spans="1:18" ht="24.75" customHeight="1">
      <c r="A3" s="627" t="s">
        <v>379</v>
      </c>
      <c r="B3" s="627"/>
      <c r="C3" s="627"/>
      <c r="D3" s="627"/>
      <c r="E3" s="627"/>
      <c r="F3" s="627"/>
      <c r="G3" s="627"/>
      <c r="H3" s="627"/>
      <c r="I3" s="627"/>
      <c r="J3" s="628"/>
      <c r="K3" s="628"/>
      <c r="L3" s="628"/>
      <c r="M3" s="628"/>
      <c r="N3" s="515"/>
      <c r="P3" s="1"/>
    </row>
    <row r="4" spans="1:18" ht="17.399999999999999">
      <c r="A4" s="629" t="s">
        <v>235</v>
      </c>
      <c r="B4" s="629"/>
      <c r="C4" s="629"/>
      <c r="D4" s="629"/>
      <c r="E4" s="629"/>
      <c r="F4" s="629"/>
      <c r="G4" s="629"/>
      <c r="H4" s="629"/>
      <c r="I4" s="629"/>
      <c r="J4" s="630"/>
      <c r="K4" s="630"/>
      <c r="L4" s="630"/>
      <c r="M4" s="630"/>
      <c r="N4" s="515"/>
      <c r="P4" s="1"/>
      <c r="Q4" s="516"/>
    </row>
    <row r="5" spans="1:18" ht="17.399999999999999">
      <c r="A5" s="769"/>
      <c r="B5" s="770"/>
      <c r="C5" s="771"/>
      <c r="D5" s="771"/>
      <c r="E5" s="771"/>
      <c r="F5" s="771"/>
      <c r="G5" s="771"/>
      <c r="H5" s="771"/>
      <c r="I5" s="771"/>
      <c r="J5" s="771"/>
      <c r="K5" s="771"/>
      <c r="L5" s="771"/>
      <c r="M5" s="771"/>
      <c r="N5" s="515"/>
      <c r="O5" s="516"/>
      <c r="P5" s="516"/>
    </row>
    <row r="6" spans="1:18" ht="19.8" customHeight="1">
      <c r="A6" s="772"/>
      <c r="B6" s="773" t="s">
        <v>380</v>
      </c>
      <c r="C6" s="774"/>
      <c r="D6" s="774"/>
      <c r="E6" s="774"/>
      <c r="F6" s="772"/>
      <c r="G6" s="772" t="s">
        <v>21</v>
      </c>
      <c r="H6" s="775" t="s">
        <v>383</v>
      </c>
      <c r="I6" s="776"/>
      <c r="J6" s="776"/>
      <c r="K6" s="776"/>
      <c r="L6" s="776"/>
      <c r="M6" s="772"/>
      <c r="N6" s="515"/>
      <c r="O6" s="516"/>
      <c r="P6" s="299"/>
      <c r="R6" s="516"/>
    </row>
    <row r="7" spans="1:18" ht="28.2" customHeight="1">
      <c r="A7" s="772"/>
      <c r="B7" s="774"/>
      <c r="C7" s="774"/>
      <c r="D7" s="774"/>
      <c r="E7" s="774"/>
      <c r="F7" s="772"/>
      <c r="G7" s="772"/>
      <c r="H7" s="776"/>
      <c r="I7" s="776"/>
      <c r="J7" s="776"/>
      <c r="K7" s="776"/>
      <c r="L7" s="776"/>
      <c r="M7" s="772"/>
      <c r="N7" s="515"/>
      <c r="P7" s="516"/>
    </row>
    <row r="8" spans="1:18" ht="28.2" customHeight="1">
      <c r="A8" s="772"/>
      <c r="B8" s="774"/>
      <c r="C8" s="774"/>
      <c r="D8" s="774"/>
      <c r="E8" s="774"/>
      <c r="F8" s="772"/>
      <c r="G8" s="772"/>
      <c r="H8" s="776"/>
      <c r="I8" s="776"/>
      <c r="J8" s="776"/>
      <c r="K8" s="776"/>
      <c r="L8" s="776"/>
      <c r="M8" s="772"/>
      <c r="O8" s="516"/>
      <c r="P8" s="1"/>
    </row>
    <row r="9" spans="1:18" ht="28.2" customHeight="1">
      <c r="A9" s="772"/>
      <c r="B9" s="774"/>
      <c r="C9" s="774"/>
      <c r="D9" s="774"/>
      <c r="E9" s="774"/>
      <c r="F9" s="772"/>
      <c r="G9" s="772"/>
      <c r="H9" s="776"/>
      <c r="I9" s="776"/>
      <c r="J9" s="776"/>
      <c r="K9" s="776"/>
      <c r="L9" s="776"/>
      <c r="M9" s="772"/>
      <c r="O9" s="299"/>
      <c r="P9" s="1"/>
    </row>
    <row r="10" spans="1:18" ht="28.2" customHeight="1">
      <c r="A10" s="772"/>
      <c r="B10" s="774"/>
      <c r="C10" s="774"/>
      <c r="D10" s="774"/>
      <c r="E10" s="774"/>
      <c r="F10" s="772"/>
      <c r="G10" s="772"/>
      <c r="H10" s="776"/>
      <c r="I10" s="776"/>
      <c r="J10" s="776"/>
      <c r="K10" s="776"/>
      <c r="L10" s="776"/>
      <c r="M10" s="772"/>
      <c r="O10" s="516"/>
      <c r="P10" s="1"/>
    </row>
    <row r="11" spans="1:18" ht="28.2" customHeight="1">
      <c r="A11" s="772"/>
      <c r="B11" s="774"/>
      <c r="C11" s="774"/>
      <c r="D11" s="774"/>
      <c r="E11" s="774"/>
      <c r="F11" s="777"/>
      <c r="G11" s="777"/>
      <c r="H11" s="776"/>
      <c r="I11" s="776"/>
      <c r="J11" s="776"/>
      <c r="K11" s="776"/>
      <c r="L11" s="776"/>
      <c r="M11" s="772"/>
      <c r="O11" s="516"/>
      <c r="P11" s="1"/>
    </row>
    <row r="12" spans="1:18" ht="21.6" customHeight="1">
      <c r="A12" s="772"/>
      <c r="B12" s="778"/>
      <c r="C12" s="778"/>
      <c r="D12" s="778"/>
      <c r="E12" s="778"/>
      <c r="F12" s="777"/>
      <c r="G12" s="777" t="s">
        <v>381</v>
      </c>
      <c r="H12" s="776"/>
      <c r="I12" s="776"/>
      <c r="J12" s="776"/>
      <c r="K12" s="776"/>
      <c r="L12" s="776"/>
      <c r="M12" s="772"/>
      <c r="P12" s="1"/>
    </row>
    <row r="13" spans="1:18" ht="15" customHeight="1">
      <c r="A13" s="779"/>
      <c r="B13" s="772"/>
      <c r="C13" s="772"/>
      <c r="D13" s="772"/>
      <c r="E13" s="772"/>
      <c r="F13" s="772"/>
      <c r="G13" s="772"/>
      <c r="H13" s="772"/>
      <c r="I13" s="772"/>
      <c r="J13" s="772"/>
      <c r="K13" s="772"/>
      <c r="L13" s="772"/>
      <c r="M13" s="772"/>
      <c r="P13" s="1"/>
    </row>
    <row r="14" spans="1:18" ht="16.2">
      <c r="A14" s="780"/>
      <c r="B14" s="781"/>
      <c r="C14" s="782"/>
      <c r="D14" s="782"/>
      <c r="E14" s="782"/>
      <c r="F14" s="782"/>
      <c r="G14" s="782"/>
      <c r="H14" s="782"/>
      <c r="I14" s="782"/>
      <c r="J14" s="782"/>
      <c r="K14" s="782"/>
      <c r="L14" s="782"/>
      <c r="M14" s="782"/>
      <c r="P14" s="1"/>
    </row>
    <row r="15" spans="1:18" ht="21" customHeight="1">
      <c r="A15" s="782"/>
      <c r="B15" s="783" t="s">
        <v>382</v>
      </c>
      <c r="C15" s="784"/>
      <c r="D15" s="784"/>
      <c r="E15" s="784"/>
      <c r="F15" s="784"/>
      <c r="G15" s="784"/>
      <c r="H15" s="784"/>
      <c r="I15" s="784"/>
      <c r="J15" s="784"/>
      <c r="K15" s="784"/>
      <c r="L15" s="784"/>
      <c r="M15" s="782"/>
      <c r="P15" s="1"/>
    </row>
    <row r="16" spans="1:18" ht="21" customHeight="1">
      <c r="A16" s="782"/>
      <c r="B16" s="784"/>
      <c r="C16" s="784"/>
      <c r="D16" s="784"/>
      <c r="E16" s="784"/>
      <c r="F16" s="784"/>
      <c r="G16" s="784"/>
      <c r="H16" s="784"/>
      <c r="I16" s="784"/>
      <c r="J16" s="784"/>
      <c r="K16" s="784"/>
      <c r="L16" s="784"/>
      <c r="M16" s="782"/>
      <c r="P16" s="1"/>
    </row>
    <row r="17" spans="1:16" ht="21" customHeight="1">
      <c r="A17" s="782"/>
      <c r="B17" s="784"/>
      <c r="C17" s="784"/>
      <c r="D17" s="784"/>
      <c r="E17" s="784"/>
      <c r="F17" s="784"/>
      <c r="G17" s="784"/>
      <c r="H17" s="784"/>
      <c r="I17" s="784"/>
      <c r="J17" s="784"/>
      <c r="K17" s="784"/>
      <c r="L17" s="784"/>
      <c r="M17" s="782"/>
      <c r="P17" s="1"/>
    </row>
    <row r="18" spans="1:16" ht="21" customHeight="1">
      <c r="A18" s="782"/>
      <c r="B18" s="784"/>
      <c r="C18" s="784"/>
      <c r="D18" s="784"/>
      <c r="E18" s="784"/>
      <c r="F18" s="784"/>
      <c r="G18" s="784"/>
      <c r="H18" s="784"/>
      <c r="I18" s="784"/>
      <c r="J18" s="784"/>
      <c r="K18" s="784"/>
      <c r="L18" s="784"/>
      <c r="M18" s="782"/>
      <c r="P18" s="1"/>
    </row>
    <row r="19" spans="1:16" ht="13.5" customHeight="1">
      <c r="A19" s="782"/>
      <c r="B19" s="784"/>
      <c r="C19" s="784"/>
      <c r="D19" s="784"/>
      <c r="E19" s="784"/>
      <c r="F19" s="784"/>
      <c r="G19" s="784"/>
      <c r="H19" s="784"/>
      <c r="I19" s="784"/>
      <c r="J19" s="784"/>
      <c r="K19" s="784"/>
      <c r="L19" s="784"/>
      <c r="M19" s="782"/>
      <c r="P19" s="1"/>
    </row>
    <row r="20" spans="1:16">
      <c r="A20" s="782"/>
      <c r="B20" s="782"/>
      <c r="C20" s="782"/>
      <c r="D20" s="782"/>
      <c r="E20" s="782"/>
      <c r="F20" s="782"/>
      <c r="G20" s="782"/>
      <c r="H20" s="782"/>
      <c r="I20" s="782"/>
      <c r="J20" s="782"/>
      <c r="K20" s="782"/>
      <c r="L20" s="782"/>
      <c r="M20" s="782"/>
    </row>
  </sheetData>
  <mergeCells count="7">
    <mergeCell ref="B15:L19"/>
    <mergeCell ref="A1:M1"/>
    <mergeCell ref="A2:M2"/>
    <mergeCell ref="A3:M3"/>
    <mergeCell ref="A4:M4"/>
    <mergeCell ref="B6:E12"/>
    <mergeCell ref="H6:L12"/>
  </mergeCells>
  <phoneticPr fontId="86"/>
  <pageMargins left="0.74803149606299213" right="0.74803149606299213" top="0.98425196850393704" bottom="0.98425196850393704" header="0.51181102362204722" footer="0.51181102362204722"/>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8"/>
  <sheetViews>
    <sheetView showGridLines="0" zoomScale="72" zoomScaleNormal="72" zoomScaleSheetLayoutView="79" workbookViewId="0">
      <selection activeCell="A36" sqref="A36:XFD56"/>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252</v>
      </c>
      <c r="B1" s="166" t="s">
        <v>0</v>
      </c>
      <c r="C1" s="167" t="s">
        <v>1</v>
      </c>
      <c r="D1" s="281" t="s">
        <v>2</v>
      </c>
    </row>
    <row r="2" spans="1:4" s="42" customFormat="1" ht="49.8" customHeight="1" thickTop="1">
      <c r="A2" s="162" t="s">
        <v>384</v>
      </c>
      <c r="B2" s="295"/>
      <c r="C2" s="643" t="s">
        <v>385</v>
      </c>
      <c r="D2" s="298"/>
    </row>
    <row r="3" spans="1:4" s="42" customFormat="1" ht="163.80000000000001" customHeight="1">
      <c r="A3" s="525" t="s">
        <v>386</v>
      </c>
      <c r="B3" s="512" t="s">
        <v>387</v>
      </c>
      <c r="C3" s="641"/>
      <c r="D3" s="296">
        <v>45219</v>
      </c>
    </row>
    <row r="4" spans="1:4" s="42" customFormat="1" ht="40.200000000000003" customHeight="1" thickBot="1">
      <c r="A4" s="163" t="s">
        <v>388</v>
      </c>
      <c r="B4" s="293"/>
      <c r="C4" s="642"/>
      <c r="D4" s="297"/>
    </row>
    <row r="5" spans="1:4" s="42" customFormat="1" ht="65.400000000000006" customHeight="1" thickTop="1">
      <c r="A5" s="162" t="s">
        <v>389</v>
      </c>
      <c r="B5" s="295"/>
      <c r="C5" s="643" t="s">
        <v>241</v>
      </c>
      <c r="D5" s="298"/>
    </row>
    <row r="6" spans="1:4" s="42" customFormat="1" ht="357" customHeight="1">
      <c r="A6" s="416" t="s">
        <v>390</v>
      </c>
      <c r="B6" s="512" t="s">
        <v>196</v>
      </c>
      <c r="C6" s="641"/>
      <c r="D6" s="296">
        <v>45220</v>
      </c>
    </row>
    <row r="7" spans="1:4" s="42" customFormat="1" ht="234" customHeight="1">
      <c r="A7" s="785" t="s">
        <v>391</v>
      </c>
      <c r="B7" s="512"/>
      <c r="C7" s="641"/>
      <c r="D7" s="296"/>
    </row>
    <row r="8" spans="1:4" s="42" customFormat="1" ht="36.6" customHeight="1" thickBot="1">
      <c r="A8" s="163" t="s">
        <v>392</v>
      </c>
      <c r="B8" s="293"/>
      <c r="C8" s="642"/>
      <c r="D8" s="297"/>
    </row>
    <row r="9" spans="1:4" s="42" customFormat="1" ht="36.6" customHeight="1" thickTop="1">
      <c r="A9" s="430" t="s">
        <v>393</v>
      </c>
      <c r="B9" s="295"/>
      <c r="C9" s="640" t="s">
        <v>397</v>
      </c>
      <c r="D9" s="298"/>
    </row>
    <row r="10" spans="1:4" s="42" customFormat="1" ht="122.4" customHeight="1">
      <c r="A10" s="416" t="s">
        <v>394</v>
      </c>
      <c r="B10" s="512" t="s">
        <v>396</v>
      </c>
      <c r="C10" s="641"/>
      <c r="D10" s="296">
        <v>45220</v>
      </c>
    </row>
    <row r="11" spans="1:4" s="42" customFormat="1" ht="36.6" customHeight="1" thickBot="1">
      <c r="A11" s="163" t="s">
        <v>395</v>
      </c>
      <c r="B11" s="293"/>
      <c r="C11" s="642"/>
      <c r="D11" s="297"/>
    </row>
    <row r="12" spans="1:4" s="42" customFormat="1" ht="44.25" customHeight="1" thickTop="1">
      <c r="A12" s="350" t="s">
        <v>399</v>
      </c>
      <c r="B12" s="295"/>
      <c r="C12" s="643" t="s">
        <v>398</v>
      </c>
      <c r="D12" s="298"/>
    </row>
    <row r="13" spans="1:4" s="42" customFormat="1" ht="79.2" customHeight="1" thickBot="1">
      <c r="A13" s="441" t="s">
        <v>400</v>
      </c>
      <c r="B13" s="300" t="s">
        <v>401</v>
      </c>
      <c r="C13" s="641"/>
      <c r="D13" s="296">
        <v>45220</v>
      </c>
    </row>
    <row r="14" spans="1:4" s="42" customFormat="1" ht="36.6" customHeight="1" thickTop="1" thickBot="1">
      <c r="A14" s="399" t="s">
        <v>406</v>
      </c>
      <c r="B14" s="293"/>
      <c r="C14" s="642"/>
      <c r="D14" s="297"/>
    </row>
    <row r="15" spans="1:4" s="42" customFormat="1" ht="43.8" customHeight="1" thickTop="1">
      <c r="A15" s="301" t="s">
        <v>403</v>
      </c>
      <c r="B15" s="345"/>
      <c r="C15" s="637" t="s">
        <v>404</v>
      </c>
      <c r="D15" s="634">
        <v>45219</v>
      </c>
    </row>
    <row r="16" spans="1:4" s="42" customFormat="1" ht="139.19999999999999" customHeight="1">
      <c r="A16" s="416" t="s">
        <v>405</v>
      </c>
      <c r="B16" s="300" t="s">
        <v>402</v>
      </c>
      <c r="C16" s="638"/>
      <c r="D16" s="635"/>
    </row>
    <row r="17" spans="1:4" s="42" customFormat="1" ht="36.6" customHeight="1" thickBot="1">
      <c r="A17" s="163" t="s">
        <v>406</v>
      </c>
      <c r="B17" s="161"/>
      <c r="C17" s="639"/>
      <c r="D17" s="636"/>
    </row>
    <row r="18" spans="1:4" s="42" customFormat="1" ht="44.25" customHeight="1" thickTop="1">
      <c r="A18" s="390" t="s">
        <v>408</v>
      </c>
      <c r="B18" s="295"/>
      <c r="C18" s="643" t="s">
        <v>409</v>
      </c>
      <c r="D18" s="298"/>
    </row>
    <row r="19" spans="1:4" s="42" customFormat="1" ht="252" customHeight="1">
      <c r="A19" s="416" t="s">
        <v>410</v>
      </c>
      <c r="B19" s="512" t="s">
        <v>407</v>
      </c>
      <c r="C19" s="641"/>
      <c r="D19" s="296">
        <v>45218</v>
      </c>
    </row>
    <row r="20" spans="1:4" s="42" customFormat="1" ht="42" customHeight="1" thickBot="1">
      <c r="A20" s="163" t="s">
        <v>411</v>
      </c>
      <c r="B20" s="293"/>
      <c r="C20" s="642"/>
      <c r="D20" s="297"/>
    </row>
    <row r="21" spans="1:4" s="42" customFormat="1" ht="48" customHeight="1" thickTop="1">
      <c r="A21" s="430" t="s">
        <v>412</v>
      </c>
      <c r="B21" s="295"/>
      <c r="C21" s="640" t="s">
        <v>415</v>
      </c>
      <c r="D21" s="298"/>
    </row>
    <row r="22" spans="1:4" s="42" customFormat="1" ht="147" customHeight="1">
      <c r="A22" s="416" t="s">
        <v>413</v>
      </c>
      <c r="B22" s="512" t="s">
        <v>414</v>
      </c>
      <c r="C22" s="641"/>
      <c r="D22" s="296">
        <v>45218</v>
      </c>
    </row>
    <row r="23" spans="1:4" s="42" customFormat="1" ht="32.4" customHeight="1" thickBot="1">
      <c r="A23" s="163" t="s">
        <v>416</v>
      </c>
      <c r="B23" s="293"/>
      <c r="C23" s="642"/>
      <c r="D23" s="297"/>
    </row>
    <row r="24" spans="1:4" s="42" customFormat="1" ht="54" customHeight="1" thickTop="1">
      <c r="A24" s="390" t="s">
        <v>417</v>
      </c>
      <c r="B24" s="295"/>
      <c r="C24" s="640" t="s">
        <v>419</v>
      </c>
      <c r="D24" s="298"/>
    </row>
    <row r="25" spans="1:4" s="42" customFormat="1" ht="278.39999999999998" customHeight="1">
      <c r="A25" s="450" t="s">
        <v>418</v>
      </c>
      <c r="B25" s="512" t="s">
        <v>420</v>
      </c>
      <c r="C25" s="641"/>
      <c r="D25" s="452">
        <v>45218</v>
      </c>
    </row>
    <row r="26" spans="1:4" s="42" customFormat="1" ht="35.4" customHeight="1" thickBot="1">
      <c r="A26" s="411" t="s">
        <v>421</v>
      </c>
      <c r="B26" s="293"/>
      <c r="C26" s="642"/>
      <c r="D26" s="297"/>
    </row>
    <row r="27" spans="1:4" s="42" customFormat="1" ht="48.6" customHeight="1" thickTop="1">
      <c r="A27" s="448" t="s">
        <v>422</v>
      </c>
      <c r="B27" s="655" t="s">
        <v>240</v>
      </c>
      <c r="C27" s="658" t="s">
        <v>425</v>
      </c>
      <c r="D27" s="644">
        <v>45217</v>
      </c>
    </row>
    <row r="28" spans="1:4" s="42" customFormat="1" ht="241.8" customHeight="1">
      <c r="A28" s="439" t="s">
        <v>423</v>
      </c>
      <c r="B28" s="656"/>
      <c r="C28" s="659"/>
      <c r="D28" s="645"/>
    </row>
    <row r="29" spans="1:4" s="42" customFormat="1" ht="36" customHeight="1" thickBot="1">
      <c r="A29" s="341" t="s">
        <v>424</v>
      </c>
      <c r="B29" s="657"/>
      <c r="C29" s="660"/>
      <c r="D29" s="646"/>
    </row>
    <row r="30" spans="1:4" s="42" customFormat="1" ht="40.799999999999997" customHeight="1" thickTop="1" thickBot="1">
      <c r="A30" s="453" t="s">
        <v>426</v>
      </c>
      <c r="B30" s="653" t="s">
        <v>196</v>
      </c>
      <c r="C30" s="648" t="s">
        <v>241</v>
      </c>
      <c r="D30" s="636">
        <v>45216</v>
      </c>
    </row>
    <row r="31" spans="1:4" s="42" customFormat="1" ht="192.6" customHeight="1" thickBot="1">
      <c r="A31" s="442" t="s">
        <v>427</v>
      </c>
      <c r="B31" s="653"/>
      <c r="C31" s="648"/>
      <c r="D31" s="632"/>
    </row>
    <row r="32" spans="1:4" s="42" customFormat="1" ht="31.8" customHeight="1" thickBot="1">
      <c r="A32" s="289" t="s">
        <v>428</v>
      </c>
      <c r="B32" s="654"/>
      <c r="C32" s="649"/>
      <c r="D32" s="633"/>
    </row>
    <row r="33" spans="1:5" s="42" customFormat="1" ht="37.200000000000003" customHeight="1" thickTop="1" thickBot="1">
      <c r="A33" s="164" t="s">
        <v>429</v>
      </c>
      <c r="B33" s="652" t="s">
        <v>414</v>
      </c>
      <c r="C33" s="647" t="s">
        <v>430</v>
      </c>
      <c r="D33" s="631">
        <v>45216</v>
      </c>
    </row>
    <row r="34" spans="1:5" s="42" customFormat="1" ht="103.2" customHeight="1" thickBot="1">
      <c r="A34" s="442" t="s">
        <v>432</v>
      </c>
      <c r="B34" s="653"/>
      <c r="C34" s="648"/>
      <c r="D34" s="632"/>
    </row>
    <row r="35" spans="1:5" s="42" customFormat="1" ht="40.950000000000003" customHeight="1" thickBot="1">
      <c r="A35" s="289" t="s">
        <v>431</v>
      </c>
      <c r="B35" s="654"/>
      <c r="C35" s="649"/>
      <c r="D35" s="633"/>
    </row>
    <row r="36" spans="1:5" s="42" customFormat="1" ht="40.950000000000003" hidden="1" customHeight="1" thickTop="1" thickBot="1">
      <c r="A36" s="164"/>
      <c r="B36" s="652"/>
      <c r="C36" s="647"/>
      <c r="D36" s="631"/>
    </row>
    <row r="37" spans="1:5" s="42" customFormat="1" ht="192.6" hidden="1" customHeight="1" thickBot="1">
      <c r="A37" s="442"/>
      <c r="B37" s="653"/>
      <c r="C37" s="648"/>
      <c r="D37" s="632"/>
    </row>
    <row r="38" spans="1:5" s="42" customFormat="1" ht="43.8" hidden="1" customHeight="1" thickBot="1">
      <c r="A38" s="289"/>
      <c r="B38" s="654"/>
      <c r="C38" s="649"/>
      <c r="D38" s="633"/>
    </row>
    <row r="39" spans="1:5" s="42" customFormat="1" ht="47.4" hidden="1" customHeight="1" thickTop="1">
      <c r="A39" s="454"/>
      <c r="B39" s="295"/>
      <c r="C39" s="643"/>
      <c r="D39" s="298"/>
    </row>
    <row r="40" spans="1:5" s="42" customFormat="1" ht="252.6" hidden="1" customHeight="1">
      <c r="A40" s="416"/>
      <c r="B40" s="307"/>
      <c r="C40" s="641"/>
      <c r="D40" s="296"/>
      <c r="E40" s="42" t="s">
        <v>228</v>
      </c>
    </row>
    <row r="41" spans="1:5" s="42" customFormat="1" ht="37.200000000000003" hidden="1" customHeight="1" thickBot="1">
      <c r="A41" s="299"/>
      <c r="B41" s="293"/>
      <c r="C41" s="642"/>
      <c r="D41" s="297"/>
    </row>
    <row r="42" spans="1:5" s="42" customFormat="1" ht="47.4" hidden="1" customHeight="1" thickTop="1">
      <c r="A42" s="455"/>
      <c r="B42" s="295"/>
      <c r="C42" s="640"/>
      <c r="D42" s="298"/>
    </row>
    <row r="43" spans="1:5" s="42" customFormat="1" ht="186" hidden="1" customHeight="1">
      <c r="A43" s="456"/>
      <c r="B43" s="300"/>
      <c r="C43" s="641"/>
      <c r="D43" s="296"/>
    </row>
    <row r="44" spans="1:5" s="42" customFormat="1" ht="37.200000000000003" hidden="1" customHeight="1" thickBot="1">
      <c r="A44" s="346"/>
      <c r="B44" s="293"/>
      <c r="C44" s="642"/>
      <c r="D44" s="297"/>
    </row>
    <row r="45" spans="1:5" ht="44.4" hidden="1" customHeight="1" thickTop="1">
      <c r="A45" s="294"/>
      <c r="B45" s="295"/>
      <c r="C45" s="640"/>
      <c r="D45" s="298"/>
    </row>
    <row r="46" spans="1:5" ht="194.4" hidden="1" customHeight="1">
      <c r="A46" s="400"/>
      <c r="B46" s="300"/>
      <c r="C46" s="650"/>
      <c r="D46" s="296"/>
    </row>
    <row r="47" spans="1:5" ht="37.200000000000003" hidden="1" customHeight="1" thickBot="1">
      <c r="A47" s="402"/>
      <c r="B47" s="405"/>
      <c r="C47" s="651"/>
      <c r="D47" s="406"/>
    </row>
    <row r="48" spans="1:5" ht="56.4" hidden="1" customHeight="1" thickTop="1">
      <c r="A48" s="294"/>
      <c r="B48" s="403"/>
      <c r="C48" s="650"/>
      <c r="D48" s="404"/>
    </row>
    <row r="49" spans="1:4" ht="353.4" hidden="1" customHeight="1">
      <c r="A49" s="348"/>
      <c r="B49" s="300"/>
      <c r="C49" s="641"/>
      <c r="D49" s="296"/>
    </row>
    <row r="50" spans="1:4" ht="40.200000000000003" hidden="1" customHeight="1" thickBot="1">
      <c r="A50" s="346"/>
      <c r="B50" s="293"/>
      <c r="C50" s="642"/>
      <c r="D50" s="297"/>
    </row>
    <row r="51" spans="1:4" ht="46.8" hidden="1" customHeight="1" thickTop="1">
      <c r="A51" s="294"/>
      <c r="B51" s="295"/>
      <c r="C51" s="640"/>
      <c r="D51" s="298"/>
    </row>
    <row r="52" spans="1:4" ht="139.80000000000001" hidden="1" customHeight="1">
      <c r="A52" s="348"/>
      <c r="B52" s="300"/>
      <c r="C52" s="641"/>
      <c r="D52" s="296"/>
    </row>
    <row r="53" spans="1:4" ht="43.8" hidden="1" customHeight="1" thickBot="1">
      <c r="A53" s="346"/>
      <c r="B53" s="293"/>
      <c r="C53" s="642"/>
      <c r="D53" s="297"/>
    </row>
    <row r="54" spans="1:4" ht="46.8" hidden="1" customHeight="1" thickTop="1">
      <c r="A54" s="294"/>
      <c r="B54" s="295"/>
      <c r="C54" s="640"/>
      <c r="D54" s="298"/>
    </row>
    <row r="55" spans="1:4" ht="93" hidden="1" customHeight="1">
      <c r="A55" s="348"/>
      <c r="B55" s="300"/>
      <c r="C55" s="641"/>
      <c r="D55" s="296"/>
    </row>
    <row r="56" spans="1:4" ht="43.8" hidden="1" customHeight="1" thickBot="1">
      <c r="A56" s="346"/>
      <c r="B56" s="293"/>
      <c r="C56" s="642"/>
      <c r="D56" s="297"/>
    </row>
    <row r="57" spans="1:4" ht="42.6" customHeight="1" thickTop="1"/>
    <row r="58" spans="1:4" ht="42.6" customHeight="1"/>
  </sheetData>
  <mergeCells count="27">
    <mergeCell ref="C39:C41"/>
    <mergeCell ref="B36:B38"/>
    <mergeCell ref="B30:B32"/>
    <mergeCell ref="B33:B35"/>
    <mergeCell ref="C2:C4"/>
    <mergeCell ref="B27:B29"/>
    <mergeCell ref="C27:C29"/>
    <mergeCell ref="C5:C8"/>
    <mergeCell ref="C30:C32"/>
    <mergeCell ref="C12:C14"/>
    <mergeCell ref="C9:C11"/>
    <mergeCell ref="C45:C47"/>
    <mergeCell ref="C54:C56"/>
    <mergeCell ref="C51:C53"/>
    <mergeCell ref="C48:C50"/>
    <mergeCell ref="C42:C44"/>
    <mergeCell ref="D36:D38"/>
    <mergeCell ref="D15:D17"/>
    <mergeCell ref="C15:C17"/>
    <mergeCell ref="C21:C23"/>
    <mergeCell ref="C24:C26"/>
    <mergeCell ref="D33:D35"/>
    <mergeCell ref="C18:C20"/>
    <mergeCell ref="D27:D29"/>
    <mergeCell ref="D30:D32"/>
    <mergeCell ref="C33:C35"/>
    <mergeCell ref="C36:C38"/>
  </mergeCells>
  <phoneticPr fontId="16"/>
  <hyperlinks>
    <hyperlink ref="A4" r:id="rId1" location="keni-toc0" xr:uid="{D2F2D717-AF23-4006-8955-80BF727AF634}"/>
    <hyperlink ref="A8" r:id="rId2" xr:uid="{F7D5AA96-D581-43B2-88CA-91CF63FC29BB}"/>
    <hyperlink ref="A11" r:id="rId3" xr:uid="{B89E541B-B640-4EFA-B9B6-4DB6C21CF871}"/>
    <hyperlink ref="A17" r:id="rId4" xr:uid="{9A91F00C-F15F-4356-8656-4DB77440E016}"/>
    <hyperlink ref="A14" r:id="rId5" xr:uid="{A1234D7E-AB57-406B-9949-DDA27FC4801E}"/>
    <hyperlink ref="A20" r:id="rId6" xr:uid="{03D496E2-1734-4865-8479-F1E40C7DA6A2}"/>
    <hyperlink ref="A23" r:id="rId7" xr:uid="{F88E0B1D-CBF7-4747-B470-2C3DC99D66ED}"/>
    <hyperlink ref="A26" r:id="rId8" xr:uid="{8B7C3127-FD2A-4686-B9F2-6AAA6C35048A}"/>
    <hyperlink ref="A29" r:id="rId9" xr:uid="{1F9C3686-8302-4B06-95D5-10BFC743A0F2}"/>
    <hyperlink ref="A32" r:id="rId10" xr:uid="{BF23027F-1882-4076-88BF-75B725D03CF7}"/>
    <hyperlink ref="A35" r:id="rId11" xr:uid="{60B798B8-1D7B-446D-999D-7DA3E1CFA31F}"/>
  </hyperlinks>
  <pageMargins left="0" right="0" top="0.19685039370078741" bottom="0.39370078740157483" header="0" footer="0.19685039370078741"/>
  <pageSetup paperSize="8" scale="28" orientation="portrait" horizontalDpi="300" verticalDpi="300" r:id="rId1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ED3CF-7E34-4C1F-86A5-2C44329F79A7}">
  <dimension ref="B1:AO36"/>
  <sheetViews>
    <sheetView zoomScale="88" zoomScaleNormal="88" workbookViewId="0">
      <selection activeCell="M1" sqref="M1:AA36"/>
    </sheetView>
  </sheetViews>
  <sheetFormatPr defaultRowHeight="13.2"/>
  <sheetData>
    <row r="1" spans="13:27" ht="13.2" customHeight="1">
      <c r="M1" s="792" t="s">
        <v>465</v>
      </c>
      <c r="N1" s="792"/>
      <c r="O1" s="792"/>
      <c r="P1" s="792"/>
      <c r="Q1" s="792"/>
      <c r="R1" s="792"/>
      <c r="S1" s="792"/>
      <c r="T1" s="792"/>
      <c r="U1" s="792"/>
      <c r="V1" s="792"/>
      <c r="W1" s="792"/>
      <c r="X1" s="792"/>
      <c r="Y1" s="792"/>
      <c r="Z1" s="792"/>
      <c r="AA1" s="792"/>
    </row>
    <row r="2" spans="13:27">
      <c r="M2" s="792"/>
      <c r="N2" s="792"/>
      <c r="O2" s="792"/>
      <c r="P2" s="792"/>
      <c r="Q2" s="792"/>
      <c r="R2" s="792"/>
      <c r="S2" s="792"/>
      <c r="T2" s="792"/>
      <c r="U2" s="792"/>
      <c r="V2" s="792"/>
      <c r="W2" s="792"/>
      <c r="X2" s="792"/>
      <c r="Y2" s="792"/>
      <c r="Z2" s="792"/>
      <c r="AA2" s="792"/>
    </row>
    <row r="3" spans="13:27">
      <c r="M3" s="792"/>
      <c r="N3" s="792"/>
      <c r="O3" s="792"/>
      <c r="P3" s="792"/>
      <c r="Q3" s="792"/>
      <c r="R3" s="792"/>
      <c r="S3" s="792"/>
      <c r="T3" s="792"/>
      <c r="U3" s="792"/>
      <c r="V3" s="792"/>
      <c r="W3" s="792"/>
      <c r="X3" s="792"/>
      <c r="Y3" s="792"/>
      <c r="Z3" s="792"/>
      <c r="AA3" s="792"/>
    </row>
    <row r="4" spans="13:27">
      <c r="M4" s="792"/>
      <c r="N4" s="792"/>
      <c r="O4" s="792"/>
      <c r="P4" s="792"/>
      <c r="Q4" s="792"/>
      <c r="R4" s="792"/>
      <c r="S4" s="792"/>
      <c r="T4" s="792"/>
      <c r="U4" s="792"/>
      <c r="V4" s="792"/>
      <c r="W4" s="792"/>
      <c r="X4" s="792"/>
      <c r="Y4" s="792"/>
      <c r="Z4" s="792"/>
      <c r="AA4" s="792"/>
    </row>
    <row r="5" spans="13:27">
      <c r="M5" s="792"/>
      <c r="N5" s="792"/>
      <c r="O5" s="792"/>
      <c r="P5" s="792"/>
      <c r="Q5" s="792"/>
      <c r="R5" s="792"/>
      <c r="S5" s="792"/>
      <c r="T5" s="792"/>
      <c r="U5" s="792"/>
      <c r="V5" s="792"/>
      <c r="W5" s="792"/>
      <c r="X5" s="792"/>
      <c r="Y5" s="792"/>
      <c r="Z5" s="792"/>
      <c r="AA5" s="792"/>
    </row>
    <row r="6" spans="13:27">
      <c r="M6" s="792"/>
      <c r="N6" s="792"/>
      <c r="O6" s="792"/>
      <c r="P6" s="792"/>
      <c r="Q6" s="792"/>
      <c r="R6" s="792"/>
      <c r="S6" s="792"/>
      <c r="T6" s="792"/>
      <c r="U6" s="792"/>
      <c r="V6" s="792"/>
      <c r="W6" s="792"/>
      <c r="X6" s="792"/>
      <c r="Y6" s="792"/>
      <c r="Z6" s="792"/>
      <c r="AA6" s="792"/>
    </row>
    <row r="7" spans="13:27">
      <c r="M7" s="792"/>
      <c r="N7" s="792"/>
      <c r="O7" s="792"/>
      <c r="P7" s="792"/>
      <c r="Q7" s="792"/>
      <c r="R7" s="792"/>
      <c r="S7" s="792"/>
      <c r="T7" s="792"/>
      <c r="U7" s="792"/>
      <c r="V7" s="792"/>
      <c r="W7" s="792"/>
      <c r="X7" s="792"/>
      <c r="Y7" s="792"/>
      <c r="Z7" s="792"/>
      <c r="AA7" s="792"/>
    </row>
    <row r="8" spans="13:27">
      <c r="M8" s="792"/>
      <c r="N8" s="792"/>
      <c r="O8" s="792"/>
      <c r="P8" s="792"/>
      <c r="Q8" s="792"/>
      <c r="R8" s="792"/>
      <c r="S8" s="792"/>
      <c r="T8" s="792"/>
      <c r="U8" s="792"/>
      <c r="V8" s="792"/>
      <c r="W8" s="792"/>
      <c r="X8" s="792"/>
      <c r="Y8" s="792"/>
      <c r="Z8" s="792"/>
      <c r="AA8" s="792"/>
    </row>
    <row r="9" spans="13:27">
      <c r="M9" s="792"/>
      <c r="N9" s="792"/>
      <c r="O9" s="792"/>
      <c r="P9" s="792"/>
      <c r="Q9" s="792"/>
      <c r="R9" s="792"/>
      <c r="S9" s="792"/>
      <c r="T9" s="792"/>
      <c r="U9" s="792"/>
      <c r="V9" s="792"/>
      <c r="W9" s="792"/>
      <c r="X9" s="792"/>
      <c r="Y9" s="792"/>
      <c r="Z9" s="792"/>
      <c r="AA9" s="792"/>
    </row>
    <row r="10" spans="13:27">
      <c r="M10" s="792"/>
      <c r="N10" s="792"/>
      <c r="O10" s="792"/>
      <c r="P10" s="792"/>
      <c r="Q10" s="792"/>
      <c r="R10" s="792"/>
      <c r="S10" s="792"/>
      <c r="T10" s="792"/>
      <c r="U10" s="792"/>
      <c r="V10" s="792"/>
      <c r="W10" s="792"/>
      <c r="X10" s="792"/>
      <c r="Y10" s="792"/>
      <c r="Z10" s="792"/>
      <c r="AA10" s="792"/>
    </row>
    <row r="11" spans="13:27">
      <c r="M11" s="792"/>
      <c r="N11" s="792"/>
      <c r="O11" s="792"/>
      <c r="P11" s="792"/>
      <c r="Q11" s="792"/>
      <c r="R11" s="792"/>
      <c r="S11" s="792"/>
      <c r="T11" s="792"/>
      <c r="U11" s="792"/>
      <c r="V11" s="792"/>
      <c r="W11" s="792"/>
      <c r="X11" s="792"/>
      <c r="Y11" s="792"/>
      <c r="Z11" s="792"/>
      <c r="AA11" s="792"/>
    </row>
    <row r="12" spans="13:27">
      <c r="M12" s="792"/>
      <c r="N12" s="792"/>
      <c r="O12" s="792"/>
      <c r="P12" s="792"/>
      <c r="Q12" s="792"/>
      <c r="R12" s="792"/>
      <c r="S12" s="792"/>
      <c r="T12" s="792"/>
      <c r="U12" s="792"/>
      <c r="V12" s="792"/>
      <c r="W12" s="792"/>
      <c r="X12" s="792"/>
      <c r="Y12" s="792"/>
      <c r="Z12" s="792"/>
      <c r="AA12" s="792"/>
    </row>
    <row r="13" spans="13:27">
      <c r="M13" s="792"/>
      <c r="N13" s="792"/>
      <c r="O13" s="792"/>
      <c r="P13" s="792"/>
      <c r="Q13" s="792"/>
      <c r="R13" s="792"/>
      <c r="S13" s="792"/>
      <c r="T13" s="792"/>
      <c r="U13" s="792"/>
      <c r="V13" s="792"/>
      <c r="W13" s="792"/>
      <c r="X13" s="792"/>
      <c r="Y13" s="792"/>
      <c r="Z13" s="792"/>
      <c r="AA13" s="792"/>
    </row>
    <row r="14" spans="13:27">
      <c r="M14" s="792"/>
      <c r="N14" s="792"/>
      <c r="O14" s="792"/>
      <c r="P14" s="792"/>
      <c r="Q14" s="792"/>
      <c r="R14" s="792"/>
      <c r="S14" s="792"/>
      <c r="T14" s="792"/>
      <c r="U14" s="792"/>
      <c r="V14" s="792"/>
      <c r="W14" s="792"/>
      <c r="X14" s="792"/>
      <c r="Y14" s="792"/>
      <c r="Z14" s="792"/>
      <c r="AA14" s="792"/>
    </row>
    <row r="15" spans="13:27">
      <c r="M15" s="792"/>
      <c r="N15" s="792"/>
      <c r="O15" s="792"/>
      <c r="P15" s="792"/>
      <c r="Q15" s="792"/>
      <c r="R15" s="792"/>
      <c r="S15" s="792"/>
      <c r="T15" s="792"/>
      <c r="U15" s="792"/>
      <c r="V15" s="792"/>
      <c r="W15" s="792"/>
      <c r="X15" s="792"/>
      <c r="Y15" s="792"/>
      <c r="Z15" s="792"/>
      <c r="AA15" s="792"/>
    </row>
    <row r="16" spans="13:27">
      <c r="M16" s="792"/>
      <c r="N16" s="792"/>
      <c r="O16" s="792"/>
      <c r="P16" s="792"/>
      <c r="Q16" s="792"/>
      <c r="R16" s="792"/>
      <c r="S16" s="792"/>
      <c r="T16" s="792"/>
      <c r="U16" s="792"/>
      <c r="V16" s="792"/>
      <c r="W16" s="792"/>
      <c r="X16" s="792"/>
      <c r="Y16" s="792"/>
      <c r="Z16" s="792"/>
      <c r="AA16" s="792"/>
    </row>
    <row r="17" spans="2:41">
      <c r="M17" s="792"/>
      <c r="N17" s="792"/>
      <c r="O17" s="792"/>
      <c r="P17" s="792"/>
      <c r="Q17" s="792"/>
      <c r="R17" s="792"/>
      <c r="S17" s="792"/>
      <c r="T17" s="792"/>
      <c r="U17" s="792"/>
      <c r="V17" s="792"/>
      <c r="W17" s="792"/>
      <c r="X17" s="792"/>
      <c r="Y17" s="792"/>
      <c r="Z17" s="792"/>
      <c r="AA17" s="792"/>
    </row>
    <row r="18" spans="2:41">
      <c r="M18" s="792"/>
      <c r="N18" s="792"/>
      <c r="O18" s="792"/>
      <c r="P18" s="792"/>
      <c r="Q18" s="792"/>
      <c r="R18" s="792"/>
      <c r="S18" s="792"/>
      <c r="T18" s="792"/>
      <c r="U18" s="792"/>
      <c r="V18" s="792"/>
      <c r="W18" s="792"/>
      <c r="X18" s="792"/>
      <c r="Y18" s="792"/>
      <c r="Z18" s="792"/>
      <c r="AA18" s="792"/>
    </row>
    <row r="19" spans="2:41">
      <c r="M19" s="792"/>
      <c r="N19" s="792"/>
      <c r="O19" s="792"/>
      <c r="P19" s="792"/>
      <c r="Q19" s="792"/>
      <c r="R19" s="792"/>
      <c r="S19" s="792"/>
      <c r="T19" s="792"/>
      <c r="U19" s="792"/>
      <c r="V19" s="792"/>
      <c r="W19" s="792"/>
      <c r="X19" s="792"/>
      <c r="Y19" s="792"/>
      <c r="Z19" s="792"/>
      <c r="AA19" s="792"/>
    </row>
    <row r="20" spans="2:41">
      <c r="M20" s="792"/>
      <c r="N20" s="792"/>
      <c r="O20" s="792"/>
      <c r="P20" s="792"/>
      <c r="Q20" s="792"/>
      <c r="R20" s="792"/>
      <c r="S20" s="792"/>
      <c r="T20" s="792"/>
      <c r="U20" s="792"/>
      <c r="V20" s="792"/>
      <c r="W20" s="792"/>
      <c r="X20" s="792"/>
      <c r="Y20" s="792"/>
      <c r="Z20" s="792"/>
      <c r="AA20" s="792"/>
    </row>
    <row r="21" spans="2:41">
      <c r="M21" s="792"/>
      <c r="N21" s="792"/>
      <c r="O21" s="792"/>
      <c r="P21" s="792"/>
      <c r="Q21" s="792"/>
      <c r="R21" s="792"/>
      <c r="S21" s="792"/>
      <c r="T21" s="792"/>
      <c r="U21" s="792"/>
      <c r="V21" s="792"/>
      <c r="W21" s="792"/>
      <c r="X21" s="792"/>
      <c r="Y21" s="792"/>
      <c r="Z21" s="792"/>
      <c r="AA21" s="792"/>
    </row>
    <row r="22" spans="2:41">
      <c r="M22" s="792"/>
      <c r="N22" s="792"/>
      <c r="O22" s="792"/>
      <c r="P22" s="792"/>
      <c r="Q22" s="792"/>
      <c r="R22" s="792"/>
      <c r="S22" s="792"/>
      <c r="T22" s="792"/>
      <c r="U22" s="792"/>
      <c r="V22" s="792"/>
      <c r="W22" s="792"/>
      <c r="X22" s="792"/>
      <c r="Y22" s="792"/>
      <c r="Z22" s="792"/>
      <c r="AA22" s="792"/>
    </row>
    <row r="23" spans="2:41">
      <c r="M23" s="792"/>
      <c r="N23" s="792"/>
      <c r="O23" s="792"/>
      <c r="P23" s="792"/>
      <c r="Q23" s="792"/>
      <c r="R23" s="792"/>
      <c r="S23" s="792"/>
      <c r="T23" s="792"/>
      <c r="U23" s="792"/>
      <c r="V23" s="792"/>
      <c r="W23" s="792"/>
      <c r="X23" s="792"/>
      <c r="Y23" s="792"/>
      <c r="Z23" s="792"/>
      <c r="AA23" s="792"/>
    </row>
    <row r="24" spans="2:41">
      <c r="M24" s="792"/>
      <c r="N24" s="792"/>
      <c r="O24" s="792"/>
      <c r="P24" s="792"/>
      <c r="Q24" s="792"/>
      <c r="R24" s="792"/>
      <c r="S24" s="792"/>
      <c r="T24" s="792"/>
      <c r="U24" s="792"/>
      <c r="V24" s="792"/>
      <c r="W24" s="792"/>
      <c r="X24" s="792"/>
      <c r="Y24" s="792"/>
      <c r="Z24" s="792"/>
      <c r="AA24" s="792"/>
    </row>
    <row r="25" spans="2:41">
      <c r="M25" s="792"/>
      <c r="N25" s="792"/>
      <c r="O25" s="792"/>
      <c r="P25" s="792"/>
      <c r="Q25" s="792"/>
      <c r="R25" s="792"/>
      <c r="S25" s="792"/>
      <c r="T25" s="792"/>
      <c r="U25" s="792"/>
      <c r="V25" s="792"/>
      <c r="W25" s="792"/>
      <c r="X25" s="792"/>
      <c r="Y25" s="792"/>
      <c r="Z25" s="792"/>
      <c r="AA25" s="792"/>
    </row>
    <row r="26" spans="2:41">
      <c r="M26" s="792"/>
      <c r="N26" s="792"/>
      <c r="O26" s="792"/>
      <c r="P26" s="792"/>
      <c r="Q26" s="792"/>
      <c r="R26" s="792"/>
      <c r="S26" s="792"/>
      <c r="T26" s="792"/>
      <c r="U26" s="792"/>
      <c r="V26" s="792"/>
      <c r="W26" s="792"/>
      <c r="X26" s="792"/>
      <c r="Y26" s="792"/>
      <c r="Z26" s="792"/>
      <c r="AA26" s="792"/>
    </row>
    <row r="27" spans="2:41">
      <c r="M27" s="792"/>
      <c r="N27" s="792"/>
      <c r="O27" s="792"/>
      <c r="P27" s="792"/>
      <c r="Q27" s="792"/>
      <c r="R27" s="792"/>
      <c r="S27" s="792"/>
      <c r="T27" s="792"/>
      <c r="U27" s="792"/>
      <c r="V27" s="792"/>
      <c r="W27" s="792"/>
      <c r="X27" s="792"/>
      <c r="Y27" s="792"/>
      <c r="Z27" s="792"/>
      <c r="AA27" s="792"/>
    </row>
    <row r="28" spans="2:41">
      <c r="M28" s="792"/>
      <c r="N28" s="792"/>
      <c r="O28" s="792"/>
      <c r="P28" s="792"/>
      <c r="Q28" s="792"/>
      <c r="R28" s="792"/>
      <c r="S28" s="792"/>
      <c r="T28" s="792"/>
      <c r="U28" s="792"/>
      <c r="V28" s="792"/>
      <c r="W28" s="792"/>
      <c r="X28" s="792"/>
      <c r="Y28" s="792"/>
      <c r="Z28" s="792"/>
      <c r="AA28" s="792"/>
    </row>
    <row r="29" spans="2:41">
      <c r="M29" s="792"/>
      <c r="N29" s="792"/>
      <c r="O29" s="792"/>
      <c r="P29" s="792"/>
      <c r="Q29" s="792"/>
      <c r="R29" s="792"/>
      <c r="S29" s="792"/>
      <c r="T29" s="792"/>
      <c r="U29" s="792"/>
      <c r="V29" s="792"/>
      <c r="W29" s="792"/>
      <c r="X29" s="792"/>
      <c r="Y29" s="792"/>
      <c r="Z29" s="792"/>
      <c r="AA29" s="792"/>
    </row>
    <row r="30" spans="2:41" ht="14.4">
      <c r="B30" s="787"/>
      <c r="M30" s="792"/>
      <c r="N30" s="792"/>
      <c r="O30" s="792"/>
      <c r="P30" s="792"/>
      <c r="Q30" s="792"/>
      <c r="R30" s="792"/>
      <c r="S30" s="792"/>
      <c r="T30" s="792"/>
      <c r="U30" s="792"/>
      <c r="V30" s="792"/>
      <c r="W30" s="792"/>
      <c r="X30" s="792"/>
      <c r="Y30" s="792"/>
      <c r="Z30" s="792"/>
      <c r="AA30" s="792"/>
    </row>
    <row r="31" spans="2:41" ht="14.4">
      <c r="B31" s="787" t="s">
        <v>461</v>
      </c>
      <c r="M31" s="792"/>
      <c r="N31" s="792"/>
      <c r="O31" s="792"/>
      <c r="P31" s="792"/>
      <c r="Q31" s="792"/>
      <c r="R31" s="792"/>
      <c r="S31" s="792"/>
      <c r="T31" s="792"/>
      <c r="U31" s="792"/>
      <c r="V31" s="792"/>
      <c r="W31" s="792"/>
      <c r="X31" s="792"/>
      <c r="Y31" s="792"/>
      <c r="Z31" s="792"/>
      <c r="AA31" s="792"/>
    </row>
    <row r="32" spans="2:41" ht="14.4">
      <c r="B32" s="788" t="s">
        <v>460</v>
      </c>
      <c r="M32" s="792"/>
      <c r="N32" s="792"/>
      <c r="O32" s="792"/>
      <c r="P32" s="792"/>
      <c r="Q32" s="792"/>
      <c r="R32" s="792"/>
      <c r="S32" s="792"/>
      <c r="T32" s="792"/>
      <c r="U32" s="792"/>
      <c r="V32" s="792"/>
      <c r="W32" s="792"/>
      <c r="X32" s="792"/>
      <c r="Y32" s="792"/>
      <c r="Z32" s="792"/>
      <c r="AA32" s="792"/>
      <c r="AO32" s="786"/>
    </row>
    <row r="33" spans="2:27" ht="14.4">
      <c r="B33" s="787"/>
      <c r="M33" s="792"/>
      <c r="N33" s="792"/>
      <c r="O33" s="792"/>
      <c r="P33" s="792"/>
      <c r="Q33" s="792"/>
      <c r="R33" s="792"/>
      <c r="S33" s="792"/>
      <c r="T33" s="792"/>
      <c r="U33" s="792"/>
      <c r="V33" s="792"/>
      <c r="W33" s="792"/>
      <c r="X33" s="792"/>
      <c r="Y33" s="792"/>
      <c r="Z33" s="792"/>
      <c r="AA33" s="792"/>
    </row>
    <row r="34" spans="2:27" ht="19.8" customHeight="1">
      <c r="B34" s="789" t="s">
        <v>462</v>
      </c>
      <c r="C34" s="790"/>
      <c r="D34" s="790"/>
      <c r="E34" s="790"/>
      <c r="F34" s="790"/>
      <c r="G34" s="790"/>
      <c r="H34" s="790"/>
      <c r="I34" s="790"/>
      <c r="J34" s="790"/>
      <c r="K34" s="790"/>
      <c r="M34" s="792"/>
      <c r="N34" s="792"/>
      <c r="O34" s="792"/>
      <c r="P34" s="792"/>
      <c r="Q34" s="792"/>
      <c r="R34" s="792"/>
      <c r="S34" s="792"/>
      <c r="T34" s="792"/>
      <c r="U34" s="792"/>
      <c r="V34" s="792"/>
      <c r="W34" s="792"/>
      <c r="X34" s="792"/>
      <c r="Y34" s="792"/>
      <c r="Z34" s="792"/>
      <c r="AA34" s="792"/>
    </row>
    <row r="35" spans="2:27" ht="19.8" customHeight="1">
      <c r="B35" s="791" t="s">
        <v>463</v>
      </c>
      <c r="C35" s="790"/>
      <c r="D35" s="790"/>
      <c r="E35" s="790"/>
      <c r="F35" s="790"/>
      <c r="G35" s="790"/>
      <c r="H35" s="790"/>
      <c r="I35" s="790"/>
      <c r="J35" s="790"/>
      <c r="K35" s="790"/>
      <c r="M35" s="792"/>
      <c r="N35" s="792"/>
      <c r="O35" s="792"/>
      <c r="P35" s="792"/>
      <c r="Q35" s="792"/>
      <c r="R35" s="792"/>
      <c r="S35" s="792"/>
      <c r="T35" s="792"/>
      <c r="U35" s="792"/>
      <c r="V35" s="792"/>
      <c r="W35" s="792"/>
      <c r="X35" s="792"/>
      <c r="Y35" s="792"/>
      <c r="Z35" s="792"/>
      <c r="AA35" s="792"/>
    </row>
    <row r="36" spans="2:27" ht="19.8" customHeight="1">
      <c r="B36" s="791" t="s">
        <v>464</v>
      </c>
      <c r="C36" s="790"/>
      <c r="D36" s="790"/>
      <c r="E36" s="790"/>
      <c r="F36" s="790"/>
      <c r="G36" s="790"/>
      <c r="H36" s="790"/>
      <c r="I36" s="790"/>
      <c r="J36" s="790"/>
      <c r="K36" s="790"/>
      <c r="M36" s="792"/>
      <c r="N36" s="792"/>
      <c r="O36" s="792"/>
      <c r="P36" s="792"/>
      <c r="Q36" s="792"/>
      <c r="R36" s="792"/>
      <c r="S36" s="792"/>
      <c r="T36" s="792"/>
      <c r="U36" s="792"/>
      <c r="V36" s="792"/>
      <c r="W36" s="792"/>
      <c r="X36" s="792"/>
      <c r="Y36" s="792"/>
      <c r="Z36" s="792"/>
      <c r="AA36" s="792"/>
    </row>
  </sheetData>
  <mergeCells count="1">
    <mergeCell ref="M1:AA36"/>
  </mergeCells>
  <phoneticPr fontId="86"/>
  <hyperlinks>
    <hyperlink ref="B32" r:id="rId1" display="https://www.youtube.com/watch?v=1k5J1-5EPko" xr:uid="{6C8CE19B-0A68-4925-9F8D-3FC348389E92}"/>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5"/>
  <sheetViews>
    <sheetView defaultGridColor="0" view="pageBreakPreview" colorId="56" zoomScale="87" zoomScaleNormal="66" zoomScaleSheetLayoutView="87" workbookViewId="0">
      <selection activeCell="C24" sqref="C24"/>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251</v>
      </c>
      <c r="B1" s="278" t="s">
        <v>24</v>
      </c>
      <c r="C1" s="279" t="s">
        <v>2</v>
      </c>
    </row>
    <row r="2" spans="1:3" ht="40.200000000000003" customHeight="1">
      <c r="A2" s="125" t="s">
        <v>433</v>
      </c>
      <c r="B2" s="130"/>
      <c r="C2" s="131"/>
    </row>
    <row r="3" spans="1:3" ht="320.39999999999998" customHeight="1">
      <c r="A3" s="344" t="s">
        <v>440</v>
      </c>
      <c r="B3" s="342" t="s">
        <v>456</v>
      </c>
      <c r="C3" s="132">
        <v>45217</v>
      </c>
    </row>
    <row r="4" spans="1:3" ht="40.200000000000003" customHeight="1" thickBot="1">
      <c r="A4" s="290" t="s">
        <v>439</v>
      </c>
      <c r="B4" s="133"/>
      <c r="C4" s="134"/>
    </row>
    <row r="5" spans="1:3" ht="40.200000000000003" customHeight="1">
      <c r="A5" s="125" t="s">
        <v>434</v>
      </c>
      <c r="B5" s="130"/>
      <c r="C5" s="131"/>
    </row>
    <row r="6" spans="1:3" ht="121.2" customHeight="1">
      <c r="A6" s="344" t="s">
        <v>442</v>
      </c>
      <c r="B6" s="292" t="s">
        <v>229</v>
      </c>
      <c r="C6" s="132">
        <v>45217</v>
      </c>
    </row>
    <row r="7" spans="1:3" ht="40.200000000000003" customHeight="1" thickBot="1">
      <c r="A7" s="290" t="s">
        <v>441</v>
      </c>
      <c r="B7" s="133"/>
      <c r="C7" s="134"/>
    </row>
    <row r="8" spans="1:3" ht="40.200000000000003" customHeight="1">
      <c r="A8" s="125" t="s">
        <v>435</v>
      </c>
      <c r="B8" s="130"/>
      <c r="C8" s="131"/>
    </row>
    <row r="9" spans="1:3" ht="85.2" customHeight="1">
      <c r="A9" s="344" t="s">
        <v>444</v>
      </c>
      <c r="B9" s="342" t="s">
        <v>230</v>
      </c>
      <c r="C9" s="132">
        <v>45217</v>
      </c>
    </row>
    <row r="10" spans="1:3" ht="40.200000000000003" customHeight="1" thickBot="1">
      <c r="A10" s="290" t="s">
        <v>443</v>
      </c>
      <c r="B10" s="133"/>
      <c r="C10" s="134"/>
    </row>
    <row r="11" spans="1:3" s="391" customFormat="1" ht="40.200000000000003" customHeight="1">
      <c r="A11" s="125" t="s">
        <v>436</v>
      </c>
      <c r="B11" s="130"/>
      <c r="C11" s="131"/>
    </row>
    <row r="12" spans="1:3" s="391" customFormat="1" ht="184.8" customHeight="1">
      <c r="A12" s="344" t="s">
        <v>446</v>
      </c>
      <c r="B12" s="445" t="s">
        <v>242</v>
      </c>
      <c r="C12" s="132">
        <v>45217</v>
      </c>
    </row>
    <row r="13" spans="1:3" ht="40.200000000000003" customHeight="1" thickBot="1">
      <c r="A13" s="423" t="s">
        <v>445</v>
      </c>
      <c r="B13" s="417"/>
      <c r="C13" s="132"/>
    </row>
    <row r="14" spans="1:3" ht="40.200000000000003" customHeight="1">
      <c r="A14" s="426" t="s">
        <v>457</v>
      </c>
      <c r="B14" s="418"/>
      <c r="C14" s="419"/>
    </row>
    <row r="15" spans="1:3" ht="315.60000000000002" customHeight="1">
      <c r="A15" s="425" t="s">
        <v>447</v>
      </c>
      <c r="B15" s="484" t="s">
        <v>458</v>
      </c>
      <c r="C15" s="420">
        <v>45216</v>
      </c>
    </row>
    <row r="16" spans="1:3" ht="40.200000000000003" customHeight="1" thickBot="1">
      <c r="A16" s="424" t="s">
        <v>448</v>
      </c>
      <c r="B16" s="428"/>
      <c r="C16" s="422"/>
    </row>
    <row r="17" spans="1:3" ht="40.200000000000003" customHeight="1">
      <c r="A17" s="426" t="s">
        <v>437</v>
      </c>
      <c r="B17" s="429"/>
      <c r="C17" s="419"/>
    </row>
    <row r="18" spans="1:3" ht="220.2" customHeight="1">
      <c r="A18" s="475" t="s">
        <v>450</v>
      </c>
      <c r="B18" s="427" t="s">
        <v>459</v>
      </c>
      <c r="C18" s="420">
        <v>45216</v>
      </c>
    </row>
    <row r="19" spans="1:3" ht="40.200000000000003" customHeight="1" thickBot="1">
      <c r="A19" s="424" t="s">
        <v>449</v>
      </c>
      <c r="B19" s="421"/>
      <c r="C19" s="422"/>
    </row>
    <row r="20" spans="1:3" ht="40.200000000000003" customHeight="1">
      <c r="A20" s="426" t="s">
        <v>438</v>
      </c>
      <c r="B20" s="429"/>
      <c r="C20" s="419"/>
    </row>
    <row r="21" spans="1:3" ht="120" customHeight="1">
      <c r="A21" s="475" t="s">
        <v>452</v>
      </c>
      <c r="B21" s="427" t="s">
        <v>231</v>
      </c>
      <c r="C21" s="420">
        <v>45216</v>
      </c>
    </row>
    <row r="22" spans="1:3" ht="40.200000000000003" customHeight="1" thickBot="1">
      <c r="A22" s="424" t="s">
        <v>451</v>
      </c>
      <c r="B22" s="421"/>
      <c r="C22" s="422"/>
    </row>
    <row r="23" spans="1:3" ht="40.200000000000003" customHeight="1">
      <c r="A23" s="426" t="s">
        <v>454</v>
      </c>
      <c r="B23" s="429"/>
      <c r="C23" s="419"/>
    </row>
    <row r="24" spans="1:3" ht="189" customHeight="1">
      <c r="A24" s="475" t="s">
        <v>455</v>
      </c>
      <c r="B24" s="484" t="s">
        <v>230</v>
      </c>
      <c r="C24" s="420">
        <v>45216</v>
      </c>
    </row>
    <row r="25" spans="1:3" ht="40.200000000000003" customHeight="1" thickBot="1">
      <c r="A25" s="424" t="s">
        <v>453</v>
      </c>
      <c r="B25" s="421"/>
      <c r="C25" s="422"/>
    </row>
    <row r="26" spans="1:3" ht="40.200000000000003" hidden="1" customHeight="1">
      <c r="A26" s="426"/>
      <c r="B26" s="429"/>
      <c r="C26" s="419"/>
    </row>
    <row r="27" spans="1:3" ht="329.4" hidden="1" customHeight="1">
      <c r="A27" s="475"/>
      <c r="B27" s="427"/>
      <c r="C27" s="420"/>
    </row>
    <row r="28" spans="1:3" ht="40.200000000000003" hidden="1" customHeight="1" thickBot="1">
      <c r="A28" s="424"/>
      <c r="B28" s="421"/>
      <c r="C28" s="422"/>
    </row>
    <row r="29" spans="1:3" ht="40.200000000000003" hidden="1" customHeight="1">
      <c r="A29" s="426"/>
      <c r="B29" s="429"/>
      <c r="C29" s="419"/>
    </row>
    <row r="30" spans="1:3" ht="172.2" hidden="1" customHeight="1">
      <c r="A30" s="475"/>
      <c r="B30" s="427"/>
      <c r="C30" s="420"/>
    </row>
    <row r="31" spans="1:3" ht="40.200000000000003" hidden="1" customHeight="1" thickBot="1">
      <c r="A31" s="424"/>
      <c r="B31" s="421"/>
      <c r="C31" s="422"/>
    </row>
    <row r="32" spans="1:3" ht="27" customHeight="1">
      <c r="A32" s="288" t="s">
        <v>149</v>
      </c>
    </row>
    <row r="33" ht="27" customHeight="1"/>
    <row r="34" ht="27" customHeight="1"/>
    <row r="35" ht="27" customHeight="1"/>
  </sheetData>
  <phoneticPr fontId="86"/>
  <hyperlinks>
    <hyperlink ref="A4" r:id="rId1" xr:uid="{4C5F0C95-53D2-4639-9C46-3C5F737ED882}"/>
    <hyperlink ref="A7" r:id="rId2" xr:uid="{E7A15041-D9C2-451A-B1CF-9E7DB197229F}"/>
    <hyperlink ref="A10" r:id="rId3" xr:uid="{BC1AD779-1BA6-4B8F-8C4C-D2F771C56FDD}"/>
    <hyperlink ref="A13" r:id="rId4" xr:uid="{852D7DE1-EDBF-41F0-89C6-61062EF14749}"/>
    <hyperlink ref="A16" r:id="rId5" xr:uid="{9ABEF2F9-C6A9-470C-BE83-6D349282CAA3}"/>
    <hyperlink ref="A19" r:id="rId6" xr:uid="{18E7BB1F-8252-465B-A4DA-658E5902ED5A}"/>
    <hyperlink ref="A22" r:id="rId7" xr:uid="{B5915A17-B9B7-47D9-8617-26B8FD8262CD}"/>
    <hyperlink ref="A25" r:id="rId8" xr:uid="{465E6F38-CD54-4B23-9BE6-856561C7F630}"/>
  </hyperlinks>
  <pageMargins left="0.74803149606299213" right="0.74803149606299213" top="0.98425196850393704" bottom="0.98425196850393704" header="0.51181102362204722" footer="0.51181102362204722"/>
  <pageSetup paperSize="9" scale="16" fitToHeight="3"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zoomScaleNormal="112" zoomScaleSheetLayoutView="100" workbookViewId="0">
      <selection activeCell="B2" sqref="B2"/>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257</v>
      </c>
      <c r="D2" s="676"/>
      <c r="E2" s="677"/>
    </row>
    <row r="3" spans="1:7" ht="16.5" customHeight="1" thickBot="1">
      <c r="B3" s="91" t="s">
        <v>110</v>
      </c>
      <c r="C3" s="181" t="s">
        <v>111</v>
      </c>
      <c r="D3" s="140" t="s">
        <v>153</v>
      </c>
    </row>
    <row r="4" spans="1:7" ht="17.25" customHeight="1" thickBot="1">
      <c r="B4" s="92" t="s">
        <v>112</v>
      </c>
      <c r="C4" s="114" t="s">
        <v>258</v>
      </c>
      <c r="D4" s="93"/>
    </row>
    <row r="5" spans="1:7" ht="17.25" customHeight="1">
      <c r="B5" s="678" t="s">
        <v>145</v>
      </c>
      <c r="C5" s="681" t="s">
        <v>150</v>
      </c>
      <c r="D5" s="682"/>
    </row>
    <row r="6" spans="1:7" ht="19.2" customHeight="1">
      <c r="B6" s="679"/>
      <c r="C6" s="683" t="s">
        <v>151</v>
      </c>
      <c r="D6" s="684"/>
      <c r="G6" s="154"/>
    </row>
    <row r="7" spans="1:7" ht="19.95" customHeight="1">
      <c r="B7" s="679"/>
      <c r="C7" s="182" t="s">
        <v>152</v>
      </c>
      <c r="D7" s="183"/>
      <c r="G7" s="154"/>
    </row>
    <row r="8" spans="1:7" ht="25.2" customHeight="1" thickBot="1">
      <c r="B8" s="680"/>
      <c r="C8" s="156" t="s">
        <v>154</v>
      </c>
      <c r="D8" s="155"/>
      <c r="G8" s="154"/>
    </row>
    <row r="9" spans="1:7" ht="49.2" customHeight="1" thickBot="1">
      <c r="B9" s="94" t="s">
        <v>191</v>
      </c>
      <c r="C9" s="685" t="s">
        <v>259</v>
      </c>
      <c r="D9" s="686"/>
    </row>
    <row r="10" spans="1:7" ht="79.2" customHeight="1" thickBot="1">
      <c r="B10" s="95" t="s">
        <v>113</v>
      </c>
      <c r="C10" s="687" t="s">
        <v>263</v>
      </c>
      <c r="D10" s="688"/>
    </row>
    <row r="11" spans="1:7" ht="66" customHeight="1" thickBot="1">
      <c r="B11" s="96"/>
      <c r="C11" s="97" t="s">
        <v>262</v>
      </c>
      <c r="D11" s="160" t="s">
        <v>261</v>
      </c>
      <c r="F11" s="1" t="s">
        <v>21</v>
      </c>
    </row>
    <row r="12" spans="1:7" ht="37.799999999999997" customHeight="1" thickBot="1">
      <c r="B12" s="94" t="s">
        <v>197</v>
      </c>
      <c r="C12" s="687" t="s">
        <v>260</v>
      </c>
      <c r="D12" s="688"/>
    </row>
    <row r="13" spans="1:7" ht="97.8" customHeight="1" thickBot="1">
      <c r="B13" s="98" t="s">
        <v>114</v>
      </c>
      <c r="C13" s="99" t="s">
        <v>264</v>
      </c>
      <c r="D13" s="137" t="s">
        <v>265</v>
      </c>
      <c r="F13" t="s">
        <v>28</v>
      </c>
    </row>
    <row r="14" spans="1:7" ht="66.599999999999994" customHeight="1" thickBot="1">
      <c r="A14" t="s">
        <v>149</v>
      </c>
      <c r="B14" s="100" t="s">
        <v>115</v>
      </c>
      <c r="C14" s="674" t="s">
        <v>266</v>
      </c>
      <c r="D14" s="675"/>
    </row>
    <row r="15" spans="1:7" ht="17.25" customHeight="1"/>
    <row r="16" spans="1:7" ht="17.25" customHeight="1">
      <c r="B16" s="671" t="s">
        <v>193</v>
      </c>
      <c r="C16" s="303"/>
      <c r="D16" s="1" t="s">
        <v>149</v>
      </c>
    </row>
    <row r="17" spans="2:5">
      <c r="B17" s="671"/>
      <c r="C17"/>
    </row>
    <row r="18" spans="2:5">
      <c r="B18" s="671"/>
      <c r="E18" s="1" t="s">
        <v>21</v>
      </c>
    </row>
    <row r="19" spans="2:5">
      <c r="B19" s="671"/>
    </row>
    <row r="20" spans="2:5">
      <c r="B20" s="671"/>
    </row>
    <row r="21" spans="2:5">
      <c r="B21" s="671"/>
    </row>
    <row r="22" spans="2:5">
      <c r="B22" s="671"/>
    </row>
    <row r="23" spans="2:5">
      <c r="B23" s="671"/>
      <c r="D23" s="672" t="s">
        <v>272</v>
      </c>
    </row>
    <row r="24" spans="2:5">
      <c r="B24" s="671"/>
      <c r="D24" s="673"/>
    </row>
    <row r="25" spans="2:5">
      <c r="B25" s="671"/>
      <c r="D25" s="673"/>
    </row>
    <row r="26" spans="2:5">
      <c r="B26" s="671"/>
      <c r="D26" s="673"/>
    </row>
    <row r="27" spans="2:5">
      <c r="B27" s="671"/>
      <c r="D27" s="673"/>
    </row>
    <row r="28" spans="2:5">
      <c r="B28" s="671"/>
    </row>
    <row r="29" spans="2:5">
      <c r="B29" s="671"/>
      <c r="D29" s="1" t="s">
        <v>149</v>
      </c>
    </row>
    <row r="30" spans="2:5">
      <c r="B30" s="671"/>
      <c r="D30" s="1" t="s">
        <v>149</v>
      </c>
    </row>
    <row r="31" spans="2:5">
      <c r="B31" s="671"/>
    </row>
    <row r="32" spans="2:5">
      <c r="B32" s="671"/>
    </row>
    <row r="33" spans="2:2">
      <c r="B33" s="671"/>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90" zoomScaleNormal="90" zoomScaleSheetLayoutView="100" workbookViewId="0">
      <selection activeCell="AE45" sqref="AE45"/>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92" t="s">
        <v>3</v>
      </c>
      <c r="B1" s="693"/>
      <c r="C1" s="693"/>
      <c r="D1" s="693"/>
      <c r="E1" s="693"/>
      <c r="F1" s="693"/>
      <c r="G1" s="693"/>
      <c r="H1" s="693"/>
      <c r="I1" s="693"/>
      <c r="J1" s="693"/>
      <c r="K1" s="693"/>
      <c r="L1" s="693"/>
      <c r="M1" s="693"/>
      <c r="N1" s="694"/>
      <c r="P1" s="695" t="s">
        <v>4</v>
      </c>
      <c r="Q1" s="696"/>
      <c r="R1" s="696"/>
      <c r="S1" s="696"/>
      <c r="T1" s="696"/>
      <c r="U1" s="696"/>
      <c r="V1" s="696"/>
      <c r="W1" s="696"/>
      <c r="X1" s="696"/>
      <c r="Y1" s="696"/>
      <c r="Z1" s="696"/>
      <c r="AA1" s="696"/>
      <c r="AB1" s="696"/>
      <c r="AC1" s="697"/>
    </row>
    <row r="2" spans="1:29" ht="18" customHeight="1" thickBot="1">
      <c r="A2" s="698" t="s">
        <v>5</v>
      </c>
      <c r="B2" s="699"/>
      <c r="C2" s="699"/>
      <c r="D2" s="699"/>
      <c r="E2" s="699"/>
      <c r="F2" s="699"/>
      <c r="G2" s="699"/>
      <c r="H2" s="699"/>
      <c r="I2" s="699"/>
      <c r="J2" s="699"/>
      <c r="K2" s="699"/>
      <c r="L2" s="699"/>
      <c r="M2" s="699"/>
      <c r="N2" s="700"/>
      <c r="P2" s="701" t="s">
        <v>6</v>
      </c>
      <c r="Q2" s="699"/>
      <c r="R2" s="699"/>
      <c r="S2" s="699"/>
      <c r="T2" s="699"/>
      <c r="U2" s="699"/>
      <c r="V2" s="699"/>
      <c r="W2" s="699"/>
      <c r="X2" s="699"/>
      <c r="Y2" s="699"/>
      <c r="Z2" s="699"/>
      <c r="AA2" s="699"/>
      <c r="AB2" s="699"/>
      <c r="AC2" s="702"/>
    </row>
    <row r="3" spans="1:29" ht="13.8" thickBot="1">
      <c r="A3" s="6"/>
      <c r="B3" s="141" t="s">
        <v>166</v>
      </c>
      <c r="C3" s="141" t="s">
        <v>7</v>
      </c>
      <c r="D3" s="141" t="s">
        <v>8</v>
      </c>
      <c r="E3" s="141" t="s">
        <v>9</v>
      </c>
      <c r="F3" s="141" t="s">
        <v>10</v>
      </c>
      <c r="G3" s="141" t="s">
        <v>11</v>
      </c>
      <c r="H3" s="141" t="s">
        <v>12</v>
      </c>
      <c r="I3" s="141" t="s">
        <v>13</v>
      </c>
      <c r="J3" s="141" t="s">
        <v>14</v>
      </c>
      <c r="K3" s="138" t="s">
        <v>15</v>
      </c>
      <c r="L3" s="141" t="s">
        <v>16</v>
      </c>
      <c r="M3" s="141" t="s">
        <v>17</v>
      </c>
      <c r="N3" s="7" t="s">
        <v>18</v>
      </c>
      <c r="P3" s="8"/>
      <c r="Q3" s="141" t="s">
        <v>166</v>
      </c>
      <c r="R3" s="141" t="s">
        <v>7</v>
      </c>
      <c r="S3" s="141" t="s">
        <v>8</v>
      </c>
      <c r="T3" s="141" t="s">
        <v>9</v>
      </c>
      <c r="U3" s="141" t="s">
        <v>10</v>
      </c>
      <c r="V3" s="141" t="s">
        <v>11</v>
      </c>
      <c r="W3" s="141" t="s">
        <v>12</v>
      </c>
      <c r="X3" s="141" t="s">
        <v>13</v>
      </c>
      <c r="Y3" s="141" t="s">
        <v>14</v>
      </c>
      <c r="Z3" s="138"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865.83333333333337</v>
      </c>
      <c r="J4" s="338">
        <f t="shared" si="0"/>
        <v>555.33333333333337</v>
      </c>
      <c r="K4" s="338">
        <f t="shared" ref="K4" si="1">AVERAGE(K7:K18)</f>
        <v>347.33333333333331</v>
      </c>
      <c r="L4" s="338">
        <f t="shared" si="0"/>
        <v>207</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18.416666666666668</v>
      </c>
      <c r="AA4" s="338">
        <f t="shared" si="2"/>
        <v>11.636363636363637</v>
      </c>
      <c r="AB4" s="338">
        <f t="shared" si="2"/>
        <v>12.181818181818182</v>
      </c>
      <c r="AC4" s="338">
        <f t="shared" si="2"/>
        <v>131.45454545454547</v>
      </c>
    </row>
    <row r="5" spans="1:29" ht="19.8" customHeight="1" thickBot="1">
      <c r="A5" s="251"/>
      <c r="B5" s="251"/>
      <c r="C5" s="251"/>
      <c r="D5" s="251"/>
      <c r="E5" s="251"/>
      <c r="F5" s="251"/>
      <c r="G5" s="251"/>
      <c r="H5" s="251"/>
      <c r="I5" s="251"/>
      <c r="J5" s="251"/>
      <c r="K5" s="11" t="s">
        <v>20</v>
      </c>
      <c r="L5" s="105"/>
      <c r="M5" s="105"/>
      <c r="N5" s="218"/>
      <c r="O5" s="106"/>
      <c r="P5" s="139"/>
      <c r="Q5" s="139"/>
      <c r="R5" s="139"/>
      <c r="S5" s="251"/>
      <c r="T5" s="251"/>
      <c r="U5" s="251"/>
      <c r="V5" s="251"/>
      <c r="W5" s="251"/>
      <c r="X5" s="251"/>
      <c r="Y5" s="251"/>
      <c r="Z5" s="11" t="s">
        <v>20</v>
      </c>
      <c r="AA5" s="105"/>
      <c r="AB5" s="105"/>
      <c r="AC5" s="218"/>
    </row>
    <row r="6" spans="1:29" ht="19.8" customHeight="1" thickBot="1">
      <c r="A6" s="251"/>
      <c r="B6" s="251"/>
      <c r="C6" s="251"/>
      <c r="D6" s="251"/>
      <c r="E6" s="251"/>
      <c r="F6" s="251"/>
      <c r="G6" s="251"/>
      <c r="H6" s="251"/>
      <c r="I6" s="251"/>
      <c r="J6" s="251"/>
      <c r="K6" s="327">
        <v>94</v>
      </c>
      <c r="L6" s="326"/>
      <c r="M6" s="326"/>
      <c r="N6" s="320"/>
      <c r="O6" s="106"/>
      <c r="P6" s="139"/>
      <c r="Q6" s="139"/>
      <c r="R6" s="139"/>
      <c r="S6" s="251"/>
      <c r="T6" s="251"/>
      <c r="U6" s="251"/>
      <c r="V6" s="251"/>
      <c r="W6" s="251"/>
      <c r="X6" s="251"/>
      <c r="Y6" s="251"/>
      <c r="Z6" s="327">
        <v>1</v>
      </c>
      <c r="AA6" s="326"/>
      <c r="AB6" s="326"/>
      <c r="AC6" s="320"/>
    </row>
    <row r="7" spans="1:29" ht="18" customHeight="1" thickBot="1">
      <c r="A7" s="321" t="s">
        <v>170</v>
      </c>
      <c r="B7" s="334">
        <v>82</v>
      </c>
      <c r="C7" s="332">
        <v>62</v>
      </c>
      <c r="D7" s="387">
        <v>99</v>
      </c>
      <c r="E7" s="332">
        <v>112</v>
      </c>
      <c r="F7" s="517">
        <v>224</v>
      </c>
      <c r="G7" s="518">
        <v>524</v>
      </c>
      <c r="H7" s="519">
        <v>521</v>
      </c>
      <c r="I7" s="332">
        <v>763</v>
      </c>
      <c r="J7" s="332">
        <v>452</v>
      </c>
      <c r="K7" s="332">
        <v>167</v>
      </c>
      <c r="L7" s="332"/>
      <c r="M7" s="335"/>
      <c r="N7" s="333"/>
      <c r="O7" s="10"/>
      <c r="P7" s="325" t="s">
        <v>170</v>
      </c>
      <c r="Q7" s="437">
        <v>1</v>
      </c>
      <c r="R7" s="438">
        <v>1</v>
      </c>
      <c r="S7" s="438">
        <v>4</v>
      </c>
      <c r="T7" s="438">
        <v>2</v>
      </c>
      <c r="U7" s="438">
        <v>2</v>
      </c>
      <c r="V7" s="332">
        <v>7</v>
      </c>
      <c r="W7" s="332">
        <v>7</v>
      </c>
      <c r="X7" s="332">
        <v>3</v>
      </c>
      <c r="Y7" s="332">
        <v>1</v>
      </c>
      <c r="Z7" s="332">
        <v>3</v>
      </c>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35" t="s">
        <v>165</v>
      </c>
      <c r="Q8" s="480">
        <v>0</v>
      </c>
      <c r="R8" s="481">
        <v>5</v>
      </c>
      <c r="S8" s="481">
        <v>4</v>
      </c>
      <c r="T8" s="481">
        <v>1</v>
      </c>
      <c r="U8" s="481">
        <v>1</v>
      </c>
      <c r="V8" s="481">
        <v>1</v>
      </c>
      <c r="W8" s="481">
        <v>1</v>
      </c>
      <c r="X8" s="481">
        <v>1</v>
      </c>
      <c r="Y8" s="480">
        <v>0</v>
      </c>
      <c r="Z8" s="480">
        <v>0</v>
      </c>
      <c r="AA8" s="480">
        <v>0</v>
      </c>
      <c r="AB8" s="480">
        <v>2</v>
      </c>
      <c r="AC8" s="436">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35" t="s">
        <v>147</v>
      </c>
      <c r="Q9" s="478">
        <v>1</v>
      </c>
      <c r="R9" s="478">
        <v>2</v>
      </c>
      <c r="S9" s="478">
        <v>1</v>
      </c>
      <c r="T9" s="478">
        <v>0</v>
      </c>
      <c r="U9" s="478">
        <v>0</v>
      </c>
      <c r="V9" s="478">
        <v>0</v>
      </c>
      <c r="W9" s="478">
        <v>1</v>
      </c>
      <c r="X9" s="478">
        <v>1</v>
      </c>
      <c r="Y9" s="478">
        <v>0</v>
      </c>
      <c r="Z9" s="478">
        <v>1</v>
      </c>
      <c r="AA9" s="478">
        <v>0</v>
      </c>
      <c r="AB9" s="478">
        <v>0</v>
      </c>
      <c r="AC9" s="479">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03" t="s">
        <v>256</v>
      </c>
      <c r="B21" s="704"/>
      <c r="C21" s="704"/>
      <c r="D21" s="704"/>
      <c r="E21" s="704"/>
      <c r="F21" s="704"/>
      <c r="G21" s="704"/>
      <c r="H21" s="704"/>
      <c r="I21" s="704"/>
      <c r="J21" s="704"/>
      <c r="K21" s="704"/>
      <c r="L21" s="704"/>
      <c r="M21" s="704"/>
      <c r="N21" s="705"/>
      <c r="O21" s="10"/>
      <c r="P21" s="703" t="str">
        <f>+A21</f>
        <v>※2023年 第41週（10/9～10/15） 現在</v>
      </c>
      <c r="Q21" s="704"/>
      <c r="R21" s="704"/>
      <c r="S21" s="704"/>
      <c r="T21" s="704"/>
      <c r="U21" s="704"/>
      <c r="V21" s="704"/>
      <c r="W21" s="704"/>
      <c r="X21" s="704"/>
      <c r="Y21" s="704"/>
      <c r="Z21" s="704"/>
      <c r="AA21" s="704"/>
      <c r="AB21" s="704"/>
      <c r="AC21" s="705"/>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17.25" customHeight="1" thickBot="1">
      <c r="A23" s="24"/>
      <c r="B23" s="243" t="s">
        <v>158</v>
      </c>
      <c r="C23" s="10"/>
      <c r="D23" s="302" t="s">
        <v>238</v>
      </c>
      <c r="E23" s="28"/>
      <c r="F23" s="10"/>
      <c r="G23" s="10" t="s">
        <v>21</v>
      </c>
      <c r="H23" s="10"/>
      <c r="I23" s="10"/>
      <c r="J23" s="10"/>
      <c r="K23" s="10"/>
      <c r="L23" s="10"/>
      <c r="M23" s="10"/>
      <c r="N23" s="25"/>
      <c r="O23" s="111" t="s">
        <v>21</v>
      </c>
      <c r="P23" s="151"/>
      <c r="Q23" s="398" t="s">
        <v>159</v>
      </c>
      <c r="R23" s="689" t="s">
        <v>237</v>
      </c>
      <c r="S23" s="690"/>
      <c r="T23" s="691"/>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ヘッドライン</vt:lpstr>
      <vt:lpstr>スポンサー公告</vt:lpstr>
      <vt:lpstr>41　ノロウイルス関連情報 </vt:lpstr>
      <vt:lpstr>41 衛生訓話</vt:lpstr>
      <vt:lpstr>41　食中毒記事等 </vt:lpstr>
      <vt:lpstr>秋田県吉田屋の初会見</vt:lpstr>
      <vt:lpstr>41　海外情報</vt:lpstr>
      <vt:lpstr>40　感染症情報</vt:lpstr>
      <vt:lpstr>41　感染症統計</vt:lpstr>
      <vt:lpstr>Sheet1</vt:lpstr>
      <vt:lpstr>41 食品回収</vt:lpstr>
      <vt:lpstr>41　食品表示</vt:lpstr>
      <vt:lpstr>41　残留農薬　等 </vt:lpstr>
      <vt:lpstr>'40　感染症情報'!Print_Area</vt:lpstr>
      <vt:lpstr>'41　ノロウイルス関連情報 '!Print_Area</vt:lpstr>
      <vt:lpstr>'41 衛生訓話'!Print_Area</vt:lpstr>
      <vt:lpstr>'41　海外情報'!Print_Area</vt:lpstr>
      <vt:lpstr>'41　感染症統計'!Print_Area</vt:lpstr>
      <vt:lpstr>'41　残留農薬　等 '!Print_Area</vt:lpstr>
      <vt:lpstr>'41　食中毒記事等 '!Print_Area</vt:lpstr>
      <vt:lpstr>'41 食品回収'!Print_Area</vt:lpstr>
      <vt:lpstr>'41　食品表示'!Print_Area</vt:lpstr>
      <vt:lpstr>スポンサー公告!Print_Area</vt:lpstr>
      <vt:lpstr>'41　残留農薬　等 '!Print_Titles</vt:lpstr>
      <vt:lpstr>'41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2023-10-22T03:28:55Z</dcterms:modified>
</cp:coreProperties>
</file>