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codeName="ThisWorkbook"/>
  <xr:revisionPtr revIDLastSave="0" documentId="13_ncr:1_{86A659CF-AD67-488F-A051-D907B60A15CB}" xr6:coauthVersionLast="47" xr6:coauthVersionMax="47" xr10:uidLastSave="{00000000-0000-0000-0000-000000000000}"/>
  <bookViews>
    <workbookView xWindow="-108" yWindow="-108" windowWidth="23256" windowHeight="12456" firstSheet="1" activeTab="2" xr2:uid="{00000000-000D-0000-FFFF-FFFF00000000}"/>
  </bookViews>
  <sheets>
    <sheet name="ヘッドライン" sheetId="78" state="hidden" r:id="rId1"/>
    <sheet name="スポンサー公告" sheetId="127" r:id="rId2"/>
    <sheet name="32(31)　ノロウイルス関連情報 " sheetId="101" r:id="rId3"/>
    <sheet name="32(31)  衛生訓話" sheetId="135" r:id="rId4"/>
    <sheet name="32(31)　食中毒記事等 " sheetId="29" r:id="rId5"/>
    <sheet name="32(31)　海外情報" sheetId="123" r:id="rId6"/>
    <sheet name="32(31)　感染症統計" sheetId="125" r:id="rId7"/>
    <sheet name="31(30)　感染症情報" sheetId="124" r:id="rId8"/>
    <sheet name="Sheet1" sheetId="131" r:id="rId9"/>
    <sheet name="32(31) 食品回収" sheetId="60" r:id="rId10"/>
    <sheet name="32(31)　食品表示" sheetId="34" r:id="rId11"/>
    <sheet name="32(31)　残留農薬　等 " sheetId="35" r:id="rId12"/>
  </sheets>
  <definedNames>
    <definedName name="_xlnm._FilterDatabase" localSheetId="2" hidden="1">'32(31)　ノロウイルス関連情報 '!$A$22:$G$75</definedName>
    <definedName name="_xlnm._FilterDatabase" localSheetId="11" hidden="1">'32(31)　残留農薬　等 '!$A$1:$C$1</definedName>
    <definedName name="_xlnm._FilterDatabase" localSheetId="4" hidden="1">'32(31)　食中毒記事等 '!$A$1:$D$1</definedName>
    <definedName name="_xlnm.Print_Area" localSheetId="7">'31(30)　感染症情報'!$A$1:$D$33</definedName>
    <definedName name="_xlnm.Print_Area" localSheetId="3">'32(31)  衛生訓話'!$A$1:$M$27</definedName>
    <definedName name="_xlnm.Print_Area" localSheetId="2">'32(31)　ノロウイルス関連情報 '!$A$1:$N$84</definedName>
    <definedName name="_xlnm.Print_Area" localSheetId="5">'32(31)　海外情報'!$A$1:$C$36</definedName>
    <definedName name="_xlnm.Print_Area" localSheetId="6">'32(31)　感染症統計'!$A$1:$AC$37</definedName>
    <definedName name="_xlnm.Print_Area" localSheetId="11">'32(31)　残留農薬　等 '!$A$1:$A$22</definedName>
    <definedName name="_xlnm.Print_Area" localSheetId="4">'32(31)　食中毒記事等 '!$A$1:$D$42</definedName>
    <definedName name="_xlnm.Print_Area" localSheetId="9">'32(31) 食品回収'!$A$1:$E$63</definedName>
    <definedName name="_xlnm.Print_Area" localSheetId="10">'32(31)　食品表示'!$A$1:$N$13</definedName>
    <definedName name="_xlnm.Print_Area" localSheetId="1">スポンサー公告!$A$1:$O$35</definedName>
    <definedName name="_xlnm.Print_Titles" localSheetId="11">'32(31)　残留農薬　等 '!$1:$1</definedName>
    <definedName name="_xlnm.Print_Titles" localSheetId="4">'32(31)　食中毒記事等 '!$1:$1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9" i="131" l="1"/>
  <c r="D59" i="131"/>
  <c r="E59" i="131"/>
  <c r="F59" i="131"/>
  <c r="G59" i="131"/>
  <c r="B59" i="131"/>
  <c r="B17" i="78"/>
  <c r="B16" i="78"/>
  <c r="B22" i="78"/>
  <c r="B69" i="101" l="1"/>
  <c r="B61" i="101" s="1"/>
  <c r="B68" i="101"/>
  <c r="B46" i="101"/>
  <c r="B47" i="101"/>
  <c r="B48" i="101"/>
  <c r="B49" i="101"/>
  <c r="B50" i="101"/>
  <c r="B51" i="101"/>
  <c r="B19" i="78"/>
  <c r="B18" i="78"/>
  <c r="G15" i="78" l="1"/>
  <c r="F4" i="125" l="1"/>
  <c r="E4" i="125"/>
  <c r="D4" i="125"/>
  <c r="B14" i="78" l="1"/>
  <c r="N71" i="101" l="1"/>
  <c r="M71" i="101"/>
  <c r="G74" i="101" l="1"/>
  <c r="G35" i="101" l="1"/>
  <c r="B35" i="101" s="1"/>
  <c r="G24" i="101"/>
  <c r="B24" i="101" s="1"/>
  <c r="G25" i="101"/>
  <c r="B25" i="101" s="1"/>
  <c r="G26" i="101"/>
  <c r="B26" i="101" s="1"/>
  <c r="G27" i="101"/>
  <c r="B27" i="101" s="1"/>
  <c r="G28" i="101"/>
  <c r="B28" i="101" s="1"/>
  <c r="G29" i="101"/>
  <c r="B29" i="101" s="1"/>
  <c r="G30" i="101"/>
  <c r="B30" i="101" s="1"/>
  <c r="G31" i="101"/>
  <c r="B31" i="101" s="1"/>
  <c r="G32" i="101"/>
  <c r="B32" i="101" s="1"/>
  <c r="G33" i="101"/>
  <c r="B33" i="101" s="1"/>
  <c r="G34" i="101"/>
  <c r="B34" i="101" s="1"/>
  <c r="G36" i="101"/>
  <c r="B36" i="101" s="1"/>
  <c r="G37" i="101"/>
  <c r="B37" i="101" s="1"/>
  <c r="G38" i="101"/>
  <c r="B38" i="101" s="1"/>
  <c r="G39" i="101"/>
  <c r="B39" i="101" s="1"/>
  <c r="G40" i="101"/>
  <c r="B40" i="101" s="1"/>
  <c r="G41" i="101"/>
  <c r="B41" i="101" s="1"/>
  <c r="G42" i="101"/>
  <c r="B42" i="101" s="1"/>
  <c r="G43" i="101"/>
  <c r="B43" i="101" s="1"/>
  <c r="G44" i="101"/>
  <c r="B44" i="101" s="1"/>
  <c r="G45" i="101"/>
  <c r="B45" i="101" s="1"/>
  <c r="G46" i="101"/>
  <c r="G47" i="101"/>
  <c r="G48" i="101"/>
  <c r="G49" i="101"/>
  <c r="G50" i="101"/>
  <c r="G51" i="101"/>
  <c r="G52" i="101"/>
  <c r="G53" i="101"/>
  <c r="B53" i="101" s="1"/>
  <c r="G54" i="101"/>
  <c r="B54" i="101" s="1"/>
  <c r="G55" i="101"/>
  <c r="B55" i="101" s="1"/>
  <c r="G56" i="101"/>
  <c r="B56" i="101" s="1"/>
  <c r="G57" i="101"/>
  <c r="B57" i="101" s="1"/>
  <c r="G58" i="101"/>
  <c r="B58" i="101" s="1"/>
  <c r="G59" i="101"/>
  <c r="B59" i="101" s="1"/>
  <c r="G60" i="101"/>
  <c r="B60" i="101" s="1"/>
  <c r="G61" i="101"/>
  <c r="G62" i="101"/>
  <c r="B62" i="101" s="1"/>
  <c r="G63" i="101"/>
  <c r="B63" i="101" s="1"/>
  <c r="G64" i="101"/>
  <c r="B64" i="101" s="1"/>
  <c r="G65" i="101"/>
  <c r="B65" i="101" s="1"/>
  <c r="G66" i="101"/>
  <c r="B66" i="101" s="1"/>
  <c r="G67" i="101"/>
  <c r="B67" i="101" s="1"/>
  <c r="G68" i="101"/>
  <c r="G69" i="101"/>
  <c r="G70" i="101"/>
  <c r="B70" i="101" s="1"/>
  <c r="G23" i="101"/>
  <c r="G73" i="101"/>
  <c r="B20" i="78" l="1"/>
  <c r="R4" i="125"/>
  <c r="S4" i="125"/>
  <c r="T4" i="125"/>
  <c r="U4" i="125"/>
  <c r="V4" i="125"/>
  <c r="W4" i="125"/>
  <c r="X4" i="125"/>
  <c r="Y4" i="125"/>
  <c r="Z4" i="125"/>
  <c r="AA4" i="125"/>
  <c r="AB4" i="125"/>
  <c r="Q4" i="125"/>
  <c r="C4" i="125"/>
  <c r="G4" i="125"/>
  <c r="H4" i="125"/>
  <c r="I4" i="125"/>
  <c r="K4" i="125"/>
  <c r="L4" i="125"/>
  <c r="M4" i="125"/>
  <c r="B4" i="125"/>
  <c r="B21" i="78" l="1"/>
  <c r="P21" i="125"/>
  <c r="AC19" i="125"/>
  <c r="N19" i="125"/>
  <c r="AC18" i="125"/>
  <c r="N18" i="125"/>
  <c r="AC17" i="125"/>
  <c r="N17" i="125"/>
  <c r="AC16" i="125"/>
  <c r="N16" i="125"/>
  <c r="AC15" i="125"/>
  <c r="N15" i="125"/>
  <c r="AC14" i="125"/>
  <c r="N14" i="125"/>
  <c r="AC13" i="125"/>
  <c r="N13" i="125"/>
  <c r="AC12" i="125"/>
  <c r="N12" i="125"/>
  <c r="AC11" i="125"/>
  <c r="N11" i="125"/>
  <c r="AC10" i="125"/>
  <c r="N10" i="125"/>
  <c r="AC9" i="125"/>
  <c r="N9" i="125"/>
  <c r="AC8" i="125"/>
  <c r="AC4" i="125" s="1"/>
  <c r="N8" i="125"/>
  <c r="P4" i="125"/>
  <c r="N4" i="125" l="1"/>
  <c r="B23" i="101"/>
  <c r="G75" i="101" l="1"/>
  <c r="F75" i="101" s="1"/>
  <c r="F15" i="78"/>
  <c r="I74" i="101" l="1"/>
  <c r="I73" i="101"/>
  <c r="H15" i="78" s="1"/>
  <c r="M75" i="101"/>
  <c r="K75" i="101"/>
  <c r="J4" i="1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8" authorId="0" shapeId="0" xr:uid="{C274F3AF-2F43-4CFC-B5B5-D182602AA288}">
      <text>
        <r>
          <rPr>
            <b/>
            <sz val="9"/>
            <color indexed="81"/>
            <rFont val="ＭＳ Ｐゴシック"/>
            <family val="3"/>
            <charset val="128"/>
          </rPr>
          <t>作成者:</t>
        </r>
        <r>
          <rPr>
            <sz val="9"/>
            <color indexed="81"/>
            <rFont val="ＭＳ Ｐゴシック"/>
            <family val="3"/>
            <charset val="128"/>
          </rPr>
          <t xml:space="preserve">
コロナ流行時期</t>
        </r>
      </text>
    </comment>
  </commentList>
</comments>
</file>

<file path=xl/sharedStrings.xml><?xml version="1.0" encoding="utf-8"?>
<sst xmlns="http://schemas.openxmlformats.org/spreadsheetml/2006/main" count="760" uniqueCount="474">
  <si>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</si>
  <si>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</si>
  <si>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</si>
  <si>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</si>
  <si>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</si>
  <si>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</si>
  <si>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</si>
  <si>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</si>
  <si>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</si>
  <si>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</si>
  <si>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</si>
  <si>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</si>
  <si>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</si>
  <si>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</si>
  <si>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</si>
  <si>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</si>
  <si>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</si>
  <si>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</si>
  <si>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</si>
  <si>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</si>
  <si>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</si>
  <si>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</si>
  <si>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</si>
  <si>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</si>
  <si>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</si>
  <si>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</si>
  <si>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</si>
  <si>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</si>
  <si>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</si>
  <si>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</si>
  <si>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</si>
  <si>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</si>
  <si>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</si>
  <si>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</si>
  <si>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</si>
  <si>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</si>
  <si>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</si>
  <si>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</si>
  <si>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</si>
  <si>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</si>
  <si>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</si>
  <si>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</si>
  <si>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</si>
  <si>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</si>
  <si>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</si>
  <si>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</si>
  <si>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</si>
  <si>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</si>
  <si>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</si>
  <si>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</si>
  <si>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</si>
  <si>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</si>
  <si>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</si>
  <si>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</si>
  <si>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</si>
  <si>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</si>
  <si>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</si>
  <si>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</si>
  <si>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</si>
  <si>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</si>
  <si>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</si>
  <si>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</si>
  <si>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</si>
  <si>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</si>
  <si>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</si>
  <si>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</si>
  <si>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</si>
  <si>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</si>
  <si>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</si>
  <si>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</si>
  <si>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</si>
  <si>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</si>
  <si>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</si>
  <si>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</si>
  <si>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</si>
  <si>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</si>
  <si>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</si>
  <si>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</si>
  <si>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</si>
  <si>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</si>
  <si>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</si>
  <si>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</si>
  <si>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</si>
  <si>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</si>
  <si>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</si>
  <si>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</si>
  <si>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</si>
  <si>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</si>
  <si>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</si>
  <si>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</si>
  <si>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</si>
  <si>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</si>
  <si>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</si>
  <si>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</si>
  <si>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</si>
  <si>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</si>
  <si>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</si>
  <si>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</si>
  <si>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</si>
  <si>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</si>
  <si>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</si>
  <si>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</si>
  <si>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</si>
  <si>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</si>
  <si>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</si>
  <si>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</si>
  <si>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</si>
  <si>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</si>
  <si>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</si>
  <si>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</si>
  <si>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</si>
  <si>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</si>
  <si>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</si>
  <si>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</si>
  <si>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</si>
  <si>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</si>
  <si>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</si>
  <si>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</si>
  <si>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</si>
  <si>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</si>
  <si>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3．残留農薬等  　　         </t>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</si>
  <si>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</si>
  <si>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</si>
  <si>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</si>
  <si>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</si>
  <si>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</si>
  <si>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</si>
  <si>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</si>
  <si>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</si>
  <si>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9．新型ｺﾛﾅ情報</t>
    <rPh sb="2" eb="4">
      <t>シンガタ</t>
    </rPh>
    <rPh sb="7" eb="9">
      <t>ジョウホウ</t>
    </rPh>
    <phoneticPr fontId="5"/>
  </si>
  <si>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</si>
  <si>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</si>
  <si>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</si>
  <si>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</si>
  <si>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</si>
  <si>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</si>
  <si>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</si>
  <si>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</si>
  <si>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</si>
  <si>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</si>
  <si>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</si>
  <si>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</si>
  <si>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</si>
  <si>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</si>
  <si>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</si>
  <si>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</si>
  <si>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</si>
  <si>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　　　　フード・セーフティー　http://www7b.biglobe.ne.jp/~food-safty/　　更新2020/10/11</t>
    <phoneticPr fontId="5"/>
  </si>
  <si>
    <t>2021年</t>
  </si>
  <si>
    <t>2021年</t>
    <phoneticPr fontId="5"/>
  </si>
  <si>
    <t xml:space="preserve"> </t>
    <phoneticPr fontId="86"/>
  </si>
  <si>
    <t>厚生労働省：国内の発生状況など
https://www.mhlw.go.jp/stf/covid-19/kokunainohasseijoukyou.html#h2_1
厚生労働省：データからわかる－新型コロナウイルス感染症情報－
https：//covid19.mhlw.go.jp/</t>
    <phoneticPr fontId="86"/>
  </si>
  <si>
    <t>https://www.mhlw.go.jp/stf/covid-19/kokunainohasseijoukyou.html#h2_1</t>
    <phoneticPr fontId="86"/>
  </si>
  <si>
    <t>厚生労働省：データからわかる－新型コロナウイルス感染症情報－</t>
    <phoneticPr fontId="86"/>
  </si>
  <si>
    <t xml:space="preserve">
</t>
    <phoneticPr fontId="86"/>
  </si>
  <si>
    <t>https：//covid19.mhlw.go.jp/</t>
    <phoneticPr fontId="86"/>
  </si>
  <si>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</si>
  <si>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</si>
  <si>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</si>
  <si>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</si>
  <si>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</si>
  <si>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</si>
  <si>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</si>
  <si>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86"/>
  </si>
  <si>
    <t>8．衛生訓話</t>
    <rPh sb="2" eb="4">
      <t>エイセイ</t>
    </rPh>
    <rPh sb="4" eb="6">
      <t>クンワ</t>
    </rPh>
    <phoneticPr fontId="5"/>
  </si>
  <si>
    <t>12-21年月平均</t>
  </si>
  <si>
    <t>2022年</t>
    <phoneticPr fontId="5"/>
  </si>
  <si>
    <t>1月</t>
    <phoneticPr fontId="86"/>
  </si>
  <si>
    <t>l</t>
    <phoneticPr fontId="33"/>
  </si>
  <si>
    <r>
      <rPr>
        <sz val="10"/>
        <color rgb="FFFFC000"/>
        <rFont val="ＭＳ Ｐゴシック"/>
        <family val="3"/>
        <charset val="128"/>
      </rPr>
      <t>■</t>
    </r>
    <r>
      <rPr>
        <sz val="10"/>
        <rFont val="ＭＳ Ｐゴシック"/>
        <family val="3"/>
        <charset val="128"/>
      </rPr>
      <t>賞味消費期限　　</t>
    </r>
    <r>
      <rPr>
        <sz val="10"/>
        <color rgb="FF6EF729"/>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</si>
  <si>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t xml:space="preserve">　    </t>
    </r>
    <r>
      <rPr>
        <sz val="9"/>
        <rFont val="ＭＳ Ｐゴシック"/>
        <family val="3"/>
        <charset val="128"/>
      </rPr>
      <t>レベル2</t>
    </r>
    <phoneticPr fontId="5"/>
  </si>
  <si>
    <t>2023年</t>
    <phoneticPr fontId="5"/>
  </si>
  <si>
    <t>ノロウイルス指数平年同等　散発事故発生</t>
    <rPh sb="6" eb="8">
      <t>シスウ</t>
    </rPh>
    <rPh sb="8" eb="10">
      <t>ヘイネン</t>
    </rPh>
    <rPh sb="10" eb="12">
      <t>ドウトウ</t>
    </rPh>
    <rPh sb="13" eb="15">
      <t>サンパツ</t>
    </rPh>
    <rPh sb="15" eb="17">
      <t>ジコ</t>
    </rPh>
    <rPh sb="17" eb="19">
      <t>ハッセイ</t>
    </rPh>
    <phoneticPr fontId="5"/>
  </si>
  <si>
    <r>
      <t xml:space="preserve">タイトル </t>
    </r>
    <r>
      <rPr>
        <sz val="14"/>
        <color theme="0"/>
        <rFont val="ＭＳ Ｐゴシック"/>
        <family val="3"/>
        <charset val="128"/>
      </rPr>
      <t>(賞味期限誤りとアレルゲン記載漏れが目立つ一週間でした。!)</t>
    </r>
    <rPh sb="6" eb="10">
      <t>ショウミキゲン</t>
    </rPh>
    <rPh sb="10" eb="11">
      <t>アヤマ</t>
    </rPh>
    <rPh sb="18" eb="20">
      <t>キサイ</t>
    </rPh>
    <rPh sb="20" eb="21">
      <t>モ</t>
    </rPh>
    <rPh sb="23" eb="25">
      <t>メダ</t>
    </rPh>
    <rPh sb="26" eb="29">
      <t>イッシュウカン</t>
    </rPh>
    <phoneticPr fontId="5"/>
  </si>
  <si>
    <t>　</t>
  </si>
  <si>
    <t>J</t>
    <phoneticPr fontId="33"/>
  </si>
  <si>
    <t>先週に比べて全国平均は</t>
    <phoneticPr fontId="5"/>
  </si>
  <si>
    <t xml:space="preserve"> </t>
    <phoneticPr fontId="33"/>
  </si>
  <si>
    <t>※2023年 第11週（3/13～3/19）  現在</t>
    <phoneticPr fontId="86"/>
  </si>
  <si>
    <t>上記の他「 食品において不検出とされる農薬等 」が定められています。</t>
    <phoneticPr fontId="33"/>
  </si>
  <si>
    <t>9-10月、4月以降
施設の所在市町村で流行・   食中毒が報告される
定点観測値が5.00前後</t>
    <phoneticPr fontId="86"/>
  </si>
  <si>
    <t xml:space="preserve">【情報共有】　週間・情報収集/情報は毎週確認する
【常設】　嘔吐物処理セットの配備
【体調管理】従業員の健康状況を徹底し、不良者は調理・加工ラインより外す
</t>
    <phoneticPr fontId="86"/>
  </si>
  <si>
    <t xml:space="preserve">腸チフス
</t>
    <rPh sb="0" eb="1">
      <t>チョウ</t>
    </rPh>
    <phoneticPr fontId="5"/>
  </si>
  <si>
    <t>管理レベル「2」　</t>
    <phoneticPr fontId="5"/>
  </si>
  <si>
    <t>また、上記の各一覧表は、公益財団法人 日本食品化学研究振興財団が、</t>
    <phoneticPr fontId="33"/>
  </si>
  <si>
    <t>官報及び厚生労働省発表資料を基に独自に編集したものでありますので、</t>
    <phoneticPr fontId="33"/>
  </si>
  <si>
    <t>この表の数値等をご利用になる場合は、官報等で再度ご確認下さい。</t>
    <phoneticPr fontId="33"/>
  </si>
  <si>
    <t>1.　食中毒</t>
    <rPh sb="3" eb="6">
      <t>ショクチュウドク</t>
    </rPh>
    <phoneticPr fontId="33"/>
  </si>
  <si>
    <t>2.　ノロウイルス</t>
    <phoneticPr fontId="33"/>
  </si>
  <si>
    <t>管理レベル「2」　</t>
    <phoneticPr fontId="33"/>
  </si>
  <si>
    <t xml:space="preserve"> 全国指数</t>
    <phoneticPr fontId="5"/>
  </si>
  <si>
    <t>]</t>
    <phoneticPr fontId="16"/>
  </si>
  <si>
    <t xml:space="preserve">et </t>
    <phoneticPr fontId="16"/>
  </si>
  <si>
    <t>（最近５年間の週値の比較） ノロウイルスの感染周期は4年ですね　前回は2018年</t>
    <rPh sb="1" eb="3">
      <t>サイキン</t>
    </rPh>
    <rPh sb="3" eb="6">
      <t>ゴネンカン</t>
    </rPh>
    <rPh sb="7" eb="8">
      <t>シュウ</t>
    </rPh>
    <rPh sb="8" eb="9">
      <t>アタイ</t>
    </rPh>
    <rPh sb="10" eb="12">
      <t>ヒカク</t>
    </rPh>
    <rPh sb="21" eb="25">
      <t>カンセンシュウキ</t>
    </rPh>
    <rPh sb="27" eb="28">
      <t>ネン</t>
    </rPh>
    <rPh sb="32" eb="34">
      <t>ゼンカイ</t>
    </rPh>
    <rPh sb="39" eb="40">
      <t>ネン</t>
    </rPh>
    <phoneticPr fontId="5"/>
  </si>
  <si>
    <r>
      <t>大量発症事故（業種／内容）　　</t>
    </r>
    <r>
      <rPr>
        <b/>
        <sz val="12"/>
        <color indexed="53"/>
        <rFont val="ＭＳ Ｐゴシック"/>
        <family val="3"/>
        <charset val="128"/>
      </rPr>
      <t>今週 　, 　</t>
    </r>
    <r>
      <rPr>
        <b/>
        <sz val="12"/>
        <rFont val="ＭＳ Ｐゴシック"/>
        <family val="3"/>
        <charset val="128"/>
      </rPr>
      <t>先週</t>
    </r>
    <rPh sb="0" eb="2">
      <t>タイリョウ</t>
    </rPh>
    <rPh sb="2" eb="4">
      <t>ハッショウ</t>
    </rPh>
    <rPh sb="4" eb="6">
      <t>ジコ</t>
    </rPh>
    <rPh sb="7" eb="9">
      <t>ギョウシュ</t>
    </rPh>
    <rPh sb="10" eb="12">
      <t>ナイヨウ</t>
    </rPh>
    <rPh sb="15" eb="17">
      <t>コンシュウ</t>
    </rPh>
    <rPh sb="22" eb="24">
      <t>センシュウ</t>
    </rPh>
    <phoneticPr fontId="5"/>
  </si>
  <si>
    <t>3類感染症　
細菌性赤痢2例</t>
    <phoneticPr fontId="5"/>
  </si>
  <si>
    <t>　</t>
    <phoneticPr fontId="33"/>
  </si>
  <si>
    <t>報告数</t>
    <phoneticPr fontId="86"/>
  </si>
  <si>
    <t>女性</t>
    <phoneticPr fontId="86"/>
  </si>
  <si>
    <t>報告数　　　</t>
    <phoneticPr fontId="86"/>
  </si>
  <si>
    <t>　総数　　　　</t>
    <phoneticPr fontId="5"/>
  </si>
  <si>
    <t>男性　　　　</t>
    <phoneticPr fontId="86"/>
  </si>
  <si>
    <t>インフルエンザ 新型</t>
    <phoneticPr fontId="86"/>
  </si>
  <si>
    <t xml:space="preserve">コロナウイルス感染症  </t>
    <phoneticPr fontId="86"/>
  </si>
  <si>
    <t>2023年第24週（再掲)</t>
    <phoneticPr fontId="86"/>
  </si>
  <si>
    <t>2023年第25週（再掲)</t>
    <phoneticPr fontId="86"/>
  </si>
  <si>
    <t>　I総数　　　　</t>
    <phoneticPr fontId="5"/>
  </si>
  <si>
    <t>I男性　　　　</t>
    <phoneticPr fontId="86"/>
  </si>
  <si>
    <t>I女性</t>
    <phoneticPr fontId="86"/>
  </si>
  <si>
    <t>　NC総数　　　　</t>
    <phoneticPr fontId="5"/>
  </si>
  <si>
    <t>NC男性　　　　</t>
    <phoneticPr fontId="86"/>
  </si>
  <si>
    <t>NC女性</t>
    <phoneticPr fontId="86"/>
  </si>
  <si>
    <t>インフルエンザ
と
新型コロナ</t>
    <rPh sb="10" eb="12">
      <t>シンガタ</t>
    </rPh>
    <phoneticPr fontId="86"/>
  </si>
  <si>
    <t>2023年第26週</t>
    <phoneticPr fontId="86"/>
  </si>
  <si>
    <t>回収＆返金</t>
  </si>
  <si>
    <t>回収＆交換</t>
  </si>
  <si>
    <t>回収＆返金/交換</t>
  </si>
  <si>
    <t>西友</t>
  </si>
  <si>
    <t>増加中　注意!</t>
    <rPh sb="0" eb="3">
      <t>ゾウカチュウ</t>
    </rPh>
    <rPh sb="4" eb="6">
      <t>チュウイ</t>
    </rPh>
    <phoneticPr fontId="5"/>
  </si>
  <si>
    <t>★数年間で二番目に高い比率でノロウイルス終息か</t>
    <rPh sb="1" eb="4">
      <t>スウネンカン</t>
    </rPh>
    <rPh sb="5" eb="8">
      <t>ニバンメ</t>
    </rPh>
    <rPh sb="9" eb="10">
      <t>タカ</t>
    </rPh>
    <rPh sb="11" eb="13">
      <t>ヒリツ</t>
    </rPh>
    <rPh sb="20" eb="22">
      <t>シュウソク</t>
    </rPh>
    <phoneticPr fontId="5"/>
  </si>
  <si>
    <t>2023年第27週</t>
    <phoneticPr fontId="86"/>
  </si>
  <si>
    <t>平年並み</t>
    <rPh sb="0" eb="3">
      <t>ヘイネンナ</t>
    </rPh>
    <phoneticPr fontId="86"/>
  </si>
  <si>
    <t>2023年第28週</t>
    <phoneticPr fontId="86"/>
  </si>
  <si>
    <t>　</t>
    <phoneticPr fontId="86"/>
  </si>
  <si>
    <t>毎週　　ひとつ　　覚えていきましょう</t>
    <phoneticPr fontId="5"/>
  </si>
  <si>
    <t>　↓　職場の先輩は以下のことを理解して　わかり易く　指導しましょう　↓</t>
    <phoneticPr fontId="5"/>
  </si>
  <si>
    <t>マックスバリュ西...</t>
  </si>
  <si>
    <t>オーケー</t>
  </si>
  <si>
    <t>2023年第29週</t>
    <phoneticPr fontId="86"/>
  </si>
  <si>
    <t>S</t>
    <phoneticPr fontId="86"/>
  </si>
  <si>
    <t>NHK</t>
    <phoneticPr fontId="16"/>
  </si>
  <si>
    <t xml:space="preserve"> GⅡ　31週　0例</t>
    <rPh sb="6" eb="7">
      <t>シュウ</t>
    </rPh>
    <phoneticPr fontId="5"/>
  </si>
  <si>
    <t xml:space="preserve"> GⅡ　32週　0例</t>
    <rPh sb="9" eb="10">
      <t>レイ</t>
    </rPh>
    <phoneticPr fontId="5"/>
  </si>
  <si>
    <t>2023/31週</t>
    <phoneticPr fontId="86"/>
  </si>
  <si>
    <t>2023/32週</t>
  </si>
  <si>
    <t>今週のニュース（Noroｖｉｒｕｓ） (8/07-8/20)</t>
    <rPh sb="0" eb="2">
      <t>コンシュウ</t>
    </rPh>
    <phoneticPr fontId="5"/>
  </si>
  <si>
    <t>食中毒情報  (8/07-8/20)</t>
    <rPh sb="0" eb="3">
      <t>ショクチュウドク</t>
    </rPh>
    <rPh sb="3" eb="5">
      <t>ジョウホウ</t>
    </rPh>
    <phoneticPr fontId="5"/>
  </si>
  <si>
    <t>海外情報 (8/07-8/20)</t>
    <rPh sb="0" eb="4">
      <t>カイガイジョウホウ</t>
    </rPh>
    <phoneticPr fontId="5"/>
  </si>
  <si>
    <t>食品リコール・回収情報
 (8/07-8/20)</t>
    <rPh sb="0" eb="2">
      <t>ショクヒン</t>
    </rPh>
    <rPh sb="7" eb="9">
      <t>カイシュウ</t>
    </rPh>
    <rPh sb="9" eb="11">
      <t>ジョウホウ</t>
    </rPh>
    <phoneticPr fontId="5"/>
  </si>
  <si>
    <t>食品表示 (8/07-8/20)</t>
    <rPh sb="0" eb="2">
      <t>ショクヒン</t>
    </rPh>
    <rPh sb="2" eb="4">
      <t>ヒョウジ</t>
    </rPh>
    <phoneticPr fontId="5"/>
  </si>
  <si>
    <t>残留農薬  ( (8/07-8/20)</t>
    <phoneticPr fontId="16"/>
  </si>
  <si>
    <t>皆様  週刊情報2023-32(31)を配信いたします</t>
    <phoneticPr fontId="5"/>
  </si>
  <si>
    <t>福井県の福井市保健所は8月17日、福井市のホテルの飲食店が調理、提供した料理を食べた市内外の男女13人が腹痛や嘔吐（おうと）などの症状を訴え、食中毒と断定したと発表した。有症者のうち少なくとも3人と調理従事者3人の便からノロウイルスが検出された。市は食品衛生法に基づき、同店を17、18日の2日間営業停止処分にした。同店は患者発生を把握した14日午後から20日まで営業を自粛している。</t>
    <phoneticPr fontId="86"/>
  </si>
  <si>
    <t>福井新聞</t>
    <rPh sb="0" eb="4">
      <t>フクイシンブン</t>
    </rPh>
    <phoneticPr fontId="86"/>
  </si>
  <si>
    <t>-</t>
    <phoneticPr fontId="86"/>
  </si>
  <si>
    <t>※2023年 第32週（8/7～8/13） 現在</t>
    <phoneticPr fontId="5"/>
  </si>
  <si>
    <t>ヤオコー</t>
  </si>
  <si>
    <t>コーンパン 一部アレルギー表示欠落</t>
  </si>
  <si>
    <t>(株)ヨークベニ...</t>
  </si>
  <si>
    <t>ほうれん草の胡麻和え 一部ラベル誤貼付で表示欠落</t>
  </si>
  <si>
    <t>安本商店</t>
  </si>
  <si>
    <t>御供菓子 大黒塗皿 一部アレルゲン表示欠落</t>
  </si>
  <si>
    <t>カスミ</t>
  </si>
  <si>
    <t>塩銀鮭(甘口) 一部特定原材料表示欠落</t>
  </si>
  <si>
    <t>豆腐入りお魚ハンバーグ 一部賞味期限誤貼付</t>
  </si>
  <si>
    <t>ウオロク</t>
  </si>
  <si>
    <t>カットスイカ(ブロック) 一部消費期限誤表示</t>
  </si>
  <si>
    <t>藤谷果樹園</t>
  </si>
  <si>
    <t>ANA FEST...</t>
  </si>
  <si>
    <t>髙島屋</t>
  </si>
  <si>
    <t>大空ファーム</t>
  </si>
  <si>
    <t>デキシンフーズ</t>
  </si>
  <si>
    <t>イオン九州</t>
  </si>
  <si>
    <t>MIE PROJ...</t>
  </si>
  <si>
    <t>中標津町農業協同...</t>
  </si>
  <si>
    <t>ジョイマート</t>
  </si>
  <si>
    <t>おにさか</t>
  </si>
  <si>
    <t>ワイズマート</t>
  </si>
  <si>
    <t>ヤマテパン</t>
  </si>
  <si>
    <t>マックスバリュ関...</t>
  </si>
  <si>
    <t>一正蒲鉾</t>
  </si>
  <si>
    <t>鱧入りちくわ 一部大腸菌群検出</t>
  </si>
  <si>
    <t>ミックスカツ弁当 一部アレルギー表示欠落</t>
  </si>
  <si>
    <t>紀文食品</t>
  </si>
  <si>
    <t>鯛入り紀文ちくわ 一部特定原材料(小麦)表示欠落コメントあり</t>
  </si>
  <si>
    <t>天然ぶり照り焼き他 一部消費期限誤表示</t>
  </si>
  <si>
    <t>衣川松陽堂</t>
  </si>
  <si>
    <t>本わらび餅 一部商品シール誤貼付</t>
  </si>
  <si>
    <t>チョココルネ 一部消費期限誤表示</t>
  </si>
  <si>
    <t>むすんでひらいて...</t>
  </si>
  <si>
    <t>ロースかつ丼 一部ラベル誤貼付で(乳)表示欠落</t>
  </si>
  <si>
    <t>フランツ</t>
  </si>
  <si>
    <t>居留地のお茶会(サマー) 一部賞味期限誤表示</t>
  </si>
  <si>
    <t>イトーヨーカ堂</t>
  </si>
  <si>
    <t>えびかつ 一部ラベル誤貼付でアレルギー表(えび,卵)示欠落</t>
  </si>
  <si>
    <t>いかメンチカツ 一部ラベル誤貼付でアレルゲン表示欠落</t>
  </si>
  <si>
    <t>ししゃも磯辺フライ 一部ラベル誤貼付でアレルゲン表示欠落</t>
  </si>
  <si>
    <t>フレッシュ</t>
  </si>
  <si>
    <t>矢部園 茶摘み 一部成分規格不適合</t>
  </si>
  <si>
    <t>浜幸</t>
  </si>
  <si>
    <t>土佐黒潮饅頭 一部ラベル誤印字でアレルゲン表示欠落</t>
  </si>
  <si>
    <t>良品計画</t>
  </si>
  <si>
    <t>パスタスナック 2品目 一部アレルゲン表示不良コメントあり</t>
  </si>
  <si>
    <t>庫や</t>
  </si>
  <si>
    <t>NASU WHITE(フロマージュブラン) 一部カビ発生の恐れ</t>
  </si>
  <si>
    <t>うえはら</t>
  </si>
  <si>
    <t>いかせんべい他 一部賞味期限誤表示</t>
  </si>
  <si>
    <t>矢野味噌</t>
  </si>
  <si>
    <t>もろみひしお 一部原材料表記不備</t>
  </si>
  <si>
    <t>杉本食肉産業</t>
  </si>
  <si>
    <t>俵ハンバーグ 一部アレルギー表示欠落</t>
  </si>
  <si>
    <t>ヤマボシ渡邊商店...</t>
  </si>
  <si>
    <t>むきほや 一部消費期限誤表示</t>
  </si>
  <si>
    <t>野上養鶏場</t>
  </si>
  <si>
    <t>たまご屋さんのジェラート ピスタチオ 一部大腸菌群陽性</t>
  </si>
  <si>
    <t>喜多嘉和飛騨高山...</t>
  </si>
  <si>
    <t>飛騨の雫 一部賞味期限表示欠落</t>
  </si>
  <si>
    <t>冷凍えびフライ 一部賞味期限表示欠落</t>
  </si>
  <si>
    <t>雪国アグリ</t>
  </si>
  <si>
    <t>フローズンかき氷ゼリー 一部包装シール不良</t>
  </si>
  <si>
    <t>ナカヤ</t>
  </si>
  <si>
    <t>ナカヤパンこしあんぱん 一部消費期限誤表示</t>
  </si>
  <si>
    <t>Createur...</t>
  </si>
  <si>
    <t>クレームブリュレドーナツ 一部アレルゲン表示欠落</t>
  </si>
  <si>
    <t>サンリブ</t>
  </si>
  <si>
    <t>ミートボールとカシューナッツ炒め 一部消費期限誤表示</t>
  </si>
  <si>
    <t>銀扇</t>
  </si>
  <si>
    <t>凛(りん) 一部(卵を含む)表示漏れ</t>
  </si>
  <si>
    <t>成城石井</t>
  </si>
  <si>
    <t>とうもろこしの冷製スープ他 一部変質の恐れ</t>
  </si>
  <si>
    <t>酒井製麺所</t>
  </si>
  <si>
    <t>山形元祖こんにゃくそば他 食品衛生法第55条第1項に違反</t>
  </si>
  <si>
    <t>ハローデイ</t>
  </si>
  <si>
    <t>あじ刺身用ブロック 一部消費期限誤表示</t>
  </si>
  <si>
    <t>フレンチトースト風シート他 一部要冷蔵品を常温販売</t>
  </si>
  <si>
    <t>タイヨー</t>
  </si>
  <si>
    <t>蒸し真たこお刺身用 消費期限誤表記</t>
  </si>
  <si>
    <t>文化堂</t>
  </si>
  <si>
    <t>大学いもキット 一部包装に不具合の恐れ</t>
  </si>
  <si>
    <t>仲屋商事</t>
  </si>
  <si>
    <t>ちりめん 一部ふぐの稚魚混入の恐れ</t>
  </si>
  <si>
    <t>銀鮭甘口 ふり塩(冷凍) 一部消費期限,保存温度帯に齟齬</t>
  </si>
  <si>
    <t>梅干し 一部食品表示欠落</t>
  </si>
  <si>
    <t>辛子明太子 一部賞味期限貼付欠落</t>
  </si>
  <si>
    <t>バターロール 一部ラベル誤貼付でアレルギー表示欠落</t>
  </si>
  <si>
    <t>21世紀の鶏からあげ 一部ラベル誤貼付でアレルゲン表示欠落</t>
  </si>
  <si>
    <t>雲海たまごL 他 計13商品 スルファメトキサゾール検出</t>
  </si>
  <si>
    <t>生鮮トリュフ 一部残留農薬検出コメントあり</t>
  </si>
  <si>
    <t>岡垣店 ほたるいかの醤油漬け 一部保存温度逸脱</t>
  </si>
  <si>
    <t>ローシュガー グラノーラ 一部小石混入の恐れコメントあり</t>
  </si>
  <si>
    <t>なかしべつフレッシュクリーム 一部大腸菌群陽性</t>
  </si>
  <si>
    <t>ジョイフーズ高崎上佐野 極中華くらげ 一部賞味期限誤表記</t>
  </si>
  <si>
    <t>焼ちくわ 一部賞味期限誤表示</t>
  </si>
  <si>
    <t>グリルチキンとまとソース 一部特定原材料表示欠落</t>
  </si>
  <si>
    <t>塩メロンクロワッサン 一部消費期限誤表示</t>
  </si>
  <si>
    <t>豚肉ロースとんかつ・ソテー用 一部消費期限誤表記</t>
  </si>
  <si>
    <t>飲食店で7人が『食中毒』カンピロバクター菌などを検出 加熱が不十分な肉を</t>
    <phoneticPr fontId="16"/>
  </si>
  <si>
    <t>西原村（にしはらむら）の飲食店が提供した食事が原因で、7人が食中毒になったとして、熊本県はこの飲食店を3日間の営業停止処分にしました。食中毒が発生したのは、西原村にある飲食店「鶏心（とりごころ）」です。熊本県によりますと、8月5日に、この店で食事をしていた社会人野球サークルなどのグループ11人のうち、10代から20代の7人が下痢や腹痛などを訴え、うち4人が医療機関で受診したということです。検査の結果、患者の便から、カンピロバクター菌などが検出されています。7人はいずれも回復に向かっているということです。保健所は、この店が加熱が不十分な肉を提供し、食中毒を起こしたとして、店を3日間の営業停止処分にしています。</t>
    <phoneticPr fontId="16"/>
  </si>
  <si>
    <t>https://newsdig.tbs.co.jp/articles/rkk/669211?display=1</t>
    <phoneticPr fontId="16"/>
  </si>
  <si>
    <t>熊本県</t>
    <rPh sb="0" eb="3">
      <t>クマモトケン</t>
    </rPh>
    <phoneticPr fontId="16"/>
  </si>
  <si>
    <t>熊本放送</t>
    <phoneticPr fontId="16"/>
  </si>
  <si>
    <t xml:space="preserve">【食中毒】北海道 飲食店 加熱不十分な肉 カンピロバクター食中毒 - </t>
    <phoneticPr fontId="16"/>
  </si>
  <si>
    <t xml:space="preserve">食環境衛生研究所 </t>
    <phoneticPr fontId="16"/>
  </si>
  <si>
    <t>7月26日、北海道札幌市の飲食店で食事をした7人が、下痢や腹痛、発熱などの症状を訴えました。患者4人の便からカンピロバクター菌が検出され、保健所は提供された肉の加熱が不十分であったことによる食中毒とし、当該店舗を8月15日から17日までの3日間営業停止処分としました。カンピロバクターに感染すると、下痢や腹痛、嘔吐などを引き起こすほか、重症の場合は、手足や顔面神経の麻痺、呼吸困難を引き起こすことがあります。感染は、該当事例のように、特に鶏肉や鶏レバーからが多く、生や加熱不足でそれらを食べることや、生の肉を切った包丁で調理済み食品を切り、食べることなどにより起こります。鶏肉を食べる際には、十分な加熱を心がけましょう。</t>
    <phoneticPr fontId="16"/>
  </si>
  <si>
    <t>北海道</t>
    <rPh sb="0" eb="3">
      <t>ホッカイドウ</t>
    </rPh>
    <phoneticPr fontId="16"/>
  </si>
  <si>
    <t>https://www.shokukanken.com/2023081701-2/</t>
    <phoneticPr fontId="16"/>
  </si>
  <si>
    <t>8月10日～8月13日に発生した食中毒事故に関するお詫びとご報告</t>
    <phoneticPr fontId="16"/>
  </si>
  <si>
    <t>この度、2023年8月10日～8月13日の期間中にホテルフジタ福井 17階「日本料理橘」で発生しました食中毒事故（以下「本件事故」といいます。）において、体調を崩されたお客様とそのご家族の方々には、多大なる苦痛とご迷惑を　お掛けしましたことを心より深くお詫び申し上げます。また、当日ご来店されました皆様とご関係者の方々、日頃よりご利用いただいておりますお客様にも多大なるご迷惑と　ご心配をお掛けしましたこと重ねてお詫び申し上げます。
以下、保健所からの調査結果を受けご報告をさせていただきます。なお、当該店舗は2023年8月14日夜より営業を自粛しております。
・本件事故の内容について
2023年8月11日にホテルフジタ福井「日本料理 橘」にてお食事をされた1グループ6名が下痢、嘔吐、発熱などの症状を発症しているという連絡が8月14日にございました。これを受けて、2023年8月14日から所轄保健所の店舗立ち入り検査が実施され、内従業員３名からノロウイルスが検出され当該店舗で提供した食事による食中毒であることが判明いたしました。
2023年8月17日付で、管轄保健所より営業停止の処分を受けました。</t>
    <phoneticPr fontId="16"/>
  </si>
  <si>
    <t>福井県</t>
    <rPh sb="0" eb="3">
      <t>フクイケン</t>
    </rPh>
    <phoneticPr fontId="16"/>
  </si>
  <si>
    <t>株式会社ユアーズホテルフクイ　</t>
    <phoneticPr fontId="16"/>
  </si>
  <si>
    <t>https://www.yours-hotel.co.jp/information/notice/10763/</t>
    <phoneticPr fontId="16"/>
  </si>
  <si>
    <t xml:space="preserve">津幡町の飲食店で食中毒 ３日間の営業停止処分｜NHK 石川県のニュース </t>
    <phoneticPr fontId="16"/>
  </si>
  <si>
    <t>津幡町の飲食店で、そうめんなどを食べた２４人が、下痢や腹痛などを訴え、県は、食中毒が発生したとして、この店を３日間の営業停止処分にしました。食中毒が発生したのは、津幡町牛首の飲食店「大滝観光流しそうめん」です。
県によりますと、この店で８月１１日に食事をした人から、本人と家族、友人が下痢をしたと連絡がありました。
詳しく調べたところ、１１日と１２日に、この店で食事をした５つのグループの２９人のうち、２４人に下痢や腹痛、発熱などがあったということです。このうち１４人は医療機関を受診しましたが、これまでに入院した人はいないということです。
症状があった人は、そうめんやイワナの塩焼き、ウインナーなどを食べたということで、県は、食中毒が発生したとして、店を１７日から３日間の営業停止処分にしました。夏の期間に流しそうめんを提供するこの店は、新型コロナの影響で、去年までの３シーズンは営業していなかったということで、県は営業再開後の衛生管理について調べています。</t>
    <phoneticPr fontId="16"/>
  </si>
  <si>
    <t>https://www3.nhk.or.jp/lnews/kanazawa/20230818/3020016202.html</t>
    <phoneticPr fontId="16"/>
  </si>
  <si>
    <t>石川県</t>
    <rPh sb="0" eb="3">
      <t>イシカワケン</t>
    </rPh>
    <phoneticPr fontId="16"/>
  </si>
  <si>
    <t>諏訪保健所管内の旅館で黄色ブドウ球菌による 食中毒が発生しました</t>
    <phoneticPr fontId="16"/>
  </si>
  <si>
    <t>長野県</t>
    <rPh sb="0" eb="3">
      <t>ナガノケン</t>
    </rPh>
    <phoneticPr fontId="16"/>
  </si>
  <si>
    <t>しやわせ信州</t>
    <rPh sb="4" eb="6">
      <t>シンシュウ</t>
    </rPh>
    <phoneticPr fontId="16"/>
  </si>
  <si>
    <t>https://www.pref.nagano.lg.jp/shokusei/happyou/documents/ch230816.pdf</t>
    <phoneticPr fontId="16"/>
  </si>
  <si>
    <t>○患者は、８月７日に当該施設で調理し、提供された食事を喫食した３グループ９名中の３グループ６名で、８月７日午後 10 時 30 分頃から嘔吐、下痢、腹痛などの症状を呈していました。
○患者は、当該施設で調理し、提供された食事を共通して喫食していました。
○松本保健所及び関係自治体が行った検査により、患者便及び調理従事者便から黄色ブドウ球菌が検出されました。
○患者の症状は、黄色ブドウ球菌による食中毒の症状と一致していました。
○患者を診察した医師から食中毒の届出がありました。
○以上のことから、諏訪保健所は当該施設で調理し、提供された食事を原因とする食中毒と断定しました。担当保健所 諏訪保健所
患者関係
発 症 日 時 ８月７日 午後 10 時 30 分頃から
患 者 症 状 嘔吐、下痢、腹痛など
患 者 所 在 地 神奈川県、埼玉県、東京都
患 者 数及 び 喫 食 者 数　患者数／喫食者数：６名／９名　（患者内訳）男性：４名（年齢：10 歳代以下～40 歳代）
女性：２名（年齢：30 歳代～40 歳代）入 院 患 者 数 ０名
医療機関受診者数 ５名（受診医療機関数：１か所）原因食品 ８月７日に当該施設で調理し、提供された食事
病因物質 黄色ブドウ球菌
原因施設　施 設 名 リゾート イン シェルブール</t>
    <phoneticPr fontId="16"/>
  </si>
  <si>
    <t>腸管出血性大腸菌感染症の発生について</t>
    <phoneticPr fontId="16"/>
  </si>
  <si>
    <t>令和５年第32週（８月７日～８月13日）、小樽市内で腸管出血性大腸菌感染症が発生したのでお知らせします。
区分	保健所受理日	備考
患者（O157）	８月12日	
腸管出血性大腸菌とは
概要：ベロ毒素を産生し、出血を伴う腸炎などを起こす病原大腸菌
症状：下痢、激しい腹痛、血便、発熱など
感染経路：汚染された食品（特に牛肉）や乳製品、感染者の便などが口に入ることで感染する
分類：感染症法では三類感染症に定められている
潜伏期間：2～5日で発症することが多いが、1週間以上の場合もある
予防等：食品の十分な加熱、手洗いの徹底が重要</t>
    <phoneticPr fontId="16"/>
  </si>
  <si>
    <t>https://www.city.otaru.lg.jp/docs/2023081500038/</t>
    <phoneticPr fontId="16"/>
  </si>
  <si>
    <t>小樽市公表</t>
    <rPh sb="0" eb="3">
      <t>オタルシ</t>
    </rPh>
    <rPh sb="3" eb="5">
      <t>コウヒョウ</t>
    </rPh>
    <phoneticPr fontId="16"/>
  </si>
  <si>
    <t>相模原市のキャンプ場で小学生13人搬送　集団食中毒か？</t>
    <phoneticPr fontId="16"/>
  </si>
  <si>
    <t>テレビ神奈川</t>
    <rPh sb="3" eb="6">
      <t>カナガワ</t>
    </rPh>
    <phoneticPr fontId="16"/>
  </si>
  <si>
    <t>15日正午過ぎ、相模原市のキャンプ場で、小学生13人が嘔吐や発熱による体調不良で救急搬送されました。相模原市消防や神奈川県警が集団食中毒の可能性などを含め詳しく調べています。消防と県警によりますと、15日の正午過ぎ相模原市緑区のキャンプ場「桐花園」で、民間のスポーツクラブの水泳合宿中の小学生が発熱や嘔吐をしていると関係者から119番通報がありました。体調不良になったのは小学2年から4年生のあわせて13人で、全員救急搬送されましたがいずれも軽症で命に別状ないということです。 キャンプ場によりますと午前6時頃、食堂での朝食中に最初に嘔吐した児童が出たため、15日はプールでの練習は行っていなかったということで、熱中症の可能性は低いとみられています。 また、このクラブチーム以外に、キャンプ場が提供した同じメニューを食べていた人たちからは体調不良者は出ていないということです。 県警などはキャンプ場で提供された食事以外による集団食中毒や、急性の感染症などの可能性も含め、原因を詳しく調べています。</t>
    <phoneticPr fontId="16"/>
  </si>
  <si>
    <t>https://news.yahoo.co.jp/articles/6a5c97aa243428a6659ca3d687ff453649ccb01b</t>
    <phoneticPr fontId="16"/>
  </si>
  <si>
    <t>神奈川県</t>
    <rPh sb="0" eb="4">
      <t>カナガワケン</t>
    </rPh>
    <phoneticPr fontId="16"/>
  </si>
  <si>
    <t>不十分な加熱が原因か「カンピロバクター菌」検出 札幌市内の飲食店で食中毒 3日間の営業停止</t>
    <phoneticPr fontId="16"/>
  </si>
  <si>
    <t>札幌市内の飲食店で先月、食事をした客７人が下痢や腹痛などの症状を訴えました。患者からはカンピロバクター菌が検出されていて、札幌市保健所はこの店を3日間の営業停止処分にしました。食中毒が発生したのは札幌市中央区の「にくざわ。」です。先月２６日に店を利用した客７人が食後に下痢や腹痛、発熱などを訴え、５人が病院を受診しました。
病院を受診した5人のうち4人の便から「カンピロバクター菌」が検出されていて、保健所はこの店が加熱不十分な肉を提供し食中毒を起こしたとして、店を１５日から１７日までの３日間の営業停止処分としました。札幌市保健所は、加熱用の食肉には十分な加熱をすることなど、再発防止をはかるよう指示したということです。</t>
    <phoneticPr fontId="16"/>
  </si>
  <si>
    <t>https://news.yahoo.co.jp/articles/f4c4d9d7e1583338c12b43678721ed7509c10a27</t>
    <phoneticPr fontId="16"/>
  </si>
  <si>
    <t>HTBニュース</t>
    <phoneticPr fontId="16"/>
  </si>
  <si>
    <t>東京都、食中毒情報公表　エコスグループで食中毒発生</t>
    <phoneticPr fontId="16"/>
  </si>
  <si>
    <t>東京都は8日、今年7月までの都内における食中毒の発生件数が累計78件だったと発表した。これは昨年同期比で1件増となる。一方、患者総数は585件で昨年の年間総数519人をすでに上回った。これは、調布市内の飲食店や立川市内の総合病院などで起きた集団食中毒が主な原因。　　病因物質は、ノロウイルスが221人と最も多く、ウエルシュ菌140人、カンピロバクター76人、アニキサス46人、サルモネラ菌36人、黄色ブドウ球菌33人、セレウス菌7人などと続いている。
　また都は8月3日、食品スーパーを展開する㈱エコス（東京都昭島市、平邦雄社長）が運営するTAIRAYA築地店（同）が食中毒を起こしたとして、食品衛生法第60条1項に基づき同店に営業停止を命じている。7月29日に提供した刺身が原因で、翌日から1人が胃痛を生じたという。病因物質は寄生虫のアニキサス。</t>
    <phoneticPr fontId="16"/>
  </si>
  <si>
    <t>https://wellness-news.co.jp/posts/%E6%9D%B1%E4%BA%AC%E9%83%BD%E3%80%81%E9%A3%9F%E4%B8%AD%E6%AF%92%E6%83%85%E5%A0%B1%E5%85%AC%E8%A1%A8%E3%80%80%E3%82%A8%E3%82%B3%E3%82%B9%E3%82%B0%E3%83%AB%E3%83%BC%E3%83%97%E3%81%A7%E9%A3%9F%E4%B8%AD/</t>
    <phoneticPr fontId="16"/>
  </si>
  <si>
    <t>東京都</t>
    <rPh sb="0" eb="3">
      <t>トウキョウト</t>
    </rPh>
    <phoneticPr fontId="16"/>
  </si>
  <si>
    <t>ウェルネスニュース</t>
    <phoneticPr fontId="16"/>
  </si>
  <si>
    <t>TBS NEWS</t>
    <phoneticPr fontId="16"/>
  </si>
  <si>
    <t>デパ地下弁当で食中毒 21人が下痢・嘔吐など いよてつ高島屋「かつヰ」「COCO亭」を営業停止</t>
    <phoneticPr fontId="16"/>
  </si>
  <si>
    <t>いよてつ高島屋(愛媛県松山市)の食品売り場で販売された弁当などを食べた客21人が下痢や嘔吐などの症状を訴え、保健所は食中毒と断定し該当する店舗を3日間の営業停止処分としました。6日から3日間の営業停止処分を受けたのは松山市のいよてつ高島屋の地下食品売り場で同じ厨房を使用して弁当などを販売している「かつヰ」と「COCO亭」です。
保健所によりますと、先月31日から今月2日にかけて店で販売された「黒毛和牛牛めし」や「明太重」などを食べた9歳から83歳までの男女21人が下痢や嘔吐などの症状を訴えたということです。
保健所は患者に共通する食事がこの店で購入した食品しかなく、症状が一致していることから食中毒と断定し、現在、原因の調査を行っています。なお、患者はおおむね回復しているということです。
また、いよてつ高島屋は、先月31日以降、「かつヰ」と「COCO亭」で商品を購入した客に対して専用の相談窓口(フリーダイヤル 0120-331-151 ※午前10時から午後7時)を設けて連絡を呼びかけています。</t>
    <phoneticPr fontId="16"/>
  </si>
  <si>
    <t>https://newsdig.tbs.co.jp/articles/-/646761?display=1</t>
    <phoneticPr fontId="16"/>
  </si>
  <si>
    <t>愛媛県</t>
    <rPh sb="0" eb="3">
      <t>エヒメケン</t>
    </rPh>
    <phoneticPr fontId="16"/>
  </si>
  <si>
    <t>３人死亡の食中毒事件、「キノコは店で購入」と渦中の女性が主張　オーストラリア</t>
    <phoneticPr fontId="16"/>
  </si>
  <si>
    <t>CNN</t>
    <phoneticPr fontId="16"/>
  </si>
  <si>
    <t>（ＣＮＮ） オーストラリア南東部ビクトリア州で昼食に招かれた３人がキノコの食中毒症状で死亡した事件をめぐり、昼食を振る舞った渦中の女性が、問題のキノコは食品店とスーパーで買ったと警察に説明した。公共放送ＡＢＣが伝えた。ＡＢＣの１４日の報道によると、エリン・パターソンさん（４８）は警察に対する説明の中で、親類の死亡を受けて「極度のストレスに打ちのめされている」と訴えているという。ビクトリア州警察によると、パターソンさんは７月２９日、離婚した夫の義父母など元親族４人を同州レオンガサの自宅へ昼食に招き、手料理を振る舞った。
招かれた４人のうち３人は、猛毒キノコ「タマゴテングタケ」による食中毒の症状で死亡。残る１人は病院で重体となっている。事件についてはビクトリア
しかしパターソンさんは問題のキノコについて、メルボルン市内のアジア食材店で数カ月前に買った干しキノコと、最近スーパーマーケットで買ったボタンマッシュルームだったと主張。この両方のキノコを昼食に出した肉料理に使ったと説明し、「私には大切な人たちに危害を加える理由は一切ない」と強調している。</t>
    <phoneticPr fontId="16"/>
  </si>
  <si>
    <t>https://www.cnn.co.jp/world/35207864.html</t>
    <phoneticPr fontId="16"/>
  </si>
  <si>
    <t>オーストラリア</t>
    <phoneticPr fontId="16"/>
  </si>
  <si>
    <t>2023年第30週（7月24日〜 7月30日）、2023年第31週（7月31日〜 8月6日）</t>
    <phoneticPr fontId="86"/>
  </si>
  <si>
    <t>結核例　244</t>
    <phoneticPr fontId="5"/>
  </si>
  <si>
    <t>腸チフス1例 感染地域：ニジェール</t>
    <phoneticPr fontId="86"/>
  </si>
  <si>
    <t xml:space="preserve">腸管出血性大腸菌感染症131例（有症者89例、うちHUS 3例）
感染地域：国内106例、韓国2例、国内・国外不明23例
国内の感染地域：大阪府13例、東京都11例、神奈川県11例、北海道6例、千葉県6例、兵庫県6例、愛知県5例、香川県5例、山形県4例、群馬県4例、福岡県4例、岩手県2例、埼玉県2例、静岡県2例、滋賀県2例、広島県2例、鹿児島県2例、宮城県1例、福島県1例、茨城県1例、長野県1例、岐阜県1例、京都府1例、島根県1例、岡山県1例、山口県1例、愛媛県1例、佐賀県1例、大分県1例、
国内（都道府県不明）7例
</t>
    <phoneticPr fontId="86"/>
  </si>
  <si>
    <t xml:space="preserve">年齢群：‌2歳（2例）、3歳（3例）、4歳（1例）、5歳（1例）、6歳（4例）、7歳（1例）、　　8歳（5例）、9歳（1例）、10代（18例）、20代（39例）、30代（13例）、
40代（10例）、50代（12例）、60代（10例）、70代（8例）、80代（3例）
</t>
    <phoneticPr fontId="86"/>
  </si>
  <si>
    <t xml:space="preserve">血清群・毒素型：‌O157 VT1・VT2（48例）、O157 VT2（34例）、O103 VT1（5例）、O111 VT1・VT2（5例）、
O157 VT1（5例）、O26 VT1（4例）、O111VT1（2例）、O128 VT2（1例）、O136 VT1（1例）、O8 VT1（1例）、
その他・不明（25例）
累積報告数：1,615例（有症者1,081例、うちHUS 26例．死亡2例）
</t>
    <phoneticPr fontId="86"/>
  </si>
  <si>
    <t>E型肝炎9例 感染地域（感染源）：‌埼玉県2例（不明2例）、宮城県1例（不明）、
新潟県1例（不明）、山口県1例（不明）、
国内（都道府県不明）3例（生焼けの豚肉1例、不明2例）、
国内・国外不明1例（不明）</t>
    <phoneticPr fontId="86"/>
  </si>
  <si>
    <t>レジオネラ症47例（肺炎型44例、ポンティアック型3例）
感染地域：愛知県4例、宮城県3例、福島県3例、新潟県3例、北海道2例、山形県2例、茨城県2例、兵庫県2例、
岩手県1例、秋田県1例、栃木県1例、群馬県1例、東京都1例、福井県1例、岐阜県1例、静岡県1例、三重県1例、
滋賀県1例、岡山県1例、徳島県1例、高知県1例、福岡県1例、沖縄県1例、タイ3例、国内・国外不明8例
年齢群：‌30代（2例）、40代（2例）、50代（8例）、60代（14例）、70代（12例）、80代（7例）、90代以上（2例）
累積報告数：1,220例</t>
    <phoneticPr fontId="86"/>
  </si>
  <si>
    <t>アメーバ赤痢7例（腸管アメーバ症6例、腸管外アメーバ症1例）
感染地域：‌千葉県1例、東京都1例、大阪府1例、兵庫県1例、国内
（都道府県不明）1例、国内・国外不明2例
感染経路：性的接触1例（同性間）、その他・不明6例</t>
    <phoneticPr fontId="86"/>
  </si>
  <si>
    <t>中性脂肪の低減などをうたう機能性表示食品をめぐり、科学的根拠に疑いがある商品88点を消費者庁が調査したところ、80点について機能性表示の届け出が撤回、または撤回の意向が示されたと同庁が17日明らかにした。　事業者が撤回の意向を示しながらもまだ撤回届を出していない46商品は販売が続いている可能性があるとして、商品名などを同庁のサイト（https://www.caa.go.jp/policies/policy/food_labeling/foods_with_function_claims/index.html#info230817別ウインドウで開きます）で公表している。
　消費者庁は6月末、科学的根拠に乏しい機能性を表示したとして、機能性表示食品のサプリメントを販売していた福岡市の通販業者に景品表示法違反（優良誤認）で措置命令を出した。対象になったサプリ2商品の機能性表示食品の届け出は撤回された。
サプリの機能性表示、根拠が不十分　景表法違反で初の措置命令
機能性表示食品15点､届け出を撤回　景表法違反のサプリと同成分
　このサプリはDHA・EPAなどの成分を含み、中性脂肪の低下といった機能性をうたっていた。このサプリと同一の機能性関与成分で同じ科学的根拠を使ったり、2商品よりもDHA・EPAの含有量が少なかったりした機能性表示食品について、同庁は事業者に改めて科学的根拠の提出を求めていた。
　先月27日までに15点が機能性表示の撤回を申し出ていた。その後さらに撤回の申し出が65点増加。うち34点がすでに撤回届を提出している。撤回の意向を示していない8点については、同庁がサイトで商品名などを公表、根拠を精査し、対応を検討するとしている。（大村美香）</t>
    <phoneticPr fontId="16"/>
  </si>
  <si>
    <t xml:space="preserve">鯛入り紀文ちくわ 一部特定原材料(小麦)表示欠落｜食品事故情報 - フーズチャネル </t>
    <phoneticPr fontId="16"/>
  </si>
  <si>
    <t>2023年8月13日から14日に販売した「鯛入り紀文ちくわ5本」において、一部商品において、原材料を間違え、本来含まれていない小麦を配合した商品を出荷したことにより、特定原材料の「小麦」表示欠落が判明したため、回収する。これまで健康被害の報告はない。(リコールプラス編集部)(リコールプラス)
【対象】【対象商品】商品名　　　:鯛入り紀文ちくわ5本内容量　　　:150g(5本入り)　JANコード　:4901530202857
賞味期限　　:賞味期限23.8.22　管理記号　　:A21(賞味期限下部に記載)
製造場所　　:株式会社紀文食品　静岡工場
【販売地域】・神奈川県、静岡県、山梨県、長野県、岐阜県、愛知県、三重県、富山県、石川県、福井県、滋賀県、京都府、大阪府
【販売数】・6,915個
【販売時期】・2023年8月13日から14日
【対処方法】　【回収方法】お客様のお手元にある対象品については、自社、お客様相談室へ電話連絡の上、送料受取人払い(着払い)で商品をお送りいただき、ご購入代金の返金にて対応。</t>
    <phoneticPr fontId="16"/>
  </si>
  <si>
    <t xml:space="preserve">「食品表示基準について」及び「食品表示基準Ｑ＆Ａ」が改正されました。（「乳児用規格適用 ... フーズチャネル </t>
    <phoneticPr fontId="16"/>
  </si>
  <si>
    <t>令和5年6月29日に、「食品表示基準について」（平成27年3月30日消食表第139号）及び「食品表示基準Ｑ＆Ａ」（平成27年3月30日消食表第140号）が改正されました。
＜主な改正内容＞
　「乳児用規格適用食品である旨」の表示の方法は、「乳児用規格適用食品（食品衛生法に基づき、乳児用食品に係る放射性物質の規格が適用される食品）」とし、食品衛生法に基づき乳児用食品に係る放射性物質の規格が適用される食品であることを明記することが原則とされました。
　これに合わせて、「乳児用規格適用食品である旨」の表示方法に関するＱ＆Ａも整理されました。
＜猶予期間＞　令和7年3月末
〔新規収載〕
○「食品表示基準について」（平成27年3月30日消食表第139号消費者庁次長通知）の一部改正について（令和5年6月29日消食表第343号）
○「食品表示基準Ｑ＆Ａ」の一部改正について（令和5年6月29日消食表第344号）
〔改正通知〕
○食品表示基準について（平成27年3月30日消食表第139号）
○食品表示基準Ｑ＆Ａについて（平成27年3月30日消食表第140号）
※省庁別の制度動向や法律改正の詳細な内容はこちら（食品表示コンシェルジュ）</t>
    <phoneticPr fontId="16"/>
  </si>
  <si>
    <t>「包装食パンの表示に関する公正競争規約」が改正されました。（2023.7.12）</t>
    <phoneticPr fontId="16"/>
  </si>
  <si>
    <t>令和5年7月12日に「包装食パンの表示に関する公正競争規約」（平成12年3月31日公正取引委員会告示第9号）が改正されました。
＜改正内容＞　必要表示事項において、特定原材料に関する記述が整理されました。
＜施行期日＞　令和5年7月12日
〔改正法令〕◎包装食パンの表示に関する公正競争規約（平成12年3月31日公正取引委員会告示第9号）
※省庁別の制度動向や法律改正の詳細な内容はこちら（食品表示コンシェルジュ）</t>
    <phoneticPr fontId="16"/>
  </si>
  <si>
    <t>生鮮トリュフ 一部残留農薬検出</t>
    <phoneticPr fontId="16"/>
  </si>
  <si>
    <t>オーストラリア産生鮮トリュフ   輸入届出数量及び重量：1c/t   3.09kgs
  回収の理由	食品衛生法違反
詳細	モニタリング検査の結果、ディルドリンが0.02ppm（基準値0.01ppm）検出された為    食品衛生法第20条に該当	
 回収着手時点における
販売状況	販売地域：首都圏、関西販売先：  株式会社ベスト・グルメに全量一括販売
販売日：2023年7月27日 販売数量：2.072kgs
回収に着手した年月日	2023-08-03
回収が終了した年月日	
回収方法	
8月3日に乙仲さんより、モニタリング検査の結果が擬陽性になったとの連絡が有りました。周知：電話にて販売先である㈱ベストグルメ社に連絡し、
㈱ベストグルメ社の在庫及び二次販売先に対して在庫確認及び検査結果判明迄使用中止を電話にて依頼
回収方法：陽性判明後、㈱ベスト・グルメ社が販売先から直接回収及び在庫分保管
回収後の対応：回収した販売先には返金対応
回収状況  回収数量：0.525kgs  回収割合：25.34% (8月17日時点） 健康被害の発生状況   無</t>
    <phoneticPr fontId="16"/>
  </si>
  <si>
    <t>https://ifas.mhlw.go.jp/faspub/_link.do?i=IO_S020502&amp;p=RCL202302230</t>
    <phoneticPr fontId="16"/>
  </si>
  <si>
    <t>ホタテパウダーの農薬除去効果「水道水と同じ」　千葉大名誉教授が検証</t>
  </si>
  <si>
    <t>農作物の残留農薬を除去できるとうたうホタテパウダー。だが、その効果は「水道水と変わらない」とする検証結果を、農薬学の第一人者・千葉大学の本山直樹名誉教授がまとめた。6種類の有効成分を意図的に残留させたトマトで実験。ホタテパウダーを溶かした水と水道水でそれぞれ洗い、分析したところ、効果に有意な差がなかったという。
実験には、市販の慣行栽培のトマトを使った。市販の農作物で残留基準値を超える農薬が検出されることはほぼないため、購入後にトマトの表面に農薬を散布。実験のための処理で、国内で収穫後の農産物に農薬を使うことはない。実験で使ったホタテパウダーの販売会社が除去できるとうたう、ネオニコチノイド系と有機リン系の農薬を含む6種類の有効成分を付着させた。実験は、次の手順で行った。①規定の濃度に希釈した農薬を霧吹きで吹き付け、自然乾燥②所定の量のホタテパウダーを溶かした水や水道水に10分間漬けた後、水道水で2回すすぎ、自然乾燥③外部の分析機関にトマトを冷蔵便で送り、残留濃度を分析――。農薬散布後に何の処理もしなかったトマトも分析した。
　この結果、無処理のトマトからは6成分全てを検出した。一方、ホタテパウダーや水道水で洗ったトマトからは、どちらも4成分を検出。クロチアニジンとチアメトキサムの2成分については、どちらも検出限界の0・01ppm以下だった。本山氏によると、この2成分は水に溶けやすい。パウダーの有無にかかわらず「水に成分が溶け出した可能性が高い」とみる。他の4成分の検出濃度は、無処理のトマトも含めて大きな差がなく、「散布時に付着した量の振れの範囲内」と指摘。ホタテパウダーを溶かした水と水道水は「洗浄効果に有意な差がない」と結論付けた。残留農薬の分析は、一般財団法人・三重県環境保全事業団に依頼し、120成分を対象に行った。意図的に残留させた6成分以外は検出されなかった。本山氏は「農薬を除去するために家庭で特別な処理をする必要はない」と話す。
　本紙「農家の特報班」は7月、本山氏と実験した結果として、ホタテパウダーで農産物を洗った時に水が濁るのは「農薬が落ちて生じた反応とは考えにくい」と報じた。</t>
    <phoneticPr fontId="16"/>
  </si>
  <si>
    <t>https://news.yahoo.co.jp/articles/5a54ba962cce874264004eaec2c8c1c04f684b0a</t>
    <phoneticPr fontId="16"/>
  </si>
  <si>
    <t>「農林水産物・食品輸出促進緊急対策事業のうち輸出環境整備緊急対策事業（畜産物モニタリング検査加速化支援事業）」4次公募</t>
    <phoneticPr fontId="16"/>
  </si>
  <si>
    <t>2023年8月10日、農林水産省は、令和4年度「農林水産物・食品輸出促進緊急対策事業のうち輸出環境整備緊急対策事業（畜産物モニタリング検査加速化支援事業）」の4次公募について発表しました。輸出先国の規制に対応する環境整備の加速化を目的として、事業者が畜産物の輸出先国の求めに対応して行う、農薬、動物用医薬品等の残留物質モニタリング等に係る検査（EU向け残留物質モニタリング検査においては化学物質の検査に限る）に必要な取組を支援します。
公募期間   2023年8月10日（木）から2023年9月1日（金）17:00</t>
    <phoneticPr fontId="16"/>
  </si>
  <si>
    <t>https://sogyotecho.jp/news/20230818yushutsu/</t>
    <phoneticPr fontId="16"/>
  </si>
  <si>
    <t>WHO、脂肪と炭水化物に関するガイドラインを更新 - ESG Journal</t>
  </si>
  <si>
    <t>タイ、食品ロス対策アプリ人気 - 日本経済新聞</t>
  </si>
  <si>
    <t>https://www.jetro.go.jp/tv/internet/2023/08/4f95233cfd08df25.html</t>
    <phoneticPr fontId="86"/>
  </si>
  <si>
    <t>中国 オーストラリア産大麦への高い関税措置 5日から撤廃へ ｜ NHK ｜ 中国</t>
  </si>
  <si>
    <t>【食品輸出ウェビナー】ポストコロナで変化が加速するドイツ市場のトレンド　ジェトロ</t>
  </si>
  <si>
    <t>刺されると「お肉」が食べられなくなるマダニが急増中 - ナゾロジー</t>
  </si>
  <si>
    <t xml:space="preserve">《ブラジル》持続勃起症起こすブラジル原産のクモ混入でオーストリアのスーパーが閉鎖（ブラジル日報） </t>
  </si>
  <si>
    <t xml:space="preserve">米7月小売売上高0.7％増、予想上回る オンライン・外食など堅調 - ロイター </t>
  </si>
  <si>
    <t xml:space="preserve">中国外食大手ヤム・チャイナ、中間決算は増収増益 - AFPBB News </t>
  </si>
  <si>
    <t xml:space="preserve">韓国、７月の日本ビール輸入量７９８５トン…同月基準で過去最高 - 中央日報 </t>
  </si>
  <si>
    <t>WTO “中国がアメリカからの輸入品に幅広く課税は協定違反” ｜ NHK ｜ ＷＴＯ</t>
  </si>
  <si>
    <t>活気がみなぎる台湾食品市場！ 今 求められている日本食品とは？ ｜ 2023 - これまでの番組 - 国際ビジネス情報番組「世界は今=-JETRO Global Eye」 - ジェトロ</t>
  </si>
  <si>
    <t>https://www3.nhk.or.jp/news/html/20230804/k10014153481000.html</t>
    <phoneticPr fontId="86"/>
  </si>
  <si>
    <t>https://www.jetro.go.jp/events/aff/d874de3097865dd2.html</t>
    <phoneticPr fontId="86"/>
  </si>
  <si>
    <t>https://esgjournaljapan.com/world-news/27204</t>
    <phoneticPr fontId="86"/>
  </si>
  <si>
    <t>https://nazology.net/archives/131422</t>
    <phoneticPr fontId="86"/>
  </si>
  <si>
    <t>https://www.nikkei.com/article/DGKKZO73618420V10C23A8FFJ000/</t>
    <phoneticPr fontId="86"/>
  </si>
  <si>
    <t>https://jp.reuters.com/article/usa-economy-retail-idJPKBN2ZQ185</t>
    <phoneticPr fontId="86"/>
  </si>
  <si>
    <t>https://www.afpbb.com/articles/-/3477089</t>
    <phoneticPr fontId="86"/>
  </si>
  <si>
    <t>新型コロナの対策緩和後の台湾の食品市場は活気に満ちあふれている。現地の高級スーパーでは、日本産のシャインマスカットや100万円を超える高級ウイスキーなどで売り上げを伸ばしている。今、台湾食品市場で求められている日本食品に迫る！</t>
    <phoneticPr fontId="86"/>
  </si>
  <si>
    <t>https://www3.nhk.or.jp/news/html/20230817/k10014165201000.html</t>
    <phoneticPr fontId="86"/>
  </si>
  <si>
    <t>　WTO＝世界貿易機関は16日、中国がアメリカのトランプ前政権による鉄鋼製品などへの関税に対抗して、豚肉などアメリカからの輸入品に幅広く課税したのはWTO協定に違反するという判断を示しました。中国はアメリカのトランプ前政権が2018年、鉄鋼に25％、アルミニウムに10％の関税を課す輸入制限措置を発動したのに対抗して、アメリカから輸入される豚肉や果物、それにスクラップなど幅広い品目に高い関税をかける報復措置を発動しました。これについて、WTOの紛争処理小委員会は16日、中国の措置はWTO協定上の義務に違反するという報告書を公表しました。WTOは去年12月、中国が反発したアメリカ側の輸入制限措置についても、WTO協定に違反するという判断を示していますが、バイデン政権はこの措置を維持したままです。中国商務省はホームページでコメントを出し、WTOの報告書は精査するとしながらも、「原因はアメリカの一国主義、保護主義的な行動にあり、中国の対抗措置は正当だ」と述べ、アメリカ側にトランプ前政権から続く関税措置を直ちにとりやめるよう求めました。
米通商代表部「判断を喜ばしく思う」
WTOが公表した報告書について、アメリカの通商代表部は「アメリカの鉄鋼とアルミニウムに対する輸入制限措置は国家安全保障上の観点から実施したもので、中国はWTO協定に違反して偽りの関税措置で報復したという認識を示しており、その判断を喜ばしく思う」とのコメントを発表しました。
その上で、「国家安全保障に関わる問題はWTOの紛争解決で審理するものではない」という見解を改めて強調しました。</t>
    <phoneticPr fontId="86"/>
  </si>
  <si>
    <t>中国政府は3年前に導入したオーストラリア産の大麦に80％余りの高い関税を課す措置について、5日から撤廃すると発表しました。外交関係の改善と経済立て直しにつなげるねらいもあるとみられます。3年前、オーストラリアの前の政権が新型コロナウイルスの発生源を解明する独立した調査が必要だという考えを表明したことに中国が反発し、両国の関係は急速に冷え込みました。中国はオーストラリア産の大麦に対して80.5％の高い関税を課す措置を決め、これまで続けてきました。
この措置について、中国商務省は5日から撤廃すると4日、発表しました。
商務省は「中国の大麦市場の状況が変わったため、オーストラリアから輸入する大麦に対する措置を続ける必要がなくなった」としています。
中国側としては、今回の措置を撤廃することでオーストラリアとの外交関係の改善を進め、停滞した経済の立て直しにつなげるねらいもあるとみられます。
また、今回の発表についてオーストラリアのウォン外相は「オーストラリアの生産者と中国の消費者にとって正しい結果だ」と述べ、歓迎する意向を示しました。
そして、これまで中国の関税措置を不当だとしてWTO＝世界貿易機関に提訴していましたが、手続きを取り下げるとしています。</t>
    <phoneticPr fontId="86"/>
  </si>
  <si>
    <t>このたびジェトロでは、日本産食品の輸出拡大を目指す事業者様向けのウェビナーを開催します。各地の現状を現地在住の専門家がコンパクトにお伝えするセミナーです。各地の現状を知り、今後のビジネスの準備にお役立ていただきたく是非ご視聴ください。
※本事業は、農林水産省からの補助金により実施するものです。
日時	
配信期間：2023年9月8日（金曜）10時00分～2023年11月7日（火曜）10時00分
※期間中いつでもご視聴可能です
場所	オンライン開催 （オンデマンド配信）
内容	
講演題目：「ポストコロナで変化が加速するドイツ市場のトレンド」
講演時間：20分程度
概要：ドイツ市場の概要と特徴について解説します。
近年、市場は大きく変化しましたが、コロナ禍によって変化のスピードはさらに加速しています（ビーガン、ベジタリアン、オーガニック、Eコマース、健康志向など）。セミナーでは変化するドイツ市場と消費者のトレンドに基づいて近未来のドイツ市場を考察し、その中で日本食品のドイツ市場への新規参入のヒントを考えていきます。※本セミナーは録画による配信のため、視聴の際に質問をお受けすることが出来ません。
講師	ジェトロ・ベルリン 海外コーディネーター（農林水産・食品分野） 西岡 宏
主催・共催	ジェトロ農林水産食品部市場開拓課　参加費	無料</t>
    <phoneticPr fontId="86"/>
  </si>
  <si>
    <t>7月17日、WHOは、最新の科学的エビデンスに基づき、総脂肪、飽和脂肪酸、トランス脂肪酸、炭水化物に関する指針を更新した。
「成人と小児の飽和脂肪酸とトランス脂肪酸摂取量」「成人と小児の不健康な体重増加予防のための総脂肪摂取量」「成人と小児の炭水化物摂取量」の3つの新しいガイドラインは、不健康な体重増加や、2型糖尿病、心血管疾患、ある種のがんなどの食事に関連する非感染性疾患のリスクを減らすことを目的とした勧告を含んでいる。WHOは、食事脂肪に関するガイダンスで、健康のためには量と質の両方が重要であることを指摘。成人は総脂肪摂取量を総エネルギー摂取量の30％以下に制限すべきであることを再確認している。 2歳以上のすべての人が摂取する脂肪は主に不飽和脂肪酸であるべきとし、飽和脂肪酸からの摂取は総エネルギー摂取量の10％以下、工業的に生産されたものと反芻動物由来のトランス脂肪酸からの摂取は総エネルギー摂取量の1％以下であるべきと述べた。
食事中の飽和脂肪酸とトランス脂肪酸は、植物由来の多価不飽和脂肪酸、一価不飽和脂肪酸、または全粒穀物、野菜、果物、豆類などの天然由来の食物繊維を含む食品からの炭水化物などの他の栄養素で置き換えることができる。
飽和脂肪酸は、脂肪分の多い肉、乳製品、バター、ギー、ラード、パーム油、ココナッツ油などの硬質油脂に含まれる。トランス脂肪酸は、焼き菓子や揚げ物、包装済みのスナック菓子、牛や羊などの反芻動物の肉や乳製品に含まれる。遊離糖の摂取を制限するWHOの既存のガイダンスとともに、炭水化物の摂取に関する新しいガイダンスは、健康にとって炭水化物の質が重要であることを強調。WHOは、2歳以上のすべての人の炭水化物摂取は、主に全粒穀物、野菜、果物、豆類から摂取すべきであるという新たな勧告を提示している。WHOは、成人が1日に少なくとも400グラムの野菜と果物、25グラムの天然食物繊維を摂取することを推奨している。またWHOは、子供と青少年に対する初めての指針として、野菜と果物の摂取量を以下のように提案している。</t>
    <phoneticPr fontId="86"/>
  </si>
  <si>
    <t>米国のCDC（アメリカ疾病予防管理センター）はマダニに刺されることで牛や豚など哺乳類の肉や乳製品を食べられなくなる「アルファガル症候群」が増加していることを受けて、医師たちの症例にかんする知識を調査しました。
結果、調査対象となった医師のほぼ半数がアルファガル症候群について知らず、発症した場合に適切な処置を受けられない可能性が示されました。
今回はマダニに刺されるだけでなぜ「肉類」を食べられなくなるのかを解説するとともに、治療法の有無や予防策についても紹介したいと思います。
肉好きやアスリートにとって致命的となるマダニは、いったいどこに潜んでいるのでしょうか？
発表内容の詳細は2023年7月28日にCDCのホームページにて公開されました。</t>
    <phoneticPr fontId="86"/>
  </si>
  <si>
    <t>タイで廃棄前の食品を格安で購入できるアプリが人気だ。2020年のサービス開始以来、飲食店や小売店など700以上の事業者と提携している。環境意識の高まりを背景に利用者のさらなる拡大が見込まれている。タイでは年間1700万トンの食品が廃棄され、深刻な環境問題となっている。食品廃棄物の量が増えれば地球温暖化の一因とされる二酸化炭素（CO2）排出量増加につながるためだ。
この問題の解決を目指したサービ…(有料記事)</t>
    <rPh sb="201" eb="205">
      <t>ユウリョウキジ</t>
    </rPh>
    <phoneticPr fontId="86"/>
  </si>
  <si>
    <t>［ワシントン　１５日　ロイター］ - 米商務省が１５日発表した７月の小売売上高（季節調整済み）は前月比０．７％増加した。オンライン購入や外食の増加で押し上げられ、増加率は予想の０．４％を上回った。第３・四半期の初めに米経済の拡大が続き、景気後退（リセッション）が抑えられていることが示された。また、７月は趣味やスポーツ用品、衣料品などの売上高も増加した。米連邦準備理事会（ＦＲＢ）の積極的な利上げにもかかわらず、賃金の力強い伸びを背景に消費者が堅調を維持している様子が浮き彫りとなった。小売統計を受け、ゴールドマン・サックスのエコノミストは第３・四半期の米国内総生産（ＧＤＰ）伸び率予測を年率２．２％に引き上げた。ただ、キャピタル・エコノミクスの米国エコノミスト副主任のアンドリュー・ハンター氏は「コアインフレが急速に鈍化し続ける限り、ＦＲＢが追加利上げに踏み切るには底堅い成長のみでは不十分だろう」と述べた。前年同月比は３．２％増だった。
６月分は０．３％増と、従来の０．２％増から上方改定された。
内訳では、オンライン売上高が１．９％増と、６月の１．５％増から伸びが加速。 米アマゾン・ドット・コムが７月に開催した有料会員向けセール「プライムデー」が追い風となった公算が大きい。建材・園芸用品は０．７％増、衣料品店は１．０％増、スポーツ用品・趣味・書籍・楽器は１．５％増。
スーパーや百貨店も増加したほか、ガソリンスタンドは０．４％増だった。</t>
    <phoneticPr fontId="86"/>
  </si>
  <si>
    <t>【8月16日 Xinhua News】中国でケンタッキーフライドチキン（KFC）やピザハットなどを運営する外食大手の百勝中国控股（ヤム・チャイナ・ホールディングス）が9日に発表した2023年6月中間決算は、売上高が前年同期の48億ドル（1ドル＝約145円）から16％増（為替レートの影響を除くと24％増）の55億7千万ドル、営業利益が前年同期の2億7200万ドルの約2・5倍（同2・6倍）に当たる約6億7300万ドルだった。純利益は前年同期の1億8300万ドルの2・7倍に当たる4億8600万ドルだった。1～6月の系列店舗の売上高は前年同期比24％増え、うちKFCは24％増、ピザハットは23％増となった。増加の主因は為替レートの影響を除くと、既存店売上高の増加、新規店舗の貢献、比較対象となる前年同期の数値が一時的な営業停止の影響で低水準だったことだとした。注目すべきは、既存店舗売上高が11％増え、うちKFCが11％増、ピザハットが10％増となった点だ。営業利益が伸びた主因については、レストランの売上高の増加、コスト構造の見直しによる効果の持続、増値税（付加価値税）の加算控除額の増加を挙げ、純利益の伸びは主に営業利益が増加したためだと説明した。
　百勝中国は22年の系列店舗売上高でみると中国最大の外食企業。店舗数は23年6月30日時点で1万3千店以上に上り、中国1900以上の都市に出店している。</t>
    <phoneticPr fontId="86"/>
  </si>
  <si>
    <t>https://japanese.joins.com/JArticle/307857?servcode=A00&amp;sectcode=A10</t>
    <phoneticPr fontId="86"/>
  </si>
  <si>
    <t>韓国の今年７月の日本ビール輸入量が急増し、同月基準で過去最高になったことが分かった。７月の日本ビール輸入量は韓国のビール輸入量全体の３５．５％を占め、最も多かった。関税庁の貿易統計によると、７月の日本ビール輸入量は前年同月比２３９．０％増の７９８５トンだった。これは関連統計がある２０００年以降の同月基準で過去最高。日本に次いで中国（３１４１トン）、オランダ（２６９６トン）、ドイツ（１８８１トン）、ポーランド（１６３９トン）、アイルランド（８４３トン）、米国（６５６トン）などの順に多かった。
大型マートやコンビニエンスストアではアサヒ、サッポロ、キリンなど日本のビールがまた増えている。アサヒビールを輸入するロッテアサヒ酒類の場合、昨年の売上高は３２２億ウォン（約３５億円）と、前年比で８６．９％増えた。営業利益は３５億ウォンと黒字転換した。</t>
    <phoneticPr fontId="86"/>
  </si>
  <si>
    <t>https://news.yahoo.co.jp/articles/abb043989e167bee8e521842ae673fc5b443427e</t>
    <phoneticPr fontId="86"/>
  </si>
  <si>
    <t>オーストリアのスーパーマーケットで8日、ブラジル原産の猛毒クモが見つかり、店舗を閉鎖する騒ぎが起こった。この種のクモに噛まれると、男性陰茎が勃起状態のまま通常時に戻らない「持続勃起症」などの健康被害を引き起こす可能性があるとされている。11日付のオ・テンポ・サイトが報じている。
　この騒動は、店長が商品の陰に潜んだ、黒と赤の巨大なクモを発見したことから始まった。この体長約10センチのクモを見て恐怖で震え上がり、すぐに消防に通報した。分析した結果、このクモは非常に毒性の高いシボグモ科、またはクロドクシボグモ科に属する種類の可能性があるとことがわかった。消防署によると、ブラジル原産のこのクモは、バナナの房に隠れて入ってきた可能性があると見ている。スーパーマーケット側は駆除業者を呼び、バナナの箱を封印する措置を取った。この事件を受けて、店舗の広報担当者は「現在、営業再開に向けて、包括的な清掃と消毒を進行中である」と説明した。この種のクモは、地球上で最も危険な毒を持つクモの一つとしてギネスに認定され、低体温、かすみ目、けいれん、そして持続勃起症を引き起こす可能性があり、数時間で人間を死に至らすことさえもある。
　この場合の勃起は激痛を伴うとのことだ。米国ジョージア医科大学のロムロ・レイテ博士はこの勃起について「副作用」と説明した上で、「我々は、この生物の研究が勃起不全の治療薬の開発につながることを期待している」としている。オーストリアで話題になっているが、これは立派なブラジルの生物資源。日本では「毒と薬は紙一重」というが、これが薬品化したら経済効果は大きい。ブラジルでこそ、そのような研究が進められるべきでは。</t>
    <phoneticPr fontId="86"/>
  </si>
  <si>
    <t>中国</t>
    <rPh sb="0" eb="2">
      <t>チュウゴク</t>
    </rPh>
    <phoneticPr fontId="86"/>
  </si>
  <si>
    <t>ドイツ</t>
    <phoneticPr fontId="86"/>
  </si>
  <si>
    <t>WHO</t>
    <phoneticPr fontId="86"/>
  </si>
  <si>
    <t>米国</t>
    <rPh sb="0" eb="2">
      <t>ベイコク</t>
    </rPh>
    <phoneticPr fontId="86"/>
  </si>
  <si>
    <t>タイ</t>
    <phoneticPr fontId="86"/>
  </si>
  <si>
    <t>オーストリア</t>
    <phoneticPr fontId="86"/>
  </si>
  <si>
    <t>韓国</t>
    <rPh sb="0" eb="2">
      <t>カンコク</t>
    </rPh>
    <phoneticPr fontId="86"/>
  </si>
  <si>
    <t>台湾</t>
    <rPh sb="0" eb="2">
      <t>タイワン</t>
    </rPh>
    <phoneticPr fontId="86"/>
  </si>
  <si>
    <t>食品工場建設とデジタル現場改革(カミナシ)</t>
    <rPh sb="0" eb="4">
      <t>ショクヒンコウジョウ</t>
    </rPh>
    <rPh sb="4" eb="6">
      <t>ケンセツ</t>
    </rPh>
    <rPh sb="11" eb="13">
      <t>ゲンバ</t>
    </rPh>
    <rPh sb="13" eb="15">
      <t>カイカク</t>
    </rPh>
    <phoneticPr fontId="33"/>
  </si>
  <si>
    <t>　　　　　今週のお題　(お客様からのお申し出や、ご指摘には速やかに答えましょう!)</t>
    <rPh sb="13" eb="15">
      <t>キャクサマ</t>
    </rPh>
    <rPh sb="19" eb="20">
      <t>モウ</t>
    </rPh>
    <rPh sb="21" eb="22">
      <t>デ</t>
    </rPh>
    <rPh sb="25" eb="27">
      <t>シテキ</t>
    </rPh>
    <rPh sb="29" eb="30">
      <t>スミ</t>
    </rPh>
    <rPh sb="33" eb="34">
      <t>コタ</t>
    </rPh>
    <phoneticPr fontId="5"/>
  </si>
  <si>
    <t>　お客様からのお申し出に速やかに答えられないと苦情になります</t>
    <rPh sb="2" eb="4">
      <t>キャクサマ</t>
    </rPh>
    <rPh sb="8" eb="9">
      <t>モウ</t>
    </rPh>
    <rPh sb="10" eb="11">
      <t>デ</t>
    </rPh>
    <rPh sb="12" eb="13">
      <t>スミ</t>
    </rPh>
    <rPh sb="16" eb="17">
      <t>コタ</t>
    </rPh>
    <rPh sb="23" eb="25">
      <t>クジョウ</t>
    </rPh>
    <phoneticPr fontId="5"/>
  </si>
  <si>
    <t>杉並区保健所のHPより引用</t>
    <rPh sb="0" eb="3">
      <t>スギナミク</t>
    </rPh>
    <rPh sb="3" eb="6">
      <t>ホケンジョ</t>
    </rPh>
    <rPh sb="11" eb="13">
      <t>インヨウ</t>
    </rPh>
    <phoneticPr fontId="5"/>
  </si>
  <si>
    <r>
      <t>★東京都に寄せられる食品苦情数は年間で4,500-5,000件。そのうち半数の50%は飲食店が占めている。　　　　　　　　　　　　　　　　　　　　　　　　　　
★1/4が</t>
    </r>
    <r>
      <rPr>
        <b/>
        <sz val="12"/>
        <color rgb="FFFFFF00"/>
        <rFont val="ＭＳ Ｐゴシック"/>
        <family val="3"/>
        <charset val="128"/>
      </rPr>
      <t>体調不良に関するもの</t>
    </r>
    <r>
      <rPr>
        <b/>
        <sz val="12"/>
        <color indexed="9"/>
        <rFont val="ＭＳ Ｐゴシック"/>
        <family val="3"/>
        <charset val="128"/>
      </rPr>
      <t>で原因が不明な事例。次に多いのが</t>
    </r>
    <r>
      <rPr>
        <b/>
        <sz val="12"/>
        <color rgb="FFFFFF00"/>
        <rFont val="ＭＳ Ｐゴシック"/>
        <family val="3"/>
        <charset val="128"/>
      </rPr>
      <t>異物混入</t>
    </r>
    <r>
      <rPr>
        <b/>
        <sz val="12"/>
        <color indexed="9"/>
        <rFont val="ＭＳ Ｐゴシック"/>
        <family val="3"/>
        <charset val="128"/>
      </rPr>
      <t>である。　　　　　　　　　　　　　　　　　　　　　　　　　　　　　　
★飲食店など対面販売で、はっきりクレームをいう人は、1-2割程度であると言われる。これ以外の多くの客は、接客や施設の不具合、些細な不満について明言しない代わり簡単に次からその店に行かなくなる。　　　　　　　　　　　　　　　　　　　　　　　　　　　　　　　
★客が飲食店に不快を感じる内容としては、</t>
    </r>
    <r>
      <rPr>
        <b/>
        <sz val="12"/>
        <color indexed="13"/>
        <rFont val="ＭＳ Ｐゴシック"/>
        <family val="3"/>
        <charset val="128"/>
      </rPr>
      <t>飲食物中の異物混入、食品取扱者の清潔感の無い身支度、行動、施設内外の汚れ、破損部放置、無愛想な接客態度など</t>
    </r>
    <r>
      <rPr>
        <b/>
        <sz val="12"/>
        <color indexed="9"/>
        <rFont val="ＭＳ Ｐゴシック"/>
        <family val="3"/>
        <charset val="128"/>
      </rPr>
      <t>多岐にわたる。　                                              　　　
★お客様からの申し出やどんなに小さな問題に関しても、常にお客様に満足頂けているか、不満はないか感じ取ることが大切なことである。</t>
    </r>
    <rPh sb="90" eb="91">
      <t>カン</t>
    </rPh>
    <rPh sb="186" eb="187">
      <t>イ</t>
    </rPh>
    <rPh sb="193" eb="195">
      <t>イガイ</t>
    </rPh>
    <rPh sb="196" eb="197">
      <t>オオ</t>
    </rPh>
    <rPh sb="199" eb="200">
      <t>キャク</t>
    </rPh>
    <rPh sb="215" eb="217">
      <t>フマン</t>
    </rPh>
    <rPh sb="221" eb="223">
      <t>メイゲン</t>
    </rPh>
    <rPh sb="226" eb="227">
      <t>カ</t>
    </rPh>
    <rPh sb="229" eb="231">
      <t>カンタン</t>
    </rPh>
    <rPh sb="239" eb="240">
      <t>イ</t>
    </rPh>
    <rPh sb="279" eb="280">
      <t>キャク</t>
    </rPh>
    <rPh sb="285" eb="287">
      <t>フカイ</t>
    </rPh>
    <rPh sb="288" eb="289">
      <t>カン</t>
    </rPh>
    <rPh sb="291" eb="293">
      <t>ナイヨウ</t>
    </rPh>
    <rPh sb="298" eb="301">
      <t>インショクブツ</t>
    </rPh>
    <rPh sb="301" eb="302">
      <t>チュウ</t>
    </rPh>
    <rPh sb="305" eb="307">
      <t>コンニュウ</t>
    </rPh>
    <rPh sb="313" eb="314">
      <t>シャ</t>
    </rPh>
    <rPh sb="315" eb="318">
      <t>セイケツカン</t>
    </rPh>
    <rPh sb="319" eb="320">
      <t>ナ</t>
    </rPh>
    <rPh sb="321" eb="324">
      <t>ミジタク</t>
    </rPh>
    <rPh sb="325" eb="327">
      <t>コウドウ</t>
    </rPh>
    <rPh sb="330" eb="331">
      <t>ナイ</t>
    </rPh>
    <rPh sb="331" eb="332">
      <t>ガイ</t>
    </rPh>
    <rPh sb="352" eb="354">
      <t>タキ</t>
    </rPh>
    <rPh sb="412" eb="414">
      <t>キャクサマ</t>
    </rPh>
    <rPh sb="417" eb="418">
      <t>モウ</t>
    </rPh>
    <rPh sb="419" eb="420">
      <t>デ</t>
    </rPh>
    <rPh sb="425" eb="426">
      <t>チイ</t>
    </rPh>
    <rPh sb="428" eb="430">
      <t>モンダイ</t>
    </rPh>
    <rPh sb="431" eb="432">
      <t>カン</t>
    </rPh>
    <rPh sb="436" eb="437">
      <t>ツネ</t>
    </rPh>
    <rPh sb="439" eb="441">
      <t>キャクサマ</t>
    </rPh>
    <rPh sb="442" eb="444">
      <t>マンゾク</t>
    </rPh>
    <rPh sb="444" eb="445">
      <t>イタダ</t>
    </rPh>
    <rPh sb="451" eb="453">
      <t>フマン</t>
    </rPh>
    <rPh sb="457" eb="458">
      <t>カン</t>
    </rPh>
    <rPh sb="459" eb="460">
      <t>ト</t>
    </rPh>
    <rPh sb="464" eb="466">
      <t>タイセツ</t>
    </rPh>
    <phoneticPr fontId="5"/>
  </si>
  <si>
    <t>https://www.city.suginami.tokyo.jp/guide/kenko/shokuhin/1004830.html</t>
    <phoneticPr fontId="86"/>
  </si>
  <si>
    <t xml:space="preserve">
★お客様からのお申し出や、ご指摘に対しては速やかに、適切にお答えしましょう　!　　　　　　　　　　　　　　　　　　　
この対応を間違えると、クレームやお店のマイナスイメージにつながってしまいます。　　　　　　　　　　　　　　　　　　　　　　　　　　　　　　　　　　　　速やかに責任者に取り次ぎ、適切に対応しましょう。       </t>
    <rPh sb="3" eb="5">
      <t>キャクサマ</t>
    </rPh>
    <rPh sb="9" eb="10">
      <t>モウ</t>
    </rPh>
    <rPh sb="11" eb="12">
      <t>デ</t>
    </rPh>
    <rPh sb="15" eb="17">
      <t>シテキ</t>
    </rPh>
    <rPh sb="18" eb="19">
      <t>タイ</t>
    </rPh>
    <rPh sb="22" eb="23">
      <t>スミ</t>
    </rPh>
    <rPh sb="27" eb="29">
      <t>テキセツ</t>
    </rPh>
    <rPh sb="31" eb="32">
      <t>コタ</t>
    </rPh>
    <rPh sb="62" eb="64">
      <t>タイオウ</t>
    </rPh>
    <rPh sb="65" eb="67">
      <t>マチガ</t>
    </rPh>
    <rPh sb="77" eb="78">
      <t>ミセ</t>
    </rPh>
    <rPh sb="135" eb="136">
      <t>スミ</t>
    </rPh>
    <rPh sb="139" eb="141">
      <t>セキニン</t>
    </rPh>
    <rPh sb="141" eb="142">
      <t>モノ</t>
    </rPh>
    <rPh sb="143" eb="144">
      <t>ト</t>
    </rPh>
    <rPh sb="145" eb="146">
      <t>ツ</t>
    </rPh>
    <rPh sb="148" eb="150">
      <t>テキセツ</t>
    </rPh>
    <rPh sb="151" eb="153">
      <t>タイオウ</t>
    </rPh>
    <phoneticPr fontId="5"/>
  </si>
  <si>
    <t>DHAなど含む機能性表示食品88点中80点が撤回意向 根拠に疑い</t>
    <phoneticPr fontId="16"/>
  </si>
  <si>
    <t>2023年第30週</t>
    <phoneticPr fontId="86"/>
  </si>
  <si>
    <r>
      <t xml:space="preserve">対前週
</t>
    </r>
    <r>
      <rPr>
        <b/>
        <sz val="11"/>
        <color rgb="FFFF0000"/>
        <rFont val="ＭＳ Ｐゴシック"/>
        <family val="3"/>
        <charset val="128"/>
      </rPr>
      <t>インフルエンザ 　3.1</t>
    </r>
    <r>
      <rPr>
        <b/>
        <sz val="14"/>
        <color rgb="FFFF0000"/>
        <rFont val="ＭＳ Ｐゴシック"/>
        <family val="3"/>
        <charset val="128"/>
      </rPr>
      <t>%増加</t>
    </r>
    <r>
      <rPr>
        <b/>
        <sz val="11"/>
        <rFont val="ＭＳ Ｐゴシック"/>
        <family val="3"/>
        <charset val="128"/>
      </rPr>
      <t xml:space="preserve">
</t>
    </r>
    <r>
      <rPr>
        <b/>
        <sz val="14"/>
        <color rgb="FFFF0000"/>
        <rFont val="ＭＳ Ｐゴシック"/>
        <family val="3"/>
        <charset val="128"/>
      </rPr>
      <t>新型コロナウイルス  45.0%増加　</t>
    </r>
    <rPh sb="0" eb="3">
      <t>タイゼンシュウ</t>
    </rPh>
    <rPh sb="17" eb="19">
      <t>ゾウカ</t>
    </rPh>
    <rPh sb="20" eb="22">
      <t>シンガタ</t>
    </rPh>
    <rPh sb="36" eb="38">
      <t>ゾウカ</t>
    </rPh>
    <phoneticPr fontId="8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</si>
</sst>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s>
  <fonts count="183">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2"/>
      <color rgb="FFFF0000"/>
      <name val="ＭＳ Ｐゴシック"/>
      <family val="3"/>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b/>
      <sz val="12"/>
      <color rgb="FFFF0000"/>
      <name val="メイリオ"/>
      <family val="3"/>
      <charset val="128"/>
    </font>
    <font>
      <sz val="11"/>
      <color rgb="FFFF0000"/>
      <name val="ＭＳ Ｐゴシック"/>
      <family val="3"/>
      <charset val="128"/>
    </font>
    <font>
      <b/>
      <sz val="14"/>
      <color theme="4"/>
      <name val="ＭＳ Ｐゴシック"/>
      <family val="3"/>
      <charset val="128"/>
    </font>
    <font>
      <sz val="11"/>
      <color theme="1"/>
      <name val="Meiryo"/>
      <family val="3"/>
      <charset val="128"/>
    </font>
    <font>
      <sz val="6"/>
      <name val="ＭＳ Ｐゴシック"/>
      <family val="3"/>
      <charset val="128"/>
      <scheme val="minor"/>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0"/>
      <color theme="0"/>
      <name val="ＭＳ Ｐゴシック"/>
      <family val="3"/>
      <charset val="128"/>
    </font>
    <font>
      <b/>
      <u/>
      <sz val="12"/>
      <color theme="0"/>
      <name val="ＭＳ Ｐゴシック"/>
      <family val="3"/>
      <charset val="128"/>
    </font>
    <font>
      <b/>
      <sz val="12"/>
      <name val="ＭＳ Ｐゴシック"/>
      <family val="3"/>
      <charset val="128"/>
      <scheme val="minor"/>
    </font>
    <font>
      <b/>
      <sz val="11"/>
      <color theme="1"/>
      <name val="ＭＳ Ｐゴシック"/>
      <family val="3"/>
      <charset val="128"/>
    </font>
    <font>
      <sz val="11"/>
      <color rgb="FF000000"/>
      <name val="ＭＳ Ｐゴシック"/>
      <family val="3"/>
      <charset val="128"/>
    </font>
    <font>
      <b/>
      <sz val="20"/>
      <color indexed="8"/>
      <name val="メイリオ"/>
      <family val="3"/>
      <charset val="128"/>
    </font>
    <font>
      <sz val="11"/>
      <color theme="1"/>
      <name val="ＭＳ Ｐゴシック"/>
      <family val="3"/>
      <charset val="128"/>
      <scheme val="major"/>
    </font>
    <font>
      <sz val="11"/>
      <name val="ＭＳ Ｐゴシック"/>
      <family val="3"/>
      <charset val="128"/>
      <scheme val="major"/>
    </font>
    <font>
      <b/>
      <sz val="11"/>
      <name val="游ゴシック"/>
      <family val="3"/>
      <charset val="128"/>
    </font>
    <font>
      <b/>
      <sz val="11"/>
      <color theme="1"/>
      <name val="游ゴシック"/>
      <family val="3"/>
      <charset val="128"/>
    </font>
    <font>
      <b/>
      <sz val="9"/>
      <color rgb="FFFF0000"/>
      <name val="ＭＳ Ｐゴシック"/>
      <family val="3"/>
      <charset val="128"/>
    </font>
    <font>
      <b/>
      <sz val="14"/>
      <color theme="1"/>
      <name val="ＭＳ Ｐゴシック"/>
      <family val="3"/>
      <charset val="128"/>
      <scheme val="minor"/>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sz val="11"/>
      <name val="ＪＳＰゴシック"/>
      <family val="3"/>
      <charset val="128"/>
    </font>
    <font>
      <sz val="12"/>
      <name val="ＪＳＰゴシック"/>
      <family val="3"/>
      <charset val="128"/>
    </font>
    <font>
      <sz val="14"/>
      <name val="ＭＳ Ｐゴシック"/>
      <family val="3"/>
      <charset val="128"/>
      <scheme val="minor"/>
    </font>
    <font>
      <b/>
      <sz val="9"/>
      <name val="ＭＳ Ｐゴシック"/>
      <family val="3"/>
      <charset val="128"/>
    </font>
    <font>
      <b/>
      <sz val="11"/>
      <name val="ＭＳ Ｐゴシック"/>
      <family val="3"/>
      <charset val="128"/>
      <scheme val="minor"/>
    </font>
    <font>
      <b/>
      <sz val="16"/>
      <name val="游ゴシック"/>
      <family val="3"/>
      <charset val="128"/>
    </font>
    <font>
      <b/>
      <sz val="16"/>
      <color indexed="18"/>
      <name val="游ゴシック"/>
      <family val="3"/>
      <charset val="128"/>
    </font>
    <font>
      <b/>
      <sz val="20"/>
      <color rgb="FF000000"/>
      <name val="ＭＳ Ｐゴシック"/>
      <family val="3"/>
      <charset val="128"/>
    </font>
    <font>
      <b/>
      <sz val="14"/>
      <name val="ＭＳ Ｐゴシック"/>
      <family val="3"/>
      <charset val="128"/>
      <scheme val="minor"/>
    </font>
    <font>
      <b/>
      <u/>
      <sz val="14"/>
      <name val="ＭＳ Ｐゴシック"/>
      <family val="3"/>
      <charset val="128"/>
    </font>
    <font>
      <b/>
      <sz val="10"/>
      <color indexed="10"/>
      <name val="ＭＳ Ｐゴシック"/>
      <family val="3"/>
      <charset val="128"/>
    </font>
    <font>
      <b/>
      <sz val="20"/>
      <color rgb="FF333333"/>
      <name val="ＭＳ Ｐゴシック"/>
      <family val="3"/>
      <charset val="128"/>
      <scheme val="minor"/>
    </font>
    <font>
      <b/>
      <sz val="8"/>
      <color rgb="FFFF0000"/>
      <name val="メイリオ"/>
      <family val="3"/>
      <charset val="128"/>
    </font>
    <font>
      <b/>
      <sz val="8"/>
      <color rgb="FFFF0000"/>
      <name val="ＭＳ Ｐゴシック"/>
      <family val="3"/>
      <charset val="128"/>
    </font>
    <font>
      <sz val="11"/>
      <color theme="3"/>
      <name val="ＭＳ Ｐゴシック"/>
      <family val="3"/>
      <charset val="128"/>
      <scheme val="minor"/>
    </font>
    <font>
      <sz val="14"/>
      <color rgb="FF333333"/>
      <name val="メイリオ"/>
      <family val="3"/>
      <charset val="128"/>
    </font>
    <font>
      <sz val="10"/>
      <color rgb="FFFFC000"/>
      <name val="ＭＳ Ｐゴシック"/>
      <family val="3"/>
      <charset val="128"/>
    </font>
    <font>
      <sz val="10"/>
      <color theme="5" tint="0.39997558519241921"/>
      <name val="ＭＳ Ｐゴシック"/>
      <family val="3"/>
      <charset val="128"/>
    </font>
    <font>
      <sz val="10"/>
      <color theme="0" tint="-0.14999847407452621"/>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0"/>
      <name val="ＭＳ Ｐゴシック"/>
      <family val="3"/>
      <charset val="128"/>
    </font>
    <font>
      <b/>
      <sz val="18"/>
      <color theme="1"/>
      <name val="ＭＳ Ｐゴシック"/>
      <family val="3"/>
      <charset val="128"/>
      <scheme val="minor"/>
    </font>
    <font>
      <sz val="10"/>
      <color rgb="FF6EF729"/>
      <name val="ＭＳ Ｐゴシック"/>
      <family val="3"/>
      <charset val="128"/>
    </font>
    <font>
      <sz val="9"/>
      <name val="Meiryo UI"/>
      <family val="3"/>
      <charset val="128"/>
    </font>
    <font>
      <sz val="9"/>
      <color theme="1"/>
      <name val="Meiryo"/>
      <family val="3"/>
      <charset val="128"/>
    </font>
    <font>
      <b/>
      <sz val="14"/>
      <name val="游ゴシック"/>
      <family val="3"/>
      <charset val="128"/>
    </font>
    <font>
      <b/>
      <sz val="14"/>
      <color theme="1"/>
      <name val="游ゴシック"/>
      <family val="3"/>
      <charset val="128"/>
    </font>
    <font>
      <b/>
      <sz val="14"/>
      <color rgb="FF000000"/>
      <name val="游ゴシック"/>
      <family val="3"/>
      <charset val="128"/>
    </font>
    <font>
      <b/>
      <sz val="16"/>
      <color rgb="FF333333"/>
      <name val="游ゴシック"/>
      <family val="3"/>
      <charset val="128"/>
    </font>
    <font>
      <sz val="14"/>
      <color rgb="FF000000"/>
      <name val="Meiryo"/>
      <family val="3"/>
      <charset val="128"/>
    </font>
    <font>
      <sz val="14"/>
      <color theme="1"/>
      <name val="ＭＳ Ｐゴシック"/>
      <family val="3"/>
      <charset val="128"/>
      <scheme val="minor"/>
    </font>
    <font>
      <b/>
      <sz val="19.5"/>
      <name val="ＭＳ Ｐゴシック"/>
      <family val="3"/>
      <charset val="128"/>
    </font>
    <font>
      <sz val="14"/>
      <color theme="3"/>
      <name val="ＭＳ Ｐゴシック"/>
      <family val="3"/>
      <charset val="128"/>
      <scheme val="minor"/>
    </font>
    <font>
      <b/>
      <sz val="20"/>
      <color theme="3"/>
      <name val="ＭＳ Ｐゴシック"/>
      <family val="3"/>
      <charset val="128"/>
      <scheme val="minor"/>
    </font>
    <font>
      <sz val="20"/>
      <color theme="3"/>
      <name val="ＭＳ Ｐゴシック"/>
      <family val="3"/>
      <charset val="128"/>
      <scheme val="minor"/>
    </font>
    <font>
      <b/>
      <sz val="20"/>
      <color rgb="FFFF0000"/>
      <name val="ＭＳ Ｐゴシック"/>
      <family val="3"/>
      <charset val="128"/>
      <scheme val="minor"/>
    </font>
    <font>
      <sz val="20"/>
      <color rgb="FFFF0000"/>
      <name val="ＭＳ Ｐゴシック"/>
      <family val="3"/>
      <charset val="128"/>
      <scheme val="minor"/>
    </font>
    <font>
      <b/>
      <sz val="14"/>
      <color rgb="FFFF0000"/>
      <name val="ＭＳ Ｐゴシック"/>
      <family val="3"/>
      <charset val="128"/>
      <scheme val="minor"/>
    </font>
    <font>
      <b/>
      <sz val="19"/>
      <name val="ＭＳ Ｐゴシック"/>
      <family val="3"/>
      <charset val="128"/>
    </font>
    <font>
      <b/>
      <sz val="18"/>
      <color rgb="FF333333"/>
      <name val="メイリオ"/>
      <family val="3"/>
      <charset val="128"/>
    </font>
    <font>
      <b/>
      <sz val="14"/>
      <color rgb="FF454545"/>
      <name val="游ゴシック"/>
      <family val="3"/>
      <charset val="128"/>
    </font>
    <font>
      <sz val="19"/>
      <color rgb="FF000000"/>
      <name val="ＭＳ Ｐゴシック"/>
      <family val="3"/>
      <charset val="128"/>
    </font>
    <font>
      <b/>
      <sz val="14"/>
      <color indexed="18"/>
      <name val="游ゴシック"/>
      <family val="3"/>
      <charset val="128"/>
    </font>
    <font>
      <b/>
      <sz val="9"/>
      <color indexed="81"/>
      <name val="ＭＳ Ｐゴシック"/>
      <family val="3"/>
      <charset val="128"/>
    </font>
    <font>
      <sz val="9"/>
      <color indexed="81"/>
      <name val="ＭＳ Ｐゴシック"/>
      <family val="3"/>
      <charset val="128"/>
    </font>
    <font>
      <b/>
      <sz val="12"/>
      <name val="游ゴシック"/>
      <family val="3"/>
      <charset val="128"/>
    </font>
    <font>
      <b/>
      <sz val="15"/>
      <color indexed="8"/>
      <name val="ＭＳ Ｐゴシック"/>
      <family val="3"/>
      <charset val="128"/>
    </font>
    <font>
      <b/>
      <sz val="14"/>
      <color rgb="FFFF0000"/>
      <name val="ＭＳ Ｐゴシック"/>
      <family val="3"/>
      <charset val="128"/>
    </font>
    <font>
      <b/>
      <sz val="12"/>
      <color indexed="18"/>
      <name val="游ゴシック"/>
      <family val="3"/>
      <charset val="128"/>
    </font>
    <font>
      <sz val="20"/>
      <color indexed="9"/>
      <name val="ＭＳ Ｐゴシック"/>
      <family val="3"/>
      <charset val="128"/>
    </font>
    <font>
      <sz val="14"/>
      <color indexed="63"/>
      <name val="Arial"/>
      <family val="2"/>
    </font>
    <font>
      <sz val="12"/>
      <color indexed="9"/>
      <name val="ＭＳ Ｐゴシック"/>
      <family val="3"/>
      <charset val="128"/>
    </font>
    <font>
      <b/>
      <sz val="19"/>
      <color theme="1"/>
      <name val="ＭＳ Ｐゴシック"/>
      <family val="3"/>
      <charset val="128"/>
    </font>
    <font>
      <b/>
      <sz val="19"/>
      <color rgb="FF000000"/>
      <name val="ＭＳ Ｐゴシック"/>
      <family val="2"/>
      <charset val="128"/>
    </font>
    <font>
      <b/>
      <sz val="20"/>
      <color rgb="FF333333"/>
      <name val="メイリオ"/>
      <family val="3"/>
      <charset val="128"/>
    </font>
    <font>
      <sz val="8.8000000000000007"/>
      <color indexed="23"/>
      <name val="ＭＳ Ｐゴシック"/>
      <family val="3"/>
      <charset val="128"/>
    </font>
    <font>
      <b/>
      <sz val="13"/>
      <color indexed="9"/>
      <name val="ＭＳ Ｐゴシック"/>
      <family val="3"/>
      <charset val="128"/>
    </font>
    <font>
      <sz val="13"/>
      <color indexed="9"/>
      <name val="ＭＳ Ｐゴシック"/>
      <family val="3"/>
      <charset val="128"/>
    </font>
    <font>
      <sz val="10"/>
      <name val="Arial"/>
      <family val="2"/>
    </font>
    <font>
      <b/>
      <sz val="13"/>
      <color indexed="53"/>
      <name val="ＭＳ Ｐゴシック"/>
      <family val="3"/>
      <charset val="128"/>
    </font>
    <font>
      <sz val="13"/>
      <name val="ＭＳ Ｐゴシック"/>
      <family val="3"/>
      <charset val="128"/>
    </font>
    <font>
      <b/>
      <sz val="10"/>
      <color indexed="9"/>
      <name val="ＭＳ Ｐゴシック"/>
      <family val="3"/>
      <charset val="128"/>
    </font>
    <font>
      <sz val="10"/>
      <color indexed="9"/>
      <name val="ＭＳ Ｐゴシック"/>
      <family val="3"/>
      <charset val="128"/>
    </font>
    <font>
      <b/>
      <sz val="12"/>
      <color rgb="FFFFFF00"/>
      <name val="ＭＳ Ｐゴシック"/>
      <family val="3"/>
      <charset val="128"/>
    </font>
    <font>
      <b/>
      <sz val="12"/>
      <color indexed="13"/>
      <name val="ＭＳ Ｐゴシック"/>
      <family val="3"/>
      <charset val="128"/>
    </font>
    <font>
      <b/>
      <u/>
      <sz val="11"/>
      <name val="ＭＳ Ｐゴシック"/>
      <family val="3"/>
      <charset val="128"/>
    </font>
    <font>
      <b/>
      <sz val="13"/>
      <name val="ＭＳ Ｐゴシック"/>
      <family val="3"/>
      <charset val="128"/>
    </font>
  </fonts>
  <fills count="50">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2"/>
        <bgColor indexed="64"/>
      </patternFill>
    </fill>
    <fill>
      <patternFill patternType="solid">
        <fgColor rgb="FFFFCC99"/>
        <bgColor indexed="64"/>
      </patternFill>
    </fill>
    <fill>
      <patternFill patternType="solid">
        <fgColor theme="5" tint="0.79998168889431442"/>
        <bgColor indexed="64"/>
      </patternFill>
    </fill>
    <fill>
      <patternFill patternType="solid">
        <fgColor rgb="FFFAFEC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rgb="FFD4FDC3"/>
        <bgColor indexed="64"/>
      </patternFill>
    </fill>
    <fill>
      <patternFill patternType="solid">
        <fgColor rgb="FF6DDDF7"/>
        <bgColor indexed="64"/>
      </patternFill>
    </fill>
    <fill>
      <patternFill patternType="solid">
        <fgColor indexed="12"/>
        <bgColor indexed="64"/>
      </patternFill>
    </fill>
    <fill>
      <patternFill patternType="solid">
        <fgColor indexed="45"/>
        <bgColor indexed="64"/>
      </patternFill>
    </fill>
    <fill>
      <patternFill patternType="solid">
        <fgColor rgb="FFDFEAFF"/>
        <bgColor indexed="64"/>
      </patternFill>
    </fill>
    <fill>
      <patternFill patternType="solid">
        <fgColor theme="7" tint="0.59999389629810485"/>
        <bgColor indexed="64"/>
      </patternFill>
    </fill>
    <fill>
      <patternFill patternType="solid">
        <fgColor indexed="60"/>
        <bgColor indexed="64"/>
      </patternFill>
    </fill>
    <fill>
      <patternFill patternType="solid">
        <fgColor indexed="52"/>
        <bgColor indexed="64"/>
      </patternFill>
    </fill>
    <fill>
      <patternFill patternType="solid">
        <fgColor rgb="FFFF9900"/>
        <bgColor indexed="64"/>
      </patternFill>
    </fill>
    <fill>
      <patternFill patternType="solid">
        <fgColor indexed="48"/>
        <bgColor indexed="64"/>
      </patternFill>
    </fill>
    <fill>
      <patternFill patternType="solid">
        <fgColor indexed="31"/>
        <bgColor indexed="64"/>
      </patternFill>
    </fill>
  </fills>
  <borders count="250">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medium">
        <color indexed="23"/>
      </left>
      <right/>
      <top/>
      <bottom style="medium">
        <color indexed="55"/>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style="thick">
        <color indexed="12"/>
      </left>
      <right style="medium">
        <color indexed="12"/>
      </right>
      <top style="medium">
        <color indexed="12"/>
      </top>
      <bottom/>
      <diagonal/>
    </border>
    <border>
      <left style="thick">
        <color indexed="12"/>
      </left>
      <right style="medium">
        <color indexed="12"/>
      </right>
      <top/>
      <bottom style="medium">
        <color indexed="12"/>
      </bottom>
      <diagonal/>
    </border>
    <border>
      <left style="thick">
        <color indexed="12"/>
      </left>
      <right style="medium">
        <color indexed="12"/>
      </right>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ck">
        <color indexed="12"/>
      </right>
      <top style="thin">
        <color indexed="12"/>
      </top>
      <bottom style="thick">
        <color indexed="1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12"/>
      </top>
      <bottom style="thick">
        <color indexed="12"/>
      </bottom>
      <diagonal/>
    </border>
    <border>
      <left style="medium">
        <color indexed="12"/>
      </left>
      <right/>
      <top style="thin">
        <color indexed="12"/>
      </top>
      <bottom style="medium">
        <color indexed="12"/>
      </bottom>
      <diagonal/>
    </border>
    <border>
      <left style="thick">
        <color indexed="12"/>
      </left>
      <right style="medium">
        <color auto="1"/>
      </right>
      <top style="thick">
        <color indexed="12"/>
      </top>
      <bottom/>
      <diagonal/>
    </border>
    <border>
      <left style="thick">
        <color indexed="12"/>
      </left>
      <right style="medium">
        <color auto="1"/>
      </right>
      <top/>
      <bottom/>
      <diagonal/>
    </border>
    <border>
      <left style="thick">
        <color indexed="12"/>
      </left>
      <right style="medium">
        <color auto="1"/>
      </right>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thick">
        <color indexed="12"/>
      </left>
      <right style="medium">
        <color indexed="12"/>
      </right>
      <top style="thick">
        <color indexed="12"/>
      </top>
      <bottom style="thin">
        <color indexed="12"/>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thick">
        <color indexed="12"/>
      </left>
      <right/>
      <top style="thin">
        <color indexed="12"/>
      </top>
      <bottom style="thick">
        <color indexed="12"/>
      </bottom>
      <diagonal/>
    </border>
    <border>
      <left style="medium">
        <color indexed="12"/>
      </left>
      <right style="thick">
        <color indexed="12"/>
      </right>
      <top/>
      <bottom style="thick">
        <color indexed="1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style="thin">
        <color indexed="12"/>
      </bottom>
      <diagonal/>
    </border>
    <border>
      <left style="medium">
        <color indexed="12"/>
      </left>
      <right/>
      <top style="thin">
        <color indexed="12"/>
      </top>
      <bottom style="thin">
        <color indexed="12"/>
      </bottom>
      <diagonal/>
    </border>
    <border>
      <left style="medium">
        <color indexed="23"/>
      </left>
      <right style="medium">
        <color indexed="12"/>
      </right>
      <top/>
      <bottom style="medium">
        <color indexed="23"/>
      </bottom>
      <diagonal/>
    </border>
    <border>
      <left/>
      <right style="medium">
        <color indexed="23"/>
      </right>
      <top/>
      <bottom/>
      <diagonal/>
    </border>
    <border>
      <left style="medium">
        <color theme="1" tint="4.9989318521683403E-2"/>
      </left>
      <right/>
      <top style="medium">
        <color indexed="23"/>
      </top>
      <bottom style="medium">
        <color indexed="23"/>
      </bottom>
      <diagonal/>
    </border>
    <border>
      <left style="medium">
        <color auto="1"/>
      </left>
      <right style="medium">
        <color auto="1"/>
      </right>
      <top style="medium">
        <color auto="1"/>
      </top>
      <bottom style="medium">
        <color auto="1"/>
      </bottom>
      <diagonal/>
    </border>
    <border>
      <left style="medium">
        <color theme="0" tint="-0.499984740745262"/>
      </left>
      <right style="medium">
        <color theme="0" tint="-0.499984740745262"/>
      </right>
      <top/>
      <bottom style="medium">
        <color theme="0" tint="-0.499984740745262"/>
      </bottom>
      <diagonal/>
    </border>
    <border>
      <left style="thick">
        <color indexed="23"/>
      </left>
      <right style="thin">
        <color indexed="23"/>
      </right>
      <top style="thin">
        <color indexed="23"/>
      </top>
      <bottom style="thin">
        <color indexed="23"/>
      </bottom>
      <diagonal/>
    </border>
    <border>
      <left/>
      <right style="medium">
        <color indexed="12"/>
      </right>
      <top style="thin">
        <color indexed="12"/>
      </top>
      <bottom style="medium">
        <color indexed="12"/>
      </bottom>
      <diagonal/>
    </border>
    <border>
      <left/>
      <right/>
      <top style="medium">
        <color indexed="12"/>
      </top>
      <bottom style="medium">
        <color indexed="16"/>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rgb="FF888888"/>
      </left>
      <right style="medium">
        <color rgb="FF888888"/>
      </right>
      <top style="medium">
        <color rgb="FF888888"/>
      </top>
      <bottom/>
      <diagonal/>
    </border>
    <border>
      <left/>
      <right style="medium">
        <color indexed="12"/>
      </right>
      <top style="thin">
        <color indexed="12"/>
      </top>
      <bottom/>
      <diagonal/>
    </border>
    <border>
      <left style="thick">
        <color indexed="12"/>
      </left>
      <right style="medium">
        <color indexed="12"/>
      </right>
      <top style="thick">
        <color indexed="12"/>
      </top>
      <bottom style="thick">
        <color indexed="12"/>
      </bottom>
      <diagonal/>
    </border>
    <border>
      <left style="medium">
        <color indexed="64"/>
      </left>
      <right style="medium">
        <color indexed="64"/>
      </right>
      <top/>
      <bottom/>
      <diagonal/>
    </border>
    <border>
      <left style="thin">
        <color auto="1"/>
      </left>
      <right/>
      <top style="thin">
        <color indexed="64"/>
      </top>
      <bottom style="medium">
        <color indexed="64"/>
      </bottom>
      <diagonal/>
    </border>
    <border>
      <left style="thin">
        <color auto="1"/>
      </left>
      <right/>
      <top/>
      <bottom style="thin">
        <color auto="1"/>
      </bottom>
      <diagonal/>
    </border>
    <border>
      <left style="medium">
        <color rgb="FF888888"/>
      </left>
      <right style="thick">
        <color indexed="23"/>
      </right>
      <top style="medium">
        <color rgb="FF888888"/>
      </top>
      <bottom style="medium">
        <color indexed="23"/>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medium">
        <color auto="1"/>
      </top>
      <bottom style="medium">
        <color auto="1"/>
      </bottom>
      <diagonal/>
    </border>
    <border>
      <left style="medium">
        <color indexed="23"/>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indexed="12"/>
      </left>
      <right style="medium">
        <color indexed="12"/>
      </right>
      <top style="thin">
        <color indexed="12"/>
      </top>
      <bottom style="thick">
        <color indexed="12"/>
      </bottom>
      <diagonal/>
    </border>
    <border>
      <left style="medium">
        <color indexed="12"/>
      </left>
      <right style="thick">
        <color indexed="12"/>
      </right>
      <top/>
      <bottom style="medium">
        <color indexed="12"/>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right style="medium">
        <color indexed="12"/>
      </right>
      <top style="thin">
        <color indexed="12"/>
      </top>
      <bottom style="thick">
        <color indexed="12"/>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indexed="12"/>
      </left>
      <right/>
      <top style="thin">
        <color indexed="12"/>
      </top>
      <bottom/>
      <diagonal/>
    </border>
    <border>
      <left style="medium">
        <color theme="3"/>
      </left>
      <right style="medium">
        <color theme="3"/>
      </right>
      <top style="medium">
        <color theme="3"/>
      </top>
      <bottom style="thin">
        <color theme="3"/>
      </bottom>
      <diagonal/>
    </border>
    <border>
      <left style="medium">
        <color theme="3"/>
      </left>
      <right style="medium">
        <color theme="3"/>
      </right>
      <top style="thin">
        <color theme="3"/>
      </top>
      <bottom style="thin">
        <color theme="3"/>
      </bottom>
      <diagonal/>
    </border>
    <border>
      <left style="medium">
        <color theme="3"/>
      </left>
      <right style="medium">
        <color theme="3"/>
      </right>
      <top style="thin">
        <color theme="3"/>
      </top>
      <bottom style="medium">
        <color theme="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auto="1"/>
      </bottom>
      <diagonal/>
    </border>
    <border>
      <left/>
      <right style="thick">
        <color auto="1"/>
      </right>
      <top/>
      <bottom style="thick">
        <color auto="1"/>
      </bottom>
      <diagonal/>
    </border>
    <border>
      <left/>
      <right/>
      <top style="thick">
        <color auto="1"/>
      </top>
      <bottom/>
      <diagonal/>
    </border>
    <border>
      <left/>
      <right style="thick">
        <color auto="1"/>
      </right>
      <top style="thick">
        <color auto="1"/>
      </top>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13" fillId="0" borderId="0"/>
    <xf numFmtId="0" fontId="114" fillId="0" borderId="0" applyNumberFormat="0" applyFill="0" applyBorder="0" applyAlignment="0" applyProtection="0"/>
    <xf numFmtId="0" fontId="113" fillId="0" borderId="0"/>
  </cellStyleXfs>
  <cellXfs count="756">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6" fillId="5"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5"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5" borderId="12" xfId="2" applyFont="1" applyFill="1" applyBorder="1" applyAlignment="1">
      <alignment horizontal="center" vertical="center"/>
    </xf>
    <xf numFmtId="0" fontId="23" fillId="5" borderId="7" xfId="2" applyFont="1" applyFill="1" applyBorder="1" applyAlignment="1">
      <alignment horizontal="center" vertical="center"/>
    </xf>
    <xf numFmtId="0" fontId="23" fillId="0" borderId="12" xfId="2" applyFont="1" applyBorder="1" applyAlignment="1">
      <alignment horizontal="center" vertical="center"/>
    </xf>
    <xf numFmtId="0" fontId="6" fillId="2" borderId="8" xfId="2" applyFill="1" applyBorder="1" applyAlignment="1">
      <alignment horizontal="center" vertical="center" wrapText="1"/>
    </xf>
    <xf numFmtId="0" fontId="23" fillId="5" borderId="14" xfId="2" applyFont="1" applyFill="1" applyBorder="1" applyAlignment="1">
      <alignment horizontal="center" vertical="center"/>
    </xf>
    <xf numFmtId="177" fontId="17" fillId="5" borderId="15" xfId="2" applyNumberFormat="1" applyFont="1" applyFill="1" applyBorder="1" applyAlignment="1">
      <alignment horizontal="center" vertical="center" wrapText="1"/>
    </xf>
    <xf numFmtId="0" fontId="23" fillId="5" borderId="9" xfId="2" applyFont="1" applyFill="1" applyBorder="1" applyAlignment="1">
      <alignment horizontal="center" vertical="center"/>
    </xf>
    <xf numFmtId="0" fontId="6" fillId="5" borderId="14" xfId="2" applyFill="1" applyBorder="1">
      <alignment vertical="center"/>
    </xf>
    <xf numFmtId="0" fontId="6" fillId="5" borderId="15" xfId="2" applyFill="1" applyBorder="1">
      <alignment vertical="center"/>
    </xf>
    <xf numFmtId="0" fontId="6" fillId="5" borderId="9" xfId="2" applyFill="1" applyBorder="1">
      <alignment vertical="center"/>
    </xf>
    <xf numFmtId="0" fontId="6" fillId="5" borderId="16" xfId="2" applyFill="1" applyBorder="1">
      <alignment vertical="center"/>
    </xf>
    <xf numFmtId="0" fontId="6" fillId="5" borderId="4" xfId="2" applyFill="1" applyBorder="1">
      <alignment vertical="center"/>
    </xf>
    <xf numFmtId="0" fontId="6" fillId="0" borderId="16" xfId="2" applyBorder="1">
      <alignment vertical="center"/>
    </xf>
    <xf numFmtId="0" fontId="6" fillId="5" borderId="18" xfId="2" applyFill="1" applyBorder="1">
      <alignment vertical="center"/>
    </xf>
    <xf numFmtId="0" fontId="6" fillId="5" borderId="19" xfId="2" applyFill="1" applyBorder="1">
      <alignment vertical="center"/>
    </xf>
    <xf numFmtId="0" fontId="6" fillId="5" borderId="20" xfId="2" applyFill="1" applyBorder="1">
      <alignment vertical="center"/>
    </xf>
    <xf numFmtId="0" fontId="6" fillId="0" borderId="21" xfId="2"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18" fillId="3" borderId="25" xfId="2" applyFont="1" applyFill="1" applyBorder="1" applyAlignment="1">
      <alignment horizontal="center" vertical="center" wrapText="1"/>
    </xf>
    <xf numFmtId="0" fontId="25" fillId="0" borderId="0" xfId="2" applyFont="1">
      <alignment vertical="center"/>
    </xf>
    <xf numFmtId="0" fontId="9" fillId="5" borderId="0" xfId="2" applyFont="1" applyFill="1" applyAlignment="1">
      <alignment horizontal="center" vertical="center" wrapText="1"/>
    </xf>
    <xf numFmtId="14" fontId="9" fillId="5" borderId="0" xfId="2" applyNumberFormat="1" applyFont="1" applyFill="1" applyAlignment="1">
      <alignment horizontal="center" vertical="center"/>
    </xf>
    <xf numFmtId="14" fontId="26" fillId="5"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5" borderId="0" xfId="1" applyFill="1" applyAlignment="1" applyProtection="1">
      <alignment vertical="center" wrapText="1"/>
    </xf>
    <xf numFmtId="0" fontId="10" fillId="2" borderId="32" xfId="2" applyFont="1" applyFill="1" applyBorder="1" applyAlignment="1">
      <alignment horizontal="center" vertical="center"/>
    </xf>
    <xf numFmtId="14" fontId="10" fillId="2" borderId="33" xfId="2" applyNumberFormat="1" applyFont="1" applyFill="1" applyBorder="1" applyAlignment="1">
      <alignment horizontal="center" vertical="center"/>
    </xf>
    <xf numFmtId="0" fontId="6" fillId="5" borderId="0" xfId="2" applyFill="1" applyAlignment="1">
      <alignment vertical="center" wrapText="1"/>
    </xf>
    <xf numFmtId="14" fontId="27" fillId="3" borderId="1" xfId="1" applyNumberFormat="1" applyFont="1" applyFill="1" applyBorder="1" applyAlignment="1" applyProtection="1">
      <alignment horizontal="center" vertical="center" wrapText="1" shrinkToFit="1"/>
    </xf>
    <xf numFmtId="0" fontId="34" fillId="9" borderId="43" xfId="17" applyFont="1" applyFill="1" applyBorder="1" applyAlignment="1">
      <alignment horizontal="left" vertical="center"/>
    </xf>
    <xf numFmtId="0" fontId="34" fillId="9" borderId="44" xfId="17" applyFont="1" applyFill="1" applyBorder="1" applyAlignment="1">
      <alignment horizontal="center" vertical="center"/>
    </xf>
    <xf numFmtId="0" fontId="34" fillId="9" borderId="44" xfId="2" applyFont="1" applyFill="1" applyBorder="1" applyAlignment="1">
      <alignment horizontal="center" vertical="center"/>
    </xf>
    <xf numFmtId="0" fontId="35" fillId="9" borderId="44" xfId="2" applyFont="1" applyFill="1" applyBorder="1" applyAlignment="1">
      <alignment horizontal="center" vertical="center"/>
    </xf>
    <xf numFmtId="0" fontId="35" fillId="9" borderId="45" xfId="2" applyFont="1" applyFill="1" applyBorder="1" applyAlignment="1">
      <alignment horizontal="center" vertical="center"/>
    </xf>
    <xf numFmtId="0" fontId="1" fillId="0" borderId="0" xfId="17">
      <alignment vertical="center"/>
    </xf>
    <xf numFmtId="0" fontId="41" fillId="0" borderId="0" xfId="17" applyFont="1">
      <alignment vertical="center"/>
    </xf>
    <xf numFmtId="0" fontId="35" fillId="9" borderId="46" xfId="2" applyFont="1" applyFill="1" applyBorder="1" applyAlignment="1">
      <alignment horizontal="center" vertical="center"/>
    </xf>
    <xf numFmtId="0" fontId="35" fillId="9" borderId="47" xfId="2" applyFont="1" applyFill="1" applyBorder="1" applyAlignment="1">
      <alignment horizontal="center" vertical="center"/>
    </xf>
    <xf numFmtId="0" fontId="1" fillId="10" borderId="47" xfId="17" applyFill="1" applyBorder="1">
      <alignment vertical="center"/>
    </xf>
    <xf numFmtId="0" fontId="38" fillId="0" borderId="0" xfId="17" applyFont="1" applyAlignment="1">
      <alignment horizontal="center" vertical="center"/>
    </xf>
    <xf numFmtId="0" fontId="8" fillId="0" borderId="46" xfId="1" applyFill="1" applyBorder="1" applyAlignment="1" applyProtection="1">
      <alignment vertical="center"/>
    </xf>
    <xf numFmtId="0" fontId="1" fillId="10" borderId="47" xfId="17" applyFill="1" applyBorder="1" applyAlignment="1">
      <alignment horizontal="center" vertical="center"/>
    </xf>
    <xf numFmtId="0" fontId="8" fillId="10" borderId="0" xfId="1" applyFill="1" applyBorder="1" applyAlignment="1" applyProtection="1">
      <alignment vertical="center" wrapText="1"/>
    </xf>
    <xf numFmtId="0" fontId="6" fillId="10" borderId="47"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50" fillId="11" borderId="53" xfId="17" applyFont="1" applyFill="1" applyBorder="1" applyAlignment="1">
      <alignment horizontal="center" vertical="center"/>
    </xf>
    <xf numFmtId="0" fontId="57" fillId="3" borderId="55" xfId="17" applyFont="1" applyFill="1" applyBorder="1" applyAlignment="1">
      <alignment horizontal="center" vertical="center" wrapText="1"/>
    </xf>
    <xf numFmtId="0" fontId="7" fillId="3" borderId="56" xfId="17" applyFont="1" applyFill="1" applyBorder="1" applyAlignment="1">
      <alignment horizontal="center" vertical="center" wrapText="1"/>
    </xf>
    <xf numFmtId="0" fontId="14" fillId="3" borderId="56" xfId="17" applyFont="1" applyFill="1" applyBorder="1" applyAlignment="1">
      <alignment horizontal="center" vertical="center" wrapText="1"/>
    </xf>
    <xf numFmtId="0" fontId="59" fillId="3" borderId="56" xfId="17" applyFont="1" applyFill="1" applyBorder="1" applyAlignment="1">
      <alignment horizontal="center" vertical="center" wrapText="1"/>
    </xf>
    <xf numFmtId="0" fontId="7" fillId="3" borderId="57" xfId="17" applyFont="1" applyFill="1" applyBorder="1" applyAlignment="1">
      <alignment horizontal="center" vertical="center" wrapText="1"/>
    </xf>
    <xf numFmtId="0" fontId="7" fillId="3" borderId="34" xfId="17" applyFont="1" applyFill="1" applyBorder="1" applyAlignment="1">
      <alignment horizontal="center" vertical="center" wrapText="1"/>
    </xf>
    <xf numFmtId="176" fontId="60" fillId="3" borderId="40" xfId="17" applyNumberFormat="1" applyFont="1" applyFill="1" applyBorder="1" applyAlignment="1">
      <alignment horizontal="center" vertical="center" wrapText="1"/>
    </xf>
    <xf numFmtId="0" fontId="60" fillId="3" borderId="40" xfId="17" applyFont="1" applyFill="1" applyBorder="1" applyAlignment="1">
      <alignment horizontal="left" vertical="center" wrapText="1"/>
    </xf>
    <xf numFmtId="0" fontId="7" fillId="3" borderId="29" xfId="17" applyFont="1" applyFill="1" applyBorder="1" applyAlignment="1">
      <alignment horizontal="center" vertical="center" wrapText="1"/>
    </xf>
    <xf numFmtId="176" fontId="60" fillId="12" borderId="58" xfId="17" applyNumberFormat="1" applyFont="1" applyFill="1" applyBorder="1" applyAlignment="1">
      <alignment horizontal="center" vertical="center" wrapText="1"/>
    </xf>
    <xf numFmtId="0" fontId="60" fillId="12" borderId="58" xfId="17" applyFont="1" applyFill="1" applyBorder="1" applyAlignment="1">
      <alignment horizontal="left" vertical="center" wrapText="1"/>
    </xf>
    <xf numFmtId="0" fontId="64" fillId="13" borderId="59" xfId="17" applyFont="1" applyFill="1" applyBorder="1" applyAlignment="1">
      <alignment horizontal="center" vertical="center" wrapText="1"/>
    </xf>
    <xf numFmtId="176" fontId="62" fillId="13" borderId="59" xfId="17" applyNumberFormat="1" applyFont="1" applyFill="1" applyBorder="1" applyAlignment="1">
      <alignment horizontal="center" vertical="center" wrapText="1"/>
    </xf>
    <xf numFmtId="181" fontId="64" fillId="10" borderId="59" xfId="0" applyNumberFormat="1" applyFont="1" applyFill="1" applyBorder="1" applyAlignment="1">
      <alignment horizontal="center" vertical="center"/>
    </xf>
    <xf numFmtId="0" fontId="64" fillId="13" borderId="60" xfId="17" applyFont="1" applyFill="1" applyBorder="1" applyAlignment="1">
      <alignment horizontal="center" vertical="center" wrapText="1"/>
    </xf>
    <xf numFmtId="182" fontId="66" fillId="13" borderId="61" xfId="17" applyNumberFormat="1" applyFont="1" applyFill="1" applyBorder="1" applyAlignment="1">
      <alignment horizontal="center" vertical="center" wrapText="1"/>
    </xf>
    <xf numFmtId="0" fontId="7" fillId="3" borderId="35" xfId="17" applyFont="1" applyFill="1" applyBorder="1" applyAlignment="1">
      <alignment horizontal="center" vertical="center" wrapText="1"/>
    </xf>
    <xf numFmtId="0" fontId="7" fillId="3" borderId="36" xfId="17" applyFont="1" applyFill="1" applyBorder="1" applyAlignment="1">
      <alignment horizontal="center" vertical="center" wrapText="1"/>
    </xf>
    <xf numFmtId="0" fontId="14" fillId="3" borderId="36" xfId="17" applyFont="1" applyFill="1" applyBorder="1" applyAlignment="1">
      <alignment horizontal="center" vertical="center" wrapText="1"/>
    </xf>
    <xf numFmtId="0" fontId="59" fillId="3" borderId="36" xfId="17" applyFont="1" applyFill="1" applyBorder="1" applyAlignment="1">
      <alignment horizontal="center" vertical="center" wrapText="1"/>
    </xf>
    <xf numFmtId="0" fontId="7" fillId="3" borderId="37"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3" xfId="2" applyBorder="1" applyAlignment="1">
      <alignment vertical="top" wrapText="1"/>
    </xf>
    <xf numFmtId="0" fontId="6" fillId="14" borderId="13" xfId="2" applyFill="1" applyBorder="1" applyAlignment="1">
      <alignment vertical="top" wrapText="1"/>
    </xf>
    <xf numFmtId="0" fontId="23" fillId="0" borderId="0" xfId="2" applyFont="1" applyAlignment="1">
      <alignment vertical="top" wrapText="1"/>
    </xf>
    <xf numFmtId="0" fontId="6" fillId="2" borderId="13" xfId="2" applyFill="1" applyBorder="1" applyAlignment="1">
      <alignment vertical="top" wrapText="1"/>
    </xf>
    <xf numFmtId="0" fontId="6" fillId="2" borderId="63" xfId="2" applyFill="1" applyBorder="1" applyAlignment="1">
      <alignment vertical="top" wrapText="1"/>
    </xf>
    <xf numFmtId="0" fontId="6" fillId="2" borderId="64" xfId="2" applyFill="1" applyBorder="1" applyAlignment="1">
      <alignment vertical="top" wrapText="1"/>
    </xf>
    <xf numFmtId="0" fontId="1" fillId="2" borderId="65" xfId="2" applyFont="1" applyFill="1" applyBorder="1" applyAlignment="1">
      <alignment vertical="top" wrapText="1"/>
    </xf>
    <xf numFmtId="0" fontId="6" fillId="3" borderId="13" xfId="2" applyFill="1" applyBorder="1">
      <alignment vertical="center"/>
    </xf>
    <xf numFmtId="0" fontId="1" fillId="3" borderId="66" xfId="2" applyFont="1" applyFill="1" applyBorder="1" applyAlignment="1">
      <alignment vertical="top" wrapText="1"/>
    </xf>
    <xf numFmtId="0" fontId="6" fillId="15" borderId="13" xfId="2" applyFill="1" applyBorder="1">
      <alignment vertical="center"/>
    </xf>
    <xf numFmtId="0" fontId="0" fillId="0" borderId="68" xfId="0" applyBorder="1">
      <alignment vertical="center"/>
    </xf>
    <xf numFmtId="0" fontId="15" fillId="0" borderId="68" xfId="0" applyFont="1" applyBorder="1">
      <alignment vertical="center"/>
    </xf>
    <xf numFmtId="0" fontId="0" fillId="0" borderId="69" xfId="0" applyBorder="1">
      <alignment vertical="center"/>
    </xf>
    <xf numFmtId="0" fontId="0" fillId="0" borderId="49" xfId="0" applyBorder="1">
      <alignment vertical="center"/>
    </xf>
    <xf numFmtId="177" fontId="12" fillId="19" borderId="8" xfId="2" applyNumberFormat="1" applyFont="1" applyFill="1" applyBorder="1" applyAlignment="1">
      <alignment horizontal="center" vertical="center" shrinkToFit="1"/>
    </xf>
    <xf numFmtId="0" fontId="6" fillId="19" borderId="0" xfId="2" applyFill="1">
      <alignment vertical="center"/>
    </xf>
    <xf numFmtId="0" fontId="0" fillId="19" borderId="0" xfId="0" applyFill="1">
      <alignment vertical="center"/>
    </xf>
    <xf numFmtId="0" fontId="6" fillId="6" borderId="8" xfId="2" applyFill="1" applyBorder="1" applyAlignment="1">
      <alignment horizontal="center" vertical="center" wrapText="1"/>
    </xf>
    <xf numFmtId="0" fontId="6" fillId="0" borderId="103" xfId="2" applyBorder="1" applyAlignment="1">
      <alignment horizontal="center" vertical="center" wrapText="1"/>
    </xf>
    <xf numFmtId="0" fontId="6" fillId="6" borderId="103" xfId="2" applyFill="1" applyBorder="1" applyAlignment="1">
      <alignment horizontal="center" vertical="center" wrapText="1"/>
    </xf>
    <xf numFmtId="0" fontId="1" fillId="5" borderId="0" xfId="2" applyFont="1" applyFill="1">
      <alignment vertical="center"/>
    </xf>
    <xf numFmtId="0" fontId="0" fillId="0" borderId="68" xfId="0" applyBorder="1" applyAlignment="1">
      <alignment vertical="top"/>
    </xf>
    <xf numFmtId="0" fontId="0" fillId="0" borderId="0" xfId="0" applyAlignment="1">
      <alignment vertical="top"/>
    </xf>
    <xf numFmtId="0" fontId="1" fillId="14" borderId="65" xfId="2" applyFont="1" applyFill="1" applyBorder="1" applyAlignment="1">
      <alignment vertical="top" wrapText="1"/>
    </xf>
    <xf numFmtId="0" fontId="7" fillId="25" borderId="56" xfId="17" applyFont="1" applyFill="1" applyBorder="1" applyAlignment="1">
      <alignment horizontal="center" vertical="center" wrapText="1"/>
    </xf>
    <xf numFmtId="0" fontId="0" fillId="0" borderId="0" xfId="0" applyAlignment="1">
      <alignment horizontal="left" vertical="center"/>
    </xf>
    <xf numFmtId="0" fontId="73" fillId="0" borderId="0" xfId="0" applyFont="1" applyAlignment="1">
      <alignment horizontal="left" vertical="center"/>
    </xf>
    <xf numFmtId="0" fontId="74" fillId="0" borderId="0" xfId="0" applyFont="1" applyAlignment="1">
      <alignment horizontal="center" vertical="center" wrapText="1"/>
    </xf>
    <xf numFmtId="0" fontId="74" fillId="0" borderId="0" xfId="0" applyFont="1" applyAlignment="1">
      <alignment horizontal="left" vertical="center" wrapText="1"/>
    </xf>
    <xf numFmtId="0" fontId="8" fillId="0" borderId="121" xfId="1" applyFill="1" applyBorder="1" applyAlignment="1" applyProtection="1">
      <alignment vertical="center" wrapText="1"/>
    </xf>
    <xf numFmtId="0" fontId="84" fillId="0" borderId="0" xfId="17" applyFont="1">
      <alignment vertical="center"/>
    </xf>
    <xf numFmtId="0" fontId="83" fillId="0" borderId="0" xfId="2" applyFont="1">
      <alignment vertical="center"/>
    </xf>
    <xf numFmtId="0" fontId="85" fillId="20" borderId="122" xfId="0" applyFont="1" applyFill="1" applyBorder="1" applyAlignment="1">
      <alignment horizontal="center" vertical="center" wrapText="1"/>
    </xf>
    <xf numFmtId="14" fontId="6" fillId="0" borderId="0" xfId="2" applyNumberFormat="1">
      <alignment vertical="center"/>
    </xf>
    <xf numFmtId="0" fontId="18" fillId="2" borderId="42"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89" fillId="21" borderId="31" xfId="2" applyFont="1" applyFill="1" applyBorder="1" applyAlignment="1">
      <alignment horizontal="center" vertical="center" wrapText="1"/>
    </xf>
    <xf numFmtId="0" fontId="91" fillId="3" borderId="41" xfId="2" applyFont="1" applyFill="1" applyBorder="1" applyAlignment="1">
      <alignment horizontal="center" vertical="center"/>
    </xf>
    <xf numFmtId="14" fontId="91" fillId="3" borderId="40" xfId="2" applyNumberFormat="1" applyFont="1" applyFill="1" applyBorder="1" applyAlignment="1">
      <alignment horizontal="center" vertical="center"/>
    </xf>
    <xf numFmtId="14" fontId="91" fillId="3" borderId="1" xfId="2" applyNumberFormat="1" applyFont="1" applyFill="1" applyBorder="1" applyAlignment="1">
      <alignment horizontal="center" vertical="center"/>
    </xf>
    <xf numFmtId="0" fontId="91" fillId="3" borderId="39" xfId="2" applyFont="1" applyFill="1" applyBorder="1" applyAlignment="1">
      <alignment horizontal="center" vertical="center"/>
    </xf>
    <xf numFmtId="14" fontId="91" fillId="3" borderId="2" xfId="2" applyNumberFormat="1" applyFont="1" applyFill="1" applyBorder="1" applyAlignment="1">
      <alignment horizontal="center" vertical="center"/>
    </xf>
    <xf numFmtId="0" fontId="92" fillId="0" borderId="0" xfId="2" applyFont="1" applyAlignment="1">
      <alignment horizontal="center" vertical="center"/>
    </xf>
    <xf numFmtId="14" fontId="91" fillId="0" borderId="0" xfId="2" applyNumberFormat="1" applyFont="1" applyAlignment="1">
      <alignment horizontal="center" vertical="center"/>
    </xf>
    <xf numFmtId="0" fontId="0" fillId="0" borderId="13" xfId="0" applyBorder="1" applyAlignment="1">
      <alignment vertical="top" wrapText="1"/>
    </xf>
    <xf numFmtId="0" fontId="23" fillId="21" borderId="3" xfId="2" applyFont="1" applyFill="1" applyBorder="1" applyAlignment="1">
      <alignment horizontal="center" vertical="center" wrapText="1"/>
    </xf>
    <xf numFmtId="0" fontId="24" fillId="19" borderId="8" xfId="2" applyFont="1" applyFill="1" applyBorder="1" applyAlignment="1">
      <alignment horizontal="center" vertical="center" wrapText="1"/>
    </xf>
    <xf numFmtId="0" fontId="8" fillId="0" borderId="0" xfId="1" applyAlignment="1" applyProtection="1">
      <alignment vertical="center" wrapText="1"/>
    </xf>
    <xf numFmtId="0" fontId="23" fillId="27" borderId="3" xfId="2" applyFont="1" applyFill="1" applyBorder="1" applyAlignment="1">
      <alignment horizontal="center" vertical="center" wrapText="1"/>
    </xf>
    <xf numFmtId="0" fontId="6" fillId="0" borderId="67" xfId="0" applyFont="1" applyBorder="1">
      <alignment vertical="center"/>
    </xf>
    <xf numFmtId="0" fontId="6" fillId="0" borderId="44" xfId="0" applyFont="1" applyBorder="1">
      <alignment vertical="center"/>
    </xf>
    <xf numFmtId="0" fontId="6" fillId="0" borderId="68" xfId="0" applyFont="1" applyBorder="1">
      <alignment vertical="center"/>
    </xf>
    <xf numFmtId="0" fontId="6" fillId="0" borderId="0" xfId="0" applyFont="1">
      <alignment vertical="center"/>
    </xf>
    <xf numFmtId="0" fontId="90" fillId="0" borderId="68" xfId="0" applyFont="1" applyBorder="1">
      <alignment vertical="center"/>
    </xf>
    <xf numFmtId="0" fontId="90" fillId="0" borderId="0" xfId="0" applyFont="1">
      <alignment vertical="center"/>
    </xf>
    <xf numFmtId="0" fontId="90" fillId="5" borderId="68" xfId="0" applyFont="1" applyFill="1" applyBorder="1">
      <alignment vertical="center"/>
    </xf>
    <xf numFmtId="0" fontId="90" fillId="5" borderId="0" xfId="0" applyFont="1" applyFill="1">
      <alignment vertical="center"/>
    </xf>
    <xf numFmtId="0" fontId="6" fillId="5" borderId="136" xfId="2" applyFill="1" applyBorder="1">
      <alignment vertical="center"/>
    </xf>
    <xf numFmtId="0" fontId="6" fillId="0" borderId="136" xfId="2" applyBorder="1">
      <alignment vertical="center"/>
    </xf>
    <xf numFmtId="0" fontId="93" fillId="19" borderId="134" xfId="17" applyFont="1" applyFill="1" applyBorder="1" applyAlignment="1">
      <alignment horizontal="center" vertical="center" wrapText="1"/>
    </xf>
    <xf numFmtId="14" fontId="93" fillId="19" borderId="135" xfId="17" applyNumberFormat="1" applyFont="1" applyFill="1" applyBorder="1" applyAlignment="1">
      <alignment horizontal="center" vertical="center"/>
    </xf>
    <xf numFmtId="0" fontId="6" fillId="0" borderId="0" xfId="2" applyAlignment="1">
      <alignment horizontal="left" vertical="top"/>
    </xf>
    <xf numFmtId="0" fontId="6" fillId="28" borderId="147" xfId="2" applyFill="1" applyBorder="1" applyAlignment="1">
      <alignment horizontal="left" vertical="top"/>
    </xf>
    <xf numFmtId="0" fontId="8" fillId="28" borderId="146" xfId="1" applyFill="1" applyBorder="1" applyAlignment="1" applyProtection="1">
      <alignment horizontal="left" vertical="top"/>
    </xf>
    <xf numFmtId="14" fontId="19" fillId="3" borderId="101" xfId="2" applyNumberFormat="1" applyFont="1" applyFill="1" applyBorder="1" applyAlignment="1">
      <alignment horizontal="center" vertical="center" shrinkToFit="1"/>
    </xf>
    <xf numFmtId="14" fontId="27" fillId="3" borderId="101" xfId="1" applyNumberFormat="1" applyFont="1" applyFill="1" applyBorder="1" applyAlignment="1" applyProtection="1">
      <alignment horizontal="center" vertical="center" wrapText="1" shrinkToFit="1"/>
    </xf>
    <xf numFmtId="0" fontId="84" fillId="0" borderId="0" xfId="17" applyFont="1" applyAlignment="1">
      <alignment horizontal="left" vertical="center"/>
    </xf>
    <xf numFmtId="0" fontId="102" fillId="2" borderId="63" xfId="2" applyFont="1" applyFill="1" applyBorder="1" applyAlignment="1">
      <alignment vertical="top" wrapText="1"/>
    </xf>
    <xf numFmtId="0" fontId="91" fillId="21" borderId="39" xfId="2" applyFont="1" applyFill="1" applyBorder="1" applyAlignment="1">
      <alignment horizontal="center" vertical="center"/>
    </xf>
    <xf numFmtId="0" fontId="18" fillId="21" borderId="156" xfId="2" applyFont="1" applyFill="1" applyBorder="1" applyAlignment="1">
      <alignment horizontal="center" vertical="center" wrapText="1"/>
    </xf>
    <xf numFmtId="0" fontId="8" fillId="0" borderId="159" xfId="1" applyFill="1" applyBorder="1" applyAlignment="1" applyProtection="1">
      <alignment vertical="center" wrapText="1"/>
    </xf>
    <xf numFmtId="0" fontId="18" fillId="21" borderId="160" xfId="1" applyFont="1" applyFill="1" applyBorder="1" applyAlignment="1" applyProtection="1">
      <alignment horizontal="center" vertical="center" wrapText="1"/>
    </xf>
    <xf numFmtId="0" fontId="18" fillId="23" borderId="152" xfId="2" applyFont="1" applyFill="1" applyBorder="1" applyAlignment="1">
      <alignment horizontal="center" vertical="center" wrapText="1"/>
    </xf>
    <xf numFmtId="0" fontId="87" fillId="23" borderId="153" xfId="2" applyFont="1" applyFill="1" applyBorder="1" applyAlignment="1">
      <alignment horizontal="center" vertical="center"/>
    </xf>
    <xf numFmtId="0" fontId="87" fillId="23" borderId="154" xfId="2" applyFont="1" applyFill="1" applyBorder="1" applyAlignment="1">
      <alignment horizontal="center" vertical="center"/>
    </xf>
    <xf numFmtId="0" fontId="104" fillId="19" borderId="8" xfId="0" applyFont="1" applyFill="1" applyBorder="1" applyAlignment="1">
      <alignment horizontal="center" vertical="center" wrapText="1"/>
    </xf>
    <xf numFmtId="177" fontId="105" fillId="19" borderId="8" xfId="2" applyNumberFormat="1" applyFont="1" applyFill="1" applyBorder="1" applyAlignment="1">
      <alignment horizontal="center" vertical="center" shrinkToFit="1"/>
    </xf>
    <xf numFmtId="0" fontId="6" fillId="0" borderId="0" xfId="2" applyAlignment="1">
      <alignment horizontal="left" vertical="center"/>
    </xf>
    <xf numFmtId="0" fontId="106" fillId="5" borderId="68" xfId="0" applyFont="1" applyFill="1" applyBorder="1">
      <alignment vertical="center"/>
    </xf>
    <xf numFmtId="0" fontId="106" fillId="5" borderId="0" xfId="0" applyFont="1" applyFill="1" applyAlignment="1">
      <alignment horizontal="left" vertical="center"/>
    </xf>
    <xf numFmtId="0" fontId="106" fillId="5" borderId="0" xfId="0" applyFont="1" applyFill="1">
      <alignment vertical="center"/>
    </xf>
    <xf numFmtId="176" fontId="106" fillId="5" borderId="0" xfId="0" applyNumberFormat="1" applyFont="1" applyFill="1" applyAlignment="1">
      <alignment horizontal="left" vertical="center"/>
    </xf>
    <xf numFmtId="183" fontId="106" fillId="5" borderId="0" xfId="0" applyNumberFormat="1" applyFont="1" applyFill="1" applyAlignment="1">
      <alignment horizontal="center" vertical="center"/>
    </xf>
    <xf numFmtId="0" fontId="106" fillId="5" borderId="68" xfId="0" applyFont="1" applyFill="1" applyBorder="1" applyAlignment="1">
      <alignment vertical="top"/>
    </xf>
    <xf numFmtId="0" fontId="106" fillId="5" borderId="0" xfId="0" applyFont="1" applyFill="1" applyAlignment="1">
      <alignment vertical="top"/>
    </xf>
    <xf numFmtId="14" fontId="106" fillId="5" borderId="0" xfId="0" applyNumberFormat="1" applyFont="1" applyFill="1" applyAlignment="1">
      <alignment horizontal="left" vertical="center"/>
    </xf>
    <xf numFmtId="14" fontId="106" fillId="0" borderId="0" xfId="0" applyNumberFormat="1" applyFont="1">
      <alignment vertical="center"/>
    </xf>
    <xf numFmtId="0" fontId="107" fillId="0" borderId="0" xfId="0" applyFont="1">
      <alignment vertical="center"/>
    </xf>
    <xf numFmtId="0" fontId="6" fillId="0" borderId="62" xfId="2" applyBorder="1" applyAlignment="1">
      <alignment vertical="top" wrapText="1"/>
    </xf>
    <xf numFmtId="0" fontId="8" fillId="28" borderId="126" xfId="1" applyFill="1" applyBorder="1" applyAlignment="1" applyProtection="1">
      <alignment horizontal="left" vertical="top"/>
    </xf>
    <xf numFmtId="0" fontId="6" fillId="28" borderId="145" xfId="2" applyFill="1" applyBorder="1" applyAlignment="1">
      <alignment horizontal="left" vertical="top"/>
    </xf>
    <xf numFmtId="0" fontId="35" fillId="9" borderId="0" xfId="2" applyFont="1" applyFill="1" applyAlignment="1">
      <alignment horizontal="center" vertical="center"/>
    </xf>
    <xf numFmtId="14" fontId="1" fillId="0" borderId="46" xfId="17" applyNumberFormat="1" applyBorder="1" applyAlignment="1">
      <alignment horizontal="center" vertical="center"/>
    </xf>
    <xf numFmtId="14" fontId="1" fillId="0" borderId="0" xfId="17" applyNumberFormat="1" applyAlignment="1">
      <alignment horizontal="center" vertical="center"/>
    </xf>
    <xf numFmtId="0" fontId="1" fillId="10" borderId="0" xfId="17" applyFill="1">
      <alignment vertical="center"/>
    </xf>
    <xf numFmtId="0" fontId="1" fillId="10" borderId="0" xfId="17" applyFill="1" applyAlignment="1">
      <alignment horizontal="center" vertical="center"/>
    </xf>
    <xf numFmtId="0" fontId="1" fillId="0" borderId="46" xfId="17" applyBorder="1">
      <alignment vertical="center"/>
    </xf>
    <xf numFmtId="0" fontId="6" fillId="10" borderId="0" xfId="2" applyFill="1" applyAlignment="1">
      <alignment vertical="center" wrapText="1"/>
    </xf>
    <xf numFmtId="0" fontId="49" fillId="0" borderId="0" xfId="17" applyFont="1" applyAlignment="1">
      <alignment horizontal="left" vertical="center"/>
    </xf>
    <xf numFmtId="0" fontId="50" fillId="0" borderId="49" xfId="17" applyFont="1" applyBorder="1">
      <alignment vertical="center"/>
    </xf>
    <xf numFmtId="0" fontId="50" fillId="0" borderId="49" xfId="17" applyFont="1" applyBorder="1" applyAlignment="1">
      <alignment horizontal="right" vertical="center"/>
    </xf>
    <xf numFmtId="0" fontId="38" fillId="0" borderId="51" xfId="17" applyFont="1" applyBorder="1" applyAlignment="1">
      <alignment horizontal="center" vertical="center"/>
    </xf>
    <xf numFmtId="0" fontId="38" fillId="0" borderId="170" xfId="17" applyFont="1" applyBorder="1" applyAlignment="1">
      <alignment horizontal="center" vertical="center" wrapText="1"/>
    </xf>
    <xf numFmtId="0" fontId="52" fillId="0" borderId="0" xfId="17" applyFont="1" applyAlignment="1">
      <alignment horizontal="center" vertical="center"/>
    </xf>
    <xf numFmtId="0" fontId="53" fillId="0" borderId="0" xfId="17" applyFont="1" applyAlignment="1">
      <alignment horizontal="center" vertical="center" wrapText="1"/>
    </xf>
    <xf numFmtId="0" fontId="1" fillId="0" borderId="0" xfId="17" applyAlignment="1">
      <alignment vertical="center" shrinkToFit="1"/>
    </xf>
    <xf numFmtId="0" fontId="12" fillId="0" borderId="171" xfId="17" applyFont="1" applyBorder="1" applyAlignment="1">
      <alignment horizontal="center" vertical="center" shrinkToFit="1"/>
    </xf>
    <xf numFmtId="0" fontId="50" fillId="0" borderId="52" xfId="17" applyFont="1" applyBorder="1" applyAlignment="1">
      <alignment vertical="center" shrinkToFit="1"/>
    </xf>
    <xf numFmtId="0" fontId="50" fillId="0" borderId="52" xfId="17" applyFont="1" applyBorder="1" applyAlignment="1">
      <alignment horizontal="center" vertical="center"/>
    </xf>
    <xf numFmtId="0" fontId="13" fillId="0" borderId="132" xfId="2" applyFont="1" applyBorder="1" applyAlignment="1">
      <alignment horizontal="center" vertical="center" wrapText="1"/>
    </xf>
    <xf numFmtId="0" fontId="13" fillId="0" borderId="17" xfId="2" applyFont="1" applyBorder="1" applyAlignment="1">
      <alignment horizontal="center" vertical="center" wrapText="1"/>
    </xf>
    <xf numFmtId="0" fontId="1" fillId="19" borderId="133" xfId="17" applyFill="1" applyBorder="1" applyAlignment="1">
      <alignment horizontal="center" vertical="center" wrapText="1"/>
    </xf>
    <xf numFmtId="0" fontId="7" fillId="5"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5" borderId="0" xfId="2" applyFont="1" applyFill="1" applyAlignment="1">
      <alignment horizontal="center" vertical="center"/>
    </xf>
    <xf numFmtId="0" fontId="46" fillId="5" borderId="0" xfId="0" applyFont="1" applyFill="1" applyAlignment="1">
      <alignment horizontal="center" vertical="center" wrapText="1"/>
    </xf>
    <xf numFmtId="180" fontId="50" fillId="5" borderId="0" xfId="17" applyNumberFormat="1" applyFont="1" applyFill="1" applyAlignment="1">
      <alignment horizontal="center" vertical="center"/>
    </xf>
    <xf numFmtId="0" fontId="1" fillId="5" borderId="0" xfId="17" applyFill="1">
      <alignment vertical="center"/>
    </xf>
    <xf numFmtId="0" fontId="1" fillId="5" borderId="0" xfId="17" applyFill="1" applyAlignment="1">
      <alignment horizontal="center" vertical="center"/>
    </xf>
    <xf numFmtId="0" fontId="46" fillId="5" borderId="0" xfId="17" applyFont="1" applyFill="1">
      <alignment vertical="center"/>
    </xf>
    <xf numFmtId="0" fontId="50" fillId="0" borderId="0" xfId="16" applyFont="1">
      <alignment vertical="center"/>
    </xf>
    <xf numFmtId="0" fontId="10" fillId="0" borderId="0" xfId="16" applyFont="1">
      <alignment vertical="center"/>
    </xf>
    <xf numFmtId="177" fontId="6" fillId="19" borderId="8" xfId="2" applyNumberFormat="1" applyFill="1" applyBorder="1" applyAlignment="1">
      <alignment horizontal="center" vertical="center" shrinkToFit="1"/>
    </xf>
    <xf numFmtId="177" fontId="1" fillId="19" borderId="38" xfId="2" applyNumberFormat="1" applyFont="1" applyFill="1" applyBorder="1" applyAlignment="1">
      <alignment horizontal="center" vertical="center" wrapText="1"/>
    </xf>
    <xf numFmtId="177" fontId="6" fillId="6" borderId="10" xfId="2" applyNumberFormat="1" applyFill="1" applyBorder="1" applyAlignment="1">
      <alignment horizontal="center" vertical="center" shrinkToFit="1"/>
    </xf>
    <xf numFmtId="177" fontId="6" fillId="5"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5" borderId="8" xfId="2" applyNumberFormat="1" applyFill="1" applyBorder="1" applyAlignment="1">
      <alignment horizontal="center" vertical="center" shrinkToFit="1"/>
    </xf>
    <xf numFmtId="177" fontId="6" fillId="22" borderId="8" xfId="2" applyNumberFormat="1" applyFill="1" applyBorder="1" applyAlignment="1">
      <alignment horizontal="center" vertical="center" shrinkToFit="1"/>
    </xf>
    <xf numFmtId="177" fontId="6" fillId="8"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5" borderId="8" xfId="2" applyFill="1" applyBorder="1" applyAlignment="1">
      <alignment horizontal="center" vertical="center" wrapText="1"/>
    </xf>
    <xf numFmtId="177" fontId="6" fillId="0" borderId="102"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5"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6" borderId="8" xfId="2" applyNumberFormat="1" applyFill="1" applyBorder="1" applyAlignment="1">
      <alignment horizontal="center" vertical="center" wrapText="1"/>
    </xf>
    <xf numFmtId="177" fontId="6" fillId="7" borderId="102"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7" borderId="8" xfId="2" applyNumberFormat="1" applyFill="1" applyBorder="1" applyAlignment="1">
      <alignment horizontal="center" vertical="center" wrapText="1"/>
    </xf>
    <xf numFmtId="177" fontId="6" fillId="0" borderId="104" xfId="2" applyNumberFormat="1" applyBorder="1" applyAlignment="1">
      <alignment horizontal="center" vertical="center" wrapText="1"/>
    </xf>
    <xf numFmtId="177" fontId="6" fillId="5" borderId="0" xfId="2" applyNumberFormat="1" applyFill="1" applyAlignment="1">
      <alignment horizontal="center" vertical="center" wrapText="1"/>
    </xf>
    <xf numFmtId="0" fontId="6" fillId="5" borderId="0" xfId="2" applyFill="1" applyAlignment="1">
      <alignment horizontal="center" vertical="center" wrapText="1"/>
    </xf>
    <xf numFmtId="0" fontId="81" fillId="5" borderId="0" xfId="2" applyFont="1" applyFill="1" applyAlignment="1">
      <alignment horizontal="center" vertical="center"/>
    </xf>
    <xf numFmtId="0" fontId="1" fillId="0" borderId="0" xfId="2" applyFont="1">
      <alignment vertical="center"/>
    </xf>
    <xf numFmtId="0" fontId="50" fillId="19" borderId="171" xfId="16" applyFont="1" applyFill="1" applyBorder="1">
      <alignment vertical="center"/>
    </xf>
    <xf numFmtId="0" fontId="50" fillId="19" borderId="172" xfId="16" applyFont="1" applyFill="1" applyBorder="1">
      <alignment vertical="center"/>
    </xf>
    <xf numFmtId="0" fontId="10" fillId="19" borderId="172" xfId="16" applyFont="1" applyFill="1" applyBorder="1">
      <alignment vertical="center"/>
    </xf>
    <xf numFmtId="0" fontId="37" fillId="0" borderId="0" xfId="17" applyFont="1" applyAlignment="1">
      <alignment horizontal="left" vertical="center" indent="2"/>
    </xf>
    <xf numFmtId="0" fontId="108" fillId="0" borderId="0" xfId="17" applyFont="1">
      <alignment vertical="center"/>
    </xf>
    <xf numFmtId="0" fontId="1" fillId="19" borderId="0" xfId="2" applyFont="1" applyFill="1">
      <alignment vertical="center"/>
    </xf>
    <xf numFmtId="0" fontId="24" fillId="19" borderId="38" xfId="2" applyFont="1" applyFill="1" applyBorder="1" applyAlignment="1">
      <alignment horizontal="center" vertical="top" wrapText="1"/>
    </xf>
    <xf numFmtId="0" fontId="23" fillId="19" borderId="173" xfId="2" applyFont="1" applyFill="1" applyBorder="1" applyAlignment="1">
      <alignment horizontal="left" vertical="center"/>
    </xf>
    <xf numFmtId="0" fontId="23" fillId="19" borderId="11" xfId="2" applyFont="1" applyFill="1" applyBorder="1" applyAlignment="1">
      <alignment horizontal="left" vertical="center"/>
    </xf>
    <xf numFmtId="0" fontId="23" fillId="5" borderId="11" xfId="2" applyFont="1" applyFill="1" applyBorder="1" applyAlignment="1">
      <alignment horizontal="left" vertical="center"/>
    </xf>
    <xf numFmtId="0" fontId="23" fillId="5" borderId="12" xfId="2" applyFont="1" applyFill="1" applyBorder="1" applyAlignment="1">
      <alignment horizontal="left" vertical="center"/>
    </xf>
    <xf numFmtId="177" fontId="13" fillId="30" borderId="102" xfId="2" applyNumberFormat="1" applyFont="1" applyFill="1" applyBorder="1" applyAlignment="1">
      <alignment horizontal="center" vertical="center" wrapText="1"/>
    </xf>
    <xf numFmtId="177" fontId="13" fillId="30" borderId="8" xfId="2" applyNumberFormat="1" applyFont="1" applyFill="1" applyBorder="1" applyAlignment="1">
      <alignment horizontal="center" vertical="center" shrinkToFit="1"/>
    </xf>
    <xf numFmtId="14" fontId="26" fillId="19" borderId="0" xfId="2" applyNumberFormat="1" applyFont="1" applyFill="1" applyAlignment="1">
      <alignment horizontal="left" vertical="center"/>
    </xf>
    <xf numFmtId="0" fontId="26" fillId="19" borderId="0" xfId="19" applyFont="1" applyFill="1">
      <alignment vertical="center"/>
    </xf>
    <xf numFmtId="0" fontId="26" fillId="19" borderId="0" xfId="2" applyFont="1" applyFill="1" applyAlignment="1">
      <alignment horizontal="left" vertical="center"/>
    </xf>
    <xf numFmtId="0" fontId="41" fillId="19" borderId="0" xfId="17"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7" borderId="8" xfId="2" applyNumberFormat="1" applyFont="1" applyFill="1" applyBorder="1" applyAlignment="1">
      <alignment horizontal="center" vertical="center" shrinkToFit="1"/>
    </xf>
    <xf numFmtId="177" fontId="13" fillId="19" borderId="8" xfId="2" applyNumberFormat="1" applyFont="1" applyFill="1" applyBorder="1" applyAlignment="1">
      <alignment horizontal="center" vertical="center" shrinkToFit="1"/>
    </xf>
    <xf numFmtId="177" fontId="13" fillId="19" borderId="101" xfId="2" applyNumberFormat="1" applyFont="1" applyFill="1" applyBorder="1" applyAlignment="1">
      <alignment horizontal="center" vertical="center" wrapText="1"/>
    </xf>
    <xf numFmtId="0" fontId="13" fillId="0" borderId="174" xfId="2" applyFont="1" applyBorder="1" applyAlignment="1">
      <alignment horizontal="center" vertical="center" wrapText="1"/>
    </xf>
    <xf numFmtId="0" fontId="13" fillId="0" borderId="175" xfId="2" applyFont="1" applyBorder="1" applyAlignment="1">
      <alignment horizontal="center" vertical="center" wrapText="1"/>
    </xf>
    <xf numFmtId="0" fontId="13" fillId="0" borderId="176" xfId="2" applyFont="1" applyBorder="1" applyAlignment="1">
      <alignment horizontal="center" vertical="center" wrapText="1"/>
    </xf>
    <xf numFmtId="0" fontId="13" fillId="0" borderId="174" xfId="2" applyFont="1" applyBorder="1" applyAlignment="1">
      <alignment horizontal="center" vertical="center"/>
    </xf>
    <xf numFmtId="0" fontId="13" fillId="5" borderId="174" xfId="2" applyFont="1" applyFill="1" applyBorder="1" applyAlignment="1">
      <alignment horizontal="center" vertical="center" wrapText="1"/>
    </xf>
    <xf numFmtId="0" fontId="104" fillId="19" borderId="137" xfId="0" applyFont="1" applyFill="1" applyBorder="1" applyAlignment="1">
      <alignment horizontal="center" vertical="center" wrapText="1"/>
    </xf>
    <xf numFmtId="0" fontId="104" fillId="19" borderId="165" xfId="0" applyFont="1" applyFill="1" applyBorder="1" applyAlignment="1">
      <alignment horizontal="center" vertical="center" wrapText="1"/>
    </xf>
    <xf numFmtId="0" fontId="98" fillId="26" borderId="177" xfId="2" applyFont="1" applyFill="1" applyBorder="1" applyAlignment="1">
      <alignment horizontal="center" vertical="center" wrapText="1"/>
    </xf>
    <xf numFmtId="0" fontId="99" fillId="26" borderId="178" xfId="2" applyFont="1" applyFill="1" applyBorder="1" applyAlignment="1">
      <alignment horizontal="center" vertical="center" wrapText="1"/>
    </xf>
    <xf numFmtId="0" fontId="97" fillId="26" borderId="178" xfId="2" applyFont="1" applyFill="1" applyBorder="1" applyAlignment="1">
      <alignment horizontal="center" vertical="center"/>
    </xf>
    <xf numFmtId="0" fontId="97" fillId="26" borderId="179" xfId="2" applyFont="1" applyFill="1" applyBorder="1" applyAlignment="1">
      <alignment horizontal="center" vertical="center"/>
    </xf>
    <xf numFmtId="0" fontId="91" fillId="21" borderId="26" xfId="2" applyFont="1" applyFill="1" applyBorder="1" applyAlignment="1">
      <alignment horizontal="center" vertical="center"/>
    </xf>
    <xf numFmtId="14" fontId="91" fillId="21" borderId="27" xfId="2" applyNumberFormat="1" applyFont="1" applyFill="1" applyBorder="1" applyAlignment="1">
      <alignment horizontal="center" vertical="center"/>
    </xf>
    <xf numFmtId="0" fontId="6" fillId="19" borderId="0" xfId="2" applyFill="1" applyAlignment="1">
      <alignment vertical="center" wrapText="1"/>
    </xf>
    <xf numFmtId="14" fontId="87" fillId="23" borderId="155" xfId="2" applyNumberFormat="1" applyFont="1" applyFill="1" applyBorder="1" applyAlignment="1">
      <alignment horizontal="center" vertical="center"/>
    </xf>
    <xf numFmtId="0" fontId="13" fillId="0" borderId="0" xfId="2" applyFont="1" applyAlignment="1">
      <alignment horizontal="center" vertical="center"/>
    </xf>
    <xf numFmtId="14" fontId="87" fillId="0" borderId="0" xfId="2" applyNumberFormat="1" applyFont="1" applyAlignment="1">
      <alignment horizontal="center" vertical="center"/>
    </xf>
    <xf numFmtId="0" fontId="13" fillId="0" borderId="0" xfId="2" applyFont="1" applyAlignment="1">
      <alignment vertical="top" wrapText="1"/>
    </xf>
    <xf numFmtId="0" fontId="41" fillId="0" borderId="0" xfId="17" applyFont="1" applyAlignment="1">
      <alignment horizontal="center" vertical="center"/>
    </xf>
    <xf numFmtId="0" fontId="106" fillId="5" borderId="0" xfId="0" applyFont="1" applyFill="1" applyAlignment="1">
      <alignment horizontal="left" vertical="top"/>
    </xf>
    <xf numFmtId="0" fontId="118" fillId="19" borderId="0" xfId="17" applyFont="1" applyFill="1" applyAlignment="1">
      <alignment horizontal="left" vertical="center"/>
    </xf>
    <xf numFmtId="0" fontId="87" fillId="0" borderId="0" xfId="2" applyFont="1" applyAlignment="1">
      <alignment vertical="top" wrapText="1"/>
    </xf>
    <xf numFmtId="0" fontId="8" fillId="0" borderId="190" xfId="1" applyBorder="1" applyAlignment="1" applyProtection="1">
      <alignment vertical="center" wrapText="1"/>
    </xf>
    <xf numFmtId="0" fontId="8" fillId="0" borderId="182" xfId="1" applyFill="1" applyBorder="1" applyAlignment="1" applyProtection="1">
      <alignment vertical="center" wrapText="1"/>
    </xf>
    <xf numFmtId="180" fontId="50" fillId="11" borderId="191" xfId="17" applyNumberFormat="1" applyFont="1" applyFill="1" applyBorder="1" applyAlignment="1">
      <alignment horizontal="center" vertical="center"/>
    </xf>
    <xf numFmtId="0" fontId="121" fillId="3" borderId="9" xfId="2" applyFont="1" applyFill="1" applyBorder="1" applyAlignment="1">
      <alignment horizontal="center" vertical="center"/>
    </xf>
    <xf numFmtId="14" fontId="91" fillId="21" borderId="138" xfId="2" applyNumberFormat="1" applyFont="1" applyFill="1" applyBorder="1" applyAlignment="1">
      <alignment vertical="center" shrinkToFit="1"/>
    </xf>
    <xf numFmtId="0" fontId="28" fillId="21" borderId="192" xfId="0" applyFont="1" applyFill="1" applyBorder="1" applyAlignment="1">
      <alignment horizontal="center" vertical="center" wrapText="1"/>
    </xf>
    <xf numFmtId="14" fontId="29" fillId="21" borderId="193" xfId="2" applyNumberFormat="1" applyFont="1" applyFill="1" applyBorder="1" applyAlignment="1">
      <alignment horizontal="center" vertical="center" shrinkToFit="1"/>
    </xf>
    <xf numFmtId="14" fontId="87" fillId="21" borderId="195" xfId="1" applyNumberFormat="1" applyFont="1" applyFill="1" applyBorder="1" applyAlignment="1" applyProtection="1">
      <alignment vertical="center" wrapText="1"/>
    </xf>
    <xf numFmtId="14" fontId="87" fillId="21" borderId="197" xfId="1" applyNumberFormat="1" applyFont="1" applyFill="1" applyBorder="1" applyAlignment="1" applyProtection="1">
      <alignment vertical="center" wrapText="1"/>
    </xf>
    <xf numFmtId="56" fontId="87" fillId="21" borderId="194" xfId="2" applyNumberFormat="1" applyFont="1" applyFill="1" applyBorder="1">
      <alignment vertical="center"/>
    </xf>
    <xf numFmtId="0" fontId="8" fillId="0" borderId="0" xfId="1" applyAlignment="1" applyProtection="1">
      <alignment vertical="center"/>
    </xf>
    <xf numFmtId="14" fontId="91" fillId="21" borderId="1" xfId="2" applyNumberFormat="1" applyFont="1" applyFill="1" applyBorder="1" applyAlignment="1">
      <alignment vertical="center" wrapText="1" shrinkToFit="1"/>
    </xf>
    <xf numFmtId="0" fontId="18" fillId="21" borderId="200" xfId="2" applyFont="1" applyFill="1" applyBorder="1" applyAlignment="1">
      <alignment horizontal="center" vertical="center" wrapText="1"/>
    </xf>
    <xf numFmtId="0" fontId="125" fillId="5" borderId="17" xfId="2" applyFont="1" applyFill="1" applyBorder="1">
      <alignment vertical="center"/>
    </xf>
    <xf numFmtId="0" fontId="71" fillId="0" borderId="0" xfId="0" applyFont="1">
      <alignment vertical="center"/>
    </xf>
    <xf numFmtId="0" fontId="128" fillId="5" borderId="14" xfId="2" applyFont="1" applyFill="1" applyBorder="1">
      <alignment vertical="center"/>
    </xf>
    <xf numFmtId="0" fontId="127" fillId="0" borderId="136" xfId="0" applyFont="1" applyBorder="1">
      <alignment vertical="center"/>
    </xf>
    <xf numFmtId="0" fontId="85" fillId="33" borderId="122" xfId="0" applyFont="1" applyFill="1" applyBorder="1" applyAlignment="1">
      <alignment horizontal="center" vertical="center" wrapText="1"/>
    </xf>
    <xf numFmtId="0" fontId="126" fillId="32" borderId="0" xfId="0" applyFont="1" applyFill="1" applyAlignment="1">
      <alignment horizontal="center" vertical="center" wrapText="1"/>
    </xf>
    <xf numFmtId="14" fontId="13" fillId="21" borderId="1" xfId="1" applyNumberFormat="1" applyFont="1" applyFill="1" applyBorder="1" applyAlignment="1" applyProtection="1">
      <alignment horizontal="center" vertical="center" shrinkToFit="1"/>
    </xf>
    <xf numFmtId="177" fontId="13" fillId="19" borderId="202" xfId="2" applyNumberFormat="1" applyFont="1" applyFill="1" applyBorder="1" applyAlignment="1">
      <alignment horizontal="center" vertical="center" wrapText="1"/>
    </xf>
    <xf numFmtId="0" fontId="9" fillId="19" borderId="0" xfId="2" applyFont="1" applyFill="1" applyAlignment="1">
      <alignment horizontal="center" vertical="center" wrapText="1"/>
    </xf>
    <xf numFmtId="14" fontId="9" fillId="19" borderId="0" xfId="2" applyNumberFormat="1" applyFont="1" applyFill="1" applyAlignment="1">
      <alignment horizontal="center" vertical="center"/>
    </xf>
    <xf numFmtId="14" fontId="26" fillId="19" borderId="0" xfId="2" applyNumberFormat="1" applyFont="1" applyFill="1" applyAlignment="1">
      <alignment horizontal="center" vertical="center"/>
    </xf>
    <xf numFmtId="0" fontId="26" fillId="19" borderId="0" xfId="19" applyFont="1" applyFill="1" applyAlignment="1">
      <alignment horizontal="center" vertical="center"/>
    </xf>
    <xf numFmtId="0" fontId="26" fillId="19" borderId="0" xfId="19" applyFont="1" applyFill="1" applyAlignment="1">
      <alignment horizontal="center" vertical="center" wrapText="1"/>
    </xf>
    <xf numFmtId="0" fontId="119" fillId="19" borderId="198" xfId="0" applyFont="1" applyFill="1" applyBorder="1" applyAlignment="1">
      <alignment horizontal="left" vertical="center"/>
    </xf>
    <xf numFmtId="0" fontId="37" fillId="19" borderId="134" xfId="17" applyFont="1" applyFill="1" applyBorder="1" applyAlignment="1">
      <alignment horizontal="center" vertical="center" wrapText="1"/>
    </xf>
    <xf numFmtId="14" fontId="37" fillId="19" borderId="135" xfId="17" applyNumberFormat="1" applyFont="1" applyFill="1" applyBorder="1" applyAlignment="1">
      <alignment horizontal="center" vertical="center"/>
    </xf>
    <xf numFmtId="0" fontId="1" fillId="19" borderId="134" xfId="17" applyFill="1" applyBorder="1" applyAlignment="1">
      <alignment horizontal="center" vertical="center" wrapText="1"/>
    </xf>
    <xf numFmtId="14" fontId="1" fillId="19" borderId="135" xfId="17" applyNumberFormat="1" applyFill="1" applyBorder="1" applyAlignment="1">
      <alignment horizontal="center" vertical="center"/>
    </xf>
    <xf numFmtId="0" fontId="107" fillId="5" borderId="0" xfId="0" applyFont="1" applyFill="1">
      <alignment vertical="center"/>
    </xf>
    <xf numFmtId="0" fontId="108" fillId="0" borderId="0" xfId="17" applyFont="1" applyAlignment="1">
      <alignment horizontal="left" vertical="center"/>
    </xf>
    <xf numFmtId="177" fontId="1" fillId="19" borderId="203" xfId="2" applyNumberFormat="1" applyFont="1" applyFill="1" applyBorder="1" applyAlignment="1">
      <alignment horizontal="center" vertical="center" wrapText="1"/>
    </xf>
    <xf numFmtId="0" fontId="23" fillId="19" borderId="204" xfId="2" applyFont="1" applyFill="1" applyBorder="1" applyAlignment="1">
      <alignment horizontal="left" vertical="center"/>
    </xf>
    <xf numFmtId="0" fontId="23" fillId="19" borderId="8" xfId="2" applyFont="1" applyFill="1" applyBorder="1" applyAlignment="1">
      <alignment horizontal="left" vertical="center"/>
    </xf>
    <xf numFmtId="0" fontId="23" fillId="0" borderId="8" xfId="2" applyFont="1" applyBorder="1" applyAlignment="1">
      <alignment horizontal="left" vertical="center"/>
    </xf>
    <xf numFmtId="0" fontId="23" fillId="5" borderId="8" xfId="2" applyFont="1" applyFill="1" applyBorder="1" applyAlignment="1">
      <alignment horizontal="left" vertical="center"/>
    </xf>
    <xf numFmtId="0" fontId="23" fillId="19" borderId="17" xfId="2" applyFont="1" applyFill="1" applyBorder="1" applyAlignment="1">
      <alignment horizontal="left" vertical="center"/>
    </xf>
    <xf numFmtId="177" fontId="12" fillId="19" borderId="53" xfId="2" applyNumberFormat="1" applyFont="1" applyFill="1" applyBorder="1" applyAlignment="1">
      <alignment horizontal="center" vertical="center" shrinkToFit="1"/>
    </xf>
    <xf numFmtId="177" fontId="23" fillId="21" borderId="53" xfId="2" applyNumberFormat="1" applyFont="1" applyFill="1" applyBorder="1" applyAlignment="1">
      <alignment horizontal="center" vertical="center" shrinkToFit="1"/>
    </xf>
    <xf numFmtId="0" fontId="139" fillId="19" borderId="206" xfId="2" applyFont="1" applyFill="1" applyBorder="1" applyAlignment="1">
      <alignment horizontal="center" vertical="center"/>
    </xf>
    <xf numFmtId="177" fontId="139" fillId="19" borderId="206" xfId="2" applyNumberFormat="1" applyFont="1" applyFill="1" applyBorder="1" applyAlignment="1">
      <alignment horizontal="center" vertical="center" shrinkToFit="1"/>
    </xf>
    <xf numFmtId="0" fontId="140" fillId="0" borderId="206" xfId="0" applyFont="1" applyBorder="1" applyAlignment="1">
      <alignment horizontal="center" vertical="center" wrapText="1"/>
    </xf>
    <xf numFmtId="177" fontId="13" fillId="19" borderId="206" xfId="2" applyNumberFormat="1" applyFont="1" applyFill="1" applyBorder="1" applyAlignment="1">
      <alignment horizontal="center" vertical="center" wrapText="1"/>
    </xf>
    <xf numFmtId="177" fontId="23" fillId="19" borderId="205" xfId="2" applyNumberFormat="1" applyFont="1" applyFill="1" applyBorder="1" applyAlignment="1">
      <alignment horizontal="center" vertical="center" shrinkToFit="1"/>
    </xf>
    <xf numFmtId="177" fontId="1" fillId="19" borderId="205" xfId="2" applyNumberFormat="1" applyFont="1" applyFill="1" applyBorder="1" applyAlignment="1">
      <alignment horizontal="center" vertical="center" wrapText="1"/>
    </xf>
    <xf numFmtId="0" fontId="23" fillId="19" borderId="205" xfId="2" applyFont="1" applyFill="1" applyBorder="1" applyAlignment="1">
      <alignment horizontal="center" vertical="center" wrapText="1"/>
    </xf>
    <xf numFmtId="0" fontId="6" fillId="0" borderId="205" xfId="2" applyBorder="1">
      <alignment vertical="center"/>
    </xf>
    <xf numFmtId="0" fontId="6" fillId="0" borderId="205" xfId="2" applyBorder="1" applyAlignment="1">
      <alignment horizontal="center" vertical="center"/>
    </xf>
    <xf numFmtId="0" fontId="24" fillId="23" borderId="7" xfId="2" applyFont="1" applyFill="1" applyBorder="1" applyAlignment="1">
      <alignment horizontal="center" vertical="top" wrapText="1"/>
    </xf>
    <xf numFmtId="177" fontId="1" fillId="23" borderId="38" xfId="2" applyNumberFormat="1" applyFont="1" applyFill="1" applyBorder="1" applyAlignment="1">
      <alignment horizontal="center" vertical="center" wrapText="1"/>
    </xf>
    <xf numFmtId="0" fontId="24" fillId="23" borderId="7" xfId="2" applyFont="1" applyFill="1" applyBorder="1" applyAlignment="1">
      <alignment horizontal="center" vertical="center" wrapText="1"/>
    </xf>
    <xf numFmtId="0" fontId="71" fillId="19" borderId="0" xfId="0" applyFont="1" applyFill="1" applyAlignment="1">
      <alignment horizontal="center" vertical="center"/>
    </xf>
    <xf numFmtId="0" fontId="8" fillId="0" borderId="181" xfId="1" applyBorder="1" applyAlignment="1" applyProtection="1">
      <alignment vertical="center"/>
    </xf>
    <xf numFmtId="0" fontId="121" fillId="3" borderId="9" xfId="2" applyFont="1" applyFill="1" applyBorder="1" applyAlignment="1">
      <alignment horizontal="center" vertical="center" wrapText="1"/>
    </xf>
    <xf numFmtId="0" fontId="110" fillId="26" borderId="178" xfId="2" applyFont="1" applyFill="1" applyBorder="1" applyAlignment="1">
      <alignment horizontal="left" vertical="center" shrinkToFit="1"/>
    </xf>
    <xf numFmtId="0" fontId="141" fillId="0" borderId="201" xfId="1" applyFont="1" applyFill="1" applyBorder="1" applyAlignment="1" applyProtection="1">
      <alignment vertical="top" wrapText="1"/>
    </xf>
    <xf numFmtId="0" fontId="0" fillId="34" borderId="0" xfId="0" applyFill="1">
      <alignment vertical="center"/>
    </xf>
    <xf numFmtId="0" fontId="91" fillId="21" borderId="9" xfId="2" applyFont="1" applyFill="1" applyBorder="1" applyAlignment="1">
      <alignment horizontal="center" vertical="center"/>
    </xf>
    <xf numFmtId="0" fontId="8" fillId="0" borderId="208" xfId="1" applyBorder="1" applyAlignment="1" applyProtection="1">
      <alignment horizontal="left" vertical="center" wrapText="1"/>
    </xf>
    <xf numFmtId="0" fontId="13" fillId="0" borderId="212" xfId="2" applyFont="1" applyBorder="1" applyAlignment="1">
      <alignment horizontal="center" vertical="center" wrapText="1"/>
    </xf>
    <xf numFmtId="180" fontId="50" fillId="11" borderId="213" xfId="17" applyNumberFormat="1" applyFont="1" applyFill="1" applyBorder="1" applyAlignment="1">
      <alignment horizontal="center" vertical="center"/>
    </xf>
    <xf numFmtId="0" fontId="85" fillId="0" borderId="122" xfId="0" applyFont="1" applyBorder="1" applyAlignment="1">
      <alignment horizontal="center" vertical="center" wrapText="1"/>
    </xf>
    <xf numFmtId="0" fontId="142" fillId="0" borderId="201" xfId="1" applyFont="1" applyFill="1" applyBorder="1" applyAlignment="1" applyProtection="1">
      <alignment vertical="top" wrapText="1"/>
    </xf>
    <xf numFmtId="0" fontId="120" fillId="0" borderId="158" xfId="1" applyFont="1" applyFill="1" applyBorder="1" applyAlignment="1" applyProtection="1">
      <alignment vertical="top" wrapText="1"/>
    </xf>
    <xf numFmtId="0" fontId="144" fillId="0" borderId="139" xfId="0" applyFont="1" applyBorder="1" applyAlignment="1">
      <alignment horizontal="left" vertical="top" wrapText="1"/>
    </xf>
    <xf numFmtId="0" fontId="145" fillId="0" borderId="0" xfId="0" applyFont="1">
      <alignment vertical="center"/>
    </xf>
    <xf numFmtId="0" fontId="119" fillId="19" borderId="180" xfId="0" applyFont="1" applyFill="1" applyBorder="1" applyAlignment="1">
      <alignment horizontal="left" vertical="center"/>
    </xf>
    <xf numFmtId="0" fontId="147" fillId="21" borderId="156" xfId="2" applyFont="1" applyFill="1" applyBorder="1" applyAlignment="1">
      <alignment horizontal="center" vertical="center" wrapText="1"/>
    </xf>
    <xf numFmtId="0" fontId="8" fillId="0" borderId="216" xfId="1" applyFill="1" applyBorder="1" applyAlignment="1" applyProtection="1">
      <alignment vertical="center" wrapText="1"/>
    </xf>
    <xf numFmtId="0" fontId="103" fillId="32" borderId="105" xfId="2" applyFont="1" applyFill="1" applyBorder="1" applyAlignment="1">
      <alignment horizontal="center" vertical="center" wrapText="1" shrinkToFit="1"/>
    </xf>
    <xf numFmtId="0" fontId="88" fillId="0" borderId="106" xfId="2" applyFont="1" applyBorder="1" applyAlignment="1">
      <alignment vertical="center" shrinkToFit="1"/>
    </xf>
    <xf numFmtId="0" fontId="6" fillId="0" borderId="107" xfId="2" applyBorder="1">
      <alignment vertical="center"/>
    </xf>
    <xf numFmtId="0" fontId="27" fillId="0" borderId="163" xfId="2" applyFont="1" applyBorder="1" applyAlignment="1">
      <alignment vertical="top" wrapText="1"/>
    </xf>
    <xf numFmtId="0" fontId="8" fillId="0" borderId="218" xfId="1" applyFill="1" applyBorder="1" applyAlignment="1" applyProtection="1">
      <alignment vertical="center" wrapText="1"/>
    </xf>
    <xf numFmtId="0" fontId="6" fillId="0" borderId="108" xfId="2" applyBorder="1">
      <alignment vertical="center"/>
    </xf>
    <xf numFmtId="0" fontId="27" fillId="0" borderId="0" xfId="2" applyFont="1" applyAlignment="1">
      <alignment vertical="top" wrapText="1"/>
    </xf>
    <xf numFmtId="0" fontId="8" fillId="0" borderId="99" xfId="1" applyBorder="1" applyAlignment="1" applyProtection="1">
      <alignment vertical="top" wrapText="1"/>
    </xf>
    <xf numFmtId="0" fontId="106" fillId="5" borderId="68" xfId="0" applyFont="1" applyFill="1" applyBorder="1" applyAlignment="1">
      <alignment horizontal="left" vertical="top"/>
    </xf>
    <xf numFmtId="0" fontId="36" fillId="19" borderId="0" xfId="2" applyFont="1" applyFill="1">
      <alignment vertical="center"/>
    </xf>
    <xf numFmtId="0" fontId="37" fillId="19" borderId="0" xfId="17" applyFont="1" applyFill="1">
      <alignment vertical="center"/>
    </xf>
    <xf numFmtId="0" fontId="38" fillId="19" borderId="0" xfId="17" applyFont="1" applyFill="1" applyAlignment="1">
      <alignment vertical="top" wrapText="1"/>
    </xf>
    <xf numFmtId="0" fontId="39" fillId="19" borderId="0" xfId="2" applyFont="1" applyFill="1" applyAlignment="1">
      <alignment horizontal="center" vertical="center"/>
    </xf>
    <xf numFmtId="0" fontId="82" fillId="19" borderId="0" xfId="17" applyFont="1" applyFill="1" applyAlignment="1">
      <alignment horizontal="left" vertical="center"/>
    </xf>
    <xf numFmtId="0" fontId="40" fillId="19" borderId="0" xfId="2" applyFont="1" applyFill="1" applyAlignment="1">
      <alignment vertical="center" wrapText="1"/>
    </xf>
    <xf numFmtId="0" fontId="42" fillId="19" borderId="0" xfId="2" applyFont="1" applyFill="1" applyAlignment="1">
      <alignment vertical="center" wrapText="1"/>
    </xf>
    <xf numFmtId="0" fontId="44" fillId="19" borderId="0" xfId="2" applyFont="1" applyFill="1">
      <alignment vertical="center"/>
    </xf>
    <xf numFmtId="0" fontId="45" fillId="19" borderId="0" xfId="2" applyFont="1" applyFill="1" applyAlignment="1">
      <alignment horizontal="center" vertical="center"/>
    </xf>
    <xf numFmtId="0" fontId="38" fillId="19" borderId="0" xfId="17" applyFont="1" applyFill="1" applyAlignment="1">
      <alignment horizontal="center" vertical="center"/>
    </xf>
    <xf numFmtId="0" fontId="43" fillId="19" borderId="0" xfId="17" applyFont="1" applyFill="1" applyAlignment="1">
      <alignment vertical="top" wrapText="1"/>
    </xf>
    <xf numFmtId="0" fontId="1" fillId="19" borderId="0" xfId="17" applyFill="1" applyAlignment="1">
      <alignment horizontal="center" vertical="center"/>
    </xf>
    <xf numFmtId="0" fontId="46" fillId="19" borderId="0" xfId="2" applyFont="1" applyFill="1" applyAlignment="1">
      <alignment vertical="center" wrapText="1"/>
    </xf>
    <xf numFmtId="0" fontId="42" fillId="19" borderId="0" xfId="2" applyFont="1" applyFill="1">
      <alignment vertical="center"/>
    </xf>
    <xf numFmtId="0" fontId="38" fillId="19" borderId="0" xfId="17" applyFont="1" applyFill="1">
      <alignment vertical="center"/>
    </xf>
    <xf numFmtId="0" fontId="47" fillId="19" borderId="0" xfId="17" applyFont="1" applyFill="1" applyAlignment="1">
      <alignment horizontal="center" vertical="center" wrapText="1"/>
    </xf>
    <xf numFmtId="0" fontId="48" fillId="19" borderId="0" xfId="17" applyFont="1" applyFill="1">
      <alignment vertical="center"/>
    </xf>
    <xf numFmtId="0" fontId="6" fillId="19" borderId="0" xfId="2" applyFill="1" applyAlignment="1">
      <alignment horizontal="center" vertical="center"/>
    </xf>
    <xf numFmtId="0" fontId="46" fillId="19" borderId="0" xfId="17" applyFont="1" applyFill="1" applyAlignment="1">
      <alignment vertical="center" wrapText="1"/>
    </xf>
    <xf numFmtId="0" fontId="51" fillId="19" borderId="0" xfId="17" applyFont="1" applyFill="1" applyAlignment="1">
      <alignment horizontal="center" vertical="center"/>
    </xf>
    <xf numFmtId="0" fontId="8" fillId="19" borderId="0" xfId="1" applyFill="1" applyAlignment="1" applyProtection="1">
      <alignment horizontal="center" vertical="center"/>
    </xf>
    <xf numFmtId="0" fontId="54" fillId="19" borderId="0" xfId="17" applyFont="1" applyFill="1" applyAlignment="1">
      <alignment horizontal="center" vertical="center"/>
    </xf>
    <xf numFmtId="0" fontId="0" fillId="19" borderId="0" xfId="0" applyFill="1" applyAlignment="1">
      <alignment vertical="center" wrapText="1"/>
    </xf>
    <xf numFmtId="0" fontId="1" fillId="19" borderId="130" xfId="17" applyFill="1" applyBorder="1" applyAlignment="1">
      <alignment horizontal="center" vertical="center" wrapText="1"/>
    </xf>
    <xf numFmtId="0" fontId="1" fillId="19" borderId="0" xfId="17" applyFill="1">
      <alignment vertical="center"/>
    </xf>
    <xf numFmtId="0" fontId="1" fillId="19" borderId="131" xfId="17" applyFill="1" applyBorder="1" applyAlignment="1">
      <alignment horizontal="center" vertical="center"/>
    </xf>
    <xf numFmtId="177" fontId="23" fillId="35" borderId="205" xfId="2" applyNumberFormat="1" applyFont="1" applyFill="1" applyBorder="1" applyAlignment="1">
      <alignment horizontal="center" vertical="center" shrinkToFit="1"/>
    </xf>
    <xf numFmtId="180" fontId="50" fillId="11" borderId="219" xfId="17" applyNumberFormat="1" applyFont="1" applyFill="1" applyBorder="1" applyAlignment="1">
      <alignment horizontal="center" vertical="center"/>
    </xf>
    <xf numFmtId="0" fontId="119" fillId="19" borderId="220" xfId="0" applyFont="1" applyFill="1" applyBorder="1" applyAlignment="1">
      <alignment horizontal="left" vertical="center"/>
    </xf>
    <xf numFmtId="0" fontId="94" fillId="19" borderId="0" xfId="0" applyFont="1" applyFill="1" applyAlignment="1">
      <alignment horizontal="center" vertical="center"/>
    </xf>
    <xf numFmtId="0" fontId="154" fillId="21" borderId="156" xfId="2" applyFont="1" applyFill="1" applyBorder="1" applyAlignment="1">
      <alignment horizontal="center" vertical="center" wrapText="1"/>
    </xf>
    <xf numFmtId="0" fontId="25" fillId="19" borderId="0" xfId="2" applyFont="1" applyFill="1">
      <alignment vertical="center"/>
    </xf>
    <xf numFmtId="0" fontId="156" fillId="0" borderId="0" xfId="0" applyFont="1" applyAlignment="1">
      <alignment vertical="top" wrapText="1"/>
    </xf>
    <xf numFmtId="0" fontId="155" fillId="31" borderId="0" xfId="0" applyFont="1" applyFill="1" applyAlignment="1">
      <alignment horizontal="center" vertical="center" wrapText="1"/>
    </xf>
    <xf numFmtId="0" fontId="141" fillId="0" borderId="217" xfId="1" applyFont="1" applyBorder="1" applyAlignment="1" applyProtection="1">
      <alignment vertical="top" wrapText="1"/>
    </xf>
    <xf numFmtId="0" fontId="88" fillId="31" borderId="99" xfId="1" applyFont="1" applyFill="1" applyBorder="1" applyAlignment="1" applyProtection="1">
      <alignment horizontal="center" vertical="center" wrapText="1"/>
    </xf>
    <xf numFmtId="0" fontId="8" fillId="0" borderId="0" xfId="1" applyFill="1" applyBorder="1" applyAlignment="1" applyProtection="1">
      <alignment vertical="center" wrapText="1"/>
    </xf>
    <xf numFmtId="0" fontId="141" fillId="0" borderId="218" xfId="1" applyFont="1" applyFill="1" applyBorder="1" applyAlignment="1" applyProtection="1">
      <alignment horizontal="left" vertical="top" wrapText="1"/>
    </xf>
    <xf numFmtId="0" fontId="95" fillId="19" borderId="0" xfId="0" applyFont="1" applyFill="1" applyAlignment="1">
      <alignment vertical="center" wrapText="1"/>
    </xf>
    <xf numFmtId="0" fontId="72" fillId="5" borderId="222" xfId="2" applyFont="1" applyFill="1" applyBorder="1" applyAlignment="1">
      <alignment horizontal="left" vertical="center"/>
    </xf>
    <xf numFmtId="0" fontId="8" fillId="0" borderId="215" xfId="1" applyBorder="1" applyAlignment="1" applyProtection="1">
      <alignment vertical="center" wrapText="1"/>
    </xf>
    <xf numFmtId="0" fontId="144" fillId="0" borderId="214" xfId="0" applyFont="1" applyBorder="1" applyAlignment="1">
      <alignment horizontal="left" vertical="top" wrapText="1"/>
    </xf>
    <xf numFmtId="14" fontId="119" fillId="19" borderId="180" xfId="0" applyNumberFormat="1" applyFont="1" applyFill="1" applyBorder="1" applyAlignment="1">
      <alignment horizontal="center" vertical="center"/>
    </xf>
    <xf numFmtId="14" fontId="119" fillId="19" borderId="199" xfId="0" applyNumberFormat="1" applyFont="1" applyFill="1" applyBorder="1" applyAlignment="1">
      <alignment horizontal="center" vertical="center"/>
    </xf>
    <xf numFmtId="14" fontId="119" fillId="19" borderId="221" xfId="0" applyNumberFormat="1" applyFont="1" applyFill="1" applyBorder="1" applyAlignment="1">
      <alignment horizontal="center" vertical="center"/>
    </xf>
    <xf numFmtId="0" fontId="101" fillId="19" borderId="134" xfId="17" applyFont="1" applyFill="1" applyBorder="1" applyAlignment="1">
      <alignment horizontal="center" vertical="center" wrapText="1"/>
    </xf>
    <xf numFmtId="0" fontId="8" fillId="0" borderId="226" xfId="1" applyBorder="1" applyAlignment="1" applyProtection="1">
      <alignment horizontal="left" vertical="center" wrapText="1"/>
    </xf>
    <xf numFmtId="14" fontId="29" fillId="21" borderId="1" xfId="2" applyNumberFormat="1" applyFont="1" applyFill="1" applyBorder="1" applyAlignment="1">
      <alignment horizontal="center" vertical="center" shrinkToFit="1"/>
    </xf>
    <xf numFmtId="56" fontId="87" fillId="21" borderId="195" xfId="2" applyNumberFormat="1" applyFont="1" applyFill="1" applyBorder="1">
      <alignment vertical="center"/>
    </xf>
    <xf numFmtId="14" fontId="91" fillId="21" borderId="2" xfId="2" applyNumberFormat="1" applyFont="1" applyFill="1" applyBorder="1" applyAlignment="1">
      <alignment vertical="center" shrinkToFit="1"/>
    </xf>
    <xf numFmtId="14" fontId="87" fillId="21" borderId="227" xfId="1" applyNumberFormat="1" applyFont="1" applyFill="1" applyBorder="1" applyAlignment="1" applyProtection="1">
      <alignment vertical="center" wrapText="1"/>
    </xf>
    <xf numFmtId="183" fontId="106" fillId="5" borderId="0" xfId="0" applyNumberFormat="1" applyFont="1" applyFill="1" applyAlignment="1">
      <alignment horizontal="left" vertical="center"/>
    </xf>
    <xf numFmtId="14" fontId="23" fillId="19" borderId="135" xfId="17" applyNumberFormat="1" applyFont="1" applyFill="1" applyBorder="1" applyAlignment="1">
      <alignment horizontal="center" vertical="center"/>
    </xf>
    <xf numFmtId="0" fontId="100" fillId="19" borderId="0" xfId="0" applyFont="1" applyFill="1" applyAlignment="1">
      <alignment horizontal="center" vertical="center" wrapText="1"/>
    </xf>
    <xf numFmtId="14" fontId="13" fillId="19" borderId="135" xfId="17" applyNumberFormat="1" applyFont="1" applyFill="1" applyBorder="1" applyAlignment="1">
      <alignment horizontal="center" vertical="center" wrapText="1"/>
    </xf>
    <xf numFmtId="56" fontId="93" fillId="19" borderId="134" xfId="17" applyNumberFormat="1" applyFont="1" applyFill="1" applyBorder="1" applyAlignment="1">
      <alignment horizontal="center" vertical="center" wrapText="1"/>
    </xf>
    <xf numFmtId="0" fontId="8" fillId="0" borderId="231" xfId="1" applyBorder="1" applyAlignment="1" applyProtection="1">
      <alignment horizontal="left" vertical="center"/>
    </xf>
    <xf numFmtId="0" fontId="120" fillId="0" borderId="189" xfId="2" applyFont="1" applyBorder="1" applyAlignment="1">
      <alignment horizontal="left" vertical="top" wrapText="1"/>
    </xf>
    <xf numFmtId="14" fontId="93" fillId="19" borderId="135" xfId="17" applyNumberFormat="1" applyFont="1" applyFill="1" applyBorder="1" applyAlignment="1">
      <alignment horizontal="center" vertical="center" wrapText="1"/>
    </xf>
    <xf numFmtId="0" fontId="85" fillId="0" borderId="137" xfId="0" applyFont="1" applyBorder="1" applyAlignment="1">
      <alignment horizontal="center" vertical="center" wrapText="1"/>
    </xf>
    <xf numFmtId="0" fontId="0" fillId="31" borderId="0" xfId="0" applyFill="1">
      <alignment vertical="center"/>
    </xf>
    <xf numFmtId="0" fontId="129" fillId="31" borderId="0" xfId="0" applyFont="1" applyFill="1">
      <alignment vertical="center"/>
    </xf>
    <xf numFmtId="0" fontId="149" fillId="31" borderId="0" xfId="0" applyFont="1" applyFill="1">
      <alignment vertical="center"/>
    </xf>
    <xf numFmtId="0" fontId="150" fillId="31" borderId="0" xfId="0" applyFont="1" applyFill="1">
      <alignment vertical="center"/>
    </xf>
    <xf numFmtId="0" fontId="148" fillId="31" borderId="0" xfId="0" applyFont="1" applyFill="1">
      <alignment vertical="center"/>
    </xf>
    <xf numFmtId="0" fontId="117" fillId="31" borderId="0" xfId="0" applyFont="1" applyFill="1">
      <alignment vertical="center"/>
    </xf>
    <xf numFmtId="0" fontId="146" fillId="31" borderId="0" xfId="0" applyFont="1" applyFill="1">
      <alignment vertical="center"/>
    </xf>
    <xf numFmtId="0" fontId="153" fillId="31" borderId="0" xfId="0" applyFont="1" applyFill="1">
      <alignment vertical="center"/>
    </xf>
    <xf numFmtId="0" fontId="137" fillId="31" borderId="0" xfId="0" applyFont="1" applyFill="1" applyAlignment="1">
      <alignment vertical="center" wrapText="1"/>
    </xf>
    <xf numFmtId="0" fontId="151" fillId="31" borderId="0" xfId="0" applyFont="1" applyFill="1">
      <alignment vertical="center"/>
    </xf>
    <xf numFmtId="0" fontId="152" fillId="31" borderId="0" xfId="0" applyFont="1" applyFill="1">
      <alignment vertical="center"/>
    </xf>
    <xf numFmtId="0" fontId="124" fillId="31" borderId="0" xfId="1" applyFont="1" applyFill="1" applyAlignment="1" applyProtection="1">
      <alignment vertical="center"/>
    </xf>
    <xf numFmtId="0" fontId="123" fillId="31" borderId="0" xfId="0" applyFont="1" applyFill="1">
      <alignment vertical="center"/>
    </xf>
    <xf numFmtId="14" fontId="130" fillId="19" borderId="135" xfId="0" applyNumberFormat="1" applyFont="1" applyFill="1" applyBorder="1" applyAlignment="1">
      <alignment horizontal="center" vertical="center"/>
    </xf>
    <xf numFmtId="0" fontId="143" fillId="0" borderId="121" xfId="1" applyFont="1" applyFill="1" applyBorder="1" applyAlignment="1" applyProtection="1">
      <alignment horizontal="left" vertical="top" wrapText="1"/>
    </xf>
    <xf numFmtId="0" fontId="141" fillId="0" borderId="158" xfId="1" applyFont="1" applyFill="1" applyBorder="1" applyAlignment="1" applyProtection="1">
      <alignment vertical="top" wrapText="1"/>
    </xf>
    <xf numFmtId="0" fontId="91" fillId="3" borderId="9" xfId="2" applyFont="1" applyFill="1" applyBorder="1" applyAlignment="1">
      <alignment horizontal="center" vertical="center"/>
    </xf>
    <xf numFmtId="0" fontId="92" fillId="21" borderId="232" xfId="2" applyFont="1" applyFill="1" applyBorder="1" applyAlignment="1">
      <alignment horizontal="center" vertical="center"/>
    </xf>
    <xf numFmtId="14" fontId="91" fillId="21" borderId="232" xfId="2" applyNumberFormat="1" applyFont="1" applyFill="1" applyBorder="1" applyAlignment="1">
      <alignment horizontal="center" vertical="center"/>
    </xf>
    <xf numFmtId="14" fontId="91" fillId="21" borderId="233" xfId="2" applyNumberFormat="1" applyFont="1" applyFill="1" applyBorder="1" applyAlignment="1">
      <alignment horizontal="center" vertical="center"/>
    </xf>
    <xf numFmtId="0" fontId="92" fillId="21" borderId="234" xfId="2" applyFont="1" applyFill="1" applyBorder="1" applyAlignment="1">
      <alignment horizontal="center" vertical="center"/>
    </xf>
    <xf numFmtId="14" fontId="91" fillId="21" borderId="234" xfId="2" applyNumberFormat="1" applyFont="1" applyFill="1" applyBorder="1" applyAlignment="1">
      <alignment horizontal="center" vertical="center"/>
    </xf>
    <xf numFmtId="0" fontId="8" fillId="0" borderId="235" xfId="1" applyFill="1" applyBorder="1" applyAlignment="1" applyProtection="1">
      <alignment vertical="center" wrapText="1"/>
    </xf>
    <xf numFmtId="0" fontId="8" fillId="0" borderId="238" xfId="1" applyBorder="1" applyAlignment="1" applyProtection="1">
      <alignment vertical="top" wrapText="1"/>
    </xf>
    <xf numFmtId="0" fontId="141" fillId="0" borderId="237" xfId="2" applyFont="1" applyBorder="1" applyAlignment="1">
      <alignment vertical="top" wrapText="1"/>
    </xf>
    <xf numFmtId="0" fontId="32" fillId="23" borderId="236" xfId="2" applyFont="1" applyFill="1" applyBorder="1" applyAlignment="1">
      <alignment horizontal="center" vertical="center" wrapText="1"/>
    </xf>
    <xf numFmtId="0" fontId="158" fillId="21" borderId="233" xfId="2" applyFont="1" applyFill="1" applyBorder="1" applyAlignment="1">
      <alignment horizontal="center" vertical="center"/>
    </xf>
    <xf numFmtId="0" fontId="158" fillId="21" borderId="234" xfId="2" applyFont="1" applyFill="1" applyBorder="1" applyAlignment="1">
      <alignment horizontal="center" vertical="center"/>
    </xf>
    <xf numFmtId="0" fontId="158" fillId="21" borderId="232" xfId="2" applyFont="1" applyFill="1" applyBorder="1" applyAlignment="1">
      <alignment horizontal="center" vertical="center"/>
    </xf>
    <xf numFmtId="0" fontId="32" fillId="21" borderId="156" xfId="2" applyFont="1" applyFill="1" applyBorder="1" applyAlignment="1">
      <alignment horizontal="center" vertical="center" wrapText="1"/>
    </xf>
    <xf numFmtId="0" fontId="119" fillId="19" borderId="239" xfId="0" applyFont="1" applyFill="1" applyBorder="1" applyAlignment="1">
      <alignment horizontal="left" vertical="center"/>
    </xf>
    <xf numFmtId="0" fontId="119" fillId="19" borderId="240" xfId="0" applyFont="1" applyFill="1" applyBorder="1" applyAlignment="1">
      <alignment horizontal="left" vertical="center"/>
    </xf>
    <xf numFmtId="14" fontId="119" fillId="19" borderId="240" xfId="0" applyNumberFormat="1" applyFont="1" applyFill="1" applyBorder="1" applyAlignment="1">
      <alignment horizontal="center" vertical="center"/>
    </xf>
    <xf numFmtId="14" fontId="119" fillId="19" borderId="241" xfId="0" applyNumberFormat="1" applyFont="1" applyFill="1" applyBorder="1" applyAlignment="1">
      <alignment horizontal="center" vertical="center"/>
    </xf>
    <xf numFmtId="0" fontId="6" fillId="0" borderId="0" xfId="2" applyAlignment="1">
      <alignment horizontal="center" vertical="center" wrapText="1"/>
    </xf>
    <xf numFmtId="0" fontId="0" fillId="36" borderId="0" xfId="0" applyFill="1">
      <alignment vertical="center"/>
    </xf>
    <xf numFmtId="184" fontId="0" fillId="37" borderId="0" xfId="0" applyNumberFormat="1" applyFill="1">
      <alignment vertical="center"/>
    </xf>
    <xf numFmtId="0" fontId="23" fillId="39" borderId="8" xfId="2" applyFont="1" applyFill="1" applyBorder="1" applyAlignment="1">
      <alignment horizontal="left" vertical="center"/>
    </xf>
    <xf numFmtId="0" fontId="139" fillId="39" borderId="10" xfId="2" applyFont="1" applyFill="1" applyBorder="1" applyAlignment="1">
      <alignment horizontal="center" vertical="center"/>
    </xf>
    <xf numFmtId="177" fontId="139" fillId="39" borderId="10" xfId="2" applyNumberFormat="1" applyFont="1" applyFill="1" applyBorder="1" applyAlignment="1">
      <alignment horizontal="center" vertical="center" shrinkToFit="1"/>
    </xf>
    <xf numFmtId="177" fontId="10" fillId="39" borderId="10" xfId="2" applyNumberFormat="1" applyFont="1" applyFill="1" applyBorder="1" applyAlignment="1">
      <alignment horizontal="center" vertical="center" wrapText="1"/>
    </xf>
    <xf numFmtId="177" fontId="115" fillId="39" borderId="8" xfId="2" applyNumberFormat="1" applyFont="1" applyFill="1" applyBorder="1" applyAlignment="1">
      <alignment horizontal="center" vertical="center" shrinkToFit="1"/>
    </xf>
    <xf numFmtId="177" fontId="116" fillId="39" borderId="8" xfId="2" applyNumberFormat="1" applyFont="1" applyFill="1" applyBorder="1" applyAlignment="1">
      <alignment horizontal="center" vertical="center" wrapText="1"/>
    </xf>
    <xf numFmtId="0" fontId="23" fillId="39" borderId="205" xfId="2" applyFont="1" applyFill="1" applyBorder="1" applyAlignment="1">
      <alignment horizontal="center" vertical="center" wrapText="1"/>
    </xf>
    <xf numFmtId="177" fontId="23" fillId="39" borderId="205" xfId="2" applyNumberFormat="1" applyFont="1" applyFill="1" applyBorder="1" applyAlignment="1">
      <alignment horizontal="center" vertical="center" shrinkToFit="1"/>
    </xf>
    <xf numFmtId="177" fontId="23" fillId="32" borderId="205" xfId="2" applyNumberFormat="1" applyFont="1" applyFill="1" applyBorder="1" applyAlignment="1">
      <alignment horizontal="center" vertical="center" shrinkToFit="1"/>
    </xf>
    <xf numFmtId="0" fontId="141" fillId="0" borderId="0" xfId="0" applyFont="1" applyAlignment="1">
      <alignment vertical="top" wrapText="1"/>
    </xf>
    <xf numFmtId="0" fontId="141" fillId="0" borderId="151" xfId="0" applyFont="1" applyBorder="1" applyAlignment="1">
      <alignment horizontal="left" vertical="top" wrapText="1"/>
    </xf>
    <xf numFmtId="14" fontId="101" fillId="19" borderId="135" xfId="17" applyNumberFormat="1" applyFont="1" applyFill="1" applyBorder="1" applyAlignment="1">
      <alignment horizontal="center" vertical="center" wrapText="1"/>
    </xf>
    <xf numFmtId="0" fontId="25" fillId="0" borderId="217" xfId="1" applyFont="1" applyBorder="1" applyAlignment="1" applyProtection="1">
      <alignment vertical="top" wrapText="1"/>
    </xf>
    <xf numFmtId="0" fontId="142" fillId="0" borderId="196" xfId="1" applyFont="1" applyFill="1" applyBorder="1" applyAlignment="1" applyProtection="1">
      <alignment vertical="top" wrapText="1"/>
    </xf>
    <xf numFmtId="0" fontId="141" fillId="0" borderId="189" xfId="2" applyFont="1" applyBorder="1" applyAlignment="1">
      <alignment horizontal="left" vertical="top" wrapText="1"/>
    </xf>
    <xf numFmtId="0" fontId="161" fillId="0" borderId="30" xfId="1" applyFont="1" applyBorder="1" applyAlignment="1" applyProtection="1">
      <alignment horizontal="left" vertical="top" wrapText="1"/>
    </xf>
    <xf numFmtId="0" fontId="119" fillId="40" borderId="240" xfId="0" applyFont="1" applyFill="1" applyBorder="1" applyAlignment="1">
      <alignment horizontal="left" vertical="center"/>
    </xf>
    <xf numFmtId="0" fontId="119" fillId="40" borderId="180" xfId="0" applyFont="1" applyFill="1" applyBorder="1" applyAlignment="1">
      <alignment horizontal="left" vertical="center"/>
    </xf>
    <xf numFmtId="0" fontId="0" fillId="32" borderId="0" xfId="0" applyFill="1">
      <alignment vertical="center"/>
    </xf>
    <xf numFmtId="0" fontId="137" fillId="32" borderId="0" xfId="0" applyFont="1" applyFill="1" applyAlignment="1">
      <alignment vertical="center" wrapText="1"/>
    </xf>
    <xf numFmtId="0" fontId="71" fillId="29" borderId="0" xfId="0" applyFont="1" applyFill="1" applyAlignment="1">
      <alignment horizontal="center" vertical="center"/>
    </xf>
    <xf numFmtId="0" fontId="0" fillId="23" borderId="0" xfId="0" applyFill="1" applyAlignment="1">
      <alignment horizontal="left" vertical="center"/>
    </xf>
    <xf numFmtId="0" fontId="71" fillId="29" borderId="0" xfId="0" applyFont="1" applyFill="1" applyAlignment="1">
      <alignment horizontal="left" vertical="center"/>
    </xf>
    <xf numFmtId="0" fontId="119" fillId="28" borderId="240" xfId="0" applyFont="1" applyFill="1" applyBorder="1" applyAlignment="1">
      <alignment horizontal="left" vertical="center"/>
    </xf>
    <xf numFmtId="0" fontId="164" fillId="3" borderId="9" xfId="2" applyFont="1" applyFill="1" applyBorder="1" applyAlignment="1">
      <alignment horizontal="center" vertical="center"/>
    </xf>
    <xf numFmtId="0" fontId="6" fillId="0" borderId="0" xfId="4"/>
    <xf numFmtId="0" fontId="166" fillId="0" borderId="0" xfId="2" applyFont="1">
      <alignment vertical="center"/>
    </xf>
    <xf numFmtId="0" fontId="13" fillId="19" borderId="134" xfId="17" applyFont="1" applyFill="1" applyBorder="1" applyAlignment="1">
      <alignment horizontal="center" vertical="center" wrapText="1"/>
    </xf>
    <xf numFmtId="14" fontId="13" fillId="19" borderId="135" xfId="17" applyNumberFormat="1" applyFont="1" applyFill="1" applyBorder="1" applyAlignment="1">
      <alignment horizontal="center" vertical="center"/>
    </xf>
    <xf numFmtId="0" fontId="119" fillId="21" borderId="240" xfId="0" applyFont="1" applyFill="1" applyBorder="1" applyAlignment="1">
      <alignment horizontal="left" vertical="center"/>
    </xf>
    <xf numFmtId="0" fontId="93" fillId="21" borderId="134" xfId="17" applyFont="1" applyFill="1" applyBorder="1" applyAlignment="1">
      <alignment horizontal="center" vertical="center" wrapText="1"/>
    </xf>
    <xf numFmtId="14" fontId="93" fillId="21" borderId="135" xfId="17" applyNumberFormat="1" applyFont="1" applyFill="1" applyBorder="1" applyAlignment="1">
      <alignment horizontal="center" vertical="center"/>
    </xf>
    <xf numFmtId="0" fontId="85" fillId="43" borderId="122" xfId="0" applyFont="1" applyFill="1" applyBorder="1" applyAlignment="1">
      <alignment horizontal="center" vertical="center" wrapText="1"/>
    </xf>
    <xf numFmtId="0" fontId="119" fillId="29" borderId="240" xfId="0" applyFont="1" applyFill="1" applyBorder="1" applyAlignment="1">
      <alignment horizontal="left" vertical="center"/>
    </xf>
    <xf numFmtId="0" fontId="119" fillId="29" borderId="180" xfId="0" applyFont="1" applyFill="1" applyBorder="1" applyAlignment="1">
      <alignment horizontal="left" vertical="center"/>
    </xf>
    <xf numFmtId="0" fontId="119" fillId="37" borderId="240" xfId="0" applyFont="1" applyFill="1" applyBorder="1" applyAlignment="1">
      <alignment horizontal="left" vertical="center"/>
    </xf>
    <xf numFmtId="0" fontId="119" fillId="44" borderId="240" xfId="0" applyFont="1" applyFill="1" applyBorder="1" applyAlignment="1">
      <alignment horizontal="left" vertical="center"/>
    </xf>
    <xf numFmtId="0" fontId="168" fillId="21" borderId="162" xfId="1" applyFont="1" applyFill="1" applyBorder="1" applyAlignment="1" applyProtection="1">
      <alignment horizontal="center" vertical="center" wrapText="1"/>
    </xf>
    <xf numFmtId="0" fontId="169" fillId="21" borderId="0" xfId="0" applyFont="1" applyFill="1" applyAlignment="1">
      <alignment horizontal="center" vertical="center" wrapText="1"/>
    </xf>
    <xf numFmtId="0" fontId="141" fillId="0" borderId="169" xfId="1" applyFont="1" applyBorder="1" applyAlignment="1" applyProtection="1">
      <alignment horizontal="left" vertical="top" wrapText="1"/>
    </xf>
    <xf numFmtId="0" fontId="8" fillId="0" borderId="0" xfId="1" applyAlignment="1" applyProtection="1">
      <alignment horizontal="left" vertical="center"/>
    </xf>
    <xf numFmtId="0" fontId="170" fillId="0" borderId="0" xfId="0" applyFont="1" applyAlignment="1">
      <alignment horizontal="center" vertical="center" wrapText="1"/>
    </xf>
    <xf numFmtId="0" fontId="171" fillId="0" borderId="0" xfId="2" applyFont="1">
      <alignment vertical="center"/>
    </xf>
    <xf numFmtId="0" fontId="34" fillId="46" borderId="0" xfId="4" applyFont="1" applyFill="1" applyAlignment="1">
      <alignment vertical="top"/>
    </xf>
    <xf numFmtId="0" fontId="34" fillId="46" borderId="0" xfId="2" applyFont="1" applyFill="1" applyAlignment="1"/>
    <xf numFmtId="0" fontId="34" fillId="46" borderId="0" xfId="2" applyFont="1" applyFill="1" applyAlignment="1">
      <alignment vertical="top"/>
    </xf>
    <xf numFmtId="0" fontId="34" fillId="47" borderId="0" xfId="2" applyFont="1" applyFill="1" applyAlignment="1">
      <alignment vertical="top"/>
    </xf>
    <xf numFmtId="0" fontId="7" fillId="47" borderId="0" xfId="2" applyFont="1" applyFill="1" applyAlignment="1">
      <alignment vertical="top"/>
    </xf>
    <xf numFmtId="0" fontId="181" fillId="46" borderId="0" xfId="1" applyFont="1" applyFill="1" applyAlignment="1" applyProtection="1">
      <alignment vertical="top" wrapText="1"/>
    </xf>
    <xf numFmtId="0" fontId="35" fillId="45" borderId="0" xfId="4" applyFont="1" applyFill="1"/>
    <xf numFmtId="0" fontId="136" fillId="45" borderId="0" xfId="4" applyFont="1" applyFill="1"/>
    <xf numFmtId="0" fontId="6" fillId="45" borderId="0" xfId="4" applyFill="1"/>
    <xf numFmtId="0" fontId="6" fillId="0" borderId="0" xfId="4" applyAlignment="1">
      <alignment vertical="center"/>
    </xf>
    <xf numFmtId="0" fontId="6" fillId="0" borderId="68" xfId="0" applyFont="1" applyBorder="1" applyAlignment="1">
      <alignment horizontal="left" vertical="center"/>
    </xf>
    <xf numFmtId="0" fontId="6" fillId="0" borderId="0" xfId="0" applyFont="1" applyAlignment="1">
      <alignment horizontal="left" vertical="center"/>
    </xf>
    <xf numFmtId="0" fontId="6" fillId="0" borderId="70" xfId="0" applyFont="1" applyBorder="1" applyAlignment="1">
      <alignment horizontal="left" vertical="center"/>
    </xf>
    <xf numFmtId="0" fontId="106" fillId="5" borderId="0" xfId="0" applyFont="1" applyFill="1" applyAlignment="1">
      <alignment horizontal="left" vertical="center" wrapText="1"/>
    </xf>
    <xf numFmtId="0" fontId="106" fillId="5" borderId="70" xfId="0" applyFont="1" applyFill="1" applyBorder="1" applyAlignment="1">
      <alignment horizontal="left" vertical="center" wrapText="1"/>
    </xf>
    <xf numFmtId="0" fontId="106" fillId="5" borderId="0" xfId="0" applyFont="1" applyFill="1" applyAlignment="1">
      <alignment horizontal="left" vertical="center"/>
    </xf>
    <xf numFmtId="0" fontId="106" fillId="5" borderId="0" xfId="0" applyFont="1" applyFill="1" applyAlignment="1">
      <alignment horizontal="left" vertical="top" wrapText="1"/>
    </xf>
    <xf numFmtId="0" fontId="8" fillId="0" borderId="0" xfId="1" applyAlignment="1" applyProtection="1">
      <alignment horizontal="center" vertical="center" wrapText="1"/>
    </xf>
    <xf numFmtId="0" fontId="78" fillId="0" borderId="0" xfId="0" applyFont="1" applyAlignment="1">
      <alignment horizontal="left" vertical="center" wrapText="1"/>
    </xf>
    <xf numFmtId="0" fontId="74" fillId="0" borderId="0" xfId="0" applyFont="1" applyAlignment="1">
      <alignment horizontal="left" vertical="center" wrapText="1"/>
    </xf>
    <xf numFmtId="0" fontId="77" fillId="0" borderId="0" xfId="0" applyFont="1" applyAlignment="1">
      <alignment horizontal="left" vertical="center" wrapText="1"/>
    </xf>
    <xf numFmtId="0" fontId="75" fillId="0" borderId="0" xfId="0" applyFont="1" applyAlignment="1">
      <alignment horizontal="left" vertical="center" wrapText="1"/>
    </xf>
    <xf numFmtId="0" fontId="78" fillId="0" borderId="0" xfId="0" applyFont="1" applyAlignment="1">
      <alignment horizontal="left" vertical="top" wrapText="1"/>
    </xf>
    <xf numFmtId="0" fontId="74" fillId="0" borderId="0" xfId="0" applyFont="1" applyAlignment="1">
      <alignment horizontal="left" vertical="top" wrapText="1"/>
    </xf>
    <xf numFmtId="0" fontId="109" fillId="31" borderId="0" xfId="0" applyFont="1" applyFill="1" applyAlignment="1">
      <alignment horizontal="left" vertical="top" wrapText="1"/>
    </xf>
    <xf numFmtId="0" fontId="43" fillId="19" borderId="0" xfId="17" applyFont="1" applyFill="1" applyAlignment="1">
      <alignment horizontal="left" vertical="center"/>
    </xf>
    <xf numFmtId="0" fontId="10" fillId="6" borderId="210" xfId="17" applyFont="1" applyFill="1" applyBorder="1" applyAlignment="1">
      <alignment horizontal="left" vertical="center" wrapText="1"/>
    </xf>
    <xf numFmtId="0" fontId="10" fillId="6" borderId="211" xfId="17" applyFont="1" applyFill="1" applyBorder="1" applyAlignment="1">
      <alignment horizontal="left" vertical="center" wrapText="1"/>
    </xf>
    <xf numFmtId="0" fontId="10" fillId="6" borderId="212" xfId="17" applyFont="1" applyFill="1" applyBorder="1" applyAlignment="1">
      <alignment horizontal="left" vertical="center" wrapText="1"/>
    </xf>
    <xf numFmtId="0" fontId="37" fillId="19" borderId="166" xfId="17" applyFont="1" applyFill="1" applyBorder="1" applyAlignment="1">
      <alignment horizontal="left" vertical="top" wrapText="1"/>
    </xf>
    <xf numFmtId="0" fontId="37" fillId="19" borderId="167" xfId="17" applyFont="1" applyFill="1" applyBorder="1" applyAlignment="1">
      <alignment horizontal="left" vertical="top" wrapText="1"/>
    </xf>
    <xf numFmtId="0" fontId="37" fillId="19" borderId="168" xfId="17" applyFont="1" applyFill="1" applyBorder="1" applyAlignment="1">
      <alignment horizontal="left" vertical="top" wrapText="1"/>
    </xf>
    <xf numFmtId="0" fontId="13" fillId="19" borderId="166" xfId="2" applyFont="1" applyFill="1" applyBorder="1" applyAlignment="1">
      <alignment horizontal="left" vertical="top" wrapText="1"/>
    </xf>
    <xf numFmtId="0" fontId="13" fillId="19" borderId="167" xfId="2" applyFont="1" applyFill="1" applyBorder="1" applyAlignment="1">
      <alignment horizontal="left" vertical="top" wrapText="1"/>
    </xf>
    <xf numFmtId="0" fontId="13" fillId="19" borderId="168" xfId="2" applyFont="1" applyFill="1" applyBorder="1" applyAlignment="1">
      <alignment horizontal="left" vertical="top" wrapText="1"/>
    </xf>
    <xf numFmtId="0" fontId="96" fillId="19" borderId="166" xfId="2" applyFont="1" applyFill="1" applyBorder="1" applyAlignment="1">
      <alignment horizontal="left" vertical="top" wrapText="1"/>
    </xf>
    <xf numFmtId="0" fontId="96" fillId="19" borderId="167" xfId="2" applyFont="1" applyFill="1" applyBorder="1" applyAlignment="1">
      <alignment horizontal="left" vertical="top" wrapText="1"/>
    </xf>
    <xf numFmtId="0" fontId="96" fillId="19" borderId="168" xfId="2" applyFont="1" applyFill="1" applyBorder="1" applyAlignment="1">
      <alignment horizontal="left" vertical="top" wrapText="1"/>
    </xf>
    <xf numFmtId="0" fontId="60" fillId="12" borderId="58" xfId="17" applyFont="1" applyFill="1" applyBorder="1" applyAlignment="1">
      <alignment horizontal="right" vertical="center" wrapText="1"/>
    </xf>
    <xf numFmtId="0" fontId="61" fillId="12" borderId="58" xfId="0" applyFont="1" applyFill="1" applyBorder="1" applyAlignment="1">
      <alignment horizontal="right" vertical="center"/>
    </xf>
    <xf numFmtId="0" fontId="0" fillId="12" borderId="58" xfId="0" applyFill="1" applyBorder="1" applyAlignment="1">
      <alignment horizontal="right" vertical="center"/>
    </xf>
    <xf numFmtId="180" fontId="60" fillId="12" borderId="58" xfId="17" applyNumberFormat="1" applyFont="1" applyFill="1" applyBorder="1" applyAlignment="1">
      <alignment horizontal="center" vertical="center" wrapText="1"/>
    </xf>
    <xf numFmtId="180" fontId="0" fillId="12" borderId="58" xfId="0" applyNumberFormat="1" applyFill="1" applyBorder="1" applyAlignment="1">
      <alignment horizontal="center" vertical="center" wrapText="1"/>
    </xf>
    <xf numFmtId="0" fontId="62" fillId="13" borderId="59" xfId="17" applyFont="1" applyFill="1" applyBorder="1" applyAlignment="1">
      <alignment horizontal="center" vertical="center" wrapText="1"/>
    </xf>
    <xf numFmtId="0" fontId="63" fillId="13" borderId="59" xfId="0" applyFont="1" applyFill="1" applyBorder="1" applyAlignment="1">
      <alignment horizontal="center" vertical="center"/>
    </xf>
    <xf numFmtId="0" fontId="62" fillId="10" borderId="59" xfId="0" applyFont="1" applyFill="1" applyBorder="1" applyAlignment="1">
      <alignment horizontal="center" vertical="center"/>
    </xf>
    <xf numFmtId="0" fontId="65" fillId="10" borderId="59" xfId="0" applyFont="1" applyFill="1" applyBorder="1" applyAlignment="1">
      <alignment horizontal="center" vertical="center"/>
    </xf>
    <xf numFmtId="0" fontId="67" fillId="18" borderId="109" xfId="16" applyFont="1" applyFill="1" applyBorder="1" applyAlignment="1">
      <alignment horizontal="center" vertical="center"/>
    </xf>
    <xf numFmtId="0" fontId="67" fillId="18" borderId="114" xfId="16" applyFont="1" applyFill="1" applyBorder="1" applyAlignment="1">
      <alignment horizontal="center" vertical="center"/>
    </xf>
    <xf numFmtId="0" fontId="67" fillId="18" borderId="116" xfId="16" applyFont="1" applyFill="1" applyBorder="1" applyAlignment="1">
      <alignment horizontal="center" vertical="center"/>
    </xf>
    <xf numFmtId="0" fontId="68" fillId="2" borderId="110" xfId="16" applyFont="1" applyFill="1" applyBorder="1" applyAlignment="1">
      <alignment vertical="center" wrapText="1"/>
    </xf>
    <xf numFmtId="0" fontId="68" fillId="2" borderId="111" xfId="16" applyFont="1" applyFill="1" applyBorder="1" applyAlignment="1">
      <alignment vertical="center" wrapText="1"/>
    </xf>
    <xf numFmtId="0" fontId="68" fillId="2" borderId="112" xfId="16" applyFont="1" applyFill="1" applyBorder="1" applyAlignment="1">
      <alignment vertical="center" wrapText="1"/>
    </xf>
    <xf numFmtId="0" fontId="68" fillId="2" borderId="99" xfId="16" applyFont="1" applyFill="1" applyBorder="1" applyAlignment="1">
      <alignment vertical="center" wrapText="1"/>
    </xf>
    <xf numFmtId="0" fontId="68" fillId="2" borderId="0" xfId="16" applyFont="1" applyFill="1" applyAlignment="1">
      <alignment vertical="center" wrapText="1"/>
    </xf>
    <xf numFmtId="0" fontId="68" fillId="2" borderId="100" xfId="16" applyFont="1" applyFill="1" applyBorder="1" applyAlignment="1">
      <alignment vertical="center" wrapText="1"/>
    </xf>
    <xf numFmtId="0" fontId="68" fillId="2" borderId="117" xfId="16" applyFont="1" applyFill="1" applyBorder="1" applyAlignment="1">
      <alignment vertical="center" wrapText="1"/>
    </xf>
    <xf numFmtId="0" fontId="68" fillId="2" borderId="118" xfId="16" applyFont="1" applyFill="1" applyBorder="1" applyAlignment="1">
      <alignment vertical="center" wrapText="1"/>
    </xf>
    <xf numFmtId="0" fontId="68" fillId="2" borderId="119" xfId="16" applyFont="1" applyFill="1" applyBorder="1" applyAlignment="1">
      <alignment vertical="center" wrapText="1"/>
    </xf>
    <xf numFmtId="0" fontId="68" fillId="2" borderId="110" xfId="16" applyFont="1" applyFill="1" applyBorder="1" applyAlignment="1">
      <alignment horizontal="left" vertical="center" wrapText="1"/>
    </xf>
    <xf numFmtId="0" fontId="68" fillId="2" borderId="111" xfId="16" applyFont="1" applyFill="1" applyBorder="1" applyAlignment="1">
      <alignment horizontal="left" vertical="center" wrapText="1"/>
    </xf>
    <xf numFmtId="0" fontId="68" fillId="2" borderId="113" xfId="16" applyFont="1" applyFill="1" applyBorder="1" applyAlignment="1">
      <alignment horizontal="left" vertical="center" wrapText="1"/>
    </xf>
    <xf numFmtId="0" fontId="68" fillId="2" borderId="99"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15" xfId="16" applyFont="1" applyFill="1" applyBorder="1" applyAlignment="1">
      <alignment horizontal="left" vertical="center" wrapText="1"/>
    </xf>
    <xf numFmtId="0" fontId="68" fillId="2" borderId="117" xfId="16" applyFont="1" applyFill="1" applyBorder="1" applyAlignment="1">
      <alignment horizontal="left" vertical="center" wrapText="1"/>
    </xf>
    <xf numFmtId="0" fontId="68" fillId="2" borderId="118" xfId="16" applyFont="1" applyFill="1" applyBorder="1" applyAlignment="1">
      <alignment horizontal="left" vertical="center" wrapText="1"/>
    </xf>
    <xf numFmtId="0" fontId="68" fillId="2" borderId="120" xfId="16" applyFont="1" applyFill="1" applyBorder="1" applyAlignment="1">
      <alignment horizontal="left" vertical="center" wrapText="1"/>
    </xf>
    <xf numFmtId="0" fontId="10" fillId="6" borderId="228" xfId="17" applyFont="1" applyFill="1" applyBorder="1" applyAlignment="1">
      <alignment horizontal="left" vertical="center" wrapText="1"/>
    </xf>
    <xf numFmtId="0" fontId="10" fillId="6" borderId="229" xfId="17" applyFont="1" applyFill="1" applyBorder="1" applyAlignment="1">
      <alignment horizontal="left" vertical="center" wrapText="1"/>
    </xf>
    <xf numFmtId="0" fontId="10" fillId="6" borderId="230" xfId="17" applyFont="1" applyFill="1" applyBorder="1" applyAlignment="1">
      <alignment horizontal="left" vertical="center" wrapText="1"/>
    </xf>
    <xf numFmtId="0" fontId="7" fillId="5" borderId="36" xfId="17" applyFont="1" applyFill="1" applyBorder="1" applyAlignment="1">
      <alignment horizontal="center" vertical="center" wrapText="1"/>
    </xf>
    <xf numFmtId="0" fontId="60" fillId="25" borderId="72" xfId="17" applyFont="1" applyFill="1" applyBorder="1" applyAlignment="1">
      <alignment horizontal="center" vertical="center" wrapText="1"/>
    </xf>
    <xf numFmtId="0" fontId="58" fillId="16" borderId="72" xfId="17" applyFont="1" applyFill="1" applyBorder="1" applyAlignment="1">
      <alignment horizontal="center" vertical="center" wrapText="1"/>
    </xf>
    <xf numFmtId="0" fontId="0" fillId="16" borderId="72" xfId="0" applyFill="1" applyBorder="1" applyAlignment="1">
      <alignment horizontal="center" vertical="center" wrapText="1"/>
    </xf>
    <xf numFmtId="180" fontId="60" fillId="3" borderId="73" xfId="17" applyNumberFormat="1" applyFont="1" applyFill="1" applyBorder="1" applyAlignment="1">
      <alignment horizontal="center" vertical="center" wrapText="1"/>
    </xf>
    <xf numFmtId="180" fontId="60" fillId="3" borderId="74" xfId="17" applyNumberFormat="1" applyFont="1" applyFill="1" applyBorder="1" applyAlignment="1">
      <alignment horizontal="center" vertical="center" wrapText="1"/>
    </xf>
    <xf numFmtId="0" fontId="68" fillId="3" borderId="73" xfId="17" applyFont="1" applyFill="1" applyBorder="1" applyAlignment="1">
      <alignment horizontal="center" vertical="center" wrapText="1"/>
    </xf>
    <xf numFmtId="0" fontId="68" fillId="3" borderId="209" xfId="17" applyFont="1" applyFill="1" applyBorder="1" applyAlignment="1">
      <alignment horizontal="center" vertical="center" wrapText="1"/>
    </xf>
    <xf numFmtId="0" fontId="68" fillId="3" borderId="74" xfId="17" applyFont="1" applyFill="1" applyBorder="1" applyAlignment="1">
      <alignment horizontal="center" vertical="center" wrapText="1"/>
    </xf>
    <xf numFmtId="0" fontId="93" fillId="19" borderId="166" xfId="17" applyFont="1" applyFill="1" applyBorder="1" applyAlignment="1">
      <alignment horizontal="left" vertical="top" wrapText="1"/>
    </xf>
    <xf numFmtId="0" fontId="93" fillId="19" borderId="167" xfId="17" applyFont="1" applyFill="1" applyBorder="1" applyAlignment="1">
      <alignment horizontal="left" vertical="top" wrapText="1"/>
    </xf>
    <xf numFmtId="0" fontId="93" fillId="19" borderId="168" xfId="17" applyFont="1" applyFill="1" applyBorder="1" applyAlignment="1">
      <alignment horizontal="left" vertical="top" wrapText="1"/>
    </xf>
    <xf numFmtId="0" fontId="37" fillId="21" borderId="166" xfId="17" applyFont="1" applyFill="1" applyBorder="1" applyAlignment="1">
      <alignment horizontal="left" vertical="top" wrapText="1"/>
    </xf>
    <xf numFmtId="0" fontId="37" fillId="21" borderId="167" xfId="17" applyFont="1" applyFill="1" applyBorder="1" applyAlignment="1">
      <alignment horizontal="left" vertical="top" wrapText="1"/>
    </xf>
    <xf numFmtId="0" fontId="37" fillId="21" borderId="168" xfId="17" applyFont="1" applyFill="1" applyBorder="1" applyAlignment="1">
      <alignment horizontal="left" vertical="top" wrapText="1"/>
    </xf>
    <xf numFmtId="0" fontId="13" fillId="19" borderId="166" xfId="17" applyFont="1" applyFill="1" applyBorder="1" applyAlignment="1">
      <alignment horizontal="left" vertical="top" wrapText="1"/>
    </xf>
    <xf numFmtId="0" fontId="13" fillId="19" borderId="167" xfId="17" applyFont="1" applyFill="1" applyBorder="1" applyAlignment="1">
      <alignment horizontal="left" vertical="top" wrapText="1"/>
    </xf>
    <xf numFmtId="0" fontId="13" fillId="19" borderId="168" xfId="17" applyFont="1" applyFill="1" applyBorder="1" applyAlignment="1">
      <alignment horizontal="left" vertical="top" wrapText="1"/>
    </xf>
    <xf numFmtId="0" fontId="37" fillId="19" borderId="207" xfId="17" applyFont="1" applyFill="1" applyBorder="1" applyAlignment="1">
      <alignment horizontal="left" vertical="top" wrapText="1"/>
    </xf>
    <xf numFmtId="0" fontId="37" fillId="19" borderId="134" xfId="17" applyFont="1" applyFill="1" applyBorder="1" applyAlignment="1">
      <alignment horizontal="left" vertical="top" wrapText="1"/>
    </xf>
    <xf numFmtId="0" fontId="50" fillId="0" borderId="48" xfId="17" applyFont="1" applyBorder="1" applyAlignment="1">
      <alignment horizontal="center" vertical="center"/>
    </xf>
    <xf numFmtId="0" fontId="50" fillId="0" borderId="49" xfId="17" applyFont="1" applyBorder="1" applyAlignment="1">
      <alignment horizontal="center" vertical="center"/>
    </xf>
    <xf numFmtId="0" fontId="50" fillId="0" borderId="50" xfId="17" applyFont="1" applyBorder="1" applyAlignment="1">
      <alignment horizontal="center" vertical="center"/>
    </xf>
    <xf numFmtId="0" fontId="1" fillId="0" borderId="75" xfId="17" applyBorder="1" applyAlignment="1">
      <alignment horizontal="center" vertical="center"/>
    </xf>
    <xf numFmtId="0" fontId="1" fillId="0" borderId="76" xfId="17" applyBorder="1" applyAlignment="1">
      <alignment horizontal="center" vertical="center"/>
    </xf>
    <xf numFmtId="0" fontId="1" fillId="0" borderId="77" xfId="17" applyBorder="1" applyAlignment="1">
      <alignment horizontal="center" vertical="center"/>
    </xf>
    <xf numFmtId="0" fontId="38" fillId="0" borderId="78" xfId="17" applyFont="1" applyBorder="1" applyAlignment="1">
      <alignment horizontal="center" vertical="center" wrapText="1"/>
    </xf>
    <xf numFmtId="0" fontId="38" fillId="0" borderId="44" xfId="17" applyFont="1" applyBorder="1" applyAlignment="1">
      <alignment horizontal="center" vertical="center" wrapText="1"/>
    </xf>
    <xf numFmtId="0" fontId="34" fillId="17" borderId="0" xfId="17" applyFont="1" applyFill="1" applyAlignment="1">
      <alignment horizontal="center" vertical="center"/>
    </xf>
    <xf numFmtId="179" fontId="11" fillId="0" borderId="79" xfId="17" applyNumberFormat="1" applyFont="1" applyBorder="1" applyAlignment="1">
      <alignment horizontal="center" vertical="center" shrinkToFit="1"/>
    </xf>
    <xf numFmtId="179" fontId="11" fillId="0" borderId="80" xfId="17" applyNumberFormat="1" applyFont="1" applyBorder="1" applyAlignment="1">
      <alignment horizontal="center" vertical="center" shrinkToFit="1"/>
    </xf>
    <xf numFmtId="0" fontId="48" fillId="0" borderId="81" xfId="17" applyFont="1" applyBorder="1" applyAlignment="1">
      <alignment horizontal="center" vertical="center"/>
    </xf>
    <xf numFmtId="0" fontId="48" fillId="0" borderId="82" xfId="17" applyFont="1" applyBorder="1" applyAlignment="1">
      <alignment horizontal="center" vertical="center"/>
    </xf>
    <xf numFmtId="0" fontId="37" fillId="19" borderId="83" xfId="18" applyFont="1" applyFill="1" applyBorder="1" applyAlignment="1">
      <alignment horizontal="center" vertical="center"/>
    </xf>
    <xf numFmtId="0" fontId="37" fillId="19" borderId="84" xfId="18" applyFont="1" applyFill="1" applyBorder="1" applyAlignment="1">
      <alignment horizontal="center" vertical="center"/>
    </xf>
    <xf numFmtId="0" fontId="12" fillId="0" borderId="123" xfId="17" applyFont="1" applyBorder="1" applyAlignment="1">
      <alignment horizontal="center" vertical="center" wrapText="1"/>
    </xf>
    <xf numFmtId="0" fontId="12" fillId="0" borderId="124" xfId="17" applyFont="1" applyBorder="1" applyAlignment="1">
      <alignment horizontal="center" vertical="center" wrapText="1"/>
    </xf>
    <xf numFmtId="0" fontId="12" fillId="0" borderId="125" xfId="17" applyFont="1" applyBorder="1" applyAlignment="1">
      <alignment horizontal="center" vertical="center" wrapText="1"/>
    </xf>
    <xf numFmtId="0" fontId="55" fillId="19" borderId="127" xfId="17" applyFont="1" applyFill="1" applyBorder="1" applyAlignment="1">
      <alignment horizontal="center" vertical="center"/>
    </xf>
    <xf numFmtId="0" fontId="55" fillId="19" borderId="128" xfId="17" applyFont="1" applyFill="1" applyBorder="1" applyAlignment="1">
      <alignment horizontal="center" vertical="center"/>
    </xf>
    <xf numFmtId="0" fontId="55" fillId="19" borderId="129" xfId="17" applyFont="1" applyFill="1" applyBorder="1" applyAlignment="1">
      <alignment horizontal="center" vertical="center"/>
    </xf>
    <xf numFmtId="0" fontId="112" fillId="19" borderId="166" xfId="17" applyFont="1" applyFill="1" applyBorder="1" applyAlignment="1">
      <alignment horizontal="left" vertical="top" wrapText="1"/>
    </xf>
    <xf numFmtId="0" fontId="112" fillId="19" borderId="167" xfId="17" applyFont="1" applyFill="1" applyBorder="1" applyAlignment="1">
      <alignment horizontal="left" vertical="top" wrapText="1"/>
    </xf>
    <xf numFmtId="0" fontId="112" fillId="19" borderId="168" xfId="17" applyFont="1" applyFill="1" applyBorder="1" applyAlignment="1">
      <alignment horizontal="left" vertical="top" wrapText="1"/>
    </xf>
    <xf numFmtId="0" fontId="181" fillId="46" borderId="0" xfId="1" applyFont="1" applyFill="1" applyAlignment="1" applyProtection="1">
      <alignment horizontal="left" vertical="top" wrapText="1"/>
    </xf>
    <xf numFmtId="0" fontId="182" fillId="49" borderId="242" xfId="4" applyFont="1" applyFill="1" applyBorder="1" applyAlignment="1">
      <alignment horizontal="center" vertical="top" wrapText="1"/>
    </xf>
    <xf numFmtId="0" fontId="13" fillId="49" borderId="248" xfId="4" applyFont="1" applyFill="1" applyBorder="1" applyAlignment="1">
      <alignment horizontal="center" vertical="top" wrapText="1"/>
    </xf>
    <xf numFmtId="0" fontId="13" fillId="49" borderId="249" xfId="4" applyFont="1" applyFill="1" applyBorder="1" applyAlignment="1">
      <alignment horizontal="center" vertical="top" wrapText="1"/>
    </xf>
    <xf numFmtId="0" fontId="13" fillId="49" borderId="243" xfId="4" applyFont="1" applyFill="1" applyBorder="1" applyAlignment="1">
      <alignment horizontal="center" vertical="top" wrapText="1"/>
    </xf>
    <xf numFmtId="0" fontId="13" fillId="49" borderId="0" xfId="4" applyFont="1" applyFill="1" applyAlignment="1">
      <alignment horizontal="center" vertical="top" wrapText="1"/>
    </xf>
    <xf numFmtId="0" fontId="13" fillId="49" borderId="244" xfId="4" applyFont="1" applyFill="1" applyBorder="1" applyAlignment="1">
      <alignment horizontal="center" vertical="top" wrapText="1"/>
    </xf>
    <xf numFmtId="0" fontId="13" fillId="49" borderId="245" xfId="4" applyFont="1" applyFill="1" applyBorder="1" applyAlignment="1">
      <alignment horizontal="center" vertical="top" wrapText="1"/>
    </xf>
    <xf numFmtId="0" fontId="13" fillId="49" borderId="246" xfId="4" applyFont="1" applyFill="1" applyBorder="1" applyAlignment="1">
      <alignment horizontal="center" vertical="top" wrapText="1"/>
    </xf>
    <xf numFmtId="0" fontId="13" fillId="49" borderId="247" xfId="4" applyFont="1" applyFill="1" applyBorder="1" applyAlignment="1">
      <alignment horizontal="center" vertical="top" wrapText="1"/>
    </xf>
    <xf numFmtId="0" fontId="165" fillId="41" borderId="0" xfId="2" applyFont="1" applyFill="1" applyAlignment="1">
      <alignment horizontal="center" vertical="center"/>
    </xf>
    <xf numFmtId="0" fontId="6" fillId="0" borderId="0" xfId="2">
      <alignment vertical="center"/>
    </xf>
    <xf numFmtId="0" fontId="35" fillId="42" borderId="0" xfId="2" applyFont="1" applyFill="1" applyAlignment="1">
      <alignment horizontal="center" vertical="center"/>
    </xf>
    <xf numFmtId="0" fontId="25" fillId="42" borderId="0" xfId="2" applyFont="1" applyFill="1" applyAlignment="1">
      <alignment horizontal="center" vertical="center"/>
    </xf>
    <xf numFmtId="0" fontId="172" fillId="45" borderId="0" xfId="2" applyFont="1" applyFill="1" applyAlignment="1">
      <alignment horizontal="center" vertical="center" wrapText="1" shrinkToFit="1"/>
    </xf>
    <xf numFmtId="0" fontId="173" fillId="45" borderId="0" xfId="2" applyFont="1" applyFill="1" applyAlignment="1">
      <alignment horizontal="center" vertical="center" wrapText="1" shrinkToFit="1"/>
    </xf>
    <xf numFmtId="0" fontId="174" fillId="0" borderId="0" xfId="2" applyFont="1">
      <alignment vertical="center"/>
    </xf>
    <xf numFmtId="0" fontId="175" fillId="0" borderId="0" xfId="2" applyFont="1" applyAlignment="1">
      <alignment horizontal="center" vertical="center"/>
    </xf>
    <xf numFmtId="0" fontId="176" fillId="0" borderId="0" xfId="2" applyFont="1" applyAlignment="1">
      <alignment horizontal="center" vertical="center"/>
    </xf>
    <xf numFmtId="0" fontId="177" fillId="46" borderId="0" xfId="2" applyFont="1" applyFill="1" applyAlignment="1">
      <alignment vertical="top" wrapText="1"/>
    </xf>
    <xf numFmtId="0" fontId="178" fillId="46" borderId="0" xfId="2" applyFont="1" applyFill="1" applyAlignment="1">
      <alignment vertical="top" wrapText="1"/>
    </xf>
    <xf numFmtId="0" fontId="17" fillId="46" borderId="0" xfId="2" applyFont="1" applyFill="1" applyAlignment="1">
      <alignment vertical="top" wrapText="1"/>
    </xf>
    <xf numFmtId="0" fontId="51" fillId="48" borderId="0" xfId="2" applyFont="1" applyFill="1" applyAlignment="1">
      <alignment horizontal="left" vertical="center" wrapText="1" indent="1"/>
    </xf>
    <xf numFmtId="0" fontId="167" fillId="0" borderId="0" xfId="2" applyFont="1" applyAlignment="1">
      <alignment horizontal="left" vertical="center" wrapText="1" indent="1"/>
    </xf>
    <xf numFmtId="14" fontId="87" fillId="21" borderId="183" xfId="2" applyNumberFormat="1" applyFont="1" applyFill="1" applyBorder="1" applyAlignment="1">
      <alignment horizontal="center" vertical="center"/>
    </xf>
    <xf numFmtId="14" fontId="87" fillId="21" borderId="184" xfId="2" applyNumberFormat="1" applyFont="1" applyFill="1" applyBorder="1" applyAlignment="1">
      <alignment horizontal="center" vertical="center"/>
    </xf>
    <xf numFmtId="14" fontId="87" fillId="21" borderId="185" xfId="2" applyNumberFormat="1" applyFont="1" applyFill="1" applyBorder="1" applyAlignment="1">
      <alignment horizontal="center" vertical="center"/>
    </xf>
    <xf numFmtId="56" fontId="87" fillId="21" borderId="40" xfId="1" applyNumberFormat="1" applyFont="1" applyFill="1" applyBorder="1" applyAlignment="1" applyProtection="1">
      <alignment horizontal="center" vertical="center" wrapText="1"/>
    </xf>
    <xf numFmtId="56" fontId="87" fillId="21" borderId="1" xfId="1" applyNumberFormat="1" applyFont="1" applyFill="1" applyBorder="1" applyAlignment="1" applyProtection="1">
      <alignment horizontal="center" vertical="center" wrapText="1"/>
    </xf>
    <xf numFmtId="56" fontId="87" fillId="21" borderId="2" xfId="1" applyNumberFormat="1" applyFont="1" applyFill="1" applyBorder="1" applyAlignment="1" applyProtection="1">
      <alignment horizontal="center" vertical="center" wrapText="1"/>
    </xf>
    <xf numFmtId="14" fontId="87" fillId="21" borderId="157" xfId="1" applyNumberFormat="1" applyFont="1" applyFill="1" applyBorder="1" applyAlignment="1" applyProtection="1">
      <alignment horizontal="center" vertical="center" wrapText="1"/>
    </xf>
    <xf numFmtId="0" fontId="87" fillId="21" borderId="157" xfId="2" applyFont="1" applyFill="1" applyBorder="1" applyAlignment="1">
      <alignment horizontal="center" vertical="center"/>
    </xf>
    <xf numFmtId="0" fontId="87" fillId="21" borderId="161" xfId="2" applyFont="1" applyFill="1" applyBorder="1" applyAlignment="1">
      <alignment horizontal="center" vertical="center"/>
    </xf>
    <xf numFmtId="14" fontId="87" fillId="21" borderId="186" xfId="1" applyNumberFormat="1" applyFont="1" applyFill="1" applyBorder="1" applyAlignment="1" applyProtection="1">
      <alignment horizontal="center" vertical="center" wrapText="1"/>
    </xf>
    <xf numFmtId="14" fontId="87" fillId="21" borderId="187" xfId="1" applyNumberFormat="1" applyFont="1" applyFill="1" applyBorder="1" applyAlignment="1" applyProtection="1">
      <alignment horizontal="center" vertical="center" wrapText="1"/>
    </xf>
    <xf numFmtId="14" fontId="87" fillId="21" borderId="188" xfId="1" applyNumberFormat="1" applyFont="1" applyFill="1" applyBorder="1" applyAlignment="1" applyProtection="1">
      <alignment horizontal="center" vertical="center" wrapText="1"/>
    </xf>
    <xf numFmtId="14" fontId="35" fillId="21" borderId="193" xfId="1" applyNumberFormat="1" applyFont="1" applyFill="1" applyBorder="1" applyAlignment="1" applyProtection="1">
      <alignment horizontal="center" vertical="center" shrinkToFit="1"/>
    </xf>
    <xf numFmtId="14" fontId="35" fillId="21" borderId="1" xfId="2" applyNumberFormat="1" applyFont="1" applyFill="1" applyBorder="1" applyAlignment="1">
      <alignment horizontal="center" vertical="center" shrinkToFit="1"/>
    </xf>
    <xf numFmtId="14" fontId="35" fillId="21" borderId="138" xfId="2" applyNumberFormat="1" applyFont="1" applyFill="1" applyBorder="1" applyAlignment="1">
      <alignment horizontal="center" vertical="center" shrinkToFit="1"/>
    </xf>
    <xf numFmtId="14" fontId="87" fillId="21" borderId="193" xfId="2" applyNumberFormat="1" applyFont="1" applyFill="1" applyBorder="1" applyAlignment="1">
      <alignment horizontal="center" vertical="center" shrinkToFit="1"/>
    </xf>
    <xf numFmtId="14" fontId="87" fillId="21" borderId="1" xfId="2" applyNumberFormat="1" applyFont="1" applyFill="1" applyBorder="1" applyAlignment="1">
      <alignment horizontal="center" vertical="center" shrinkToFit="1"/>
    </xf>
    <xf numFmtId="14" fontId="87" fillId="21" borderId="138" xfId="2" applyNumberFormat="1" applyFont="1" applyFill="1" applyBorder="1" applyAlignment="1">
      <alignment horizontal="center" vertical="center" shrinkToFit="1"/>
    </xf>
    <xf numFmtId="56" fontId="87" fillId="21" borderId="40" xfId="2" applyNumberFormat="1" applyFont="1" applyFill="1" applyBorder="1" applyAlignment="1">
      <alignment horizontal="center" vertical="center" wrapText="1"/>
    </xf>
    <xf numFmtId="56" fontId="87" fillId="21" borderId="1" xfId="2" applyNumberFormat="1" applyFont="1" applyFill="1" applyBorder="1" applyAlignment="1">
      <alignment horizontal="center" vertical="center" wrapText="1"/>
    </xf>
    <xf numFmtId="56" fontId="87" fillId="21" borderId="138" xfId="2" applyNumberFormat="1" applyFont="1" applyFill="1" applyBorder="1" applyAlignment="1">
      <alignment horizontal="center" vertical="center" wrapText="1"/>
    </xf>
    <xf numFmtId="14" fontId="87" fillId="21" borderId="193" xfId="2" applyNumberFormat="1" applyFont="1" applyFill="1" applyBorder="1" applyAlignment="1">
      <alignment horizontal="center" vertical="center" wrapText="1" shrinkToFit="1"/>
    </xf>
    <xf numFmtId="14" fontId="87" fillId="21" borderId="1" xfId="2" applyNumberFormat="1" applyFont="1" applyFill="1" applyBorder="1" applyAlignment="1">
      <alignment horizontal="center" vertical="center" wrapText="1" shrinkToFit="1"/>
    </xf>
    <xf numFmtId="14" fontId="87" fillId="21" borderId="2" xfId="2" applyNumberFormat="1" applyFont="1" applyFill="1" applyBorder="1" applyAlignment="1">
      <alignment horizontal="center" vertical="center" wrapText="1" shrinkToFit="1"/>
    </xf>
    <xf numFmtId="14" fontId="87" fillId="21" borderId="141" xfId="2" applyNumberFormat="1" applyFont="1" applyFill="1" applyBorder="1" applyAlignment="1">
      <alignment horizontal="center" vertical="center" wrapText="1" shrinkToFit="1"/>
    </xf>
    <xf numFmtId="14" fontId="87" fillId="21" borderId="139" xfId="2" applyNumberFormat="1" applyFont="1" applyFill="1" applyBorder="1" applyAlignment="1">
      <alignment horizontal="center" vertical="center" wrapText="1" shrinkToFit="1"/>
    </xf>
    <xf numFmtId="14" fontId="87" fillId="21" borderId="140" xfId="2" applyNumberFormat="1" applyFont="1" applyFill="1" applyBorder="1" applyAlignment="1">
      <alignment horizontal="center" vertical="center" wrapText="1" shrinkToFit="1"/>
    </xf>
    <xf numFmtId="0" fontId="91" fillId="21" borderId="40" xfId="2" applyFont="1" applyFill="1" applyBorder="1" applyAlignment="1">
      <alignment horizontal="center" vertical="center" wrapText="1"/>
    </xf>
    <xf numFmtId="0" fontId="91" fillId="21" borderId="1" xfId="2" applyFont="1" applyFill="1" applyBorder="1" applyAlignment="1">
      <alignment horizontal="center" vertical="center" wrapText="1"/>
    </xf>
    <xf numFmtId="0" fontId="91" fillId="21" borderId="2" xfId="2" applyFont="1" applyFill="1" applyBorder="1" applyAlignment="1">
      <alignment horizontal="center" vertical="center" wrapText="1"/>
    </xf>
    <xf numFmtId="14" fontId="87" fillId="21" borderId="142" xfId="1" applyNumberFormat="1" applyFont="1" applyFill="1" applyBorder="1" applyAlignment="1" applyProtection="1">
      <alignment horizontal="center" vertical="center" wrapText="1" shrinkToFit="1"/>
    </xf>
    <xf numFmtId="14" fontId="87" fillId="21" borderId="144" xfId="1" applyNumberFormat="1" applyFont="1" applyFill="1" applyBorder="1" applyAlignment="1" applyProtection="1">
      <alignment horizontal="center" vertical="center" wrapText="1" shrinkToFit="1"/>
    </xf>
    <xf numFmtId="14" fontId="87" fillId="21" borderId="143" xfId="1" applyNumberFormat="1" applyFont="1" applyFill="1" applyBorder="1" applyAlignment="1" applyProtection="1">
      <alignment horizontal="center" vertical="center" wrapText="1" shrinkToFit="1"/>
    </xf>
    <xf numFmtId="0" fontId="14" fillId="5" borderId="223" xfId="2" applyFont="1" applyFill="1" applyBorder="1" applyAlignment="1">
      <alignment horizontal="center" vertical="center"/>
    </xf>
    <xf numFmtId="0" fontId="14" fillId="5" borderId="224" xfId="2" applyFont="1" applyFill="1" applyBorder="1" applyAlignment="1">
      <alignment horizontal="center" vertical="center"/>
    </xf>
    <xf numFmtId="0" fontId="14" fillId="5" borderId="225" xfId="2" applyFont="1" applyFill="1" applyBorder="1" applyAlignment="1">
      <alignment horizontal="center" vertical="center"/>
    </xf>
    <xf numFmtId="0" fontId="6" fillId="5" borderId="85" xfId="2" applyFill="1" applyBorder="1">
      <alignment vertical="center"/>
    </xf>
    <xf numFmtId="0" fontId="6" fillId="5" borderId="24" xfId="2" applyFill="1" applyBorder="1">
      <alignment vertical="center"/>
    </xf>
    <xf numFmtId="0" fontId="6" fillId="5" borderId="86" xfId="2" applyFill="1" applyBorder="1">
      <alignment vertical="center"/>
    </xf>
    <xf numFmtId="0" fontId="6" fillId="5" borderId="87" xfId="2" applyFill="1" applyBorder="1">
      <alignment vertical="center"/>
    </xf>
    <xf numFmtId="0" fontId="6" fillId="5" borderId="88" xfId="2" applyFill="1" applyBorder="1">
      <alignment vertical="center"/>
    </xf>
    <xf numFmtId="0" fontId="6" fillId="5" borderId="89" xfId="2" applyFill="1" applyBorder="1">
      <alignment vertical="center"/>
    </xf>
    <xf numFmtId="0" fontId="22" fillId="5" borderId="90" xfId="2" applyFont="1" applyFill="1" applyBorder="1" applyAlignment="1">
      <alignment horizontal="center" vertical="top" wrapText="1"/>
    </xf>
    <xf numFmtId="0" fontId="22" fillId="5" borderId="82" xfId="2" applyFont="1" applyFill="1" applyBorder="1" applyAlignment="1">
      <alignment horizontal="center" vertical="top" wrapText="1"/>
    </xf>
    <xf numFmtId="0" fontId="22" fillId="5" borderId="91" xfId="2" applyFont="1" applyFill="1" applyBorder="1" applyAlignment="1">
      <alignment horizontal="center" vertical="top" wrapText="1"/>
    </xf>
    <xf numFmtId="0" fontId="22" fillId="5" borderId="92" xfId="2" applyFont="1" applyFill="1" applyBorder="1" applyAlignment="1">
      <alignment horizontal="center" vertical="top" wrapText="1"/>
    </xf>
    <xf numFmtId="0" fontId="22" fillId="5" borderId="93" xfId="2" applyFont="1" applyFill="1" applyBorder="1" applyAlignment="1">
      <alignment horizontal="center" vertical="top" wrapText="1"/>
    </xf>
    <xf numFmtId="0" fontId="1" fillId="5" borderId="14" xfId="2" applyFont="1" applyFill="1" applyBorder="1" applyAlignment="1">
      <alignment vertical="top" wrapText="1"/>
    </xf>
    <xf numFmtId="0" fontId="6" fillId="5" borderId="0" xfId="2" applyFill="1" applyAlignment="1">
      <alignment vertical="top" wrapText="1"/>
    </xf>
    <xf numFmtId="0" fontId="6" fillId="5" borderId="15" xfId="2" applyFill="1" applyBorder="1" applyAlignment="1">
      <alignment vertical="top" wrapText="1"/>
    </xf>
    <xf numFmtId="0" fontId="6" fillId="0" borderId="0" xfId="2" applyAlignment="1">
      <alignment horizontal="center" vertical="center" wrapText="1"/>
    </xf>
    <xf numFmtId="0" fontId="23" fillId="38" borderId="0" xfId="2" applyFont="1" applyFill="1" applyAlignment="1">
      <alignment horizontal="left" vertical="center" wrapText="1"/>
    </xf>
    <xf numFmtId="0" fontId="23" fillId="38" borderId="0" xfId="2" applyFont="1" applyFill="1" applyAlignment="1">
      <alignment horizontal="left" vertical="center"/>
    </xf>
    <xf numFmtId="0" fontId="1" fillId="15" borderId="66" xfId="2" applyFont="1" applyFill="1" applyBorder="1" applyAlignment="1">
      <alignment vertical="top" wrapText="1"/>
    </xf>
    <xf numFmtId="0" fontId="6" fillId="0" borderId="62" xfId="2" applyBorder="1" applyAlignment="1">
      <alignment vertical="top" wrapText="1"/>
    </xf>
    <xf numFmtId="0" fontId="69" fillId="0" borderId="0" xfId="1" applyFont="1" applyAlignment="1" applyProtection="1">
      <alignment vertical="center"/>
    </xf>
    <xf numFmtId="0" fontId="6" fillId="24" borderId="54" xfId="2" applyFill="1" applyBorder="1" applyAlignment="1">
      <alignment horizontal="left" vertical="top" wrapText="1"/>
    </xf>
    <xf numFmtId="0" fontId="6" fillId="24" borderId="126" xfId="2" applyFill="1" applyBorder="1" applyAlignment="1">
      <alignment horizontal="left" vertical="top" wrapText="1"/>
    </xf>
    <xf numFmtId="0" fontId="6" fillId="24" borderId="146" xfId="2" applyFill="1" applyBorder="1" applyAlignment="1">
      <alignment horizontal="left" vertical="top" wrapText="1"/>
    </xf>
    <xf numFmtId="0" fontId="1" fillId="28" borderId="54" xfId="2" applyFont="1" applyFill="1" applyBorder="1" applyAlignment="1">
      <alignment horizontal="left" vertical="top" wrapText="1"/>
    </xf>
    <xf numFmtId="0" fontId="1" fillId="28" borderId="65" xfId="2" applyFont="1" applyFill="1" applyBorder="1" applyAlignment="1">
      <alignment horizontal="left" vertical="top" wrapText="1"/>
    </xf>
    <xf numFmtId="0" fontId="8" fillId="28" borderId="126" xfId="1" applyFill="1" applyBorder="1" applyAlignment="1" applyProtection="1">
      <alignment horizontal="left" vertical="top"/>
    </xf>
    <xf numFmtId="0" fontId="6" fillId="28" borderId="145" xfId="2" applyFill="1" applyBorder="1" applyAlignment="1">
      <alignment horizontal="left" vertical="top"/>
    </xf>
    <xf numFmtId="0" fontId="6" fillId="2" borderId="71" xfId="2" applyFill="1" applyBorder="1" applyAlignment="1">
      <alignment vertical="top" wrapText="1"/>
    </xf>
    <xf numFmtId="0" fontId="15" fillId="2" borderId="62" xfId="0" applyFont="1" applyFill="1" applyBorder="1" applyAlignment="1">
      <alignment vertical="top" wrapText="1"/>
    </xf>
    <xf numFmtId="0" fontId="1" fillId="2" borderId="71" xfId="2" applyFont="1" applyFill="1" applyBorder="1" applyAlignment="1">
      <alignment horizontal="left" vertical="top" wrapText="1"/>
    </xf>
    <xf numFmtId="0" fontId="1" fillId="2" borderId="62" xfId="2" applyFont="1" applyFill="1" applyBorder="1" applyAlignment="1">
      <alignment horizontal="left" vertical="top" wrapText="1"/>
    </xf>
    <xf numFmtId="0" fontId="0" fillId="23" borderId="0" xfId="0" applyFill="1" applyAlignment="1">
      <alignment horizontal="center" vertical="center"/>
    </xf>
    <xf numFmtId="0" fontId="71" fillId="29" borderId="0" xfId="0" applyFont="1" applyFill="1" applyAlignment="1">
      <alignment horizontal="center" vertical="center"/>
    </xf>
    <xf numFmtId="0" fontId="26" fillId="19" borderId="0" xfId="19" applyFont="1" applyFill="1" applyAlignment="1">
      <alignment vertical="center" wrapText="1"/>
    </xf>
    <xf numFmtId="0" fontId="88" fillId="19" borderId="148" xfId="1" applyFont="1" applyFill="1" applyBorder="1" applyAlignment="1" applyProtection="1">
      <alignment horizontal="center" vertical="center" wrapText="1" shrinkToFit="1"/>
    </xf>
    <xf numFmtId="0" fontId="28" fillId="19" borderId="149" xfId="2" applyFont="1" applyFill="1" applyBorder="1" applyAlignment="1">
      <alignment horizontal="center" vertical="center" wrapText="1" shrinkToFit="1"/>
    </xf>
    <xf numFmtId="0" fontId="28" fillId="19" borderId="150" xfId="2" applyFont="1" applyFill="1" applyBorder="1" applyAlignment="1">
      <alignment horizontal="center" vertical="center" wrapText="1" shrinkToFit="1"/>
    </xf>
    <xf numFmtId="0" fontId="143" fillId="19" borderId="55" xfId="2" applyFont="1" applyFill="1" applyBorder="1" applyAlignment="1">
      <alignment horizontal="left" vertical="top" wrapText="1" shrinkToFit="1"/>
    </xf>
    <xf numFmtId="0" fontId="20" fillId="19" borderId="56" xfId="2" applyFont="1" applyFill="1" applyBorder="1" applyAlignment="1">
      <alignment horizontal="left" vertical="top" wrapText="1" shrinkToFit="1"/>
    </xf>
    <xf numFmtId="0" fontId="20" fillId="19" borderId="57" xfId="2" applyFont="1" applyFill="1" applyBorder="1" applyAlignment="1">
      <alignment horizontal="left" vertical="top" wrapText="1" shrinkToFit="1"/>
    </xf>
    <xf numFmtId="0" fontId="10" fillId="0" borderId="0" xfId="2" applyFont="1" applyAlignment="1">
      <alignment vertical="center" wrapText="1"/>
    </xf>
    <xf numFmtId="0" fontId="10" fillId="0" borderId="0" xfId="2" applyFont="1">
      <alignment vertical="center"/>
    </xf>
    <xf numFmtId="0" fontId="10" fillId="0" borderId="56" xfId="2" applyFont="1" applyBorder="1">
      <alignment vertical="center"/>
    </xf>
    <xf numFmtId="0" fontId="28" fillId="29" borderId="148" xfId="2" applyFont="1" applyFill="1" applyBorder="1" applyAlignment="1">
      <alignment horizontal="center" vertical="center" wrapText="1" shrinkToFit="1"/>
    </xf>
    <xf numFmtId="0" fontId="28" fillId="29" borderId="149" xfId="2" applyFont="1" applyFill="1" applyBorder="1" applyAlignment="1">
      <alignment horizontal="center" vertical="center" wrapText="1" shrinkToFit="1"/>
    </xf>
    <xf numFmtId="0" fontId="28" fillId="29" borderId="150" xfId="2" applyFont="1" applyFill="1" applyBorder="1" applyAlignment="1">
      <alignment horizontal="center" vertical="center" wrapText="1" shrinkToFit="1"/>
    </xf>
    <xf numFmtId="0" fontId="162" fillId="29" borderId="55" xfId="2" applyFont="1" applyFill="1" applyBorder="1" applyAlignment="1">
      <alignment horizontal="left" vertical="top" wrapText="1" shrinkToFit="1"/>
    </xf>
    <xf numFmtId="0" fontId="162" fillId="29" borderId="56" xfId="2" applyFont="1" applyFill="1" applyBorder="1" applyAlignment="1">
      <alignment horizontal="left" vertical="top" wrapText="1" shrinkToFit="1"/>
    </xf>
    <xf numFmtId="0" fontId="162" fillId="29" borderId="57" xfId="2" applyFont="1" applyFill="1" applyBorder="1" applyAlignment="1">
      <alignment horizontal="left" vertical="top" wrapText="1" shrinkToFit="1"/>
    </xf>
    <xf numFmtId="0" fontId="88" fillId="19" borderId="97" xfId="1" applyFont="1" applyFill="1" applyBorder="1" applyAlignment="1" applyProtection="1">
      <alignment horizontal="center" vertical="center" wrapText="1"/>
    </xf>
    <xf numFmtId="0" fontId="88" fillId="19" borderId="28" xfId="1" applyFont="1" applyFill="1" applyBorder="1" applyAlignment="1" applyProtection="1">
      <alignment horizontal="center" vertical="center" wrapText="1"/>
    </xf>
    <xf numFmtId="0" fontId="88" fillId="19" borderId="98" xfId="1" applyFont="1" applyFill="1" applyBorder="1" applyAlignment="1" applyProtection="1">
      <alignment horizontal="center" vertical="center" wrapText="1"/>
    </xf>
    <xf numFmtId="0" fontId="21" fillId="19" borderId="94" xfId="1" applyFont="1" applyFill="1" applyBorder="1" applyAlignment="1" applyProtection="1">
      <alignment horizontal="left" vertical="top" wrapText="1"/>
    </xf>
    <xf numFmtId="0" fontId="21" fillId="19" borderId="163" xfId="1" applyFont="1" applyFill="1" applyBorder="1" applyAlignment="1" applyProtection="1">
      <alignment horizontal="left" vertical="top" wrapText="1"/>
    </xf>
    <xf numFmtId="0" fontId="21" fillId="19" borderId="164" xfId="1" applyFont="1" applyFill="1" applyBorder="1" applyAlignment="1" applyProtection="1">
      <alignment horizontal="left" vertical="top" wrapText="1"/>
    </xf>
    <xf numFmtId="0" fontId="28" fillId="21" borderId="97" xfId="2" applyFont="1" applyFill="1" applyBorder="1" applyAlignment="1">
      <alignment horizontal="center" vertical="center" shrinkToFit="1"/>
    </xf>
    <xf numFmtId="0" fontId="18" fillId="21" borderId="28" xfId="2" applyFont="1" applyFill="1" applyBorder="1" applyAlignment="1">
      <alignment horizontal="center" vertical="center" shrinkToFit="1"/>
    </xf>
    <xf numFmtId="0" fontId="18" fillId="21" borderId="98" xfId="2" applyFont="1" applyFill="1" applyBorder="1" applyAlignment="1">
      <alignment horizontal="center" vertical="center" shrinkToFit="1"/>
    </xf>
    <xf numFmtId="0" fontId="122" fillId="19" borderId="97" xfId="2" applyFont="1" applyFill="1" applyBorder="1" applyAlignment="1">
      <alignment horizontal="center" vertical="center" wrapText="1" shrinkToFit="1"/>
    </xf>
    <xf numFmtId="0" fontId="32" fillId="19" borderId="28" xfId="2" applyFont="1" applyFill="1" applyBorder="1" applyAlignment="1">
      <alignment horizontal="center" vertical="center" shrinkToFit="1"/>
    </xf>
    <xf numFmtId="0" fontId="32" fillId="19" borderId="98" xfId="2" applyFont="1" applyFill="1" applyBorder="1" applyAlignment="1">
      <alignment horizontal="center" vertical="center" shrinkToFit="1"/>
    </xf>
    <xf numFmtId="0" fontId="141" fillId="19" borderId="94" xfId="1" applyFont="1" applyFill="1" applyBorder="1" applyAlignment="1" applyProtection="1">
      <alignment vertical="top" wrapText="1"/>
    </xf>
    <xf numFmtId="0" fontId="21" fillId="19" borderId="95" xfId="2" applyFont="1" applyFill="1" applyBorder="1" applyAlignment="1">
      <alignment vertical="top" wrapText="1"/>
    </xf>
    <xf numFmtId="0" fontId="21" fillId="19" borderId="96" xfId="2" applyFont="1" applyFill="1" applyBorder="1" applyAlignment="1">
      <alignment vertical="top" wrapText="1"/>
    </xf>
    <xf numFmtId="0" fontId="143" fillId="29" borderId="94" xfId="1" applyFont="1" applyFill="1" applyBorder="1" applyAlignment="1" applyProtection="1">
      <alignment vertical="top" wrapText="1"/>
    </xf>
    <xf numFmtId="0" fontId="35" fillId="29" borderId="95" xfId="2" applyFont="1" applyFill="1" applyBorder="1" applyAlignment="1">
      <alignment vertical="top" wrapText="1"/>
    </xf>
    <xf numFmtId="0" fontId="35" fillId="29" borderId="96" xfId="2" applyFont="1" applyFill="1" applyBorder="1" applyAlignment="1">
      <alignment vertical="top" wrapText="1"/>
    </xf>
    <xf numFmtId="0" fontId="157" fillId="29" borderId="97" xfId="2" applyFont="1" applyFill="1" applyBorder="1" applyAlignment="1">
      <alignment horizontal="center" vertical="center" wrapText="1" shrinkToFit="1"/>
    </xf>
    <xf numFmtId="0" fontId="32" fillId="29" borderId="28" xfId="2" applyFont="1" applyFill="1" applyBorder="1" applyAlignment="1">
      <alignment horizontal="center" vertical="center" shrinkToFit="1"/>
    </xf>
    <xf numFmtId="0" fontId="32" fillId="29" borderId="98" xfId="2" applyFont="1" applyFill="1" applyBorder="1" applyAlignment="1">
      <alignment horizontal="center" vertical="center" shrinkToFi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DDDF7"/>
      <color rgb="FF6EF729"/>
      <color rgb="FFFFCC00"/>
      <color rgb="FFFF99FF"/>
      <color rgb="FFD4FDC3"/>
      <color rgb="FFFAFEC2"/>
      <color rgb="FF66CCFF"/>
      <color rgb="FF3399FF"/>
      <color rgb="FF00CC0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'32(31)　感染症統計'!$A$7</c:f>
              <c:strCache>
                <c:ptCount val="1"/>
                <c:pt idx="0">
                  <c:v>2023年</c:v>
                </c:pt>
              </c:strCache>
            </c:strRef>
          </c:tx>
          <c:spPr>
            <a:ln w="63500" cap="rnd">
              <a:solidFill>
                <a:srgbClr val="FF0000"/>
              </a:solidFill>
              <a:round/>
            </a:ln>
            <a:effectLst/>
          </c:spPr>
          <c:marker>
            <c:symbol val="none"/>
          </c:marker>
          <c:val>
            <c:numRef>
              <c:f>'32(31)　感染症統計'!$B$7:$I$7</c:f>
              <c:numCache>
                <c:formatCode>#,##0_ </c:formatCode>
                <c:ptCount val="8"/>
                <c:pt idx="0" formatCode="General">
                  <c:v>82</c:v>
                </c:pt>
                <c:pt idx="1">
                  <c:v>62</c:v>
                </c:pt>
                <c:pt idx="2">
                  <c:v>99</c:v>
                </c:pt>
                <c:pt idx="3">
                  <c:v>112</c:v>
                </c:pt>
                <c:pt idx="4">
                  <c:v>224</c:v>
                </c:pt>
                <c:pt idx="5">
                  <c:v>525</c:v>
                </c:pt>
                <c:pt idx="6">
                  <c:v>515</c:v>
                </c:pt>
                <c:pt idx="7">
                  <c:v>193</c:v>
                </c:pt>
              </c:numCache>
            </c:numRef>
          </c:val>
          <c:smooth val="0"/>
          <c:extLst>
            <c:ext xmlns:c16="http://schemas.microsoft.com/office/drawing/2014/chart" uri="{C3380CC4-5D6E-409C-BE32-E72D297353CC}">
              <c16:uniqueId val="{00000000-EF25-4824-8530-875CCEE0B185}"/>
            </c:ext>
          </c:extLst>
        </c:ser>
        <c:ser>
          <c:idx val="7"/>
          <c:order val="1"/>
          <c:tx>
            <c:strRef>
              <c:f>'32(31)　感染症統計'!$A$8</c:f>
              <c:strCache>
                <c:ptCount val="1"/>
                <c:pt idx="0">
                  <c:v>2022年</c:v>
                </c:pt>
              </c:strCache>
            </c:strRef>
          </c:tx>
          <c:spPr>
            <a:ln w="25400" cap="rnd">
              <a:solidFill>
                <a:schemeClr val="accent6">
                  <a:lumMod val="75000"/>
                </a:schemeClr>
              </a:solidFill>
              <a:round/>
            </a:ln>
            <a:effectLst/>
          </c:spPr>
          <c:marker>
            <c:symbol val="none"/>
          </c:marker>
          <c:val>
            <c:numRef>
              <c:f>'32(31)　感染症統計'!$B$8:$M$8</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337</c:v>
                </c:pt>
                <c:pt idx="10" formatCode="General">
                  <c:v>169</c:v>
                </c:pt>
                <c:pt idx="11" formatCode="General">
                  <c:v>168</c:v>
                </c:pt>
              </c:numCache>
            </c:numRef>
          </c:val>
          <c:smooth val="0"/>
          <c:extLst>
            <c:ext xmlns:c16="http://schemas.microsoft.com/office/drawing/2014/chart" uri="{C3380CC4-5D6E-409C-BE32-E72D297353CC}">
              <c16:uniqueId val="{00000001-EF25-4824-8530-875CCEE0B185}"/>
            </c:ext>
          </c:extLst>
        </c:ser>
        <c:ser>
          <c:idx val="0"/>
          <c:order val="2"/>
          <c:tx>
            <c:strRef>
              <c:f>'32(31)　感染症統計'!$A$9</c:f>
              <c:strCache>
                <c:ptCount val="1"/>
                <c:pt idx="0">
                  <c:v>2021年</c:v>
                </c:pt>
              </c:strCache>
            </c:strRef>
          </c:tx>
          <c:spPr>
            <a:ln w="28575" cap="rnd">
              <a:solidFill>
                <a:schemeClr val="accent6"/>
              </a:solidFill>
              <a:round/>
            </a:ln>
            <a:effectLst/>
          </c:spPr>
          <c:marker>
            <c:symbol val="none"/>
          </c:marker>
          <c:val>
            <c:numRef>
              <c:f>'32(31)　感染症統計'!$B$9:$M$9</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2-EF25-4824-8530-875CCEE0B185}"/>
            </c:ext>
          </c:extLst>
        </c:ser>
        <c:ser>
          <c:idx val="1"/>
          <c:order val="3"/>
          <c:tx>
            <c:strRef>
              <c:f>'32(31)　感染症統計'!$A$10</c:f>
              <c:strCache>
                <c:ptCount val="1"/>
                <c:pt idx="0">
                  <c:v>2020年</c:v>
                </c:pt>
              </c:strCache>
            </c:strRef>
          </c:tx>
          <c:spPr>
            <a:ln w="12700" cap="rnd">
              <a:solidFill>
                <a:srgbClr val="FF0066"/>
              </a:solidFill>
              <a:round/>
            </a:ln>
            <a:effectLst/>
          </c:spPr>
          <c:marker>
            <c:symbol val="none"/>
          </c:marker>
          <c:val>
            <c:numRef>
              <c:f>'32(31)　感染症統計'!$B$10:$M$10</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3-EF25-4824-8530-875CCEE0B185}"/>
            </c:ext>
          </c:extLst>
        </c:ser>
        <c:ser>
          <c:idx val="2"/>
          <c:order val="4"/>
          <c:tx>
            <c:strRef>
              <c:f>'32(31)　感染症統計'!$A$11</c:f>
              <c:strCache>
                <c:ptCount val="1"/>
                <c:pt idx="0">
                  <c:v>2019年</c:v>
                </c:pt>
              </c:strCache>
            </c:strRef>
          </c:tx>
          <c:spPr>
            <a:ln w="19050" cap="rnd">
              <a:solidFill>
                <a:srgbClr val="0070C0"/>
              </a:solidFill>
              <a:round/>
            </a:ln>
            <a:effectLst/>
          </c:spPr>
          <c:marker>
            <c:symbol val="none"/>
          </c:marker>
          <c:val>
            <c:numRef>
              <c:f>'32(31)　感染症統計'!$B$11:$M$11</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4-EF25-4824-8530-875CCEE0B185}"/>
            </c:ext>
          </c:extLst>
        </c:ser>
        <c:ser>
          <c:idx val="3"/>
          <c:order val="5"/>
          <c:tx>
            <c:strRef>
              <c:f>'32(31)　感染症統計'!$A$12</c:f>
              <c:strCache>
                <c:ptCount val="1"/>
                <c:pt idx="0">
                  <c:v>2018年</c:v>
                </c:pt>
              </c:strCache>
            </c:strRef>
          </c:tx>
          <c:spPr>
            <a:ln w="12700" cap="rnd">
              <a:solidFill>
                <a:schemeClr val="accent4"/>
              </a:solidFill>
              <a:round/>
            </a:ln>
            <a:effectLst/>
          </c:spPr>
          <c:marker>
            <c:symbol val="none"/>
          </c:marker>
          <c:val>
            <c:numRef>
              <c:f>'32(31)　感染症統計'!$B$12:$M$12</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5-EF25-4824-8530-875CCEE0B185}"/>
            </c:ext>
          </c:extLst>
        </c:ser>
        <c:ser>
          <c:idx val="4"/>
          <c:order val="6"/>
          <c:tx>
            <c:strRef>
              <c:f>'32(31)　感染症統計'!$A$13</c:f>
              <c:strCache>
                <c:ptCount val="1"/>
                <c:pt idx="0">
                  <c:v>2017年</c:v>
                </c:pt>
              </c:strCache>
            </c:strRef>
          </c:tx>
          <c:spPr>
            <a:ln w="12700" cap="rnd">
              <a:solidFill>
                <a:schemeClr val="accent5"/>
              </a:solidFill>
              <a:round/>
            </a:ln>
            <a:effectLst/>
          </c:spPr>
          <c:marker>
            <c:symbol val="none"/>
          </c:marker>
          <c:val>
            <c:numRef>
              <c:f>'32(31)　感染症統計'!$B$13:$M$13</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6-EF25-4824-8530-875CCEE0B185}"/>
            </c:ext>
          </c:extLst>
        </c:ser>
        <c:ser>
          <c:idx val="5"/>
          <c:order val="7"/>
          <c:tx>
            <c:strRef>
              <c:f>'32(31)　感染症統計'!$A$14</c:f>
              <c:strCache>
                <c:ptCount val="1"/>
                <c:pt idx="0">
                  <c:v>2016年</c:v>
                </c:pt>
              </c:strCache>
            </c:strRef>
          </c:tx>
          <c:spPr>
            <a:ln w="12700" cap="rnd">
              <a:solidFill>
                <a:schemeClr val="tx2"/>
              </a:solidFill>
              <a:round/>
            </a:ln>
            <a:effectLst/>
          </c:spPr>
          <c:marker>
            <c:symbol val="none"/>
          </c:marker>
          <c:val>
            <c:numRef>
              <c:f>'32(31)　感染症統計'!$B$14:$M$14</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7-EF25-4824-8530-875CCEE0B185}"/>
            </c:ext>
          </c:extLst>
        </c:ser>
        <c:ser>
          <c:idx val="8"/>
          <c:order val="8"/>
          <c:tx>
            <c:strRef>
              <c:f>'32(31)　感染症統計'!$A$15</c:f>
              <c:strCache>
                <c:ptCount val="1"/>
                <c:pt idx="0">
                  <c:v>2015年</c:v>
                </c:pt>
              </c:strCache>
            </c:strRef>
          </c:tx>
          <c:spPr>
            <a:ln w="28575" cap="rnd">
              <a:solidFill>
                <a:schemeClr val="accent3">
                  <a:lumMod val="60000"/>
                </a:schemeClr>
              </a:solidFill>
              <a:round/>
            </a:ln>
            <a:effectLst/>
          </c:spPr>
          <c:marker>
            <c:symbol val="none"/>
          </c:marker>
          <c:val>
            <c:numRef>
              <c:f>'32(31)　感染症統計'!$B$15:$M$15</c:f>
            </c:numRef>
          </c:val>
          <c:smooth val="0"/>
          <c:extLst>
            <c:ext xmlns:c16="http://schemas.microsoft.com/office/drawing/2014/chart" uri="{C3380CC4-5D6E-409C-BE32-E72D297353CC}">
              <c16:uniqueId val="{00000000-6506-44AA-9707-A37582B7246C}"/>
            </c:ext>
          </c:extLst>
        </c:ser>
        <c:dLbls>
          <c:showLegendKey val="0"/>
          <c:showVal val="0"/>
          <c:showCatName val="0"/>
          <c:showSerName val="0"/>
          <c:showPercent val="0"/>
          <c:showBubbleSize val="0"/>
        </c:dLbls>
        <c:smooth val="0"/>
        <c:axId val="473875992"/>
        <c:axId val="473875208"/>
      </c:lineChart>
      <c:catAx>
        <c:axId val="47387599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3028580731600248"/>
          <c:h val="0.842014388798628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'32(31)　感染症統計'!$P$7</c:f>
              <c:strCache>
                <c:ptCount val="1"/>
                <c:pt idx="0">
                  <c:v>2023年</c:v>
                </c:pt>
              </c:strCache>
            </c:strRef>
          </c:tx>
          <c:spPr>
            <a:ln w="63500" cap="rnd">
              <a:solidFill>
                <a:srgbClr val="FF0000"/>
              </a:solidFill>
              <a:round/>
            </a:ln>
            <a:effectLst/>
          </c:spPr>
          <c:marker>
            <c:symbol val="none"/>
          </c:marker>
          <c:val>
            <c:numRef>
              <c:f>'32(31)　感染症統計'!$Q$7:$AB$7</c:f>
              <c:numCache>
                <c:formatCode>#,##0_ </c:formatCode>
                <c:ptCount val="12"/>
                <c:pt idx="0" formatCode="General">
                  <c:v>1</c:v>
                </c:pt>
                <c:pt idx="1">
                  <c:v>1</c:v>
                </c:pt>
                <c:pt idx="2">
                  <c:v>4</c:v>
                </c:pt>
                <c:pt idx="3">
                  <c:v>2</c:v>
                </c:pt>
                <c:pt idx="4">
                  <c:v>2</c:v>
                </c:pt>
                <c:pt idx="5">
                  <c:v>7</c:v>
                </c:pt>
                <c:pt idx="6">
                  <c:v>6</c:v>
                </c:pt>
                <c:pt idx="7">
                  <c:v>0</c:v>
                </c:pt>
              </c:numCache>
            </c:numRef>
          </c:val>
          <c:smooth val="0"/>
          <c:extLst>
            <c:ext xmlns:c16="http://schemas.microsoft.com/office/drawing/2014/chart" uri="{C3380CC4-5D6E-409C-BE32-E72D297353CC}">
              <c16:uniqueId val="{00000000-691A-4A61-BF12-3A5977548A2F}"/>
            </c:ext>
          </c:extLst>
        </c:ser>
        <c:ser>
          <c:idx val="7"/>
          <c:order val="1"/>
          <c:tx>
            <c:strRef>
              <c:f>'32(31)　感染症統計'!$P$8</c:f>
              <c:strCache>
                <c:ptCount val="1"/>
                <c:pt idx="0">
                  <c:v>2022年</c:v>
                </c:pt>
              </c:strCache>
            </c:strRef>
          </c:tx>
          <c:spPr>
            <a:ln w="25400" cap="rnd">
              <a:solidFill>
                <a:schemeClr val="accent6">
                  <a:lumMod val="75000"/>
                </a:schemeClr>
              </a:solidFill>
              <a:round/>
            </a:ln>
            <a:effectLst/>
          </c:spPr>
          <c:marker>
            <c:symbol val="none"/>
          </c:marker>
          <c:val>
            <c:numRef>
              <c:f>'32(31)　感染症統計'!$Q$8:$AB$8</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2</c:v>
                </c:pt>
              </c:numCache>
            </c:numRef>
          </c:val>
          <c:smooth val="0"/>
          <c:extLst>
            <c:ext xmlns:c16="http://schemas.microsoft.com/office/drawing/2014/chart" uri="{C3380CC4-5D6E-409C-BE32-E72D297353CC}">
              <c16:uniqueId val="{00000001-691A-4A61-BF12-3A5977548A2F}"/>
            </c:ext>
          </c:extLst>
        </c:ser>
        <c:ser>
          <c:idx val="0"/>
          <c:order val="2"/>
          <c:tx>
            <c:strRef>
              <c:f>'32(31)　感染症統計'!$P$9</c:f>
              <c:strCache>
                <c:ptCount val="1"/>
                <c:pt idx="0">
                  <c:v>2021年</c:v>
                </c:pt>
              </c:strCache>
            </c:strRef>
          </c:tx>
          <c:spPr>
            <a:ln w="28575" cap="rnd">
              <a:solidFill>
                <a:srgbClr val="FF0066"/>
              </a:solidFill>
              <a:round/>
            </a:ln>
            <a:effectLst/>
          </c:spPr>
          <c:marker>
            <c:symbol val="none"/>
          </c:marker>
          <c:val>
            <c:numRef>
              <c:f>'32(31)　感染症統計'!$Q$9:$AB$9</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2-691A-4A61-BF12-3A5977548A2F}"/>
            </c:ext>
          </c:extLst>
        </c:ser>
        <c:ser>
          <c:idx val="1"/>
          <c:order val="3"/>
          <c:tx>
            <c:strRef>
              <c:f>'32(31)　感染症統計'!$P$10</c:f>
              <c:strCache>
                <c:ptCount val="1"/>
                <c:pt idx="0">
                  <c:v>2020年</c:v>
                </c:pt>
              </c:strCache>
            </c:strRef>
          </c:tx>
          <c:spPr>
            <a:ln w="28575" cap="rnd">
              <a:solidFill>
                <a:schemeClr val="accent2"/>
              </a:solidFill>
              <a:round/>
            </a:ln>
            <a:effectLst/>
          </c:spPr>
          <c:marker>
            <c:symbol val="none"/>
          </c:marker>
          <c:val>
            <c:numRef>
              <c:f>'32(31)　感染症統計'!$Q$10:$AB$10</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3-691A-4A61-BF12-3A5977548A2F}"/>
            </c:ext>
          </c:extLst>
        </c:ser>
        <c:ser>
          <c:idx val="2"/>
          <c:order val="4"/>
          <c:tx>
            <c:strRef>
              <c:f>'32(31)　感染症統計'!$P$11</c:f>
              <c:strCache>
                <c:ptCount val="1"/>
                <c:pt idx="0">
                  <c:v>2019年</c:v>
                </c:pt>
              </c:strCache>
            </c:strRef>
          </c:tx>
          <c:spPr>
            <a:ln w="28575" cap="rnd">
              <a:solidFill>
                <a:schemeClr val="accent3">
                  <a:lumMod val="50000"/>
                </a:schemeClr>
              </a:solidFill>
              <a:round/>
            </a:ln>
            <a:effectLst/>
          </c:spPr>
          <c:marker>
            <c:symbol val="none"/>
          </c:marker>
          <c:val>
            <c:numRef>
              <c:f>'32(31)　感染症統計'!$Q$11:$AB$11</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4-691A-4A61-BF12-3A5977548A2F}"/>
            </c:ext>
          </c:extLst>
        </c:ser>
        <c:ser>
          <c:idx val="3"/>
          <c:order val="5"/>
          <c:tx>
            <c:strRef>
              <c:f>'32(31)　感染症統計'!$P$12</c:f>
              <c:strCache>
                <c:ptCount val="1"/>
                <c:pt idx="0">
                  <c:v>2018年</c:v>
                </c:pt>
              </c:strCache>
            </c:strRef>
          </c:tx>
          <c:spPr>
            <a:ln w="28575" cap="rnd">
              <a:solidFill>
                <a:schemeClr val="accent4">
                  <a:lumMod val="75000"/>
                </a:schemeClr>
              </a:solidFill>
              <a:round/>
            </a:ln>
            <a:effectLst/>
          </c:spPr>
          <c:marker>
            <c:symbol val="none"/>
          </c:marker>
          <c:val>
            <c:numRef>
              <c:f>'32(31)　感染症統計'!$Q$12:$AB$12</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5-691A-4A61-BF12-3A5977548A2F}"/>
            </c:ext>
          </c:extLst>
        </c:ser>
        <c:ser>
          <c:idx val="4"/>
          <c:order val="6"/>
          <c:tx>
            <c:strRef>
              <c:f>'32(31)　感染症統計'!$P$13</c:f>
              <c:strCache>
                <c:ptCount val="1"/>
                <c:pt idx="0">
                  <c:v>2017年</c:v>
                </c:pt>
              </c:strCache>
            </c:strRef>
          </c:tx>
          <c:spPr>
            <a:ln w="28575" cap="rnd">
              <a:solidFill>
                <a:schemeClr val="accent5"/>
              </a:solidFill>
              <a:round/>
            </a:ln>
            <a:effectLst/>
          </c:spPr>
          <c:marker>
            <c:symbol val="none"/>
          </c:marker>
          <c:val>
            <c:numRef>
              <c:f>'32(31)　感染症統計'!$Q$13:$AB$13</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6-691A-4A61-BF12-3A5977548A2F}"/>
            </c:ext>
          </c:extLst>
        </c:ser>
        <c:ser>
          <c:idx val="5"/>
          <c:order val="7"/>
          <c:tx>
            <c:strRef>
              <c:f>'32(31)　感染症統計'!$P$14</c:f>
              <c:strCache>
                <c:ptCount val="1"/>
                <c:pt idx="0">
                  <c:v>2016年</c:v>
                </c:pt>
              </c:strCache>
            </c:strRef>
          </c:tx>
          <c:spPr>
            <a:ln w="28575" cap="rnd">
              <a:solidFill>
                <a:srgbClr val="3399FF"/>
              </a:solidFill>
              <a:round/>
            </a:ln>
            <a:effectLst/>
          </c:spPr>
          <c:marker>
            <c:symbol val="none"/>
          </c:marker>
          <c:val>
            <c:numRef>
              <c:f>'32(31)　感染症統計'!$Q$14:$AB$14</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0-1CAA-40BC-BA86-DDE164B336AE}"/>
            </c:ext>
          </c:extLst>
        </c:ser>
        <c:dLbls>
          <c:showLegendKey val="0"/>
          <c:showVal val="0"/>
          <c:showCatName val="0"/>
          <c:showSerName val="0"/>
          <c:showPercent val="0"/>
          <c:showBubbleSize val="0"/>
        </c:dLbls>
        <c:smooth val="0"/>
        <c:axId val="473874032"/>
        <c:axId val="473874424"/>
        <c:extLst/>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spPr>
        <a:noFill/>
        <a:ln>
          <a:noFill/>
        </a:ln>
        <a:effectLst/>
      </c:spPr>
    </c:plotArea>
    <c:legend>
      <c:legendPos val="b"/>
      <c:layout>
        <c:manualLayout>
          <c:xMode val="edge"/>
          <c:yMode val="edge"/>
          <c:x val="0.85543391131567292"/>
          <c:y val="8.9866993536922485E-2"/>
          <c:w val="0.1445661342448421"/>
          <c:h val="0.910132987231984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gif"/><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hyperlink" Target="http://www.google.com/imgres?imgurl=http://www.kyocera.co.jp/news/2009/images/0101.jpg&amp;imgrefurl=http://www.kyocera.co.jp/news/2009/0101.html&amp;h=336&amp;w=480&amp;tbnid=SD-Y1ZugGeFTqM:&amp;zoom=1&amp;docid=rqzbgXKNLpcoNM&amp;hl=ja&amp;ei=M2LMU9T1EYvn8AWb0oLAAw&amp;tbm=isch&amp;ved=0CCgQMygGMAY&amp;iact=rc&amp;uact=3&amp;dur=546&amp;page=1&amp;start=0&amp;ndsp=12" TargetMode="External"/><Relationship Id="rId7" Type="http://schemas.microsoft.com/office/2007/relationships/hdphoto" Target="../media/hdphoto1.wdp"/><Relationship Id="rId2" Type="http://schemas.openxmlformats.org/officeDocument/2006/relationships/hyperlink" Target="http://www.google.com/imgres?imgurl=http://www.kyocera.co.jp/news/2009/images/0101.jpg&amp;imgrefurl=http://www.kyocera.co.jp/news/2009/0101.html&amp;h=336&amp;w=480&amp;tbnid=SD-Y1ZugGeFTqM:&amp;zoom=1&amp;docid=rqzbgXKNLpcoNM&amp;hl=ja&amp;ei=M2LMU9T1EYvn8AWb0oLAAw&amp;tbm=isch&amp;ved=0CCgQMygGMAY&amp;iact=rc&amp;uact=3&amp;dur=323&amp;page=1&amp;start=0&amp;ndsp=12" TargetMode="External"/><Relationship Id="rId1"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388&amp;page=1&amp;start=0&amp;ndsp=15" TargetMode="External"/><Relationship Id="rId6" Type="http://schemas.openxmlformats.org/officeDocument/2006/relationships/image" Target="../media/image7.png"/><Relationship Id="rId5" Type="http://schemas.openxmlformats.org/officeDocument/2006/relationships/hyperlink" Target="http://www.google.com/imgres?imgurl=http://t.pimg.jp/002/314/501/1/2314501.jpg&amp;imgrefurl=http://pixta.jp/illustration/2314501&amp;h=450&amp;w=403&amp;tbnid=g8e9hKY8WtvDpM:&amp;zoom=1&amp;docid=iPZhJz2EOLrt7M&amp;hl=ja&amp;ei=SXboU7D5FIq78gWok4HoAw&amp;tbm=isch&amp;ved=0CB0QMygCMAI&amp;iact=rc&amp;uact=3&amp;dur=191&amp;page=1&amp;start=0&amp;ndsp=15" TargetMode="External"/><Relationship Id="rId4" Type="http://schemas.openxmlformats.org/officeDocument/2006/relationships/image" Target="../media/image6.jpeg"/></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8.png"/></Relationships>
</file>

<file path=xl/drawings/_rels/drawing6.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76200</xdr:rowOff>
    </xdr:from>
    <xdr:to>
      <xdr:col>6</xdr:col>
      <xdr:colOff>28575</xdr:colOff>
      <xdr:row>33</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41</xdr:row>
      <xdr:rowOff>0</xdr:rowOff>
    </xdr:from>
    <xdr:to>
      <xdr:col>10</xdr:col>
      <xdr:colOff>47625</xdr:colOff>
      <xdr:row>41</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234405</xdr:colOff>
      <xdr:row>35</xdr:row>
      <xdr:rowOff>15240</xdr:rowOff>
    </xdr:to>
    <xdr:pic>
      <xdr:nvPicPr>
        <xdr:cNvPr id="9" name="図 8">
          <a:extLst>
            <a:ext uri="{FF2B5EF4-FFF2-40B4-BE49-F238E27FC236}">
              <a16:creationId xmlns:a16="http://schemas.microsoft.com/office/drawing/2014/main" id="{8E3A35BE-18B4-CBED-93FD-9AF2B1583C5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212545" cy="65227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4</xdr:row>
      <xdr:rowOff>0</xdr:rowOff>
    </xdr:from>
    <xdr:to>
      <xdr:col>13</xdr:col>
      <xdr:colOff>320040</xdr:colOff>
      <xdr:row>17</xdr:row>
      <xdr:rowOff>487680</xdr:rowOff>
    </xdr:to>
    <xdr:pic>
      <xdr:nvPicPr>
        <xdr:cNvPr id="29" name="図 28" descr="感染性胃腸炎患者報告数　直近5シーズン">
          <a:extLst>
            <a:ext uri="{FF2B5EF4-FFF2-40B4-BE49-F238E27FC236}">
              <a16:creationId xmlns:a16="http://schemas.microsoft.com/office/drawing/2014/main" id="{0EA7F772-87FA-3C5E-DA15-8C7777B790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990600"/>
          <a:ext cx="7528560" cy="2804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487679</xdr:colOff>
      <xdr:row>9</xdr:row>
      <xdr:rowOff>137139</xdr:rowOff>
    </xdr:from>
    <xdr:to>
      <xdr:col>13</xdr:col>
      <xdr:colOff>304800</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21579" y="2019279"/>
          <a:ext cx="7025641" cy="1104904"/>
          <a:chOff x="15480370" y="3871792"/>
          <a:chExt cx="7209369"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9525" algn="ctr">
            <a:solidFill>
              <a:schemeClr val="tx1"/>
            </a:solidFill>
            <a:prstDash val="sys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a:off x="15480370" y="4470969"/>
            <a:ext cx="7209369" cy="2736"/>
          </a:xfrm>
          <a:prstGeom prst="line">
            <a:avLst/>
          </a:prstGeom>
          <a:noFill/>
          <a:ln w="19050" algn="ctr">
            <a:solidFill>
              <a:srgbClr val="FF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 </a:t>
          </a:r>
          <a:r>
            <a:rPr lang="en-US" altLang="ja-JP" sz="1200" b="1" i="0" u="none" strike="noStrike" baseline="0">
              <a:solidFill>
                <a:srgbClr val="FF0000"/>
              </a:solidFill>
              <a:latin typeface="ＭＳ Ｐゴシック"/>
              <a:ea typeface="ＭＳ Ｐゴシック"/>
            </a:rPr>
            <a:t>2</a:t>
          </a:r>
          <a:r>
            <a:rPr lang="en-US" altLang="ja-JP"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800" b="1" i="0" u="none" strike="noStrike" baseline="0">
              <a:solidFill>
                <a:srgbClr val="FF0000"/>
              </a:solidFill>
              <a:latin typeface="ＭＳ Ｐゴシック"/>
              <a:ea typeface="ＭＳ Ｐゴシック"/>
            </a:rPr>
            <a:t>2</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2.48</a:t>
          </a:r>
          <a:endParaRPr lang="ja-JP" altLang="en-US" sz="1000" b="0" i="0" u="none" strike="noStrike" baseline="0">
            <a:solidFill>
              <a:sysClr val="windowText" lastClr="000000"/>
            </a:solidFill>
            <a:effectLst/>
            <a:latin typeface="+mn-lt"/>
            <a:ea typeface="+mn-ea"/>
            <a:cs typeface="+mn-cs"/>
          </a:endParaRP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599902</xdr:colOff>
      <xdr:row>4</xdr:row>
      <xdr:rowOff>145151</xdr:rowOff>
    </xdr:from>
    <xdr:to>
      <xdr:col>13</xdr:col>
      <xdr:colOff>733631</xdr:colOff>
      <xdr:row>8</xdr:row>
      <xdr:rowOff>15423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881062" y="1135751"/>
          <a:ext cx="2594989" cy="594172"/>
        </a:xfrm>
        <a:prstGeom prst="borderCallout2">
          <a:avLst>
            <a:gd name="adj1" fmla="val 101279"/>
            <a:gd name="adj2" fmla="val 51060"/>
            <a:gd name="adj3" fmla="val 210486"/>
            <a:gd name="adj4" fmla="val 51057"/>
            <a:gd name="adj5" fmla="val 314735"/>
            <a:gd name="adj6" fmla="val 51540"/>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散発事故事例の報告例年より増加している。</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12</xdr:col>
      <xdr:colOff>191224</xdr:colOff>
      <xdr:row>14</xdr:row>
      <xdr:rowOff>144780</xdr:rowOff>
    </xdr:from>
    <xdr:to>
      <xdr:col>12</xdr:col>
      <xdr:colOff>514042</xdr:colOff>
      <xdr:row>16</xdr:row>
      <xdr:rowOff>114300</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11011624" y="2865120"/>
          <a:ext cx="322818" cy="304800"/>
        </a:xfrm>
        <a:prstGeom prst="ellipse">
          <a:avLst/>
        </a:prstGeom>
        <a:noFill/>
        <a:ln w="25400" algn="ctr">
          <a:solidFill>
            <a:srgbClr val="000000"/>
          </a:solidFill>
          <a:round/>
          <a:headEnd/>
          <a:tailEnd/>
        </a:ln>
      </xdr:spPr>
    </xdr:sp>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754380</xdr:colOff>
      <xdr:row>21</xdr:row>
      <xdr:rowOff>99060</xdr:rowOff>
    </xdr:from>
    <xdr:to>
      <xdr:col>10</xdr:col>
      <xdr:colOff>205740</xdr:colOff>
      <xdr:row>21</xdr:row>
      <xdr:rowOff>365760</xdr:rowOff>
    </xdr:to>
    <xdr:sp macro="" textlink="">
      <xdr:nvSpPr>
        <xdr:cNvPr id="30" name="テキスト ボックス 29">
          <a:extLst>
            <a:ext uri="{FF2B5EF4-FFF2-40B4-BE49-F238E27FC236}">
              <a16:creationId xmlns:a16="http://schemas.microsoft.com/office/drawing/2014/main" id="{02C65A6D-3A04-947A-2B56-E9ECE88156A7}"/>
            </a:ext>
          </a:extLst>
        </xdr:cNvPr>
        <xdr:cNvSpPr txBox="1"/>
      </xdr:nvSpPr>
      <xdr:spPr>
        <a:xfrm>
          <a:off x="8008620" y="4716780"/>
          <a:ext cx="556260" cy="2667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先週</a:t>
          </a:r>
        </a:p>
      </xdr:txBody>
    </xdr:sp>
    <xdr:clientData/>
  </xdr:twoCellAnchor>
  <xdr:twoCellAnchor>
    <xdr:from>
      <xdr:col>10</xdr:col>
      <xdr:colOff>259080</xdr:colOff>
      <xdr:row>21</xdr:row>
      <xdr:rowOff>106680</xdr:rowOff>
    </xdr:from>
    <xdr:to>
      <xdr:col>10</xdr:col>
      <xdr:colOff>838200</xdr:colOff>
      <xdr:row>21</xdr:row>
      <xdr:rowOff>373380</xdr:rowOff>
    </xdr:to>
    <xdr:sp macro="" textlink="">
      <xdr:nvSpPr>
        <xdr:cNvPr id="33" name="テキスト ボックス 32">
          <a:extLst>
            <a:ext uri="{FF2B5EF4-FFF2-40B4-BE49-F238E27FC236}">
              <a16:creationId xmlns:a16="http://schemas.microsoft.com/office/drawing/2014/main" id="{67036CB7-03DF-4E83-9651-8F18F051F9E9}"/>
            </a:ext>
          </a:extLst>
        </xdr:cNvPr>
        <xdr:cNvSpPr txBox="1"/>
      </xdr:nvSpPr>
      <xdr:spPr>
        <a:xfrm>
          <a:off x="8618220" y="4724400"/>
          <a:ext cx="579120" cy="2667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今週</a:t>
          </a:r>
        </a:p>
      </xdr:txBody>
    </xdr:sp>
    <xdr:clientData/>
  </xdr:twoCellAnchor>
  <xdr:twoCellAnchor editAs="oneCell">
    <xdr:from>
      <xdr:col>4</xdr:col>
      <xdr:colOff>0</xdr:colOff>
      <xdr:row>23</xdr:row>
      <xdr:rowOff>0</xdr:rowOff>
    </xdr:from>
    <xdr:to>
      <xdr:col>4</xdr:col>
      <xdr:colOff>45720</xdr:colOff>
      <xdr:row>23</xdr:row>
      <xdr:rowOff>7620</xdr:rowOff>
    </xdr:to>
    <xdr:pic>
      <xdr:nvPicPr>
        <xdr:cNvPr id="38" name="図 37">
          <a:extLst>
            <a:ext uri="{FF2B5EF4-FFF2-40B4-BE49-F238E27FC236}">
              <a16:creationId xmlns:a16="http://schemas.microsoft.com/office/drawing/2014/main" id="{E3FB0C9B-4FA0-4EFC-998B-3EAA57465FD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144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xdr:row>
      <xdr:rowOff>0</xdr:rowOff>
    </xdr:from>
    <xdr:to>
      <xdr:col>4</xdr:col>
      <xdr:colOff>45720</xdr:colOff>
      <xdr:row>29</xdr:row>
      <xdr:rowOff>7620</xdr:rowOff>
    </xdr:to>
    <xdr:pic>
      <xdr:nvPicPr>
        <xdr:cNvPr id="39" name="図 38">
          <a:extLst>
            <a:ext uri="{FF2B5EF4-FFF2-40B4-BE49-F238E27FC236}">
              <a16:creationId xmlns:a16="http://schemas.microsoft.com/office/drawing/2014/main" id="{A58AF400-0AD0-4B90-8751-2BB14F0D0D2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2860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36</xdr:row>
      <xdr:rowOff>0</xdr:rowOff>
    </xdr:from>
    <xdr:to>
      <xdr:col>4</xdr:col>
      <xdr:colOff>45720</xdr:colOff>
      <xdr:row>36</xdr:row>
      <xdr:rowOff>7620</xdr:rowOff>
    </xdr:to>
    <xdr:pic>
      <xdr:nvPicPr>
        <xdr:cNvPr id="40" name="図 39">
          <a:extLst>
            <a:ext uri="{FF2B5EF4-FFF2-40B4-BE49-F238E27FC236}">
              <a16:creationId xmlns:a16="http://schemas.microsoft.com/office/drawing/2014/main" id="{04C67915-B922-49AF-8C6B-F06F7F1DD58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86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45720</xdr:colOff>
      <xdr:row>46</xdr:row>
      <xdr:rowOff>7620</xdr:rowOff>
    </xdr:to>
    <xdr:pic>
      <xdr:nvPicPr>
        <xdr:cNvPr id="41" name="図 40">
          <a:extLst>
            <a:ext uri="{FF2B5EF4-FFF2-40B4-BE49-F238E27FC236}">
              <a16:creationId xmlns:a16="http://schemas.microsoft.com/office/drawing/2014/main" id="{2DB09E40-B22F-4534-B9A7-518A5BA9418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172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52</xdr:row>
      <xdr:rowOff>0</xdr:rowOff>
    </xdr:from>
    <xdr:to>
      <xdr:col>4</xdr:col>
      <xdr:colOff>45720</xdr:colOff>
      <xdr:row>52</xdr:row>
      <xdr:rowOff>7620</xdr:rowOff>
    </xdr:to>
    <xdr:pic>
      <xdr:nvPicPr>
        <xdr:cNvPr id="42" name="図 41">
          <a:extLst>
            <a:ext uri="{FF2B5EF4-FFF2-40B4-BE49-F238E27FC236}">
              <a16:creationId xmlns:a16="http://schemas.microsoft.com/office/drawing/2014/main" id="{A95777CC-1965-4058-BB35-71304C7A1CE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543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57</xdr:row>
      <xdr:rowOff>0</xdr:rowOff>
    </xdr:from>
    <xdr:to>
      <xdr:col>4</xdr:col>
      <xdr:colOff>45720</xdr:colOff>
      <xdr:row>57</xdr:row>
      <xdr:rowOff>7620</xdr:rowOff>
    </xdr:to>
    <xdr:pic>
      <xdr:nvPicPr>
        <xdr:cNvPr id="43" name="図 42">
          <a:extLst>
            <a:ext uri="{FF2B5EF4-FFF2-40B4-BE49-F238E27FC236}">
              <a16:creationId xmlns:a16="http://schemas.microsoft.com/office/drawing/2014/main" id="{43B6D77D-722F-4EC9-BDA6-CD7177E76E2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686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61</xdr:row>
      <xdr:rowOff>0</xdr:rowOff>
    </xdr:from>
    <xdr:to>
      <xdr:col>4</xdr:col>
      <xdr:colOff>45720</xdr:colOff>
      <xdr:row>61</xdr:row>
      <xdr:rowOff>7620</xdr:rowOff>
    </xdr:to>
    <xdr:pic>
      <xdr:nvPicPr>
        <xdr:cNvPr id="44" name="図 43">
          <a:extLst>
            <a:ext uri="{FF2B5EF4-FFF2-40B4-BE49-F238E27FC236}">
              <a16:creationId xmlns:a16="http://schemas.microsoft.com/office/drawing/2014/main" id="{3D4C9275-4456-408F-BED5-D9FE53D0255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601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15241</xdr:colOff>
      <xdr:row>2</xdr:row>
      <xdr:rowOff>6306</xdr:rowOff>
    </xdr:from>
    <xdr:to>
      <xdr:col>6</xdr:col>
      <xdr:colOff>762001</xdr:colOff>
      <xdr:row>16</xdr:row>
      <xdr:rowOff>53340</xdr:rowOff>
    </xdr:to>
    <xdr:pic>
      <xdr:nvPicPr>
        <xdr:cNvPr id="47" name="図 46">
          <a:extLst>
            <a:ext uri="{FF2B5EF4-FFF2-40B4-BE49-F238E27FC236}">
              <a16:creationId xmlns:a16="http://schemas.microsoft.com/office/drawing/2014/main" id="{32B33893-2806-10CC-CDE4-6E2E7568B93B}"/>
            </a:ext>
          </a:extLst>
        </xdr:cNvPr>
        <xdr:cNvPicPr>
          <a:picLocks noChangeAspect="1"/>
        </xdr:cNvPicPr>
      </xdr:nvPicPr>
      <xdr:blipFill>
        <a:blip xmlns:r="http://schemas.openxmlformats.org/officeDocument/2006/relationships" r:embed="rId3"/>
        <a:stretch>
          <a:fillRect/>
        </a:stretch>
      </xdr:blipFill>
      <xdr:spPr>
        <a:xfrm>
          <a:off x="2872741" y="554946"/>
          <a:ext cx="1645920" cy="2554014"/>
        </a:xfrm>
        <a:prstGeom prst="rect">
          <a:avLst/>
        </a:prstGeom>
      </xdr:spPr>
    </xdr:pic>
    <xdr:clientData/>
  </xdr:twoCellAnchor>
  <xdr:twoCellAnchor editAs="oneCell">
    <xdr:from>
      <xdr:col>0</xdr:col>
      <xdr:colOff>0</xdr:colOff>
      <xdr:row>2</xdr:row>
      <xdr:rowOff>0</xdr:rowOff>
    </xdr:from>
    <xdr:to>
      <xdr:col>3</xdr:col>
      <xdr:colOff>160020</xdr:colOff>
      <xdr:row>16</xdr:row>
      <xdr:rowOff>47034</xdr:rowOff>
    </xdr:to>
    <xdr:pic>
      <xdr:nvPicPr>
        <xdr:cNvPr id="16" name="図 15">
          <a:extLst>
            <a:ext uri="{FF2B5EF4-FFF2-40B4-BE49-F238E27FC236}">
              <a16:creationId xmlns:a16="http://schemas.microsoft.com/office/drawing/2014/main" id="{304F96A9-E539-414A-B0C5-5DAEA44FDE38}"/>
            </a:ext>
          </a:extLst>
        </xdr:cNvPr>
        <xdr:cNvPicPr>
          <a:picLocks noChangeAspect="1"/>
        </xdr:cNvPicPr>
      </xdr:nvPicPr>
      <xdr:blipFill>
        <a:blip xmlns:r="http://schemas.openxmlformats.org/officeDocument/2006/relationships" r:embed="rId3"/>
        <a:stretch>
          <a:fillRect/>
        </a:stretch>
      </xdr:blipFill>
      <xdr:spPr>
        <a:xfrm>
          <a:off x="0" y="548640"/>
          <a:ext cx="1645920" cy="25540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16</xdr:row>
      <xdr:rowOff>0</xdr:rowOff>
    </xdr:from>
    <xdr:to>
      <xdr:col>8</xdr:col>
      <xdr:colOff>304800</xdr:colOff>
      <xdr:row>17</xdr:row>
      <xdr:rowOff>11530</xdr:rowOff>
    </xdr:to>
    <xdr:sp macro="" textlink="">
      <xdr:nvSpPr>
        <xdr:cNvPr id="2"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2AAB1EE0-A7AC-4163-95B2-4A0E7285D91B}"/>
            </a:ext>
          </a:extLst>
        </xdr:cNvPr>
        <xdr:cNvSpPr>
          <a:spLocks noChangeAspect="1" noChangeArrowheads="1"/>
        </xdr:cNvSpPr>
      </xdr:nvSpPr>
      <xdr:spPr bwMode="auto">
        <a:xfrm>
          <a:off x="4907280" y="4632960"/>
          <a:ext cx="304800" cy="301090"/>
        </a:xfrm>
        <a:prstGeom prst="rect">
          <a:avLst/>
        </a:prstGeom>
        <a:noFill/>
        <a:ln w="9525">
          <a:noFill/>
          <a:miter lim="800000"/>
          <a:headEnd/>
          <a:tailEnd/>
        </a:ln>
      </xdr:spPr>
    </xdr:sp>
    <xdr:clientData/>
  </xdr:twoCellAnchor>
  <xdr:twoCellAnchor editAs="oneCell">
    <xdr:from>
      <xdr:col>14</xdr:col>
      <xdr:colOff>0</xdr:colOff>
      <xdr:row>11</xdr:row>
      <xdr:rowOff>0</xdr:rowOff>
    </xdr:from>
    <xdr:to>
      <xdr:col>14</xdr:col>
      <xdr:colOff>304800</xdr:colOff>
      <xdr:row>12</xdr:row>
      <xdr:rowOff>28575</xdr:rowOff>
    </xdr:to>
    <xdr:sp macro="" textlink="">
      <xdr:nvSpPr>
        <xdr:cNvPr id="3" name="AutoShape 180" descr="data:image/jpeg;base64,/9j/4AAQSkZJRgABAQAAAQABAAD/2wCEAAkGBhASEBUQEBQUFBIQEBAUEBAPFQ8VFBAQFBQVFBQQFRQXHCYeGBkkGRQUHy8gIycpLCwsFR4xNTArNSYrLSoBCQoKDgwOGg8PGjQlHCQ1LCowKiwvLDAvLC0qLSwsMCwsLC4sLCwpLCwqLyksLCkpLCksKi0pKSwsLCwsLCkpLP/AABEIALwBDAMBIgACEQEDEQH/xAAcAAEAAgMBAQEAAAAAAAAAAAAAAQQCAwUGBwj/xAA8EAACAQIDBAgDBgUEAwAAAAAAAQIDEQQhMQUSQVEGIjJhcYGRwVKhsRNCYnLR8BQjM4LhBxWS8UNTo//EABsBAAEFAQEAAAAAAAAAAAAAAAABAgMEBQYH/8QAMxEAAgECAwUFCAIDAQAAAAAAAAECAxEEITEFEjJBUSJhcYGhBhMUkbHB0fBS4RUj8TP/2gAMAwEAAhEDEQA/APqgAMMuAAAAAAAAAAAAAAAEnbN5LmwFAKdfbWHh2qsPBPefpG5Qq9LqCdoKc29LJJN+LZHKrCOrJ4YWtPhi/kdsk5WIxrteT3YpZ55LxZjCs9YyyejT1RkT2zTjK0YtrqPWFla7Z1gc2OLmuPrY2R2hLik/VEsNsYeWt15fi4x4eaLwKsdoLin5WZsjjIc7eKZbhjsPPSa+n1GOlNcjcDh47pXThLdpxdS2sr2j5PiMH0spSdqkXTfPtR9bXXoa3wVfd3t3L95amb/kMNv7m+r+nz0O4CKdRSV4tNPRppp+ZJVLuoAAgAAAAAAAAAAAAAAAAAAAAAAAAAb+WvcuZ5Tbv+o+EoXjTf29RcKb6if4qmn/ABuBNRoVK0t2nG7Oxtbb9Og913lNq+5G2S5yfA4tbpjVfYhCPjvSfsjz+MxNSe/VVnUnvSSejk9F4GvCObgnUSU7dZR0T/6MeriqkruLsjpqGzaMIrfV3+8jq1ukGJlrUa7oJR+mZRq1ZSzlKUvzNv6mIKkqkpasvQpQhwpLwRFizs2netBfjT9M/YrHR2BTvWv8MZP1svcgqStBsK0t2nJ9x6GtRjOLjJXT1RlSpKKUYqyirJckZG19jz5L6+ZjxTaeeSzOdcnaxqIJBGBBR2xitynZdqeS7lxf75l88ztLFb9RtdmPVj4LV+p0fs7gPi8WnJdmHaf2Xm/RMxts4z4fDtR4pZL7v5erRpw24pL7RNxzvu69xhJK7tpd2vy4Ewjdpc3wV/kTVp7rtdPvjp8z1ZQtNzu80la+WV+XXPPyOA3uwo2Xjz/4Z4TG1KTvTk481rF+K0PQ4DpbF9Wstx/HG7j5rVfM8wCOthaVbiWfXmT4fGVsPwPLo9P3wPotKrGS3otST0cWmmZnzzC4upSe9Tk4vjbR+K0Z0q/TCs4bkYxjU41Fmku6L0ZiV9nTp5xd0dXszFvH1PdRjaWvd435fqPYkHzpbRxPb+1q623t6dr8uXkej2H0pU7U69lPSNTSM+58n8vAqzwsoq6zOhrbNqU470XfwPRAkgqmYAAAAAAAAAAADn9INtQwmHnXmr7tlGKyc5vsxv78kwHwg5yUY6s6EpJJtuySu28klzb4Hkdu/wCpWFoXjR/n1F8DtTT76nH+2/ifN9udKsVi3/Om9y+VGHVpx/t4+LuzkWEudRhdhRXaru/cvz/w7W3el+Lxd1Vnanwo07xgvFay87nFAGnQ06cKcd2Csu49vsqtvUYP8Cv4rJ/NF/DqLklK9m87NLzu0cTozVvR3fhlJeTtL3Z2I6/t/Iwqq3ajXeUqizaMsRC0mtLO1r307zWWseutf4kne1r3SKpHNWk0Rwd4pg7XRqnnOX5V9W/Y4h6To7TtSb+KcvlZezKeKdqbK+MlakzpG2pol3e5glmZ19fDmZ0coN+CMJ6o1gAhFKW1sVuU3btS6sfd+h5wubUxW/UduzDqx936/QqRV3bmewez+z/gsHHeXal2n56LyXrc862vi/icS7cMcl935v0sb8MrJzfDKObTUnx8k7+hXbLGKlpBX6vB2efHPiuHkVzeXUy5ZZAgkxnKyuK2krsdSpTrTVOmryeSRjUnbx4GpInvev7yMoQbdl8jMq1HN9x7BsfZUNm0N3Wbzk/su5cvmRvO1uD1XMxaLGIUVZLVJJtaS/R/Xu46CK9zVpQhBPcVrtvxb1fmdzYfSaVO1OteVPSM9ZU+584/NfI9hTqKSUotNNXTWaa5pnzI6GyNt1MO7LrU2+tTfD8UXwf1KVfDKXajqZ2M2cqnbpZS6dfwz34NGBx9OtBTpu6484vk1wZvM1pp2ZzsouLs9QABBoAAADxn+q2HlLBRlHSnXi59ycZRT9Wl/cezNGOwUK1KdGorwqQcZeD4rvWvigLOFre5rRqdGfD8JttQwlXC/Y05OtOMlXkuvC1sll3ZZrtPW5Qo4Sck5JdWPak7JLTLveayWZs2ns+dCtOhU7VKbi++2kl3NWfmY4DEbk03azupXV+q9Vbn4iLvPQEkoudPnn4/qK4LGNw32c3HPmrq14vR+az8ysNasTRakro7/RSr1px5qMvS6f1R6Ro8d0drbteP4lKPyuvmkeztkY+MjapfqU66tI34p3hF5aW7V3k75+TRULcc6T1e7L4cldWu5eS9UVCvU1TK1PmiD2GxKH8qnHmk35ty9zyFj3GFtBJfDGyt4WKOIavFS0uUdoy7CSJgs/1Im8zOhe91fR6Gtme8qa72ZHMIp7UxX2dNtdqXVj4vj6F2x5va+K36ll2YdVePF/vkbHs/s/43GRUl2I9p+Wi836XMva+L+Gw7txSyX58l9jTGilS3nrKVoeWcpd/BDDqyc+XZyTTk9E/S/kRWrOe6krbsUko3embdufEyxU1lFW6qzcbq74prS+SV+7iev5nn2SzXIrsgkWHEZDZocru/Dh+pnZyajHO7tl958jPFUlF7qd2kt7kpcUuaRQr1d57q0PT/AGd2OsHFVqy/2yWS/ivy+fy6mlRbdlxLV1TX435OCyuvP98URShuLekrvhF8V8af7+pXnNvN5vm9X4lY6rjduRjci4AEoBAAU34HH1KM9+m7Pin2ZLk0e52PtuniI5dWaXWpvVd65rvPn5NOpKMlKDcZRd4yWqZBWoKou8pYrBwxCvpLr+T6eDldHds/b03vWVSnZTtpJPSSXDR+h1TIlFxdmcrVpypTcJaoAAaRgAAB85/1W2F2MZBcqda3/wA5v5x/4nzlH6D2ns+FejOhU7NWDi+7lJd6dn5HwTH4KdGrOjUVp05uMvFPVd3ERnZbExXvKXupax+n9fg3zSqUU/v0001FOUnHhKTeiTv/AMkc+5bwFfdlaWcJ5TjvKKafN912YVsHLfcILea+BSkn3rK9v3mDzVzZj2G4vTUxwVbdqQl8M4vyvmfScFnTqQ/ApLvcJfo2eCodGcZPs0KnjKLivWVj3uA2fXUU21CTglLrLilvJ7tzPxK7Sa718zOx2Kw6WdRX8UY4SS3ZRaTyut6Ukss9F4Mps6+G2a4yu5rirRjfJ97tYn/aafFyfhZezKTpSlFGU9r4SnJ9q/gmc7A096rBc5x+t2ewucahhacGpRjmtG3J24c7FiWIlz9CrWwEqrWdjJxe2KVWS3E8uv6zqU9Hpp3mBynN8yzg8Q77r8v0K2IwEoU96LvYq0cfGc91q1zPaeL+zptrV5R8Xx8tTzBe2zit+purs08vGXF+3kUT0b2c2f8ACYNSku1PtPw5L5Z+LZx+2cX8RiGlwxyX3fz+huw6SvN/d0V7NvhbhzfkapSu7/rmb8RKyUOSu752b5P98SudEupkSyyIMKs+C83y7ialS2mr/dzSirXq27KO39mdi77WMrrJcK6v+XguXfnyzs4fE7ilZdZpKM75w528ScLST60sl91u1nL4Xyv8tTTQo7z7lnJ8lzt+/mZ4mtd2Wi5XV89WuZSO/azaXPUwrVm33cFfJdy7jWABKlZEAMAKQAGApABZ2ds+deoqcPGUuEI8ZMSTSV2JKSinKTyR3ehFF71Wf3bRj4yvd+it6nqzTgsHClBU4K0Yrzb4yfezcYtWe/NyOPxVb39VzWgAKu0MXuRy7T0/Uhk1FXZUlJRV2ba2LhDtPy4laW2IcE2caUm3d5t8SCq60noUniJPQ6kttco+rOBtTY2GxFV1qtKMptRTd6iT3VZNpNXdsvJFsEbqSfMIYmtB3hJp92X0KtHZGHh2KNJd+5Bv1kmy4pNZLJclkvRGIG3uRzqzqccm/F3LEMDUkk0smrptrTn8mY1sM4q7cdeynd+hrV3ZZvhFZvySIUH9eXDUf2bZIYQQbY4aT4cG87rS/PwJ/hubSyvquduF8hu5IQ0mJYdOCXavkrWXHK9r+JFVws934lrbTrea4A4gYU6qUWrZviaKtdwTktUnbxeS+pkaMb2H5fVC4alGdaMWspNX9F9BlapJQbXJO31Oab8LDWb0j4PPRJrxa9GaAmejHKp2dyZSbd3++JhOdkZFdyu7+ngRVam4stToNg7J/wAhXbn/AOcbN9/RefPu8iO96mVOm5Oy1ei5kJFqX8uNvvSWfFKLWTT718suZmtnrGUEoxXcl+8kRiKiS3I5248b55d6zfrw0KpLZADoxsiCSAA8XBAAUBghgBnSpSnJQgryk7RS4s9/sXZEcPT3VnOWdSfxS5LuXD/JS6NbC+yj9rUX82a0f/ji/u+L4+h3DLxNbfe6tDm9o4z3r93DhXq/wAAUzIBx9tPrpfh92dg422u2vy+7Iq3CQ1+AoExV3bm0vUxJUrO/JplIzzd/Cy5Wztnl55j+G5yS61teHlfM1Sm35u/mQ2PvHoKb9yC436/BcOWpEakFonlK+b4ZaWRoAb/RAb4YmzXVVlK7yvy5+Bh/Ezyz0vplqawJvsQlzf19Hw+bIbIIGtgAAIICaVJSluyV007ryMTdgqUpVEotJ2eck2rcck0NmpuL93xcvHkSUVF1IqWl0UcVsScc4PeXJ5SXsznNWdnk1qnqe5/2/wDF8ititjKatJJ8no14M1MFtvHUbRxdPeX8o2v8lk/Qbi9iUKnaw8t19Hp89V6njyslbLkd/F9G6sc4JyXwu1/XRnIrUs92ScZLg0015M6iFeljIb1J5rk8n5p5hsbGy2PVlTxMbQnbPWzXPLVZ58/oaA2Gmsn/ANghatqelwnGpFTg7p6NEAkgQeQAxcBSAGAFIPTdFdh3axFRZL+lF8X/AOx+3ryKHR7Yv2896X9KD6345fAvf/J7pK2S0WiXBcijiq9uxExtpYzcXuoa8/wAAZpzoAAADjba7a/L7s7Jx9t9uP5fdkVbhIa/Ac4AFIzwAAAAEABJDAYgEAAQACAKIC5sb+svyy+hTLuxf639kvYfT4kPp8aO+ADQNQGjF4GnVVqkVLk+K8HqjeB0ZOLunmJKKkrSV0eW2h0Tkruk99fBOykvB6P5Hnq1CUHuzTTXCSaa8V7n0o1YnB06itUipL8S08HwL8cdJ5VFfv5/2PwM5YGX+p9h6xeniuj9H05r5uQzt7b6NypXqUrypauOsqf6x7/XmcO5dhOM1eJ2dKrCrHeg8gQAOJgW9l7NlXqKnHJazl8MefjyRow+HlUmqcFeUnZL3fJHv9k7LjQpqEc285y+KXPw5Ir163u1ZalDG4tYeFlxPT8ljC4WNOCpwVoxVkvd95tAMhu5yjbbuwABBAAAAHH2324/l92dg4+3O3H8vuyKtwENfgOcQAUTPAAACSABQIAk7G7+FluKpwfquVwUW72A0gECCAAAIGXth/1f7JfVFBl/Yf8AVf5H9USU+JElLjR3gAXzUAAAAAAAHm9udFr3qYdWlrKlopd8eT7tD0hJJTqSpu8SehXnQlvQf9ny9rNpqzWTTyafJoW4LNvJJat8j6Bj9h0Kz3qket8cW4yfi1r5kYHYOHovehDrcJTbk14X08i/8ZG2mZuf5anu33Xfp/f9Ffo7sP7CG9P+rNdb8C+Be/8Ag7ABnzk5u7MGrVlVm5y1YAAwiAAAAAAAHH272o/lf1Owcfbvaj+V/UircBDX4DmAgkomcAQSAEkkC4opjKG81FcXY7SS3HDmrJfvyKOzaN25vwj48X7eZqx+KaqK2kMrc79r9PIv0bUqe9Lnl5CJ2zNUkYlnExTtOOkvk/37lYpThuOwMC5DZsp4WpLsxk/J29RqVw10NR1tg0O1PhbdXfxfsasPsSbfXtFd1m/0O3SpKKUYqyWiLFKm73ZaoUXvb0jIAFougAAAAAAAAAAAAAAAAAAAAAAAAAADj7d7Ufyv6nYKW1MG5xTj2o6LmuKI6qbi0iKtFyg0jgAmStk8nyZMKbfZTfgmyiZpiSWqey6r+7b8zSLNPYUvvSS8E3+g9U5PkSKlN6I5qIs21Fat2R3Kexaa13peLt9CzDZ9NaRSfPj6k9PDSkx/uJc3Y59SSp08uCtHvfP6s5MqEpaJ+L/yeolhUzKOGXI1Z4SM7XeS5DdxHn9nYSaTjNdWWltU+Z1KWyKS1vLxf6F9U13EtL/obLD0bK70JoQtyuaKWHhHsxS8EvqbgQQTUFlAtRvbMAAjHAAAAAAAAAAAAAAAAAAAAAAAAAAAAAAAAABEqaeqT8UmSAAAAAAMlNmIHJtaA0mZb75kNkAHJvVhZAADQAAAAAAAAAAAAAAAAAAAAAAAAAAAAAAAAAAAAA//2Q==">
          <a:hlinkClick xmlns:r="http://schemas.openxmlformats.org/officeDocument/2006/relationships" r:id="rId2"/>
          <a:extLst>
            <a:ext uri="{FF2B5EF4-FFF2-40B4-BE49-F238E27FC236}">
              <a16:creationId xmlns:a16="http://schemas.microsoft.com/office/drawing/2014/main" id="{C9462805-2345-48FB-BAAE-04041B1D8143}"/>
            </a:ext>
          </a:extLst>
        </xdr:cNvPr>
        <xdr:cNvSpPr>
          <a:spLocks noChangeAspect="1" noChangeArrowheads="1"/>
        </xdr:cNvSpPr>
      </xdr:nvSpPr>
      <xdr:spPr bwMode="auto">
        <a:xfrm>
          <a:off x="9852660" y="3002280"/>
          <a:ext cx="304800" cy="302895"/>
        </a:xfrm>
        <a:prstGeom prst="rect">
          <a:avLst/>
        </a:prstGeom>
        <a:noFill/>
        <a:ln w="9525">
          <a:noFill/>
          <a:miter lim="800000"/>
          <a:headEnd/>
          <a:tailEnd/>
        </a:ln>
      </xdr:spPr>
    </xdr:sp>
    <xdr:clientData/>
  </xdr:twoCellAnchor>
  <xdr:twoCellAnchor editAs="oneCell">
    <xdr:from>
      <xdr:col>14</xdr:col>
      <xdr:colOff>0</xdr:colOff>
      <xdr:row>11</xdr:row>
      <xdr:rowOff>0</xdr:rowOff>
    </xdr:from>
    <xdr:to>
      <xdr:col>14</xdr:col>
      <xdr:colOff>304800</xdr:colOff>
      <xdr:row>12</xdr:row>
      <xdr:rowOff>28575</xdr:rowOff>
    </xdr:to>
    <xdr:sp macro="" textlink="">
      <xdr:nvSpPr>
        <xdr:cNvPr id="4" name="AutoShape 181" descr="data:image/jpeg;base64,/9j/4AAQSkZJRgABAQAAAQABAAD/2wCEAAkGBhASEBUQEBQUFBIQEBAUEBAPFQ8VFBAQFBQVFBQQFRQXHCYeGBkkGRQUHy8gIycpLCwsFR4xNTArNSYrLSoBCQoKDgwOGg8PGjQlHCQ1LCowKiwvLDAvLC0qLSwsMCwsLC4sLCwpLCwqLyksLCkpLCksKi0pKSwsLCwsLCkpLP/AABEIALwBDAMBIgACEQEDEQH/xAAcAAEAAgMBAQEAAAAAAAAAAAAAAQQCAwUGBwj/xAA8EAACAQIDBAgDBgUEAwAAAAAAAQIDEQQhMQUSQVEGIjJhcYGRwVKhsRNCYnLR8BQjM4LhBxWS8UNTo//EABsBAAEFAQEAAAAAAAAAAAAAAAABAgMEBQYH/8QAMxEAAgECAwUFCAIDAQAAAAAAAAECAxEEITEFEjJBUSJhcYGhBhMUkbHB0fBS4RUj8TP/2gAMAwEAAhEDEQA/APqgAMMuAAAAAAAAAAAAAAAEnbN5LmwFAKdfbWHh2qsPBPefpG5Qq9LqCdoKc29LJJN+LZHKrCOrJ4YWtPhi/kdsk5WIxrteT3YpZ55LxZjCs9YyyejT1RkT2zTjK0YtrqPWFla7Z1gc2OLmuPrY2R2hLik/VEsNsYeWt15fi4x4eaLwKsdoLin5WZsjjIc7eKZbhjsPPSa+n1GOlNcjcDh47pXThLdpxdS2sr2j5PiMH0spSdqkXTfPtR9bXXoa3wVfd3t3L95amb/kMNv7m+r+nz0O4CKdRSV4tNPRppp+ZJVLuoAAgAAAAAAAAAAAAAAAAAAAAAAAAAb+WvcuZ5Tbv+o+EoXjTf29RcKb6if4qmn/ABuBNRoVK0t2nG7Oxtbb9Og913lNq+5G2S5yfA4tbpjVfYhCPjvSfsjz+MxNSe/VVnUnvSSejk9F4GvCObgnUSU7dZR0T/6MeriqkruLsjpqGzaMIrfV3+8jq1ukGJlrUa7oJR+mZRq1ZSzlKUvzNv6mIKkqkpasvQpQhwpLwRFizs2netBfjT9M/YrHR2BTvWv8MZP1svcgqStBsK0t2nJ9x6GtRjOLjJXT1RlSpKKUYqyirJckZG19jz5L6+ZjxTaeeSzOdcnaxqIJBGBBR2xitynZdqeS7lxf75l88ztLFb9RtdmPVj4LV+p0fs7gPi8WnJdmHaf2Xm/RMxts4z4fDtR4pZL7v5erRpw24pL7RNxzvu69xhJK7tpd2vy4Ewjdpc3wV/kTVp7rtdPvjp8z1ZQtNzu80la+WV+XXPPyOA3uwo2Xjz/4Z4TG1KTvTk481rF+K0PQ4DpbF9Wstx/HG7j5rVfM8wCOthaVbiWfXmT4fGVsPwPLo9P3wPotKrGS3otST0cWmmZnzzC4upSe9Tk4vjbR+K0Z0q/TCs4bkYxjU41Fmku6L0ZiV9nTp5xd0dXszFvH1PdRjaWvd435fqPYkHzpbRxPb+1q623t6dr8uXkej2H0pU7U69lPSNTSM+58n8vAqzwsoq6zOhrbNqU470XfwPRAkgqmYAAAAAAAAAAADn9INtQwmHnXmr7tlGKyc5vsxv78kwHwg5yUY6s6EpJJtuySu28klzb4Hkdu/wCpWFoXjR/n1F8DtTT76nH+2/ifN9udKsVi3/Om9y+VGHVpx/t4+LuzkWEudRhdhRXaru/cvz/w7W3el+Lxd1Vnanwo07xgvFay87nFAGnQ06cKcd2Csu49vsqtvUYP8Cv4rJ/NF/DqLklK9m87NLzu0cTozVvR3fhlJeTtL3Z2I6/t/Iwqq3ajXeUqizaMsRC0mtLO1r307zWWseutf4kne1r3SKpHNWk0Rwd4pg7XRqnnOX5V9W/Y4h6To7TtSb+KcvlZezKeKdqbK+MlakzpG2pol3e5glmZ19fDmZ0coN+CMJ6o1gAhFKW1sVuU3btS6sfd+h5wubUxW/UduzDqx936/QqRV3bmewez+z/gsHHeXal2n56LyXrc862vi/icS7cMcl935v0sb8MrJzfDKObTUnx8k7+hXbLGKlpBX6vB2efHPiuHkVzeXUy5ZZAgkxnKyuK2krsdSpTrTVOmryeSRjUnbx4GpInvev7yMoQbdl8jMq1HN9x7BsfZUNm0N3Wbzk/su5cvmRvO1uD1XMxaLGIUVZLVJJtaS/R/Xu46CK9zVpQhBPcVrtvxb1fmdzYfSaVO1OteVPSM9ZU+584/NfI9hTqKSUotNNXTWaa5pnzI6GyNt1MO7LrU2+tTfD8UXwf1KVfDKXajqZ2M2cqnbpZS6dfwz34NGBx9OtBTpu6484vk1wZvM1pp2ZzsouLs9QABBoAAADxn+q2HlLBRlHSnXi59ycZRT9Wl/cezNGOwUK1KdGorwqQcZeD4rvWvigLOFre5rRqdGfD8JttQwlXC/Y05OtOMlXkuvC1sll3ZZrtPW5Qo4Sck5JdWPak7JLTLveayWZs2ns+dCtOhU7VKbi++2kl3NWfmY4DEbk03azupXV+q9Vbn4iLvPQEkoudPnn4/qK4LGNw32c3HPmrq14vR+az8ysNasTRakro7/RSr1px5qMvS6f1R6Ro8d0drbteP4lKPyuvmkeztkY+MjapfqU66tI34p3hF5aW7V3k75+TRULcc6T1e7L4cldWu5eS9UVCvU1TK1PmiD2GxKH8qnHmk35ty9zyFj3GFtBJfDGyt4WKOIavFS0uUdoy7CSJgs/1Im8zOhe91fR6Gtme8qa72ZHMIp7UxX2dNtdqXVj4vj6F2x5va+K36ll2YdVePF/vkbHs/s/43GRUl2I9p+Wi836XMva+L+Gw7txSyX58l9jTGilS3nrKVoeWcpd/BDDqyc+XZyTTk9E/S/kRWrOe6krbsUko3embdufEyxU1lFW6qzcbq74prS+SV+7iev5nn2SzXIrsgkWHEZDZocru/Dh+pnZyajHO7tl958jPFUlF7qd2kt7kpcUuaRQr1d57q0PT/AGd2OsHFVqy/2yWS/ivy+fy6mlRbdlxLV1TX435OCyuvP98URShuLekrvhF8V8af7+pXnNvN5vm9X4lY6rjduRjci4AEoBAAU34HH1KM9+m7Pin2ZLk0e52PtuniI5dWaXWpvVd65rvPn5NOpKMlKDcZRd4yWqZBWoKou8pYrBwxCvpLr+T6eDldHds/b03vWVSnZTtpJPSSXDR+h1TIlFxdmcrVpypTcJaoAAaRgAAB85/1W2F2MZBcqda3/wA5v5x/4nzlH6D2ns+FejOhU7NWDi+7lJd6dn5HwTH4KdGrOjUVp05uMvFPVd3ERnZbExXvKXupax+n9fg3zSqUU/v0001FOUnHhKTeiTv/AMkc+5bwFfdlaWcJ5TjvKKafN912YVsHLfcILea+BSkn3rK9v3mDzVzZj2G4vTUxwVbdqQl8M4vyvmfScFnTqQ/ApLvcJfo2eCodGcZPs0KnjKLivWVj3uA2fXUU21CTglLrLilvJ7tzPxK7Sa718zOx2Kw6WdRX8UY4SS3ZRaTyut6Ukss9F4Mps6+G2a4yu5rirRjfJ97tYn/aafFyfhZezKTpSlFGU9r4SnJ9q/gmc7A096rBc5x+t2ewucahhacGpRjmtG3J24c7FiWIlz9CrWwEqrWdjJxe2KVWS3E8uv6zqU9Hpp3mBynN8yzg8Q77r8v0K2IwEoU96LvYq0cfGc91q1zPaeL+zptrV5R8Xx8tTzBe2zit+purs08vGXF+3kUT0b2c2f8ACYNSku1PtPw5L5Z+LZx+2cX8RiGlwxyX3fz+huw6SvN/d0V7NvhbhzfkapSu7/rmb8RKyUOSu752b5P98SudEupkSyyIMKs+C83y7ialS2mr/dzSirXq27KO39mdi77WMrrJcK6v+XguXfnyzs4fE7ilZdZpKM75w528ScLST60sl91u1nL4Xyv8tTTQo7z7lnJ8lzt+/mZ4mtd2Wi5XV89WuZSO/azaXPUwrVm33cFfJdy7jWABKlZEAMAKQAGApABZ2ds+deoqcPGUuEI8ZMSTSV2JKSinKTyR3ehFF71Wf3bRj4yvd+it6nqzTgsHClBU4K0Yrzb4yfezcYtWe/NyOPxVb39VzWgAKu0MXuRy7T0/Uhk1FXZUlJRV2ba2LhDtPy4laW2IcE2caUm3d5t8SCq60noUniJPQ6kttco+rOBtTY2GxFV1qtKMptRTd6iT3VZNpNXdsvJFsEbqSfMIYmtB3hJp92X0KtHZGHh2KNJd+5Bv1kmy4pNZLJclkvRGIG3uRzqzqccm/F3LEMDUkk0smrptrTn8mY1sM4q7cdeynd+hrV3ZZvhFZvySIUH9eXDUf2bZIYQQbY4aT4cG87rS/PwJ/hubSyvquduF8hu5IQ0mJYdOCXavkrWXHK9r+JFVws934lrbTrea4A4gYU6qUWrZviaKtdwTktUnbxeS+pkaMb2H5fVC4alGdaMWspNX9F9BlapJQbXJO31Oab8LDWb0j4PPRJrxa9GaAmejHKp2dyZSbd3++JhOdkZFdyu7+ngRVam4stToNg7J/wAhXbn/AOcbN9/RefPu8iO96mVOm5Oy1ei5kJFqX8uNvvSWfFKLWTT718suZmtnrGUEoxXcl+8kRiKiS3I5248b55d6zfrw0KpLZADoxsiCSAA8XBAAUBghgBnSpSnJQgryk7RS4s9/sXZEcPT3VnOWdSfxS5LuXD/JS6NbC+yj9rUX82a0f/ji/u+L4+h3DLxNbfe6tDm9o4z3r93DhXq/wAAUzIBx9tPrpfh92dg422u2vy+7Iq3CQ1+AoExV3bm0vUxJUrO/JplIzzd/Cy5Wztnl55j+G5yS61teHlfM1Sm35u/mQ2PvHoKb9yC436/BcOWpEakFonlK+b4ZaWRoAb/RAb4YmzXVVlK7yvy5+Bh/Ezyz0vplqawJvsQlzf19Hw+bIbIIGtgAAIICaVJSluyV007ryMTdgqUpVEotJ2eck2rcck0NmpuL93xcvHkSUVF1IqWl0UcVsScc4PeXJ5SXsznNWdnk1qnqe5/2/wDF8ititjKatJJ8no14M1MFtvHUbRxdPeX8o2v8lk/Qbi9iUKnaw8t19Hp89V6njyslbLkd/F9G6sc4JyXwu1/XRnIrUs92ScZLg0015M6iFeljIb1J5rk8n5p5hsbGy2PVlTxMbQnbPWzXPLVZ58/oaA2Gmsn/ANghatqelwnGpFTg7p6NEAkgQeQAxcBSAGAFIPTdFdh3axFRZL+lF8X/AOx+3ryKHR7Yv2896X9KD6345fAvf/J7pK2S0WiXBcijiq9uxExtpYzcXuoa8/wAAZpzoAAADjba7a/L7s7Jx9t9uP5fdkVbhIa/Ac4AFIzwAAAAEABJDAYgEAAQACAKIC5sb+svyy+hTLuxf639kvYfT4kPp8aO+ADQNQGjF4GnVVqkVLk+K8HqjeB0ZOLunmJKKkrSV0eW2h0Tkruk99fBOykvB6P5Hnq1CUHuzTTXCSaa8V7n0o1YnB06itUipL8S08HwL8cdJ5VFfv5/2PwM5YGX+p9h6xeniuj9H05r5uQzt7b6NypXqUrypauOsqf6x7/XmcO5dhOM1eJ2dKrCrHeg8gQAOJgW9l7NlXqKnHJazl8MefjyRow+HlUmqcFeUnZL3fJHv9k7LjQpqEc285y+KXPw5Ir163u1ZalDG4tYeFlxPT8ljC4WNOCpwVoxVkvd95tAMhu5yjbbuwABBAAAAHH2324/l92dg4+3O3H8vuyKtwENfgOcQAUTPAAACSABQIAk7G7+FluKpwfquVwUW72A0gECCAAAIGXth/1f7JfVFBl/Yf8AVf5H9USU+JElLjR3gAXzUAAAAAAAHm9udFr3qYdWlrKlopd8eT7tD0hJJTqSpu8SehXnQlvQf9ny9rNpqzWTTyafJoW4LNvJJat8j6Bj9h0Kz3qket8cW4yfi1r5kYHYOHovehDrcJTbk14X08i/8ZG2mZuf5anu33Xfp/f9Ffo7sP7CG9P+rNdb8C+Be/8Ag7ABnzk5u7MGrVlVm5y1YAAwiAAAAAAAHH272o/lf1Owcfbvaj+V/UircBDX4DmAgkomcAQSAEkkC4opjKG81FcXY7SS3HDmrJfvyKOzaN25vwj48X7eZqx+KaqK2kMrc79r9PIv0bUqe9Lnl5CJ2zNUkYlnExTtOOkvk/37lYpThuOwMC5DZsp4WpLsxk/J29RqVw10NR1tg0O1PhbdXfxfsasPsSbfXtFd1m/0O3SpKKUYqyWiLFKm73ZaoUXvb0jIAFougAAAAAAAAAAAAAAAAAAAAAAAAAADj7d7Ufyv6nYKW1MG5xTj2o6LmuKI6qbi0iKtFyg0jgAmStk8nyZMKbfZTfgmyiZpiSWqey6r+7b8zSLNPYUvvSS8E3+g9U5PkSKlN6I5qIs21Fat2R3Kexaa13peLt9CzDZ9NaRSfPj6k9PDSkx/uJc3Y59SSp08uCtHvfP6s5MqEpaJ+L/yeolhUzKOGXI1Z4SM7XeS5DdxHn9nYSaTjNdWWltU+Z1KWyKS1vLxf6F9U13EtL/obLD0bK70JoQtyuaKWHhHsxS8EvqbgQQTUFlAtRvbMAAjHAAAAAAAAAAAAAAAAAAAAAAAAAAAAAAAAABEqaeqT8UmSAAAAAAMlNmIHJtaA0mZb75kNkAHJvVhZAADQAAAAAAAAAAAAAAAAAAAAAAAAAAAAAAAAAAAAA//2Q==">
          <a:hlinkClick xmlns:r="http://schemas.openxmlformats.org/officeDocument/2006/relationships" r:id="rId2"/>
          <a:extLst>
            <a:ext uri="{FF2B5EF4-FFF2-40B4-BE49-F238E27FC236}">
              <a16:creationId xmlns:a16="http://schemas.microsoft.com/office/drawing/2014/main" id="{BC93CA2E-11AD-4C09-A7C8-D8FEC8974D06}"/>
            </a:ext>
          </a:extLst>
        </xdr:cNvPr>
        <xdr:cNvSpPr>
          <a:spLocks noChangeAspect="1" noChangeArrowheads="1"/>
        </xdr:cNvSpPr>
      </xdr:nvSpPr>
      <xdr:spPr bwMode="auto">
        <a:xfrm>
          <a:off x="9852660" y="3002280"/>
          <a:ext cx="304800" cy="302895"/>
        </a:xfrm>
        <a:prstGeom prst="rect">
          <a:avLst/>
        </a:prstGeom>
        <a:noFill/>
        <a:ln w="9525">
          <a:noFill/>
          <a:miter lim="800000"/>
          <a:headEnd/>
          <a:tailEnd/>
        </a:ln>
      </xdr:spPr>
    </xdr:sp>
    <xdr:clientData/>
  </xdr:twoCellAnchor>
  <xdr:twoCellAnchor editAs="oneCell">
    <xdr:from>
      <xdr:col>14</xdr:col>
      <xdr:colOff>0</xdr:colOff>
      <xdr:row>11</xdr:row>
      <xdr:rowOff>0</xdr:rowOff>
    </xdr:from>
    <xdr:to>
      <xdr:col>14</xdr:col>
      <xdr:colOff>304800</xdr:colOff>
      <xdr:row>12</xdr:row>
      <xdr:rowOff>28575</xdr:rowOff>
    </xdr:to>
    <xdr:sp macro="" textlink="">
      <xdr:nvSpPr>
        <xdr:cNvPr id="5" name="AutoShape 182" descr="data:image/jpeg;base64,/9j/4AAQSkZJRgABAQAAAQABAAD/2wCEAAkGBhASEBUQEBQUFBIQEBAUEBAPFQ8VFBAQFBQVFBQQFRQXHCYeGBkkGRQUHy8gIycpLCwsFR4xNTArNSYrLSoBCQoKDgwOGg8PGjQlHCQ1LCowKiwvLDAvLC0qLSwsMCwsLC4sLCwpLCwqLyksLCkpLCksKi0pKSwsLCwsLCkpLP/AABEIALwBDAMBIgACEQEDEQH/xAAcAAEAAgMBAQEAAAAAAAAAAAAAAQQCAwUGBwj/xAA8EAACAQIDBAgDBgUEAwAAAAAAAQIDEQQhMQUSQVEGIjJhcYGRwVKhsRNCYnLR8BQjM4LhBxWS8UNTo//EABsBAAEFAQEAAAAAAAAAAAAAAAABAgMEBQYH/8QAMxEAAgECAwUFCAIDAQAAAAAAAAECAxEEITEFEjJBUSJhcYGhBhMUkbHB0fBS4RUj8TP/2gAMAwEAAhEDEQA/APqgAMMuAAAAAAAAAAAAAAAEnbN5LmwFAKdfbWHh2qsPBPefpG5Qq9LqCdoKc29LJJN+LZHKrCOrJ4YWtPhi/kdsk5WIxrteT3YpZ55LxZjCs9YyyejT1RkT2zTjK0YtrqPWFla7Z1gc2OLmuPrY2R2hLik/VEsNsYeWt15fi4x4eaLwKsdoLin5WZsjjIc7eKZbhjsPPSa+n1GOlNcjcDh47pXThLdpxdS2sr2j5PiMH0spSdqkXTfPtR9bXXoa3wVfd3t3L95amb/kMNv7m+r+nz0O4CKdRSV4tNPRppp+ZJVLuoAAgAAAAAAAAAAAAAAAAAAAAAAAAAb+WvcuZ5Tbv+o+EoXjTf29RcKb6if4qmn/ABuBNRoVK0t2nG7Oxtbb9Og913lNq+5G2S5yfA4tbpjVfYhCPjvSfsjz+MxNSe/VVnUnvSSejk9F4GvCObgnUSU7dZR0T/6MeriqkruLsjpqGzaMIrfV3+8jq1ukGJlrUa7oJR+mZRq1ZSzlKUvzNv6mIKkqkpasvQpQhwpLwRFizs2netBfjT9M/YrHR2BTvWv8MZP1svcgqStBsK0t2nJ9x6GtRjOLjJXT1RlSpKKUYqyirJckZG19jz5L6+ZjxTaeeSzOdcnaxqIJBGBBR2xitynZdqeS7lxf75l88ztLFb9RtdmPVj4LV+p0fs7gPi8WnJdmHaf2Xm/RMxts4z4fDtR4pZL7v5erRpw24pL7RNxzvu69xhJK7tpd2vy4Ewjdpc3wV/kTVp7rtdPvjp8z1ZQtNzu80la+WV+XXPPyOA3uwo2Xjz/4Z4TG1KTvTk481rF+K0PQ4DpbF9Wstx/HG7j5rVfM8wCOthaVbiWfXmT4fGVsPwPLo9P3wPotKrGS3otST0cWmmZnzzC4upSe9Tk4vjbR+K0Z0q/TCs4bkYxjU41Fmku6L0ZiV9nTp5xd0dXszFvH1PdRjaWvd435fqPYkHzpbRxPb+1q623t6dr8uXkej2H0pU7U69lPSNTSM+58n8vAqzwsoq6zOhrbNqU470XfwPRAkgqmYAAAAAAAAAAADn9INtQwmHnXmr7tlGKyc5vsxv78kwHwg5yUY6s6EpJJtuySu28klzb4Hkdu/wCpWFoXjR/n1F8DtTT76nH+2/ifN9udKsVi3/Om9y+VGHVpx/t4+LuzkWEudRhdhRXaru/cvz/w7W3el+Lxd1Vnanwo07xgvFay87nFAGnQ06cKcd2Csu49vsqtvUYP8Cv4rJ/NF/DqLklK9m87NLzu0cTozVvR3fhlJeTtL3Z2I6/t/Iwqq3ajXeUqizaMsRC0mtLO1r307zWWseutf4kne1r3SKpHNWk0Rwd4pg7XRqnnOX5V9W/Y4h6To7TtSb+KcvlZezKeKdqbK+MlakzpG2pol3e5glmZ19fDmZ0coN+CMJ6o1gAhFKW1sVuU3btS6sfd+h5wubUxW/UduzDqx936/QqRV3bmewez+z/gsHHeXal2n56LyXrc862vi/icS7cMcl935v0sb8MrJzfDKObTUnx8k7+hXbLGKlpBX6vB2efHPiuHkVzeXUy5ZZAgkxnKyuK2krsdSpTrTVOmryeSRjUnbx4GpInvev7yMoQbdl8jMq1HN9x7BsfZUNm0N3Wbzk/su5cvmRvO1uD1XMxaLGIUVZLVJJtaS/R/Xu46CK9zVpQhBPcVrtvxb1fmdzYfSaVO1OteVPSM9ZU+584/NfI9hTqKSUotNNXTWaa5pnzI6GyNt1MO7LrU2+tTfD8UXwf1KVfDKXajqZ2M2cqnbpZS6dfwz34NGBx9OtBTpu6484vk1wZvM1pp2ZzsouLs9QABBoAAADxn+q2HlLBRlHSnXi59ycZRT9Wl/cezNGOwUK1KdGorwqQcZeD4rvWvigLOFre5rRqdGfD8JttQwlXC/Y05OtOMlXkuvC1sll3ZZrtPW5Qo4Sck5JdWPak7JLTLveayWZs2ns+dCtOhU7VKbi++2kl3NWfmY4DEbk03azupXV+q9Vbn4iLvPQEkoudPnn4/qK4LGNw32c3HPmrq14vR+az8ysNasTRakro7/RSr1px5qMvS6f1R6Ro8d0drbteP4lKPyuvmkeztkY+MjapfqU66tI34p3hF5aW7V3k75+TRULcc6T1e7L4cldWu5eS9UVCvU1TK1PmiD2GxKH8qnHmk35ty9zyFj3GFtBJfDGyt4WKOIavFS0uUdoy7CSJgs/1Im8zOhe91fR6Gtme8qa72ZHMIp7UxX2dNtdqXVj4vj6F2x5va+K36ll2YdVePF/vkbHs/s/43GRUl2I9p+Wi836XMva+L+Gw7txSyX58l9jTGilS3nrKVoeWcpd/BDDqyc+XZyTTk9E/S/kRWrOe6krbsUko3embdufEyxU1lFW6qzcbq74prS+SV+7iev5nn2SzXIrsgkWHEZDZocru/Dh+pnZyajHO7tl958jPFUlF7qd2kt7kpcUuaRQr1d57q0PT/AGd2OsHFVqy/2yWS/ivy+fy6mlRbdlxLV1TX435OCyuvP98URShuLekrvhF8V8af7+pXnNvN5vm9X4lY6rjduRjci4AEoBAAU34HH1KM9+m7Pin2ZLk0e52PtuniI5dWaXWpvVd65rvPn5NOpKMlKDcZRd4yWqZBWoKou8pYrBwxCvpLr+T6eDldHds/b03vWVSnZTtpJPSSXDR+h1TIlFxdmcrVpypTcJaoAAaRgAAB85/1W2F2MZBcqda3/wA5v5x/4nzlH6D2ns+FejOhU7NWDi+7lJd6dn5HwTH4KdGrOjUVp05uMvFPVd3ERnZbExXvKXupax+n9fg3zSqUU/v0001FOUnHhKTeiTv/AMkc+5bwFfdlaWcJ5TjvKKafN912YVsHLfcILea+BSkn3rK9v3mDzVzZj2G4vTUxwVbdqQl8M4vyvmfScFnTqQ/ApLvcJfo2eCodGcZPs0KnjKLivWVj3uA2fXUU21CTglLrLilvJ7tzPxK7Sa718zOx2Kw6WdRX8UY4SS3ZRaTyut6Ukss9F4Mps6+G2a4yu5rirRjfJ97tYn/aafFyfhZezKTpSlFGU9r4SnJ9q/gmc7A096rBc5x+t2ewucahhacGpRjmtG3J24c7FiWIlz9CrWwEqrWdjJxe2KVWS3E8uv6zqU9Hpp3mBynN8yzg8Q77r8v0K2IwEoU96LvYq0cfGc91q1zPaeL+zptrV5R8Xx8tTzBe2zit+purs08vGXF+3kUT0b2c2f8ACYNSku1PtPw5L5Z+LZx+2cX8RiGlwxyX3fz+huw6SvN/d0V7NvhbhzfkapSu7/rmb8RKyUOSu752b5P98SudEupkSyyIMKs+C83y7ialS2mr/dzSirXq27KO39mdi77WMrrJcK6v+XguXfnyzs4fE7ilZdZpKM75w528ScLST60sl91u1nL4Xyv8tTTQo7z7lnJ8lzt+/mZ4mtd2Wi5XV89WuZSO/azaXPUwrVm33cFfJdy7jWABKlZEAMAKQAGApABZ2ds+deoqcPGUuEI8ZMSTSV2JKSinKTyR3ehFF71Wf3bRj4yvd+it6nqzTgsHClBU4K0Yrzb4yfezcYtWe/NyOPxVb39VzWgAKu0MXuRy7T0/Uhk1FXZUlJRV2ba2LhDtPy4laW2IcE2caUm3d5t8SCq60noUniJPQ6kttco+rOBtTY2GxFV1qtKMptRTd6iT3VZNpNXdsvJFsEbqSfMIYmtB3hJp92X0KtHZGHh2KNJd+5Bv1kmy4pNZLJclkvRGIG3uRzqzqccm/F3LEMDUkk0smrptrTn8mY1sM4q7cdeynd+hrV3ZZvhFZvySIUH9eXDUf2bZIYQQbY4aT4cG87rS/PwJ/hubSyvquduF8hu5IQ0mJYdOCXavkrWXHK9r+JFVws934lrbTrea4A4gYU6qUWrZviaKtdwTktUnbxeS+pkaMb2H5fVC4alGdaMWspNX9F9BlapJQbXJO31Oab8LDWb0j4PPRJrxa9GaAmejHKp2dyZSbd3++JhOdkZFdyu7+ngRVam4stToNg7J/wAhXbn/AOcbN9/RefPu8iO96mVOm5Oy1ei5kJFqX8uNvvSWfFKLWTT718suZmtnrGUEoxXcl+8kRiKiS3I5248b55d6zfrw0KpLZADoxsiCSAA8XBAAUBghgBnSpSnJQgryk7RS4s9/sXZEcPT3VnOWdSfxS5LuXD/JS6NbC+yj9rUX82a0f/ji/u+L4+h3DLxNbfe6tDm9o4z3r93DhXq/wAAUzIBx9tPrpfh92dg422u2vy+7Iq3CQ1+AoExV3bm0vUxJUrO/JplIzzd/Cy5Wztnl55j+G5yS61teHlfM1Sm35u/mQ2PvHoKb9yC436/BcOWpEakFonlK+b4ZaWRoAb/RAb4YmzXVVlK7yvy5+Bh/Ezyz0vplqawJvsQlzf19Hw+bIbIIGtgAAIICaVJSluyV007ryMTdgqUpVEotJ2eck2rcck0NmpuL93xcvHkSUVF1IqWl0UcVsScc4PeXJ5SXsznNWdnk1qnqe5/2/wDF8ititjKatJJ8no14M1MFtvHUbRxdPeX8o2v8lk/Qbi9iUKnaw8t19Hp89V6njyslbLkd/F9G6sc4JyXwu1/XRnIrUs92ScZLg0015M6iFeljIb1J5rk8n5p5hsbGy2PVlTxMbQnbPWzXPLVZ58/oaA2Gmsn/ANghatqelwnGpFTg7p6NEAkgQeQAxcBSAGAFIPTdFdh3axFRZL+lF8X/AOx+3ryKHR7Yv2896X9KD6345fAvf/J7pK2S0WiXBcijiq9uxExtpYzcXuoa8/wAAZpzoAAADjba7a/L7s7Jx9t9uP5fdkVbhIa/Ac4AFIzwAAAAEABJDAYgEAAQACAKIC5sb+svyy+hTLuxf639kvYfT4kPp8aO+ADQNQGjF4GnVVqkVLk+K8HqjeB0ZOLunmJKKkrSV0eW2h0Tkruk99fBOykvB6P5Hnq1CUHuzTTXCSaa8V7n0o1YnB06itUipL8S08HwL8cdJ5VFfv5/2PwM5YGX+p9h6xeniuj9H05r5uQzt7b6NypXqUrypauOsqf6x7/XmcO5dhOM1eJ2dKrCrHeg8gQAOJgW9l7NlXqKnHJazl8MefjyRow+HlUmqcFeUnZL3fJHv9k7LjQpqEc285y+KXPw5Ir163u1ZalDG4tYeFlxPT8ljC4WNOCpwVoxVkvd95tAMhu5yjbbuwABBAAAAHH2324/l92dg4+3O3H8vuyKtwENfgOcQAUTPAAACSABQIAk7G7+FluKpwfquVwUW72A0gECCAAAIGXth/1f7JfVFBl/Yf8AVf5H9USU+JElLjR3gAXzUAAAAAAAHm9udFr3qYdWlrKlopd8eT7tD0hJJTqSpu8SehXnQlvQf9ny9rNpqzWTTyafJoW4LNvJJat8j6Bj9h0Kz3qket8cW4yfi1r5kYHYOHovehDrcJTbk14X08i/8ZG2mZuf5anu33Xfp/f9Ffo7sP7CG9P+rNdb8C+Be/8Ag7ABnzk5u7MGrVlVm5y1YAAwiAAAAAAAHH272o/lf1Owcfbvaj+V/UircBDX4DmAgkomcAQSAEkkC4opjKG81FcXY7SS3HDmrJfvyKOzaN25vwj48X7eZqx+KaqK2kMrc79r9PIv0bUqe9Lnl5CJ2zNUkYlnExTtOOkvk/37lYpThuOwMC5DZsp4WpLsxk/J29RqVw10NR1tg0O1PhbdXfxfsasPsSbfXtFd1m/0O3SpKKUYqyWiLFKm73ZaoUXvb0jIAFougAAAAAAAAAAAAAAAAAAAAAAAAAADj7d7Ufyv6nYKW1MG5xTj2o6LmuKI6qbi0iKtFyg0jgAmStk8nyZMKbfZTfgmyiZpiSWqey6r+7b8zSLNPYUvvSS8E3+g9U5PkSKlN6I5qIs21Fat2R3Kexaa13peLt9CzDZ9NaRSfPj6k9PDSkx/uJc3Y59SSp08uCtHvfP6s5MqEpaJ+L/yeolhUzKOGXI1Z4SM7XeS5DdxHn9nYSaTjNdWWltU+Z1KWyKS1vLxf6F9U13EtL/obLD0bK70JoQtyuaKWHhHsxS8EvqbgQQTUFlAtRvbMAAjHAAAAAAAAAAAAAAAAAAAAAAAAAAAAAAAAABEqaeqT8UmSAAAAAAMlNmIHJtaA0mZb75kNkAHJvVhZAADQAAAAAAAAAAAAAAAAAAAAAAAAAAAAAAAAAAAAA//2Q==">
          <a:hlinkClick xmlns:r="http://schemas.openxmlformats.org/officeDocument/2006/relationships" r:id="rId3"/>
          <a:extLst>
            <a:ext uri="{FF2B5EF4-FFF2-40B4-BE49-F238E27FC236}">
              <a16:creationId xmlns:a16="http://schemas.microsoft.com/office/drawing/2014/main" id="{ACD6FD7D-23BA-491E-BDE8-814DA59F9E8A}"/>
            </a:ext>
          </a:extLst>
        </xdr:cNvPr>
        <xdr:cNvSpPr>
          <a:spLocks noChangeAspect="1" noChangeArrowheads="1"/>
        </xdr:cNvSpPr>
      </xdr:nvSpPr>
      <xdr:spPr bwMode="auto">
        <a:xfrm>
          <a:off x="9852660" y="3002280"/>
          <a:ext cx="304800" cy="302895"/>
        </a:xfrm>
        <a:prstGeom prst="rect">
          <a:avLst/>
        </a:prstGeom>
        <a:noFill/>
        <a:ln w="9525">
          <a:noFill/>
          <a:miter lim="800000"/>
          <a:headEnd/>
          <a:tailEnd/>
        </a:ln>
      </xdr:spPr>
    </xdr:sp>
    <xdr:clientData/>
  </xdr:twoCellAnchor>
  <xdr:twoCellAnchor editAs="oneCell">
    <xdr:from>
      <xdr:col>14</xdr:col>
      <xdr:colOff>161925</xdr:colOff>
      <xdr:row>56</xdr:row>
      <xdr:rowOff>114300</xdr:rowOff>
    </xdr:from>
    <xdr:to>
      <xdr:col>18</xdr:col>
      <xdr:colOff>613410</xdr:colOff>
      <xdr:row>67</xdr:row>
      <xdr:rowOff>28574</xdr:rowOff>
    </xdr:to>
    <xdr:pic>
      <xdr:nvPicPr>
        <xdr:cNvPr id="6" name="図 3">
          <a:extLst>
            <a:ext uri="{FF2B5EF4-FFF2-40B4-BE49-F238E27FC236}">
              <a16:creationId xmlns:a16="http://schemas.microsoft.com/office/drawing/2014/main" id="{535C9A8F-E43C-4BFA-B841-DE7E72B5A32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014585" y="11727180"/>
          <a:ext cx="2920365" cy="1758314"/>
        </a:xfrm>
        <a:prstGeom prst="rect">
          <a:avLst/>
        </a:prstGeom>
        <a:noFill/>
        <a:ln w="9525">
          <a:noFill/>
          <a:miter lim="800000"/>
          <a:headEnd/>
          <a:tailEnd/>
        </a:ln>
      </xdr:spPr>
    </xdr:pic>
    <xdr:clientData/>
  </xdr:twoCellAnchor>
  <xdr:twoCellAnchor editAs="oneCell">
    <xdr:from>
      <xdr:col>17</xdr:col>
      <xdr:colOff>0</xdr:colOff>
      <xdr:row>5</xdr:row>
      <xdr:rowOff>0</xdr:rowOff>
    </xdr:from>
    <xdr:to>
      <xdr:col>17</xdr:col>
      <xdr:colOff>304800</xdr:colOff>
      <xdr:row>6</xdr:row>
      <xdr:rowOff>28575</xdr:rowOff>
    </xdr:to>
    <xdr:sp macro="" textlink="">
      <xdr:nvSpPr>
        <xdr:cNvPr id="7" name="AutoShape 285" descr="Z">
          <a:hlinkClick xmlns:r="http://schemas.openxmlformats.org/officeDocument/2006/relationships" r:id="rId5"/>
          <a:extLst>
            <a:ext uri="{FF2B5EF4-FFF2-40B4-BE49-F238E27FC236}">
              <a16:creationId xmlns:a16="http://schemas.microsoft.com/office/drawing/2014/main" id="{AF96695A-54F5-4FDC-89DF-03FFFF8267F1}"/>
            </a:ext>
          </a:extLst>
        </xdr:cNvPr>
        <xdr:cNvSpPr>
          <a:spLocks noChangeAspect="1" noChangeArrowheads="1"/>
        </xdr:cNvSpPr>
      </xdr:nvSpPr>
      <xdr:spPr bwMode="auto">
        <a:xfrm>
          <a:off x="11704320" y="1356360"/>
          <a:ext cx="304800" cy="302895"/>
        </a:xfrm>
        <a:prstGeom prst="rect">
          <a:avLst/>
        </a:prstGeom>
        <a:noFill/>
        <a:ln w="9525">
          <a:noFill/>
          <a:miter lim="800000"/>
          <a:headEnd/>
          <a:tailEnd/>
        </a:ln>
      </xdr:spPr>
    </xdr:sp>
    <xdr:clientData/>
  </xdr:twoCellAnchor>
  <xdr:twoCellAnchor>
    <xdr:from>
      <xdr:col>1</xdr:col>
      <xdr:colOff>48627</xdr:colOff>
      <xdr:row>20</xdr:row>
      <xdr:rowOff>192506</xdr:rowOff>
    </xdr:from>
    <xdr:to>
      <xdr:col>11</xdr:col>
      <xdr:colOff>955407</xdr:colOff>
      <xdr:row>24</xdr:row>
      <xdr:rowOff>16043</xdr:rowOff>
    </xdr:to>
    <xdr:sp macro="" textlink="">
      <xdr:nvSpPr>
        <xdr:cNvPr id="8" name="テキスト ボックス 7">
          <a:extLst>
            <a:ext uri="{FF2B5EF4-FFF2-40B4-BE49-F238E27FC236}">
              <a16:creationId xmlns:a16="http://schemas.microsoft.com/office/drawing/2014/main" id="{B8CB1D39-D71D-4A85-95D5-633E8057CA64}"/>
            </a:ext>
          </a:extLst>
        </xdr:cNvPr>
        <xdr:cNvSpPr txBox="1">
          <a:spLocks noChangeArrowheads="1"/>
        </xdr:cNvSpPr>
      </xdr:nvSpPr>
      <xdr:spPr bwMode="auto">
        <a:xfrm>
          <a:off x="383907" y="5617946"/>
          <a:ext cx="8884920" cy="692217"/>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8000"/>
              </a:solidFill>
              <a:latin typeface="ＭＳ Ｐゴシック"/>
              <a:ea typeface="ＭＳ Ｐゴシック"/>
            </a:rPr>
            <a:t>問題をこじらせる対応</a:t>
          </a:r>
          <a:r>
            <a:rPr lang="ja-JP" altLang="en-US" sz="1100" b="0" i="0" u="none" strike="noStrike" baseline="0">
              <a:solidFill>
                <a:srgbClr val="000000"/>
              </a:solidFill>
              <a:latin typeface="ＭＳ Ｐゴシック"/>
              <a:ea typeface="ＭＳ Ｐゴシック"/>
            </a:rPr>
            <a:t>　　</a:t>
          </a:r>
        </a:p>
        <a:p>
          <a:pPr lvl="1" algn="l" rtl="0">
            <a:defRPr sz="1000"/>
          </a:pPr>
          <a:r>
            <a:rPr lang="ja-JP" altLang="en-US" sz="1100" b="0" i="0" u="none" strike="noStrike" baseline="0">
              <a:solidFill>
                <a:srgbClr val="000000"/>
              </a:solidFill>
              <a:latin typeface="ＭＳ Ｐゴシック"/>
              <a:ea typeface="ＭＳ Ｐゴシック"/>
            </a:rPr>
            <a:t>　</a:t>
          </a:r>
          <a:r>
            <a:rPr lang="ja-JP" altLang="en-US" sz="1100" b="1" i="0" u="none" strike="noStrike" baseline="0">
              <a:solidFill>
                <a:srgbClr val="000000"/>
              </a:solidFill>
              <a:latin typeface="ＭＳ Ｐゴシック"/>
              <a:ea typeface="ＭＳ Ｐゴシック"/>
            </a:rPr>
            <a:t>　・話を真剣に聞かない　　　　　</a:t>
          </a:r>
          <a:r>
            <a:rPr lang="ja-JP" altLang="en-US" sz="1000" b="1" i="0" u="none" strike="noStrike" baseline="0">
              <a:solidFill>
                <a:srgbClr val="000000"/>
              </a:solidFill>
              <a:latin typeface="ＭＳ Ｐゴシック"/>
              <a:ea typeface="ＭＳ Ｐゴシック"/>
            </a:rPr>
            <a:t>・よく話を聞かず言い訳ばかりする　　　　　　　　</a:t>
          </a:r>
          <a:r>
            <a:rPr lang="ja-JP" altLang="en-US" sz="1100" b="1" i="0" u="none" strike="noStrike" baseline="0">
              <a:solidFill>
                <a:srgbClr val="000000"/>
              </a:solidFill>
              <a:latin typeface="ＭＳ Ｐゴシック"/>
              <a:ea typeface="ＭＳ Ｐゴシック"/>
            </a:rPr>
            <a:t>・責任を持った者がなかなか出てこない　　　　　　　　　</a:t>
          </a:r>
        </a:p>
        <a:p>
          <a:pPr lvl="1" algn="l" rtl="0">
            <a:defRPr sz="1000"/>
          </a:pPr>
          <a:r>
            <a:rPr lang="ja-JP" altLang="en-US" sz="1100" b="1" i="0" u="none" strike="noStrike" baseline="0">
              <a:solidFill>
                <a:srgbClr val="000000"/>
              </a:solidFill>
              <a:latin typeface="ＭＳ Ｐゴシック"/>
              <a:ea typeface="ＭＳ Ｐゴシック"/>
            </a:rPr>
            <a:t>　　・言いがかりとして反論する　  ・クレーマーとして片付けようとする　　　  　 ・お金や物で対応しようとする</a:t>
          </a:r>
        </a:p>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editAs="oneCell">
    <xdr:from>
      <xdr:col>0</xdr:col>
      <xdr:colOff>160422</xdr:colOff>
      <xdr:row>5</xdr:row>
      <xdr:rowOff>151710</xdr:rowOff>
    </xdr:from>
    <xdr:to>
      <xdr:col>6</xdr:col>
      <xdr:colOff>8022</xdr:colOff>
      <xdr:row>13</xdr:row>
      <xdr:rowOff>208546</xdr:rowOff>
    </xdr:to>
    <xdr:pic>
      <xdr:nvPicPr>
        <xdr:cNvPr id="9" name="図 8">
          <a:extLst>
            <a:ext uri="{FF2B5EF4-FFF2-40B4-BE49-F238E27FC236}">
              <a16:creationId xmlns:a16="http://schemas.microsoft.com/office/drawing/2014/main" id="{50150927-1DA4-4351-8E3E-629D3BBD2998}"/>
            </a:ext>
          </a:extLst>
        </xdr:cNvPr>
        <xdr:cNvPicPr>
          <a:picLocks noChangeAspect="1"/>
        </xdr:cNvPicPr>
      </xdr:nvPicPr>
      <xdr:blipFill>
        <a:blip xmlns:r="http://schemas.openxmlformats.org/officeDocument/2006/relationships" r:embed="rId6">
          <a:extLst>
            <a:ext uri="{BEBA8EAE-BF5A-486C-A8C5-ECC9F3942E4B}">
              <a14:imgProps xmlns:a14="http://schemas.microsoft.com/office/drawing/2010/main">
                <a14:imgLayer r:embed="rId7">
                  <a14:imgEffect>
                    <a14:sharpenSoften amount="100000"/>
                  </a14:imgEffect>
                  <a14:imgEffect>
                    <a14:brightnessContrast contrast="32000"/>
                  </a14:imgEffect>
                </a14:imgLayer>
              </a14:imgProps>
            </a:ext>
          </a:extLst>
        </a:blip>
        <a:stretch>
          <a:fillRect/>
        </a:stretch>
      </xdr:blipFill>
      <xdr:spPr>
        <a:xfrm>
          <a:off x="160422" y="1508070"/>
          <a:ext cx="3268980" cy="2251396"/>
        </a:xfrm>
        <a:prstGeom prst="rect">
          <a:avLst/>
        </a:prstGeom>
      </xdr:spPr>
    </xdr:pic>
    <xdr:clientData/>
  </xdr:twoCellAnchor>
  <xdr:twoCellAnchor>
    <xdr:from>
      <xdr:col>5</xdr:col>
      <xdr:colOff>397543</xdr:colOff>
      <xdr:row>8</xdr:row>
      <xdr:rowOff>24064</xdr:rowOff>
    </xdr:from>
    <xdr:to>
      <xdr:col>6</xdr:col>
      <xdr:colOff>561475</xdr:colOff>
      <xdr:row>10</xdr:row>
      <xdr:rowOff>266701</xdr:rowOff>
    </xdr:to>
    <xdr:sp macro="" textlink="">
      <xdr:nvSpPr>
        <xdr:cNvPr id="10" name="右矢印 2">
          <a:extLst>
            <a:ext uri="{FF2B5EF4-FFF2-40B4-BE49-F238E27FC236}">
              <a16:creationId xmlns:a16="http://schemas.microsoft.com/office/drawing/2014/main" id="{96425806-540A-4609-B51D-4B3A663E1E64}"/>
            </a:ext>
          </a:extLst>
        </xdr:cNvPr>
        <xdr:cNvSpPr>
          <a:spLocks noChangeArrowheads="1"/>
        </xdr:cNvSpPr>
      </xdr:nvSpPr>
      <xdr:spPr bwMode="auto">
        <a:xfrm>
          <a:off x="3201703" y="2203384"/>
          <a:ext cx="781152" cy="791277"/>
        </a:xfrm>
        <a:prstGeom prst="rightArrow">
          <a:avLst>
            <a:gd name="adj1" fmla="val 50000"/>
            <a:gd name="adj2" fmla="val 50002"/>
          </a:avLst>
        </a:prstGeom>
        <a:solidFill>
          <a:srgbClr val="4F81BD"/>
        </a:solidFill>
        <a:ln w="25400" algn="ctr">
          <a:solidFill>
            <a:srgbClr val="FFFFFF"/>
          </a:solidFill>
          <a:miter lim="800000"/>
          <a:headEnd/>
          <a:tailEnd/>
        </a:ln>
        <a:effectLst>
          <a:outerShdw dist="50800" dir="5400000" algn="ctr" rotWithShape="0">
            <a:srgbClr val="C0C0C0"/>
          </a:outerShdw>
        </a:effectLst>
      </xdr:spPr>
    </xdr:sp>
    <xdr:clientData/>
  </xdr:twoCellAnchor>
  <xdr:twoCellAnchor>
    <xdr:from>
      <xdr:col>7</xdr:col>
      <xdr:colOff>0</xdr:colOff>
      <xdr:row>14</xdr:row>
      <xdr:rowOff>24063</xdr:rowOff>
    </xdr:from>
    <xdr:to>
      <xdr:col>11</xdr:col>
      <xdr:colOff>1002631</xdr:colOff>
      <xdr:row>15</xdr:row>
      <xdr:rowOff>192505</xdr:rowOff>
    </xdr:to>
    <xdr:sp macro="" textlink="">
      <xdr:nvSpPr>
        <xdr:cNvPr id="11" name="テキスト ボックス 10">
          <a:extLst>
            <a:ext uri="{FF2B5EF4-FFF2-40B4-BE49-F238E27FC236}">
              <a16:creationId xmlns:a16="http://schemas.microsoft.com/office/drawing/2014/main" id="{DBA8C73E-2AF6-E83D-90AA-BE421EDD6935}"/>
            </a:ext>
          </a:extLst>
        </xdr:cNvPr>
        <xdr:cNvSpPr txBox="1"/>
      </xdr:nvSpPr>
      <xdr:spPr>
        <a:xfrm>
          <a:off x="4042611" y="3970421"/>
          <a:ext cx="5285873" cy="63366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solidFill>
                <a:srgbClr val="FF0000"/>
              </a:solidFill>
            </a:rPr>
            <a:t>(HACCP</a:t>
          </a:r>
          <a:r>
            <a:rPr kumimoji="1" lang="ja-JP" altLang="en-US" sz="1600">
              <a:solidFill>
                <a:srgbClr val="FF0000"/>
              </a:solidFill>
            </a:rPr>
            <a:t>制度化に沿うものです</a:t>
          </a:r>
          <a:r>
            <a:rPr kumimoji="1" lang="en-US" altLang="ja-JP" sz="1600">
              <a:solidFill>
                <a:srgbClr val="FF0000"/>
              </a:solidFill>
            </a:rPr>
            <a:t>)</a:t>
          </a:r>
          <a:r>
            <a:rPr kumimoji="1" lang="ja-JP" altLang="en-US" sz="1600">
              <a:solidFill>
                <a:srgbClr val="FF0000"/>
              </a:solidFill>
            </a:rPr>
            <a:t>　　　　　　　　　　　　　　　　　　　　　　　事故は起こさせない、更に顧客満足を高めること</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35</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23</xdr:row>
      <xdr:rowOff>66675</xdr:rowOff>
    </xdr:from>
    <xdr:to>
      <xdr:col>9</xdr:col>
      <xdr:colOff>447674</xdr:colOff>
      <xdr:row>25</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15</xdr:row>
      <xdr:rowOff>0</xdr:rowOff>
    </xdr:from>
    <xdr:to>
      <xdr:col>24</xdr:col>
      <xdr:colOff>851</xdr:colOff>
      <xdr:row>21</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19</xdr:row>
      <xdr:rowOff>95250</xdr:rowOff>
    </xdr:from>
    <xdr:to>
      <xdr:col>27</xdr:col>
      <xdr:colOff>171450</xdr:colOff>
      <xdr:row>23</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11</xdr:row>
      <xdr:rowOff>9525</xdr:rowOff>
    </xdr:from>
    <xdr:to>
      <xdr:col>31</xdr:col>
      <xdr:colOff>613410</xdr:colOff>
      <xdr:row>15</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2007215" y="2501265"/>
          <a:ext cx="3488055" cy="676275"/>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12</xdr:row>
      <xdr:rowOff>129541</xdr:rowOff>
    </xdr:from>
    <xdr:to>
      <xdr:col>13</xdr:col>
      <xdr:colOff>447675</xdr:colOff>
      <xdr:row>22</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145280" y="2849881"/>
          <a:ext cx="2383155" cy="1028700"/>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15</xdr:row>
      <xdr:rowOff>0</xdr:rowOff>
    </xdr:from>
    <xdr:to>
      <xdr:col>9</xdr:col>
      <xdr:colOff>68580</xdr:colOff>
      <xdr:row>22</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14600" y="3177540"/>
          <a:ext cx="1775460" cy="701040"/>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137160</xdr:colOff>
      <xdr:row>25</xdr:row>
      <xdr:rowOff>22860</xdr:rowOff>
    </xdr:from>
    <xdr:to>
      <xdr:col>13</xdr:col>
      <xdr:colOff>563880</xdr:colOff>
      <xdr:row>52</xdr:row>
      <xdr:rowOff>68580</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25</xdr:row>
      <xdr:rowOff>45720</xdr:rowOff>
    </xdr:from>
    <xdr:to>
      <xdr:col>29</xdr:col>
      <xdr:colOff>7620</xdr:colOff>
      <xdr:row>52</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381487</xdr:colOff>
      <xdr:row>46</xdr:row>
      <xdr:rowOff>144457</xdr:rowOff>
    </xdr:from>
    <xdr:ext cx="4553463"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344870" y="7934691"/>
          <a:ext cx="4553463" cy="261674"/>
        </a:xfrm>
        <a:prstGeom prst="rect">
          <a:avLst/>
        </a:prstGeom>
      </xdr:spPr>
    </xdr:pic>
    <xdr:clientData/>
  </xdr:oneCellAnchor>
  <xdr:twoCellAnchor>
    <xdr:from>
      <xdr:col>18</xdr:col>
      <xdr:colOff>18887</xdr:colOff>
      <xdr:row>23</xdr:row>
      <xdr:rowOff>24319</xdr:rowOff>
    </xdr:from>
    <xdr:to>
      <xdr:col>21</xdr:col>
      <xdr:colOff>419100</xdr:colOff>
      <xdr:row>45</xdr:row>
      <xdr:rowOff>83820</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a:off x="8553287" y="3925759"/>
          <a:ext cx="1794673" cy="3831401"/>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6079</xdr:colOff>
      <xdr:row>23</xdr:row>
      <xdr:rowOff>20267</xdr:rowOff>
    </xdr:from>
    <xdr:to>
      <xdr:col>7</xdr:col>
      <xdr:colOff>449580</xdr:colOff>
      <xdr:row>43</xdr:row>
      <xdr:rowOff>144780</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a:off x="1903459" y="3921707"/>
          <a:ext cx="1837961" cy="3561133"/>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9</xdr:col>
      <xdr:colOff>137160</xdr:colOff>
      <xdr:row>27</xdr:row>
      <xdr:rowOff>53340</xdr:rowOff>
    </xdr:from>
    <xdr:to>
      <xdr:col>18</xdr:col>
      <xdr:colOff>15240</xdr:colOff>
      <xdr:row>29</xdr:row>
      <xdr:rowOff>190500</xdr:rowOff>
    </xdr:to>
    <xdr:sp macro="" textlink="">
      <xdr:nvSpPr>
        <xdr:cNvPr id="22" name="吹き出し: 折線 21">
          <a:extLst>
            <a:ext uri="{FF2B5EF4-FFF2-40B4-BE49-F238E27FC236}">
              <a16:creationId xmlns:a16="http://schemas.microsoft.com/office/drawing/2014/main" id="{8A32EA83-7289-2A49-BFC3-05E401CCD300}"/>
            </a:ext>
          </a:extLst>
        </xdr:cNvPr>
        <xdr:cNvSpPr/>
      </xdr:nvSpPr>
      <xdr:spPr>
        <a:xfrm>
          <a:off x="4358640" y="4594860"/>
          <a:ext cx="4191000" cy="472440"/>
        </a:xfrm>
        <a:prstGeom prst="borderCallout2">
          <a:avLst>
            <a:gd name="adj1" fmla="val 21976"/>
            <a:gd name="adj2" fmla="val 394"/>
            <a:gd name="adj3" fmla="val 18751"/>
            <a:gd name="adj4" fmla="val -485"/>
            <a:gd name="adj5" fmla="val 13890"/>
            <a:gd name="adj6" fmla="val 236"/>
          </a:avLst>
        </a:prstGeom>
        <a:solidFill>
          <a:schemeClr val="accent4">
            <a:lumMod val="20000"/>
            <a:lumOff val="80000"/>
          </a:schemeClr>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コロナ５類移行に伴う　人の往来の増加、会食機会の増加。　　　　　　食肉原材不足から　衛生度合いの低い原材料の市場への放出</a:t>
          </a:r>
          <a:r>
            <a:rPr kumimoji="1" lang="en-US" altLang="ja-JP" sz="1100" b="1"/>
            <a:t>?</a:t>
          </a:r>
          <a:endParaRPr kumimoji="1" lang="ja-JP" altLang="en-US" sz="1100" b="1"/>
        </a:p>
      </xdr:txBody>
    </xdr:sp>
    <xdr:clientData/>
  </xdr:twoCellAnchor>
  <xdr:twoCellAnchor>
    <xdr:from>
      <xdr:col>6</xdr:col>
      <xdr:colOff>381000</xdr:colOff>
      <xdr:row>6</xdr:row>
      <xdr:rowOff>182880</xdr:rowOff>
    </xdr:from>
    <xdr:to>
      <xdr:col>11</xdr:col>
      <xdr:colOff>259080</xdr:colOff>
      <xdr:row>26</xdr:row>
      <xdr:rowOff>129540</xdr:rowOff>
    </xdr:to>
    <xdr:cxnSp macro="">
      <xdr:nvCxnSpPr>
        <xdr:cNvPr id="24" name="直線矢印コネクタ 23">
          <a:extLst>
            <a:ext uri="{FF2B5EF4-FFF2-40B4-BE49-F238E27FC236}">
              <a16:creationId xmlns:a16="http://schemas.microsoft.com/office/drawing/2014/main" id="{7550AFDD-42A5-9905-4905-A7277AED0E56}"/>
            </a:ext>
          </a:extLst>
        </xdr:cNvPr>
        <xdr:cNvCxnSpPr/>
      </xdr:nvCxnSpPr>
      <xdr:spPr>
        <a:xfrm flipH="1" flipV="1">
          <a:off x="3208020" y="1531620"/>
          <a:ext cx="2202180" cy="2971800"/>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49306</xdr:colOff>
      <xdr:row>0</xdr:row>
      <xdr:rowOff>13335</xdr:rowOff>
    </xdr:from>
    <xdr:to>
      <xdr:col>2</xdr:col>
      <xdr:colOff>245204</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9306" y="13335"/>
          <a:ext cx="2303817" cy="217170"/>
        </a:xfrm>
        <a:prstGeom prst="rect">
          <a:avLst/>
        </a:prstGeom>
        <a:noFill/>
        <a:ln w="9525">
          <a:noFill/>
          <a:miter lim="800000"/>
          <a:headEnd/>
          <a:tailEnd/>
        </a:ln>
      </xdr:spPr>
    </xdr:pic>
    <xdr:clientData/>
  </xdr:twoCellAnchor>
  <xdr:twoCellAnchor editAs="oneCell">
    <xdr:from>
      <xdr:col>2</xdr:col>
      <xdr:colOff>127000</xdr:colOff>
      <xdr:row>15</xdr:row>
      <xdr:rowOff>31750</xdr:rowOff>
    </xdr:from>
    <xdr:to>
      <xdr:col>2</xdr:col>
      <xdr:colOff>4569845</xdr:colOff>
      <xdr:row>32</xdr:row>
      <xdr:rowOff>53910</xdr:rowOff>
    </xdr:to>
    <xdr:pic>
      <xdr:nvPicPr>
        <xdr:cNvPr id="3" name="図 2">
          <a:extLst>
            <a:ext uri="{FF2B5EF4-FFF2-40B4-BE49-F238E27FC236}">
              <a16:creationId xmlns:a16="http://schemas.microsoft.com/office/drawing/2014/main" id="{338101FA-DD2A-BBB9-FBBC-B5B5CFD453FB}"/>
            </a:ext>
          </a:extLst>
        </xdr:cNvPr>
        <xdr:cNvPicPr>
          <a:picLocks noChangeAspect="1"/>
        </xdr:cNvPicPr>
      </xdr:nvPicPr>
      <xdr:blipFill>
        <a:blip xmlns:r="http://schemas.openxmlformats.org/officeDocument/2006/relationships" r:embed="rId2"/>
        <a:stretch>
          <a:fillRect/>
        </a:stretch>
      </xdr:blipFill>
      <xdr:spPr>
        <a:xfrm>
          <a:off x="2238375" y="7246938"/>
          <a:ext cx="4442845" cy="290347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txDef>
      <a:spPr>
        <a:solidFill>
          <a:schemeClr val="lt1"/>
        </a:solidFill>
        <a:ln w="9525" cmpd="sng">
          <a:solidFill>
            <a:schemeClr val="lt1">
              <a:shade val="50000"/>
            </a:schemeClr>
          </a:solidFill>
        </a:ln>
      </a:spPr>
      <a:bodyPr vertOverflow="clip" horzOverflow="clip" wrap="square" rtlCol="0" anchor="t"/>
      <a:lstStyle>
        <a:defPPr algn="l">
          <a:defRPr kumimoji="1" sz="20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hyperlink" Target="https://sogyotecho.jp/news/20230818yushutsu/" TargetMode="External"/><Relationship Id="rId2" Type="http://schemas.openxmlformats.org/officeDocument/2006/relationships/hyperlink" Target="https://news.yahoo.co.jp/articles/5a54ba962cce874264004eaec2c8c1c04f684b0a" TargetMode="External"/><Relationship Id="rId1" Type="http://schemas.openxmlformats.org/officeDocument/2006/relationships/hyperlink" Target="https://ifas.mhlw.go.jp/faspub/_link.do?i=IO_S020502&amp;p=RCL202302230" TargetMode="External"/><Relationship Id="rId4"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city.suginami.tokyo.jp/guide/kenko/shokuhin/1004830.html"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news.yahoo.co.jp/articles/f4c4d9d7e1583338c12b43678721ed7509c10a27" TargetMode="External"/><Relationship Id="rId3" Type="http://schemas.openxmlformats.org/officeDocument/2006/relationships/hyperlink" Target="https://www.yours-hotel.co.jp/information/notice/10763/" TargetMode="External"/><Relationship Id="rId7" Type="http://schemas.openxmlformats.org/officeDocument/2006/relationships/hyperlink" Target="https://news.yahoo.co.jp/articles/6a5c97aa243428a6659ca3d687ff453649ccb01b" TargetMode="External"/><Relationship Id="rId12" Type="http://schemas.openxmlformats.org/officeDocument/2006/relationships/printerSettings" Target="../printerSettings/printerSettings5.bin"/><Relationship Id="rId2" Type="http://schemas.openxmlformats.org/officeDocument/2006/relationships/hyperlink" Target="https://www.shokukanken.com/2023081701-2/" TargetMode="External"/><Relationship Id="rId1" Type="http://schemas.openxmlformats.org/officeDocument/2006/relationships/hyperlink" Target="https://newsdig.tbs.co.jp/articles/rkk/669211?display=1" TargetMode="External"/><Relationship Id="rId6" Type="http://schemas.openxmlformats.org/officeDocument/2006/relationships/hyperlink" Target="https://www.city.otaru.lg.jp/docs/2023081500038/" TargetMode="External"/><Relationship Id="rId11" Type="http://schemas.openxmlformats.org/officeDocument/2006/relationships/hyperlink" Target="https://www.cnn.co.jp/world/35207864.html" TargetMode="External"/><Relationship Id="rId5" Type="http://schemas.openxmlformats.org/officeDocument/2006/relationships/hyperlink" Target="https://www.pref.nagano.lg.jp/shokusei/happyou/documents/ch230816.pdf" TargetMode="External"/><Relationship Id="rId10" Type="http://schemas.openxmlformats.org/officeDocument/2006/relationships/hyperlink" Target="https://newsdig.tbs.co.jp/articles/-/646761?display=1" TargetMode="External"/><Relationship Id="rId4" Type="http://schemas.openxmlformats.org/officeDocument/2006/relationships/hyperlink" Target="https://www3.nhk.or.jp/lnews/kanazawa/20230818/3020016202.html" TargetMode="External"/><Relationship Id="rId9" Type="http://schemas.openxmlformats.org/officeDocument/2006/relationships/hyperlink" Target="https://wellness-news.co.jp/posts/%E6%9D%B1%E4%BA%AC%E9%83%BD%E3%80%81%E9%A3%9F%E4%B8%AD%E6%AF%92%E6%83%85%E5%A0%B1%E5%85%AC%E8%A1%A8%E3%80%80%E3%82%A8%E3%82%B3%E3%82%B9%E3%82%B0%E3%83%AB%E3%83%BC%E3%83%97%E3%81%A7%E9%A3%9F%E4%B8%AD/"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3.nhk.or.jp/news/html/20230817/k10014165201000.html" TargetMode="External"/><Relationship Id="rId3" Type="http://schemas.openxmlformats.org/officeDocument/2006/relationships/hyperlink" Target="https://esgjournaljapan.com/world-news/27204" TargetMode="External"/><Relationship Id="rId7" Type="http://schemas.openxmlformats.org/officeDocument/2006/relationships/hyperlink" Target="https://www.afpbb.com/articles/-/3477089" TargetMode="External"/><Relationship Id="rId12" Type="http://schemas.openxmlformats.org/officeDocument/2006/relationships/printerSettings" Target="../printerSettings/printerSettings6.bin"/><Relationship Id="rId2" Type="http://schemas.openxmlformats.org/officeDocument/2006/relationships/hyperlink" Target="https://www3.nhk.or.jp/news/html/20230804/k10014153481000.html" TargetMode="External"/><Relationship Id="rId1" Type="http://schemas.openxmlformats.org/officeDocument/2006/relationships/hyperlink" Target="https://www.jetro.go.jp/tv/internet/2023/08/4f95233cfd08df25.html" TargetMode="External"/><Relationship Id="rId6" Type="http://schemas.openxmlformats.org/officeDocument/2006/relationships/hyperlink" Target="https://jp.reuters.com/article/usa-economy-retail-idJPKBN2ZQ185" TargetMode="External"/><Relationship Id="rId11" Type="http://schemas.openxmlformats.org/officeDocument/2006/relationships/hyperlink" Target="https://news.yahoo.co.jp/articles/abb043989e167bee8e521842ae673fc5b443427e" TargetMode="External"/><Relationship Id="rId5" Type="http://schemas.openxmlformats.org/officeDocument/2006/relationships/hyperlink" Target="https://www.nikkei.com/article/DGKKZO73618420V10C23A8FFJ000/" TargetMode="External"/><Relationship Id="rId10" Type="http://schemas.openxmlformats.org/officeDocument/2006/relationships/hyperlink" Target="https://japanese.joins.com/JArticle/307857?servcode=A00&amp;sectcode=A10" TargetMode="External"/><Relationship Id="rId4" Type="http://schemas.openxmlformats.org/officeDocument/2006/relationships/hyperlink" Target="https://nazology.net/archives/131422" TargetMode="External"/><Relationship Id="rId9" Type="http://schemas.openxmlformats.org/officeDocument/2006/relationships/hyperlink" Target="https://www.jetro.go.jp/events/aff/d874de3097865dd2.html"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s://www.mhlw.go.jp/stf/covid-19/kokunainohasseijoukyou.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65"/>
  <sheetViews>
    <sheetView zoomScaleNormal="100" workbookViewId="0">
      <selection activeCell="A23" sqref="A14:H23"/>
    </sheetView>
  </sheetViews>
  <sheetFormatPr defaultRowHeight="13.2"/>
  <cols>
    <col min="1" max="1" width="16.777343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9" ht="13.8" thickTop="1">
      <c r="A1" s="142" t="s">
        <v>241</v>
      </c>
      <c r="B1" s="143"/>
      <c r="C1" s="143" t="s">
        <v>168</v>
      </c>
      <c r="D1" s="143"/>
      <c r="E1" s="143"/>
      <c r="F1" s="143"/>
      <c r="G1" s="143"/>
      <c r="H1" s="143"/>
      <c r="I1" s="101"/>
    </row>
    <row r="2" spans="1:9">
      <c r="A2" s="144" t="s">
        <v>116</v>
      </c>
      <c r="B2" s="145"/>
      <c r="C2" s="145"/>
      <c r="D2" s="145"/>
      <c r="E2" s="145"/>
      <c r="F2" s="145"/>
      <c r="G2" s="145"/>
      <c r="H2" s="145"/>
      <c r="I2" s="101"/>
    </row>
    <row r="3" spans="1:9" ht="15.75" customHeight="1">
      <c r="A3" s="519" t="s">
        <v>28</v>
      </c>
      <c r="B3" s="520"/>
      <c r="C3" s="520"/>
      <c r="D3" s="520"/>
      <c r="E3" s="520"/>
      <c r="F3" s="520"/>
      <c r="G3" s="520"/>
      <c r="H3" s="521"/>
      <c r="I3" s="101"/>
    </row>
    <row r="4" spans="1:9">
      <c r="A4" s="144" t="s">
        <v>147</v>
      </c>
      <c r="B4" s="145"/>
      <c r="C4" s="145"/>
      <c r="D4" s="145"/>
      <c r="E4" s="145"/>
      <c r="F4" s="145"/>
      <c r="G4" s="145"/>
      <c r="H4" s="145"/>
      <c r="I4" s="101"/>
    </row>
    <row r="5" spans="1:9">
      <c r="A5" s="144" t="s">
        <v>117</v>
      </c>
      <c r="B5" s="145"/>
      <c r="C5" s="145"/>
      <c r="D5" s="145"/>
      <c r="E5" s="145"/>
      <c r="F5" s="145"/>
      <c r="G5" s="145"/>
      <c r="H5" s="145"/>
      <c r="I5" s="101"/>
    </row>
    <row r="6" spans="1:9">
      <c r="A6" s="146" t="s">
        <v>116</v>
      </c>
      <c r="B6" s="147"/>
      <c r="C6" s="147"/>
      <c r="D6" s="147"/>
      <c r="E6" s="147"/>
      <c r="F6" s="147"/>
      <c r="G6" s="147"/>
      <c r="H6" s="147"/>
      <c r="I6" s="101"/>
    </row>
    <row r="7" spans="1:9">
      <c r="A7" s="146" t="s">
        <v>118</v>
      </c>
      <c r="B7" s="147"/>
      <c r="C7" s="147"/>
      <c r="D7" s="147"/>
      <c r="E7" s="147"/>
      <c r="F7" s="147"/>
      <c r="G7" s="147"/>
      <c r="H7" s="147"/>
      <c r="I7" s="101"/>
    </row>
    <row r="8" spans="1:9">
      <c r="A8" s="148" t="s">
        <v>119</v>
      </c>
      <c r="B8" s="149"/>
      <c r="C8" s="149"/>
      <c r="D8" s="149"/>
      <c r="E8" s="149"/>
      <c r="F8" s="149"/>
      <c r="G8" s="149"/>
      <c r="H8" s="149"/>
      <c r="I8" s="101"/>
    </row>
    <row r="9" spans="1:9" ht="15" customHeight="1">
      <c r="A9" s="368" t="s">
        <v>179</v>
      </c>
      <c r="C9" s="173"/>
      <c r="D9" s="173"/>
      <c r="E9" s="173"/>
      <c r="F9" s="173"/>
      <c r="G9" s="173"/>
      <c r="H9" s="173"/>
      <c r="I9" s="101"/>
    </row>
    <row r="10" spans="1:9" ht="15" customHeight="1">
      <c r="A10" s="368" t="s">
        <v>184</v>
      </c>
      <c r="B10" s="172"/>
      <c r="C10" s="173"/>
      <c r="D10" s="173"/>
      <c r="E10" s="173"/>
      <c r="F10" s="173"/>
      <c r="G10" s="173"/>
      <c r="H10" s="173"/>
      <c r="I10" s="101"/>
    </row>
    <row r="11" spans="1:9" ht="15" customHeight="1">
      <c r="A11" s="368" t="s">
        <v>185</v>
      </c>
      <c r="B11" s="172"/>
      <c r="C11" s="173"/>
      <c r="D11" s="173"/>
      <c r="E11" s="173"/>
      <c r="F11" s="173"/>
      <c r="G11" s="173"/>
      <c r="H11" s="173"/>
      <c r="I11" s="101"/>
    </row>
    <row r="12" spans="1:9" ht="15" customHeight="1">
      <c r="A12" s="368" t="s">
        <v>186</v>
      </c>
      <c r="G12" s="173" t="s">
        <v>28</v>
      </c>
      <c r="H12" s="173"/>
      <c r="I12" s="101"/>
    </row>
    <row r="13" spans="1:9" ht="15" customHeight="1">
      <c r="A13" s="368"/>
      <c r="G13" s="173"/>
      <c r="H13" s="173"/>
      <c r="I13" s="101"/>
    </row>
    <row r="14" spans="1:9" ht="15" customHeight="1">
      <c r="A14" s="368" t="s">
        <v>187</v>
      </c>
      <c r="B14" s="172" t="str">
        <f>+'32(31)　食中毒記事等 '!A5</f>
        <v xml:space="preserve">【食中毒】北海道 飲食店 加熱不十分な肉 カンピロバクター食中毒 - </v>
      </c>
      <c r="C14" s="172"/>
      <c r="D14" s="174"/>
      <c r="E14" s="172"/>
      <c r="F14" s="175"/>
      <c r="G14" s="173"/>
      <c r="H14" s="173"/>
      <c r="I14" s="101"/>
    </row>
    <row r="15" spans="1:9" ht="15" customHeight="1">
      <c r="A15" s="368" t="s">
        <v>188</v>
      </c>
      <c r="B15" s="172" t="s">
        <v>189</v>
      </c>
      <c r="C15" s="172"/>
      <c r="D15" s="172" t="s">
        <v>190</v>
      </c>
      <c r="E15" s="172"/>
      <c r="F15" s="174">
        <f>+'32(31)　ノロウイルス関連情報 '!G73</f>
        <v>2.48</v>
      </c>
      <c r="G15" s="172" t="str">
        <f>+'32(31)　ノロウイルス関連情報 '!H73</f>
        <v>　：先週より</v>
      </c>
      <c r="H15" s="420">
        <f>+'32(31)　ノロウイルス関連情報 '!I73</f>
        <v>-0.62000000000000011</v>
      </c>
      <c r="I15" s="101"/>
    </row>
    <row r="16" spans="1:9" s="113" customFormat="1" ht="15" customHeight="1">
      <c r="A16" s="176" t="s">
        <v>120</v>
      </c>
      <c r="B16" s="525" t="str">
        <f>+'32(31)　残留農薬　等 '!A2</f>
        <v>生鮮トリュフ 一部残留農薬検出</v>
      </c>
      <c r="C16" s="525"/>
      <c r="D16" s="525"/>
      <c r="E16" s="525"/>
      <c r="F16" s="525"/>
      <c r="G16" s="525"/>
      <c r="H16" s="177"/>
      <c r="I16" s="112"/>
    </row>
    <row r="17" spans="1:16" ht="15" customHeight="1">
      <c r="A17" s="171" t="s">
        <v>121</v>
      </c>
      <c r="B17" s="525" t="str">
        <f>+'32(31)　食品表示'!A2</f>
        <v>DHAなど含む機能性表示食品88点中80点が撤回意向 根拠に疑い</v>
      </c>
      <c r="C17" s="525"/>
      <c r="D17" s="525"/>
      <c r="E17" s="525"/>
      <c r="F17" s="525"/>
      <c r="G17" s="525"/>
      <c r="H17" s="173"/>
      <c r="I17" s="101"/>
    </row>
    <row r="18" spans="1:16" ht="15" customHeight="1">
      <c r="A18" s="171" t="s">
        <v>122</v>
      </c>
      <c r="B18" s="173" t="str">
        <f>+'32(31)　海外情報'!A2</f>
        <v>中国 オーストラリア産大麦への高い関税措置 5日から撤廃へ ｜ NHK ｜ 中国</v>
      </c>
      <c r="D18" s="173"/>
      <c r="E18" s="173"/>
      <c r="F18" s="173"/>
      <c r="G18" s="173"/>
      <c r="H18" s="173"/>
      <c r="I18" s="101"/>
    </row>
    <row r="19" spans="1:16" ht="15" customHeight="1">
      <c r="A19" s="178" t="s">
        <v>123</v>
      </c>
      <c r="B19" s="179" t="str">
        <f>+'32(31)　海外情報'!A5</f>
        <v>【食品輸出ウェビナー】ポストコロナで変化が加速するドイツ市場のトレンド　ジェトロ</v>
      </c>
      <c r="C19" s="522" t="s">
        <v>196</v>
      </c>
      <c r="D19" s="522"/>
      <c r="E19" s="522"/>
      <c r="F19" s="522"/>
      <c r="G19" s="522"/>
      <c r="H19" s="523"/>
      <c r="I19" s="101"/>
    </row>
    <row r="20" spans="1:16" ht="15" customHeight="1">
      <c r="A20" s="171" t="s">
        <v>124</v>
      </c>
      <c r="B20" s="172" t="str">
        <f>+'32(31)　感染症統計'!A21</f>
        <v>※2023年 第32週（8/7～8/13） 現在</v>
      </c>
      <c r="C20" s="173"/>
      <c r="D20" s="172" t="s">
        <v>21</v>
      </c>
      <c r="E20" s="173"/>
      <c r="F20" s="173"/>
      <c r="G20" s="173"/>
      <c r="H20" s="173"/>
      <c r="I20" s="101"/>
    </row>
    <row r="21" spans="1:16" ht="15" customHeight="1">
      <c r="A21" s="171" t="s">
        <v>125</v>
      </c>
      <c r="B21" s="524" t="str">
        <f>+'31(30)　感染症情報'!B2</f>
        <v>2023年第30週（7月24日〜 7月30日）、2023年第31週（7月31日〜 8月6日）</v>
      </c>
      <c r="C21" s="524"/>
      <c r="D21" s="524"/>
      <c r="E21" s="524"/>
      <c r="F21" s="524"/>
      <c r="G21" s="524"/>
      <c r="H21" s="173"/>
      <c r="I21" s="101"/>
    </row>
    <row r="22" spans="1:16" ht="15" customHeight="1">
      <c r="A22" s="171" t="s">
        <v>164</v>
      </c>
      <c r="B22" s="286" t="str">
        <f>+'32(31)  衛生訓話'!A2</f>
        <v>　　　　　今週のお題　(お客様からのお申し出や、ご指摘には速やかに答えましょう!)</v>
      </c>
      <c r="C22" s="173"/>
      <c r="D22" s="173"/>
      <c r="E22" s="173"/>
      <c r="F22" s="180"/>
      <c r="G22" s="173"/>
      <c r="H22" s="173"/>
      <c r="I22" s="101"/>
    </row>
    <row r="23" spans="1:16" ht="15" customHeight="1">
      <c r="A23" s="171" t="s">
        <v>129</v>
      </c>
      <c r="B23" s="320" t="s">
        <v>464</v>
      </c>
      <c r="C23" s="173"/>
      <c r="D23" s="173"/>
      <c r="E23" s="173"/>
      <c r="F23" s="173" t="s">
        <v>21</v>
      </c>
      <c r="G23" s="173"/>
      <c r="H23" s="173"/>
      <c r="I23" s="101"/>
      <c r="P23" t="s">
        <v>174</v>
      </c>
    </row>
    <row r="24" spans="1:16" ht="15" customHeight="1">
      <c r="A24" s="171" t="s">
        <v>21</v>
      </c>
      <c r="C24" s="173"/>
      <c r="D24" s="173"/>
      <c r="E24" s="173"/>
      <c r="F24" s="173"/>
      <c r="G24" s="173"/>
      <c r="H24" s="173"/>
      <c r="I24" s="101"/>
      <c r="L24" t="s">
        <v>175</v>
      </c>
    </row>
    <row r="25" spans="1:16">
      <c r="A25" s="148" t="s">
        <v>119</v>
      </c>
      <c r="B25" s="149"/>
      <c r="C25" s="149"/>
      <c r="D25" s="149"/>
      <c r="E25" s="149"/>
      <c r="F25" s="149"/>
      <c r="G25" s="149"/>
      <c r="H25" s="149"/>
      <c r="I25" s="101"/>
    </row>
    <row r="26" spans="1:16">
      <c r="A26" s="146" t="s">
        <v>21</v>
      </c>
      <c r="B26" s="147"/>
      <c r="C26" s="147"/>
      <c r="D26" s="147"/>
      <c r="E26" s="147"/>
      <c r="F26" s="147"/>
      <c r="G26" s="147"/>
      <c r="H26" s="147"/>
      <c r="I26" s="101"/>
    </row>
    <row r="27" spans="1:16">
      <c r="A27" s="102" t="s">
        <v>126</v>
      </c>
      <c r="I27" s="101"/>
    </row>
    <row r="28" spans="1:16">
      <c r="A28" s="101"/>
      <c r="I28" s="101"/>
    </row>
    <row r="29" spans="1:16">
      <c r="A29" s="101"/>
      <c r="I29" s="101"/>
    </row>
    <row r="30" spans="1:16">
      <c r="A30" s="101"/>
      <c r="I30" s="101"/>
    </row>
    <row r="31" spans="1:16">
      <c r="A31" s="101"/>
      <c r="I31" s="101"/>
    </row>
    <row r="32" spans="1:16">
      <c r="A32" s="101"/>
      <c r="I32" s="101"/>
    </row>
    <row r="33" spans="1:9">
      <c r="A33" s="101"/>
      <c r="I33" s="101"/>
    </row>
    <row r="34" spans="1:9">
      <c r="A34" s="101"/>
      <c r="H34" t="s">
        <v>177</v>
      </c>
      <c r="I34" s="101"/>
    </row>
    <row r="35" spans="1:9">
      <c r="A35" s="101"/>
      <c r="I35" s="101"/>
    </row>
    <row r="36" spans="1:9">
      <c r="A36" s="101"/>
      <c r="I36" s="101"/>
    </row>
    <row r="37" spans="1:9">
      <c r="A37" s="101"/>
      <c r="I37" s="101"/>
    </row>
    <row r="38" spans="1:9" ht="13.8" thickBot="1">
      <c r="A38" s="103"/>
      <c r="B38" s="104"/>
      <c r="C38" s="104"/>
      <c r="D38" s="104"/>
      <c r="E38" s="104"/>
      <c r="F38" s="104"/>
      <c r="G38" s="104"/>
      <c r="H38" s="104"/>
      <c r="I38" s="101"/>
    </row>
    <row r="39" spans="1:9" ht="13.8" thickTop="1"/>
    <row r="42" spans="1:9" ht="24.6">
      <c r="A42" s="117" t="s">
        <v>130</v>
      </c>
    </row>
    <row r="43" spans="1:9" ht="40.5" customHeight="1">
      <c r="A43" s="526" t="s">
        <v>131</v>
      </c>
      <c r="B43" s="526"/>
      <c r="C43" s="526"/>
      <c r="D43" s="526"/>
      <c r="E43" s="526"/>
      <c r="F43" s="526"/>
      <c r="G43" s="526"/>
    </row>
    <row r="44" spans="1:9" ht="30.75" customHeight="1">
      <c r="A44" s="530" t="s">
        <v>132</v>
      </c>
      <c r="B44" s="530"/>
      <c r="C44" s="530"/>
      <c r="D44" s="530"/>
      <c r="E44" s="530"/>
      <c r="F44" s="530"/>
      <c r="G44" s="530"/>
    </row>
    <row r="45" spans="1:9" ht="15">
      <c r="A45" s="118"/>
    </row>
    <row r="46" spans="1:9" ht="69.75" customHeight="1">
      <c r="A46" s="528" t="s">
        <v>140</v>
      </c>
      <c r="B46" s="528"/>
      <c r="C46" s="528"/>
      <c r="D46" s="528"/>
      <c r="E46" s="528"/>
      <c r="F46" s="528"/>
      <c r="G46" s="528"/>
    </row>
    <row r="47" spans="1:9" ht="35.25" customHeight="1">
      <c r="A47" s="530" t="s">
        <v>133</v>
      </c>
      <c r="B47" s="530"/>
      <c r="C47" s="530"/>
      <c r="D47" s="530"/>
      <c r="E47" s="530"/>
      <c r="F47" s="530"/>
      <c r="G47" s="530"/>
    </row>
    <row r="48" spans="1:9" ht="59.25" customHeight="1">
      <c r="A48" s="528" t="s">
        <v>134</v>
      </c>
      <c r="B48" s="528"/>
      <c r="C48" s="528"/>
      <c r="D48" s="528"/>
      <c r="E48" s="528"/>
      <c r="F48" s="528"/>
      <c r="G48" s="528"/>
    </row>
    <row r="49" spans="1:7" ht="15">
      <c r="A49" s="119"/>
    </row>
    <row r="50" spans="1:7" ht="27.75" customHeight="1">
      <c r="A50" s="529" t="s">
        <v>135</v>
      </c>
      <c r="B50" s="529"/>
      <c r="C50" s="529"/>
      <c r="D50" s="529"/>
      <c r="E50" s="529"/>
      <c r="F50" s="529"/>
      <c r="G50" s="529"/>
    </row>
    <row r="51" spans="1:7" ht="53.25" customHeight="1">
      <c r="A51" s="527" t="s">
        <v>141</v>
      </c>
      <c r="B51" s="528"/>
      <c r="C51" s="528"/>
      <c r="D51" s="528"/>
      <c r="E51" s="528"/>
      <c r="F51" s="528"/>
      <c r="G51" s="528"/>
    </row>
    <row r="52" spans="1:7" ht="15">
      <c r="A52" s="119"/>
    </row>
    <row r="53" spans="1:7" ht="32.25" customHeight="1">
      <c r="A53" s="529" t="s">
        <v>136</v>
      </c>
      <c r="B53" s="529"/>
      <c r="C53" s="529"/>
      <c r="D53" s="529"/>
      <c r="E53" s="529"/>
      <c r="F53" s="529"/>
      <c r="G53" s="529"/>
    </row>
    <row r="54" spans="1:7" ht="15">
      <c r="A54" s="118"/>
    </row>
    <row r="55" spans="1:7" ht="87" customHeight="1">
      <c r="A55" s="527" t="s">
        <v>142</v>
      </c>
      <c r="B55" s="528"/>
      <c r="C55" s="528"/>
      <c r="D55" s="528"/>
      <c r="E55" s="528"/>
      <c r="F55" s="528"/>
      <c r="G55" s="528"/>
    </row>
    <row r="56" spans="1:7" ht="15">
      <c r="A56" s="119"/>
    </row>
    <row r="57" spans="1:7" ht="32.25" customHeight="1">
      <c r="A57" s="529" t="s">
        <v>137</v>
      </c>
      <c r="B57" s="529"/>
      <c r="C57" s="529"/>
      <c r="D57" s="529"/>
      <c r="E57" s="529"/>
      <c r="F57" s="529"/>
      <c r="G57" s="529"/>
    </row>
    <row r="58" spans="1:7" ht="29.25" customHeight="1">
      <c r="A58" s="528" t="s">
        <v>138</v>
      </c>
      <c r="B58" s="528"/>
      <c r="C58" s="528"/>
      <c r="D58" s="528"/>
      <c r="E58" s="528"/>
      <c r="F58" s="528"/>
      <c r="G58" s="528"/>
    </row>
    <row r="59" spans="1:7" ht="15">
      <c r="A59" s="119"/>
    </row>
    <row r="60" spans="1:7" s="113" customFormat="1" ht="110.25" customHeight="1">
      <c r="A60" s="531" t="s">
        <v>143</v>
      </c>
      <c r="B60" s="532"/>
      <c r="C60" s="532"/>
      <c r="D60" s="532"/>
      <c r="E60" s="532"/>
      <c r="F60" s="532"/>
      <c r="G60" s="532"/>
    </row>
    <row r="61" spans="1:7" ht="34.5" customHeight="1">
      <c r="A61" s="530" t="s">
        <v>139</v>
      </c>
      <c r="B61" s="530"/>
      <c r="C61" s="530"/>
      <c r="D61" s="530"/>
      <c r="E61" s="530"/>
      <c r="F61" s="530"/>
      <c r="G61" s="530"/>
    </row>
    <row r="62" spans="1:7" ht="114" customHeight="1">
      <c r="A62" s="527" t="s">
        <v>144</v>
      </c>
      <c r="B62" s="528"/>
      <c r="C62" s="528"/>
      <c r="D62" s="528"/>
      <c r="E62" s="528"/>
      <c r="F62" s="528"/>
      <c r="G62" s="528"/>
    </row>
    <row r="63" spans="1:7" ht="109.5" customHeight="1">
      <c r="A63" s="528"/>
      <c r="B63" s="528"/>
      <c r="C63" s="528"/>
      <c r="D63" s="528"/>
      <c r="E63" s="528"/>
      <c r="F63" s="528"/>
      <c r="G63" s="528"/>
    </row>
    <row r="64" spans="1:7" ht="15">
      <c r="A64" s="119"/>
    </row>
    <row r="65" spans="1:7" s="116" customFormat="1" ht="57.75" customHeight="1">
      <c r="A65" s="528"/>
      <c r="B65" s="528"/>
      <c r="C65" s="528"/>
      <c r="D65" s="528"/>
      <c r="E65" s="528"/>
      <c r="F65" s="528"/>
      <c r="G65" s="528"/>
    </row>
  </sheetData>
  <mergeCells count="21">
    <mergeCell ref="A63:G63"/>
    <mergeCell ref="A62:G62"/>
    <mergeCell ref="A65:G65"/>
    <mergeCell ref="A55:G55"/>
    <mergeCell ref="A53:G53"/>
    <mergeCell ref="A60:G60"/>
    <mergeCell ref="A58:G58"/>
    <mergeCell ref="A61:G61"/>
    <mergeCell ref="A51:G51"/>
    <mergeCell ref="A50:G50"/>
    <mergeCell ref="A57:G57"/>
    <mergeCell ref="A44:G44"/>
    <mergeCell ref="A46:G46"/>
    <mergeCell ref="A48:G48"/>
    <mergeCell ref="A47:G47"/>
    <mergeCell ref="A3:H3"/>
    <mergeCell ref="C19:H19"/>
    <mergeCell ref="B21:G21"/>
    <mergeCell ref="B16:G16"/>
    <mergeCell ref="A43:G43"/>
    <mergeCell ref="B17:G17"/>
  </mergeCells>
  <phoneticPr fontId="33"/>
  <hyperlinks>
    <hyperlink ref="A43"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63"/>
  <sheetViews>
    <sheetView view="pageBreakPreview" zoomScale="88" zoomScaleNormal="100" zoomScaleSheetLayoutView="88" workbookViewId="0">
      <selection activeCell="G49" sqref="G49"/>
    </sheetView>
  </sheetViews>
  <sheetFormatPr defaultColWidth="9" defaultRowHeight="13.2"/>
  <cols>
    <col min="1" max="1" width="21.33203125" style="42" customWidth="1"/>
    <col min="2" max="2" width="19.77734375" style="42" customWidth="1"/>
    <col min="3" max="3" width="80.21875" style="260" customWidth="1"/>
    <col min="4" max="4" width="14.44140625" style="43" customWidth="1"/>
    <col min="5" max="5" width="13.6640625" style="43"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274" t="s">
        <v>238</v>
      </c>
      <c r="B1" s="275" t="s">
        <v>158</v>
      </c>
      <c r="C1" s="345" t="s">
        <v>173</v>
      </c>
      <c r="D1" s="276" t="s">
        <v>25</v>
      </c>
      <c r="E1" s="277" t="s">
        <v>26</v>
      </c>
    </row>
    <row r="2" spans="1:5" s="106" customFormat="1" ht="22.95" customHeight="1">
      <c r="A2" s="459" t="s">
        <v>214</v>
      </c>
      <c r="B2" s="460" t="s">
        <v>217</v>
      </c>
      <c r="C2" s="495" t="s">
        <v>331</v>
      </c>
      <c r="D2" s="461">
        <v>45156</v>
      </c>
      <c r="E2" s="462">
        <v>45156</v>
      </c>
    </row>
    <row r="3" spans="1:5" s="106" customFormat="1" ht="22.95" customHeight="1">
      <c r="A3" s="459" t="s">
        <v>214</v>
      </c>
      <c r="B3" s="460" t="s">
        <v>257</v>
      </c>
      <c r="C3" s="482" t="s">
        <v>332</v>
      </c>
      <c r="D3" s="461">
        <v>45156</v>
      </c>
      <c r="E3" s="462">
        <v>45156</v>
      </c>
    </row>
    <row r="4" spans="1:5" s="106" customFormat="1" ht="22.95" customHeight="1">
      <c r="A4" s="459" t="s">
        <v>216</v>
      </c>
      <c r="B4" s="460" t="s">
        <v>258</v>
      </c>
      <c r="C4" s="495" t="s">
        <v>333</v>
      </c>
      <c r="D4" s="461">
        <v>45156</v>
      </c>
      <c r="E4" s="462">
        <v>45156</v>
      </c>
    </row>
    <row r="5" spans="1:5" s="106" customFormat="1" ht="22.95" customHeight="1">
      <c r="A5" s="459" t="s">
        <v>214</v>
      </c>
      <c r="B5" s="460" t="s">
        <v>259</v>
      </c>
      <c r="C5" s="499" t="s">
        <v>334</v>
      </c>
      <c r="D5" s="461">
        <v>45156</v>
      </c>
      <c r="E5" s="462">
        <v>45156</v>
      </c>
    </row>
    <row r="6" spans="1:5" s="106" customFormat="1" ht="22.95" customHeight="1">
      <c r="A6" s="459" t="s">
        <v>214</v>
      </c>
      <c r="B6" s="460" t="s">
        <v>246</v>
      </c>
      <c r="C6" s="499" t="s">
        <v>335</v>
      </c>
      <c r="D6" s="461">
        <v>45156</v>
      </c>
      <c r="E6" s="462">
        <v>45156</v>
      </c>
    </row>
    <row r="7" spans="1:5" s="106" customFormat="1" ht="22.95" customHeight="1">
      <c r="A7" s="459" t="s">
        <v>214</v>
      </c>
      <c r="B7" s="460" t="s">
        <v>260</v>
      </c>
      <c r="C7" s="501" t="s">
        <v>336</v>
      </c>
      <c r="D7" s="461">
        <v>45155</v>
      </c>
      <c r="E7" s="462">
        <v>45156</v>
      </c>
    </row>
    <row r="8" spans="1:5" s="106" customFormat="1" ht="22.95" customHeight="1">
      <c r="A8" s="459" t="s">
        <v>214</v>
      </c>
      <c r="B8" s="460" t="s">
        <v>261</v>
      </c>
      <c r="C8" s="501" t="s">
        <v>337</v>
      </c>
      <c r="D8" s="461">
        <v>45156</v>
      </c>
      <c r="E8" s="462">
        <v>45156</v>
      </c>
    </row>
    <row r="9" spans="1:5" s="106" customFormat="1" ht="22.95" customHeight="1">
      <c r="A9" s="459" t="s">
        <v>214</v>
      </c>
      <c r="B9" s="460" t="s">
        <v>262</v>
      </c>
      <c r="C9" s="460" t="s">
        <v>338</v>
      </c>
      <c r="D9" s="461">
        <v>45156</v>
      </c>
      <c r="E9" s="462">
        <v>45156</v>
      </c>
    </row>
    <row r="10" spans="1:5" s="106" customFormat="1" ht="22.95" customHeight="1">
      <c r="A10" s="459" t="s">
        <v>214</v>
      </c>
      <c r="B10" s="460" t="s">
        <v>263</v>
      </c>
      <c r="C10" s="489" t="s">
        <v>339</v>
      </c>
      <c r="D10" s="461">
        <v>45156</v>
      </c>
      <c r="E10" s="462">
        <v>45156</v>
      </c>
    </row>
    <row r="11" spans="1:5" s="106" customFormat="1" ht="22.95" customHeight="1">
      <c r="A11" s="459" t="s">
        <v>214</v>
      </c>
      <c r="B11" s="460" t="s">
        <v>264</v>
      </c>
      <c r="C11" s="502" t="s">
        <v>340</v>
      </c>
      <c r="D11" s="461">
        <v>45156</v>
      </c>
      <c r="E11" s="462">
        <v>45156</v>
      </c>
    </row>
    <row r="12" spans="1:5" s="106" customFormat="1" ht="22.95" customHeight="1">
      <c r="A12" s="459" t="s">
        <v>214</v>
      </c>
      <c r="B12" s="460" t="s">
        <v>265</v>
      </c>
      <c r="C12" s="495" t="s">
        <v>341</v>
      </c>
      <c r="D12" s="461">
        <v>45156</v>
      </c>
      <c r="E12" s="462">
        <v>45156</v>
      </c>
    </row>
    <row r="13" spans="1:5" s="106" customFormat="1" ht="22.95" customHeight="1">
      <c r="A13" s="459" t="s">
        <v>214</v>
      </c>
      <c r="B13" s="460" t="s">
        <v>266</v>
      </c>
      <c r="C13" s="495" t="s">
        <v>342</v>
      </c>
      <c r="D13" s="461">
        <v>45155</v>
      </c>
      <c r="E13" s="462">
        <v>45155</v>
      </c>
    </row>
    <row r="14" spans="1:5" s="106" customFormat="1" ht="22.95" customHeight="1">
      <c r="A14" s="459" t="s">
        <v>214</v>
      </c>
      <c r="B14" s="460" t="s">
        <v>267</v>
      </c>
      <c r="C14" s="499" t="s">
        <v>343</v>
      </c>
      <c r="D14" s="461">
        <v>45155</v>
      </c>
      <c r="E14" s="462">
        <v>45155</v>
      </c>
    </row>
    <row r="15" spans="1:5" s="106" customFormat="1" ht="22.95" customHeight="1">
      <c r="A15" s="459" t="s">
        <v>214</v>
      </c>
      <c r="B15" s="460" t="s">
        <v>268</v>
      </c>
      <c r="C15" s="495" t="s">
        <v>344</v>
      </c>
      <c r="D15" s="461">
        <v>45154</v>
      </c>
      <c r="E15" s="462">
        <v>45155</v>
      </c>
    </row>
    <row r="16" spans="1:5" s="106" customFormat="1" ht="22.95" customHeight="1">
      <c r="A16" s="459" t="s">
        <v>216</v>
      </c>
      <c r="B16" s="460" t="s">
        <v>269</v>
      </c>
      <c r="C16" s="495" t="s">
        <v>345</v>
      </c>
      <c r="D16" s="461">
        <v>45154</v>
      </c>
      <c r="E16" s="462">
        <v>45155</v>
      </c>
    </row>
    <row r="17" spans="1:5" s="106" customFormat="1" ht="22.95" customHeight="1">
      <c r="A17" s="459" t="s">
        <v>214</v>
      </c>
      <c r="B17" s="460" t="s">
        <v>270</v>
      </c>
      <c r="C17" s="502" t="s">
        <v>271</v>
      </c>
      <c r="D17" s="461">
        <v>45154</v>
      </c>
      <c r="E17" s="462">
        <v>45154</v>
      </c>
    </row>
    <row r="18" spans="1:5" s="106" customFormat="1" ht="22.95" customHeight="1">
      <c r="A18" s="459" t="s">
        <v>214</v>
      </c>
      <c r="B18" s="460" t="s">
        <v>262</v>
      </c>
      <c r="C18" s="499" t="s">
        <v>272</v>
      </c>
      <c r="D18" s="461">
        <v>45154</v>
      </c>
      <c r="E18" s="462">
        <v>45154</v>
      </c>
    </row>
    <row r="19" spans="1:5" s="106" customFormat="1" ht="22.95" customHeight="1">
      <c r="A19" s="459" t="s">
        <v>214</v>
      </c>
      <c r="B19" s="460" t="s">
        <v>273</v>
      </c>
      <c r="C19" s="499" t="s">
        <v>274</v>
      </c>
      <c r="D19" s="461">
        <v>45154</v>
      </c>
      <c r="E19" s="462">
        <v>45154</v>
      </c>
    </row>
    <row r="20" spans="1:5" s="106" customFormat="1" ht="22.95" customHeight="1">
      <c r="A20" s="459" t="s">
        <v>216</v>
      </c>
      <c r="B20" s="460" t="s">
        <v>265</v>
      </c>
      <c r="C20" s="495" t="s">
        <v>275</v>
      </c>
      <c r="D20" s="461">
        <v>45154</v>
      </c>
      <c r="E20" s="462">
        <v>45154</v>
      </c>
    </row>
    <row r="21" spans="1:5" s="106" customFormat="1" ht="22.95" customHeight="1">
      <c r="A21" s="459" t="s">
        <v>214</v>
      </c>
      <c r="B21" s="460" t="s">
        <v>276</v>
      </c>
      <c r="C21" s="482" t="s">
        <v>277</v>
      </c>
      <c r="D21" s="461">
        <v>45153</v>
      </c>
      <c r="E21" s="462">
        <v>45154</v>
      </c>
    </row>
    <row r="22" spans="1:5" s="106" customFormat="1" ht="22.95" customHeight="1">
      <c r="A22" s="459" t="s">
        <v>214</v>
      </c>
      <c r="B22" s="460" t="s">
        <v>268</v>
      </c>
      <c r="C22" s="495" t="s">
        <v>278</v>
      </c>
      <c r="D22" s="461">
        <v>45153</v>
      </c>
      <c r="E22" s="462">
        <v>45154</v>
      </c>
    </row>
    <row r="23" spans="1:5" s="106" customFormat="1" ht="22.95" customHeight="1">
      <c r="A23" s="459" t="s">
        <v>214</v>
      </c>
      <c r="B23" s="460" t="s">
        <v>279</v>
      </c>
      <c r="C23" s="499" t="s">
        <v>280</v>
      </c>
      <c r="D23" s="461">
        <v>45153</v>
      </c>
      <c r="E23" s="462">
        <v>45154</v>
      </c>
    </row>
    <row r="24" spans="1:5" s="106" customFormat="1" ht="22.95" customHeight="1">
      <c r="A24" s="459" t="s">
        <v>214</v>
      </c>
      <c r="B24" s="460" t="s">
        <v>281</v>
      </c>
      <c r="C24" s="495" t="s">
        <v>282</v>
      </c>
      <c r="D24" s="461">
        <v>45152</v>
      </c>
      <c r="E24" s="462">
        <v>45154</v>
      </c>
    </row>
    <row r="25" spans="1:5" s="106" customFormat="1" ht="22.95" customHeight="1">
      <c r="A25" s="459" t="s">
        <v>214</v>
      </c>
      <c r="B25" s="460" t="s">
        <v>283</v>
      </c>
      <c r="C25" s="499" t="s">
        <v>284</v>
      </c>
      <c r="D25" s="461">
        <v>45152</v>
      </c>
      <c r="E25" s="462">
        <v>45154</v>
      </c>
    </row>
    <row r="26" spans="1:5" s="106" customFormat="1" ht="22.95" customHeight="1">
      <c r="A26" s="459" t="s">
        <v>214</v>
      </c>
      <c r="B26" s="460" t="s">
        <v>227</v>
      </c>
      <c r="C26" s="499" t="s">
        <v>285</v>
      </c>
      <c r="D26" s="461">
        <v>45152</v>
      </c>
      <c r="E26" s="462">
        <v>45154</v>
      </c>
    </row>
    <row r="27" spans="1:5" s="106" customFormat="1" ht="22.95" customHeight="1">
      <c r="A27" s="459" t="s">
        <v>214</v>
      </c>
      <c r="B27" s="460" t="s">
        <v>227</v>
      </c>
      <c r="C27" s="499" t="s">
        <v>286</v>
      </c>
      <c r="D27" s="461">
        <v>45152</v>
      </c>
      <c r="E27" s="462">
        <v>45154</v>
      </c>
    </row>
    <row r="28" spans="1:5" s="106" customFormat="1" ht="22.95" customHeight="1">
      <c r="A28" s="459" t="s">
        <v>214</v>
      </c>
      <c r="B28" s="460" t="s">
        <v>287</v>
      </c>
      <c r="C28" s="460" t="s">
        <v>288</v>
      </c>
      <c r="D28" s="461">
        <v>45152</v>
      </c>
      <c r="E28" s="462">
        <v>45154</v>
      </c>
    </row>
    <row r="29" spans="1:5" s="106" customFormat="1" ht="22.95" customHeight="1">
      <c r="A29" s="459" t="s">
        <v>216</v>
      </c>
      <c r="B29" s="460" t="s">
        <v>289</v>
      </c>
      <c r="C29" s="499" t="s">
        <v>290</v>
      </c>
      <c r="D29" s="461">
        <v>45152</v>
      </c>
      <c r="E29" s="462">
        <v>45154</v>
      </c>
    </row>
    <row r="30" spans="1:5" s="106" customFormat="1" ht="22.95" customHeight="1">
      <c r="A30" s="459" t="s">
        <v>214</v>
      </c>
      <c r="B30" s="460" t="s">
        <v>291</v>
      </c>
      <c r="C30" s="499" t="s">
        <v>292</v>
      </c>
      <c r="D30" s="461">
        <v>45152</v>
      </c>
      <c r="E30" s="462">
        <v>45154</v>
      </c>
    </row>
    <row r="31" spans="1:5" s="106" customFormat="1" ht="22.95" customHeight="1">
      <c r="A31" s="459" t="s">
        <v>214</v>
      </c>
      <c r="B31" s="460" t="s">
        <v>293</v>
      </c>
      <c r="C31" s="489" t="s">
        <v>294</v>
      </c>
      <c r="D31" s="461">
        <v>45152</v>
      </c>
      <c r="E31" s="462">
        <v>45154</v>
      </c>
    </row>
    <row r="32" spans="1:5" s="106" customFormat="1" ht="22.95" customHeight="1">
      <c r="A32" s="459" t="s">
        <v>216</v>
      </c>
      <c r="B32" s="460" t="s">
        <v>295</v>
      </c>
      <c r="C32" s="495" t="s">
        <v>296</v>
      </c>
      <c r="D32" s="461">
        <v>45152</v>
      </c>
      <c r="E32" s="462">
        <v>45154</v>
      </c>
    </row>
    <row r="33" spans="1:5" s="106" customFormat="1" ht="22.95" customHeight="1">
      <c r="A33" s="459" t="s">
        <v>215</v>
      </c>
      <c r="B33" s="460" t="s">
        <v>297</v>
      </c>
      <c r="C33" s="482" t="s">
        <v>298</v>
      </c>
      <c r="D33" s="461">
        <v>45148</v>
      </c>
      <c r="E33" s="462">
        <v>45154</v>
      </c>
    </row>
    <row r="34" spans="1:5" s="106" customFormat="1" ht="22.95" customHeight="1">
      <c r="A34" s="459" t="s">
        <v>214</v>
      </c>
      <c r="B34" s="460" t="s">
        <v>299</v>
      </c>
      <c r="C34" s="499" t="s">
        <v>300</v>
      </c>
      <c r="D34" s="461">
        <v>45148</v>
      </c>
      <c r="E34" s="462">
        <v>45154</v>
      </c>
    </row>
    <row r="35" spans="1:5" s="106" customFormat="1" ht="22.95" customHeight="1">
      <c r="A35" s="459" t="s">
        <v>214</v>
      </c>
      <c r="B35" s="460" t="s">
        <v>301</v>
      </c>
      <c r="C35" s="495" t="s">
        <v>302</v>
      </c>
      <c r="D35" s="461">
        <v>45148</v>
      </c>
      <c r="E35" s="462">
        <v>45154</v>
      </c>
    </row>
    <row r="36" spans="1:5" s="106" customFormat="1" ht="22.95" customHeight="1">
      <c r="A36" s="459" t="s">
        <v>214</v>
      </c>
      <c r="B36" s="460" t="s">
        <v>303</v>
      </c>
      <c r="C36" s="502" t="s">
        <v>304</v>
      </c>
      <c r="D36" s="461">
        <v>45148</v>
      </c>
      <c r="E36" s="462">
        <v>45154</v>
      </c>
    </row>
    <row r="37" spans="1:5" s="106" customFormat="1" ht="22.95" customHeight="1">
      <c r="A37" s="459" t="s">
        <v>215</v>
      </c>
      <c r="B37" s="460" t="s">
        <v>305</v>
      </c>
      <c r="C37" s="495" t="s">
        <v>306</v>
      </c>
      <c r="D37" s="461">
        <v>45148</v>
      </c>
      <c r="E37" s="462">
        <v>45154</v>
      </c>
    </row>
    <row r="38" spans="1:5" s="106" customFormat="1" ht="22.95" customHeight="1">
      <c r="A38" s="459" t="s">
        <v>214</v>
      </c>
      <c r="B38" s="460" t="s">
        <v>226</v>
      </c>
      <c r="C38" s="495" t="s">
        <v>307</v>
      </c>
      <c r="D38" s="461">
        <v>45148</v>
      </c>
      <c r="E38" s="462">
        <v>45154</v>
      </c>
    </row>
    <row r="39" spans="1:5" s="106" customFormat="1" ht="22.95" customHeight="1">
      <c r="A39" s="459" t="s">
        <v>214</v>
      </c>
      <c r="B39" s="460" t="s">
        <v>308</v>
      </c>
      <c r="C39" s="482" t="s">
        <v>309</v>
      </c>
      <c r="D39" s="461">
        <v>45148</v>
      </c>
      <c r="E39" s="462">
        <v>45148</v>
      </c>
    </row>
    <row r="40" spans="1:5" s="106" customFormat="1" ht="22.95" customHeight="1">
      <c r="A40" s="459" t="s">
        <v>214</v>
      </c>
      <c r="B40" s="460" t="s">
        <v>310</v>
      </c>
      <c r="C40" s="495" t="s">
        <v>311</v>
      </c>
      <c r="D40" s="461">
        <v>45148</v>
      </c>
      <c r="E40" s="462">
        <v>45148</v>
      </c>
    </row>
    <row r="41" spans="1:5" s="106" customFormat="1" ht="22.95" customHeight="1">
      <c r="A41" s="459" t="s">
        <v>215</v>
      </c>
      <c r="B41" s="460" t="s">
        <v>312</v>
      </c>
      <c r="C41" s="499" t="s">
        <v>313</v>
      </c>
      <c r="D41" s="461">
        <v>45148</v>
      </c>
      <c r="E41" s="462">
        <v>45148</v>
      </c>
    </row>
    <row r="42" spans="1:5" s="106" customFormat="1" ht="22.95" customHeight="1">
      <c r="A42" s="459" t="s">
        <v>214</v>
      </c>
      <c r="B42" s="460" t="s">
        <v>314</v>
      </c>
      <c r="C42" s="495" t="s">
        <v>315</v>
      </c>
      <c r="D42" s="461">
        <v>45147</v>
      </c>
      <c r="E42" s="462">
        <v>45148</v>
      </c>
    </row>
    <row r="43" spans="1:5" s="106" customFormat="1" ht="22.95" customHeight="1">
      <c r="A43" s="459" t="s">
        <v>216</v>
      </c>
      <c r="B43" s="460" t="s">
        <v>316</v>
      </c>
      <c r="C43" s="499" t="s">
        <v>317</v>
      </c>
      <c r="D43" s="461">
        <v>45147</v>
      </c>
      <c r="E43" s="462">
        <v>45148</v>
      </c>
    </row>
    <row r="44" spans="1:5" s="106" customFormat="1" ht="22.95" customHeight="1">
      <c r="A44" s="459" t="s">
        <v>214</v>
      </c>
      <c r="B44" s="460" t="s">
        <v>318</v>
      </c>
      <c r="C44" s="460" t="s">
        <v>319</v>
      </c>
      <c r="D44" s="461">
        <v>45147</v>
      </c>
      <c r="E44" s="462">
        <v>45147</v>
      </c>
    </row>
    <row r="45" spans="1:5" s="106" customFormat="1" ht="22.95" customHeight="1">
      <c r="A45" s="397" t="s">
        <v>214</v>
      </c>
      <c r="B45" s="357" t="s">
        <v>320</v>
      </c>
      <c r="C45" s="357" t="s">
        <v>321</v>
      </c>
      <c r="D45" s="411">
        <v>45147</v>
      </c>
      <c r="E45" s="413">
        <v>45147</v>
      </c>
    </row>
    <row r="46" spans="1:5" s="106" customFormat="1" ht="22.95" customHeight="1">
      <c r="A46" s="459" t="s">
        <v>214</v>
      </c>
      <c r="B46" s="460" t="s">
        <v>322</v>
      </c>
      <c r="C46" s="495" t="s">
        <v>323</v>
      </c>
      <c r="D46" s="461">
        <v>45147</v>
      </c>
      <c r="E46" s="462">
        <v>45147</v>
      </c>
    </row>
    <row r="47" spans="1:5" s="106" customFormat="1" ht="22.95" customHeight="1">
      <c r="A47" s="459" t="s">
        <v>214</v>
      </c>
      <c r="B47" s="460" t="s">
        <v>248</v>
      </c>
      <c r="C47" s="482" t="s">
        <v>324</v>
      </c>
      <c r="D47" s="461">
        <v>45147</v>
      </c>
      <c r="E47" s="462">
        <v>45147</v>
      </c>
    </row>
    <row r="48" spans="1:5" s="106" customFormat="1" ht="22.95" customHeight="1">
      <c r="A48" s="459" t="s">
        <v>214</v>
      </c>
      <c r="B48" s="460" t="s">
        <v>325</v>
      </c>
      <c r="C48" s="495" t="s">
        <v>326</v>
      </c>
      <c r="D48" s="461">
        <v>45147</v>
      </c>
      <c r="E48" s="462">
        <v>45147</v>
      </c>
    </row>
    <row r="49" spans="1:11" s="106" customFormat="1" ht="22.95" customHeight="1">
      <c r="A49" s="459" t="s">
        <v>214</v>
      </c>
      <c r="B49" s="460" t="s">
        <v>327</v>
      </c>
      <c r="C49" s="460" t="s">
        <v>328</v>
      </c>
      <c r="D49" s="461">
        <v>45147</v>
      </c>
      <c r="E49" s="462">
        <v>45147</v>
      </c>
    </row>
    <row r="50" spans="1:11" s="106" customFormat="1" ht="22.95" customHeight="1">
      <c r="A50" s="459" t="s">
        <v>214</v>
      </c>
      <c r="B50" s="460" t="s">
        <v>329</v>
      </c>
      <c r="C50" s="489" t="s">
        <v>330</v>
      </c>
      <c r="D50" s="461">
        <v>45147</v>
      </c>
      <c r="E50" s="462">
        <v>45147</v>
      </c>
    </row>
    <row r="51" spans="1:11" s="106" customFormat="1" ht="22.95" customHeight="1">
      <c r="A51" s="459" t="s">
        <v>214</v>
      </c>
      <c r="B51" s="460" t="s">
        <v>226</v>
      </c>
      <c r="C51" s="495" t="s">
        <v>307</v>
      </c>
      <c r="D51" s="461">
        <v>45146</v>
      </c>
      <c r="E51" s="462">
        <v>45147</v>
      </c>
    </row>
    <row r="52" spans="1:11" s="106" customFormat="1" ht="22.95" customHeight="1">
      <c r="A52" s="397" t="s">
        <v>214</v>
      </c>
      <c r="B52" s="357" t="s">
        <v>246</v>
      </c>
      <c r="C52" s="500" t="s">
        <v>247</v>
      </c>
      <c r="D52" s="411">
        <v>45146</v>
      </c>
      <c r="E52" s="413">
        <v>45146</v>
      </c>
    </row>
    <row r="53" spans="1:11" s="106" customFormat="1" ht="22.95" customHeight="1">
      <c r="A53" s="315" t="s">
        <v>214</v>
      </c>
      <c r="B53" s="357" t="s">
        <v>248</v>
      </c>
      <c r="C53" s="483" t="s">
        <v>249</v>
      </c>
      <c r="D53" s="411">
        <v>45145</v>
      </c>
      <c r="E53" s="412">
        <v>45146</v>
      </c>
    </row>
    <row r="54" spans="1:11" s="106" customFormat="1" ht="22.95" customHeight="1">
      <c r="A54" s="315" t="s">
        <v>214</v>
      </c>
      <c r="B54" s="357" t="s">
        <v>250</v>
      </c>
      <c r="C54" s="500" t="s">
        <v>251</v>
      </c>
      <c r="D54" s="411">
        <v>45145</v>
      </c>
      <c r="E54" s="412">
        <v>45146</v>
      </c>
    </row>
    <row r="55" spans="1:11" s="106" customFormat="1" ht="22.95" customHeight="1">
      <c r="A55" s="459" t="s">
        <v>214</v>
      </c>
      <c r="B55" s="460" t="s">
        <v>252</v>
      </c>
      <c r="C55" s="499" t="s">
        <v>253</v>
      </c>
      <c r="D55" s="461">
        <v>45145</v>
      </c>
      <c r="E55" s="462">
        <v>45145</v>
      </c>
    </row>
    <row r="56" spans="1:11" s="106" customFormat="1" ht="22.95" customHeight="1">
      <c r="A56" s="459" t="s">
        <v>214</v>
      </c>
      <c r="B56" s="460" t="s">
        <v>246</v>
      </c>
      <c r="C56" s="495" t="s">
        <v>254</v>
      </c>
      <c r="D56" s="461">
        <v>45145</v>
      </c>
      <c r="E56" s="462">
        <v>45145</v>
      </c>
    </row>
    <row r="57" spans="1:11" s="106" customFormat="1" ht="22.95" customHeight="1">
      <c r="A57" s="459" t="s">
        <v>214</v>
      </c>
      <c r="B57" s="460" t="s">
        <v>255</v>
      </c>
      <c r="C57" s="495" t="s">
        <v>256</v>
      </c>
      <c r="D57" s="461">
        <v>45145</v>
      </c>
      <c r="E57" s="462">
        <v>45145</v>
      </c>
    </row>
    <row r="58" spans="1:11" s="106" customFormat="1" ht="22.95" customHeight="1">
      <c r="A58" s="459"/>
      <c r="B58" s="460"/>
      <c r="C58" s="460"/>
      <c r="D58" s="461"/>
      <c r="E58" s="462"/>
    </row>
    <row r="59" spans="1:11" ht="20.25" customHeight="1">
      <c r="A59" s="310"/>
      <c r="B59" s="311"/>
      <c r="C59" s="258"/>
      <c r="D59" s="312"/>
      <c r="E59" s="312"/>
      <c r="J59" s="124"/>
      <c r="K59" s="124"/>
    </row>
    <row r="60" spans="1:11" ht="20.25" customHeight="1">
      <c r="A60" s="39"/>
      <c r="B60" s="40"/>
      <c r="C60" s="258" t="s">
        <v>169</v>
      </c>
      <c r="D60" s="41"/>
      <c r="E60" s="41"/>
      <c r="J60" s="124"/>
      <c r="K60" s="124"/>
    </row>
    <row r="61" spans="1:11" ht="20.25" customHeight="1">
      <c r="A61" s="310"/>
      <c r="B61" s="311"/>
      <c r="C61" s="258"/>
      <c r="D61" s="312"/>
      <c r="E61" s="312"/>
      <c r="J61" s="124"/>
      <c r="K61" s="124"/>
    </row>
    <row r="62" spans="1:11">
      <c r="A62" s="259" t="s">
        <v>145</v>
      </c>
      <c r="B62" s="259"/>
      <c r="C62" s="259"/>
      <c r="D62" s="313"/>
      <c r="E62" s="313"/>
    </row>
    <row r="63" spans="1:11">
      <c r="A63" s="717" t="s">
        <v>27</v>
      </c>
      <c r="B63" s="717"/>
      <c r="C63" s="717"/>
      <c r="D63" s="314"/>
      <c r="E63" s="314"/>
    </row>
  </sheetData>
  <mergeCells count="1">
    <mergeCell ref="A63:C63"/>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726"/>
  <sheetViews>
    <sheetView zoomScale="91" zoomScaleNormal="91" zoomScaleSheetLayoutView="100" workbookViewId="0">
      <selection activeCell="A3" sqref="A3:N3"/>
    </sheetView>
  </sheetViews>
  <sheetFormatPr defaultColWidth="9" defaultRowHeight="16.8" customHeight="1"/>
  <cols>
    <col min="1" max="13" width="9" style="1"/>
    <col min="14" max="14" width="108.6640625" style="1" customWidth="1"/>
    <col min="15" max="15" width="26.88671875" style="10" customWidth="1"/>
    <col min="16" max="16384" width="9" style="1"/>
  </cols>
  <sheetData>
    <row r="1" spans="1:16" ht="43.8" customHeight="1" thickBot="1">
      <c r="A1" s="739" t="s">
        <v>239</v>
      </c>
      <c r="B1" s="740"/>
      <c r="C1" s="740"/>
      <c r="D1" s="740"/>
      <c r="E1" s="740"/>
      <c r="F1" s="740"/>
      <c r="G1" s="740"/>
      <c r="H1" s="740"/>
      <c r="I1" s="740"/>
      <c r="J1" s="740"/>
      <c r="K1" s="740"/>
      <c r="L1" s="740"/>
      <c r="M1" s="740"/>
      <c r="N1" s="741"/>
    </row>
    <row r="2" spans="1:16" ht="47.4" customHeight="1">
      <c r="A2" s="742" t="s">
        <v>471</v>
      </c>
      <c r="B2" s="743"/>
      <c r="C2" s="743"/>
      <c r="D2" s="743"/>
      <c r="E2" s="743"/>
      <c r="F2" s="743"/>
      <c r="G2" s="743"/>
      <c r="H2" s="743"/>
      <c r="I2" s="743"/>
      <c r="J2" s="743"/>
      <c r="K2" s="743"/>
      <c r="L2" s="743"/>
      <c r="M2" s="743"/>
      <c r="N2" s="744"/>
    </row>
    <row r="3" spans="1:16" ht="261" customHeight="1" thickBot="1">
      <c r="A3" s="745" t="s">
        <v>407</v>
      </c>
      <c r="B3" s="746"/>
      <c r="C3" s="746"/>
      <c r="D3" s="746"/>
      <c r="E3" s="746"/>
      <c r="F3" s="746"/>
      <c r="G3" s="746"/>
      <c r="H3" s="746"/>
      <c r="I3" s="746"/>
      <c r="J3" s="746"/>
      <c r="K3" s="746"/>
      <c r="L3" s="746"/>
      <c r="M3" s="746"/>
      <c r="N3" s="747"/>
      <c r="P3" s="299"/>
    </row>
    <row r="4" spans="1:16" ht="54.6" customHeight="1">
      <c r="A4" s="751" t="s">
        <v>408</v>
      </c>
      <c r="B4" s="752"/>
      <c r="C4" s="752"/>
      <c r="D4" s="752"/>
      <c r="E4" s="752"/>
      <c r="F4" s="752"/>
      <c r="G4" s="752"/>
      <c r="H4" s="752"/>
      <c r="I4" s="752"/>
      <c r="J4" s="752"/>
      <c r="K4" s="752"/>
      <c r="L4" s="752"/>
      <c r="M4" s="752"/>
      <c r="N4" s="753"/>
    </row>
    <row r="5" spans="1:16" ht="235.2" customHeight="1" thickBot="1">
      <c r="A5" s="748" t="s">
        <v>409</v>
      </c>
      <c r="B5" s="749"/>
      <c r="C5" s="749"/>
      <c r="D5" s="749"/>
      <c r="E5" s="749"/>
      <c r="F5" s="749"/>
      <c r="G5" s="749"/>
      <c r="H5" s="749"/>
      <c r="I5" s="749"/>
      <c r="J5" s="749"/>
      <c r="K5" s="749"/>
      <c r="L5" s="749"/>
      <c r="M5" s="749"/>
      <c r="N5" s="750"/>
    </row>
    <row r="6" spans="1:16" ht="54.6" customHeight="1" thickBot="1">
      <c r="A6" s="718" t="s">
        <v>410</v>
      </c>
      <c r="B6" s="719"/>
      <c r="C6" s="719"/>
      <c r="D6" s="719"/>
      <c r="E6" s="719"/>
      <c r="F6" s="719"/>
      <c r="G6" s="719"/>
      <c r="H6" s="719"/>
      <c r="I6" s="719"/>
      <c r="J6" s="719"/>
      <c r="K6" s="719"/>
      <c r="L6" s="719"/>
      <c r="M6" s="719"/>
      <c r="N6" s="720"/>
    </row>
    <row r="7" spans="1:16" ht="323.39999999999998" customHeight="1" thickBot="1">
      <c r="A7" s="721" t="s">
        <v>411</v>
      </c>
      <c r="B7" s="722"/>
      <c r="C7" s="722"/>
      <c r="D7" s="722"/>
      <c r="E7" s="722"/>
      <c r="F7" s="722"/>
      <c r="G7" s="722"/>
      <c r="H7" s="722"/>
      <c r="I7" s="722"/>
      <c r="J7" s="722"/>
      <c r="K7" s="722"/>
      <c r="L7" s="722"/>
      <c r="M7" s="722"/>
      <c r="N7" s="723"/>
      <c r="O7" s="44" t="s">
        <v>192</v>
      </c>
    </row>
    <row r="8" spans="1:16" ht="50.4" customHeight="1" thickBot="1">
      <c r="A8" s="727" t="s">
        <v>412</v>
      </c>
      <c r="B8" s="728"/>
      <c r="C8" s="728"/>
      <c r="D8" s="728"/>
      <c r="E8" s="728"/>
      <c r="F8" s="728"/>
      <c r="G8" s="728"/>
      <c r="H8" s="728"/>
      <c r="I8" s="728"/>
      <c r="J8" s="728"/>
      <c r="K8" s="728"/>
      <c r="L8" s="728"/>
      <c r="M8" s="728"/>
      <c r="N8" s="729"/>
      <c r="O8" s="47"/>
    </row>
    <row r="9" spans="1:16" ht="127.8" customHeight="1" thickBot="1">
      <c r="A9" s="730" t="s">
        <v>413</v>
      </c>
      <c r="B9" s="731"/>
      <c r="C9" s="731"/>
      <c r="D9" s="731"/>
      <c r="E9" s="731"/>
      <c r="F9" s="731"/>
      <c r="G9" s="731"/>
      <c r="H9" s="731"/>
      <c r="I9" s="731"/>
      <c r="J9" s="731"/>
      <c r="K9" s="731"/>
      <c r="L9" s="731"/>
      <c r="M9" s="731"/>
      <c r="N9" s="732"/>
      <c r="O9" s="47"/>
    </row>
    <row r="10" spans="1:16" s="106" customFormat="1" ht="49.2" hidden="1" customHeight="1">
      <c r="A10" s="733"/>
      <c r="B10" s="734"/>
      <c r="C10" s="734"/>
      <c r="D10" s="734"/>
      <c r="E10" s="734"/>
      <c r="F10" s="734"/>
      <c r="G10" s="734"/>
      <c r="H10" s="734"/>
      <c r="I10" s="734"/>
      <c r="J10" s="734"/>
      <c r="K10" s="734"/>
      <c r="L10" s="734"/>
      <c r="M10" s="734"/>
      <c r="N10" s="735"/>
      <c r="O10" s="280"/>
    </row>
    <row r="11" spans="1:16" s="106" customFormat="1" ht="393" hidden="1" customHeight="1" thickBot="1">
      <c r="A11" s="736"/>
      <c r="B11" s="737"/>
      <c r="C11" s="737"/>
      <c r="D11" s="737"/>
      <c r="E11" s="737"/>
      <c r="F11" s="737"/>
      <c r="G11" s="737"/>
      <c r="H11" s="737"/>
      <c r="I11" s="737"/>
      <c r="J11" s="737"/>
      <c r="K11" s="737"/>
      <c r="L11" s="737"/>
      <c r="M11" s="737"/>
      <c r="N11" s="738"/>
      <c r="O11" s="280"/>
    </row>
    <row r="12" spans="1:16" ht="39.6" customHeight="1">
      <c r="A12" s="726" t="s">
        <v>28</v>
      </c>
      <c r="B12" s="726"/>
      <c r="C12" s="726"/>
      <c r="D12" s="726"/>
      <c r="E12" s="726"/>
      <c r="F12" s="726"/>
      <c r="G12" s="726"/>
      <c r="H12" s="726"/>
      <c r="I12" s="726"/>
      <c r="J12" s="726"/>
      <c r="K12" s="726"/>
      <c r="L12" s="726"/>
      <c r="M12" s="726"/>
      <c r="N12" s="726"/>
    </row>
    <row r="13" spans="1:16" ht="34.799999999999997" customHeight="1">
      <c r="A13" s="724" t="s">
        <v>27</v>
      </c>
      <c r="B13" s="725"/>
      <c r="C13" s="725"/>
      <c r="D13" s="725"/>
      <c r="E13" s="725"/>
      <c r="F13" s="725"/>
      <c r="G13" s="725"/>
      <c r="H13" s="725"/>
      <c r="I13" s="725"/>
      <c r="J13" s="725"/>
      <c r="K13" s="725"/>
      <c r="L13" s="725"/>
      <c r="M13" s="725"/>
      <c r="N13" s="725"/>
    </row>
    <row r="14" spans="1:16" ht="18.600000000000001" customHeight="1"/>
    <row r="15" spans="1:16" ht="18.600000000000001" customHeight="1"/>
    <row r="16" spans="1:16" ht="18.600000000000001" customHeight="1"/>
    <row r="17" ht="18.600000000000001" customHeight="1"/>
    <row r="18" ht="18.600000000000001" customHeight="1"/>
    <row r="19" ht="18.600000000000001" customHeight="1"/>
    <row r="20" ht="18.600000000000001" customHeight="1"/>
    <row r="21" ht="18.600000000000001" customHeight="1"/>
    <row r="22" ht="18.600000000000001" customHeight="1"/>
    <row r="23" ht="18.600000000000001" customHeight="1"/>
    <row r="24" ht="18.600000000000001" customHeight="1"/>
    <row r="25" ht="18.600000000000001" customHeight="1"/>
    <row r="26" ht="18.600000000000001" customHeight="1"/>
    <row r="27" ht="18.600000000000001" customHeight="1"/>
    <row r="28" ht="18.600000000000001" customHeight="1"/>
    <row r="29" ht="18.600000000000001" customHeight="1"/>
    <row r="30" ht="18.600000000000001" customHeight="1"/>
    <row r="31" ht="18.600000000000001" customHeight="1"/>
    <row r="32" ht="18.600000000000001" customHeight="1"/>
    <row r="33" ht="18.600000000000001" customHeight="1"/>
    <row r="34" ht="18.600000000000001" customHeight="1"/>
    <row r="35" ht="18.600000000000001" customHeight="1"/>
    <row r="36" ht="18.600000000000001" customHeight="1"/>
    <row r="37" ht="18.600000000000001" customHeight="1"/>
    <row r="38" ht="18.600000000000001" customHeight="1"/>
    <row r="39" ht="18.600000000000001" customHeight="1"/>
    <row r="40" ht="18.600000000000001" customHeight="1"/>
    <row r="41" ht="18.600000000000001" customHeight="1"/>
    <row r="42" ht="18.600000000000001" customHeight="1"/>
    <row r="43" ht="18.600000000000001" customHeight="1"/>
    <row r="44" ht="18.600000000000001" customHeight="1"/>
    <row r="45" ht="18.600000000000001" customHeight="1"/>
    <row r="46" ht="18.600000000000001" customHeight="1"/>
    <row r="47" ht="18.600000000000001" customHeight="1"/>
    <row r="48"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sheetData>
  <mergeCells count="13">
    <mergeCell ref="A1:N1"/>
    <mergeCell ref="A2:N2"/>
    <mergeCell ref="A3:N3"/>
    <mergeCell ref="A5:N5"/>
    <mergeCell ref="A4:N4"/>
    <mergeCell ref="A6:N6"/>
    <mergeCell ref="A7:N7"/>
    <mergeCell ref="A13:N13"/>
    <mergeCell ref="A12:N12"/>
    <mergeCell ref="A8:N8"/>
    <mergeCell ref="A9:N9"/>
    <mergeCell ref="A10:N10"/>
    <mergeCell ref="A11:N11"/>
  </mergeCells>
  <phoneticPr fontId="16"/>
  <pageMargins left="0.7" right="0.7" top="0.75" bottom="0.75" header="0.3" footer="0.3"/>
  <pageSetup paperSize="9" scale="59" orientation="portrait" horizontalDpi="300" verticalDpi="300" r:id="rId1"/>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C43"/>
  <sheetViews>
    <sheetView view="pageBreakPreview" zoomScaleNormal="75" zoomScaleSheetLayoutView="100" workbookViewId="0">
      <selection activeCell="A3" sqref="A3"/>
    </sheetView>
  </sheetViews>
  <sheetFormatPr defaultColWidth="9" defaultRowHeight="14.4"/>
  <cols>
    <col min="1" max="1" width="216.77734375" style="5" customWidth="1"/>
    <col min="2" max="2" width="33.109375" style="3" hidden="1" customWidth="1"/>
    <col min="3" max="3" width="23.109375" style="4" hidden="1" customWidth="1"/>
    <col min="4" max="16384" width="9" style="1"/>
  </cols>
  <sheetData>
    <row r="1" spans="1:3" s="42" customFormat="1" ht="46.2" customHeight="1" thickBot="1">
      <c r="A1" s="129" t="s">
        <v>240</v>
      </c>
      <c r="B1" s="45" t="s">
        <v>0</v>
      </c>
      <c r="C1" s="46" t="s">
        <v>2</v>
      </c>
    </row>
    <row r="2" spans="1:3" ht="40.799999999999997" customHeight="1">
      <c r="A2" s="307" t="s">
        <v>414</v>
      </c>
      <c r="B2" s="2"/>
      <c r="C2" s="754"/>
    </row>
    <row r="3" spans="1:3" ht="298.8" customHeight="1">
      <c r="A3" s="481" t="s">
        <v>415</v>
      </c>
      <c r="B3" s="48"/>
      <c r="C3" s="755"/>
    </row>
    <row r="4" spans="1:3" ht="34.799999999999997" customHeight="1" thickBot="1">
      <c r="A4" s="120" t="s">
        <v>416</v>
      </c>
      <c r="B4" s="1"/>
      <c r="C4" s="1"/>
    </row>
    <row r="5" spans="1:3" ht="41.4" customHeight="1">
      <c r="A5" s="507" t="s">
        <v>417</v>
      </c>
      <c r="B5" s="2"/>
      <c r="C5" s="754"/>
    </row>
    <row r="6" spans="1:3" ht="249" customHeight="1">
      <c r="A6" s="401" t="s">
        <v>418</v>
      </c>
      <c r="B6" s="48"/>
      <c r="C6" s="755"/>
    </row>
    <row r="7" spans="1:3" ht="34.799999999999997" customHeight="1">
      <c r="A7" s="299" t="s">
        <v>419</v>
      </c>
      <c r="B7" s="1"/>
      <c r="C7" s="1"/>
    </row>
    <row r="8" spans="1:3" ht="43.2" customHeight="1">
      <c r="A8" s="402" t="s">
        <v>420</v>
      </c>
      <c r="B8" s="157"/>
      <c r="C8" s="754"/>
    </row>
    <row r="9" spans="1:3" ht="126" customHeight="1" thickBot="1">
      <c r="A9" s="443" t="s">
        <v>421</v>
      </c>
      <c r="B9" s="158"/>
      <c r="C9" s="755"/>
    </row>
    <row r="10" spans="1:3" ht="35.4" customHeight="1">
      <c r="A10" s="359" t="s">
        <v>422</v>
      </c>
      <c r="B10" s="1"/>
      <c r="C10" s="1"/>
    </row>
    <row r="11" spans="1:3" s="362" customFormat="1" ht="42.6" hidden="1" customHeight="1">
      <c r="A11" s="360"/>
      <c r="B11" s="361"/>
      <c r="C11" s="361"/>
    </row>
    <row r="12" spans="1:3" ht="187.2" hidden="1" customHeight="1" thickBot="1">
      <c r="A12" s="403"/>
      <c r="B12" s="363"/>
      <c r="C12" s="363"/>
    </row>
    <row r="13" spans="1:3" s="365" customFormat="1" ht="34.200000000000003" hidden="1" customHeight="1">
      <c r="A13" s="364"/>
    </row>
    <row r="14" spans="1:3" s="362" customFormat="1" ht="42.6" hidden="1" customHeight="1">
      <c r="A14" s="360"/>
      <c r="B14" s="361"/>
      <c r="C14" s="361"/>
    </row>
    <row r="15" spans="1:3" ht="222" hidden="1" customHeight="1" thickBot="1">
      <c r="A15" s="478"/>
      <c r="B15" s="363"/>
      <c r="C15" s="363"/>
    </row>
    <row r="16" spans="1:3" ht="33.6" hidden="1" customHeight="1">
      <c r="A16" s="367"/>
      <c r="B16" s="366"/>
      <c r="C16" s="366"/>
    </row>
    <row r="17" spans="1:3" ht="33.6" hidden="1" customHeight="1">
      <c r="A17" s="404"/>
      <c r="B17" s="366"/>
      <c r="C17" s="366"/>
    </row>
    <row r="18" spans="1:3" s="365" customFormat="1" ht="126.6" hidden="1" customHeight="1">
      <c r="A18" s="406"/>
    </row>
    <row r="19" spans="1:3" ht="29.4" customHeight="1">
      <c r="A19" s="405"/>
      <c r="B19" s="1"/>
      <c r="C19" s="1"/>
    </row>
    <row r="20" spans="1:3" ht="29.4" customHeight="1">
      <c r="A20" s="405"/>
      <c r="B20" s="1"/>
      <c r="C20" s="1"/>
    </row>
    <row r="21" spans="1:3" ht="39" customHeight="1">
      <c r="A21" s="1" t="s">
        <v>156</v>
      </c>
      <c r="B21" s="1"/>
      <c r="C21" s="1"/>
    </row>
    <row r="22" spans="1:3" ht="32.25" customHeight="1">
      <c r="A22" s="1" t="s">
        <v>157</v>
      </c>
      <c r="B22" s="1"/>
      <c r="C22" s="1"/>
    </row>
    <row r="23" spans="1:3" ht="36.75" customHeight="1"/>
    <row r="24" spans="1:3" ht="33" customHeight="1"/>
    <row r="25" spans="1:3" ht="36.75" customHeight="1"/>
    <row r="26" spans="1:3" ht="36.75" customHeight="1"/>
    <row r="27" spans="1:3" ht="25.5" customHeight="1"/>
    <row r="28" spans="1:3" ht="32.25" customHeight="1"/>
    <row r="29" spans="1:3" ht="30.75" customHeight="1"/>
    <row r="30" spans="1:3" ht="42.75" customHeight="1"/>
    <row r="31" spans="1:3" ht="43.5" customHeight="1"/>
    <row r="32" spans="1:3" ht="27.75" customHeight="1"/>
    <row r="33" ht="30.75" customHeight="1"/>
    <row r="34" ht="29.25" customHeight="1"/>
    <row r="35" ht="27" customHeight="1"/>
    <row r="36" ht="27" customHeight="1"/>
    <row r="37" ht="27" customHeight="1"/>
    <row r="38" ht="27" customHeight="1"/>
    <row r="39" ht="27" customHeight="1"/>
    <row r="40" ht="27" customHeight="1"/>
    <row r="41" ht="27" customHeight="1"/>
    <row r="42" ht="27" customHeight="1"/>
    <row r="43" ht="27" customHeight="1"/>
  </sheetData>
  <mergeCells count="3">
    <mergeCell ref="C2:C3"/>
    <mergeCell ref="C5:C6"/>
    <mergeCell ref="C8:C9"/>
  </mergeCells>
  <phoneticPr fontId="16"/>
  <hyperlinks>
    <hyperlink ref="A4" r:id="rId1" xr:uid="{920DF65D-EE52-49CE-9AF3-DDA042FA519D}"/>
    <hyperlink ref="A7" r:id="rId2" xr:uid="{6478342F-1F28-46DA-8CC4-D342919A0C14}"/>
    <hyperlink ref="A10" r:id="rId3" xr:uid="{55449EAD-C8A5-4F0D-9349-418E8A9C0A3A}"/>
  </hyperlinks>
  <pageMargins left="0" right="0" top="0.19685039370078741" bottom="0.39370078740157483" header="0" footer="0.19685039370078741"/>
  <pageSetup paperSize="9" scale="66" orientation="portrait" r:id="rId4"/>
  <headerFooter alignWithMargins="0"/>
  <rowBreaks count="1" manualBreakCount="1">
    <brk id="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177C5-1616-4CA5-A211-6B1BE283E847}">
  <dimension ref="A1:AE58"/>
  <sheetViews>
    <sheetView view="pageBreakPreview" zoomScaleNormal="100" zoomScaleSheetLayoutView="100" workbookViewId="0">
      <selection activeCell="U11" sqref="U11"/>
    </sheetView>
  </sheetViews>
  <sheetFormatPr defaultRowHeight="13.2"/>
  <cols>
    <col min="7" max="7" width="8.88671875" customWidth="1"/>
    <col min="8" max="8" width="8.88671875" hidden="1" customWidth="1"/>
    <col min="9" max="9" width="0.77734375" customWidth="1"/>
  </cols>
  <sheetData>
    <row r="1" spans="1:31" ht="24.6" customHeight="1">
      <c r="A1" s="429"/>
      <c r="B1" s="429"/>
      <c r="C1" s="429"/>
      <c r="D1" s="429"/>
      <c r="E1" s="429"/>
      <c r="F1" s="429"/>
      <c r="G1" s="429"/>
      <c r="H1" s="429"/>
      <c r="I1" s="429"/>
      <c r="J1" s="429"/>
      <c r="K1" s="429"/>
      <c r="L1" s="429"/>
      <c r="M1" s="429"/>
      <c r="N1" s="429"/>
      <c r="O1" s="429"/>
      <c r="P1" s="429"/>
      <c r="Q1" s="429"/>
      <c r="R1" s="429"/>
      <c r="S1" s="429"/>
      <c r="T1" s="484"/>
      <c r="U1" s="484"/>
      <c r="V1" s="484"/>
      <c r="W1" s="484"/>
      <c r="X1" s="484"/>
      <c r="Y1" s="484"/>
      <c r="Z1" s="484"/>
      <c r="AA1" s="484"/>
      <c r="AB1" s="484"/>
      <c r="AC1" s="484"/>
      <c r="AD1" s="484"/>
      <c r="AE1" s="484"/>
    </row>
    <row r="2" spans="1:31" ht="24.6" customHeight="1">
      <c r="A2" s="430"/>
      <c r="B2" s="431"/>
      <c r="C2" s="432"/>
      <c r="D2" s="432"/>
      <c r="E2" s="432"/>
      <c r="F2" s="432"/>
      <c r="G2" s="432"/>
      <c r="H2" s="432"/>
      <c r="I2" s="432"/>
      <c r="J2" s="432"/>
      <c r="K2" s="432"/>
      <c r="L2" s="432"/>
      <c r="M2" s="432"/>
      <c r="N2" s="432"/>
      <c r="O2" s="433"/>
      <c r="P2" s="429"/>
      <c r="Q2" s="429"/>
      <c r="R2" s="429"/>
      <c r="S2" s="429"/>
      <c r="T2" s="484"/>
      <c r="U2" s="484"/>
      <c r="V2" s="484"/>
      <c r="W2" s="484"/>
      <c r="X2" s="484"/>
      <c r="Y2" s="484"/>
      <c r="Z2" s="484"/>
      <c r="AA2" s="484"/>
      <c r="AB2" s="484"/>
      <c r="AC2" s="484"/>
      <c r="AD2" s="484"/>
      <c r="AE2" s="484"/>
    </row>
    <row r="3" spans="1:31" ht="24.6" customHeight="1">
      <c r="A3" s="429"/>
      <c r="B3" s="434"/>
      <c r="C3" s="435"/>
      <c r="D3" s="435"/>
      <c r="E3" s="435"/>
      <c r="F3" s="435"/>
      <c r="G3" s="435"/>
      <c r="H3" s="435"/>
      <c r="I3" s="435"/>
      <c r="J3" s="435"/>
      <c r="K3" s="435"/>
      <c r="L3" s="436"/>
      <c r="M3" s="436"/>
      <c r="N3" s="436"/>
      <c r="O3" s="436"/>
      <c r="P3" s="429"/>
      <c r="Q3" s="429"/>
      <c r="R3" s="429"/>
      <c r="S3" s="429"/>
      <c r="T3" s="484"/>
      <c r="U3" s="484"/>
      <c r="V3" s="484"/>
      <c r="W3" s="484"/>
      <c r="X3" s="484"/>
      <c r="Y3" s="484"/>
      <c r="Z3" s="484"/>
      <c r="AA3" s="484"/>
      <c r="AB3" s="484"/>
      <c r="AC3" s="484"/>
      <c r="AD3" s="484"/>
      <c r="AE3" s="484"/>
    </row>
    <row r="4" spans="1:31" ht="7.2" customHeight="1">
      <c r="A4" s="429"/>
      <c r="B4" s="434"/>
      <c r="C4" s="429"/>
      <c r="D4" s="429"/>
      <c r="E4" s="429"/>
      <c r="F4" s="429"/>
      <c r="G4" s="437"/>
      <c r="H4" s="437"/>
      <c r="I4" s="437"/>
      <c r="J4" s="437"/>
      <c r="K4" s="437"/>
      <c r="L4" s="437"/>
      <c r="M4" s="437"/>
      <c r="N4" s="437"/>
      <c r="O4" s="437"/>
      <c r="P4" s="429"/>
      <c r="Q4" s="429"/>
      <c r="R4" s="429"/>
      <c r="S4" s="429"/>
      <c r="T4" s="484"/>
      <c r="U4" s="484"/>
      <c r="V4" s="484"/>
      <c r="W4" s="484"/>
      <c r="X4" s="484"/>
      <c r="Y4" s="484"/>
      <c r="Z4" s="484"/>
      <c r="AA4" s="484"/>
      <c r="AB4" s="484"/>
      <c r="AC4" s="484"/>
      <c r="AD4" s="484"/>
      <c r="AE4" s="484"/>
    </row>
    <row r="5" spans="1:31" ht="24.6" customHeight="1">
      <c r="A5" s="429"/>
      <c r="B5" s="438"/>
      <c r="C5" s="439"/>
      <c r="D5" s="439"/>
      <c r="E5" s="439"/>
      <c r="F5" s="439"/>
      <c r="G5" s="439"/>
      <c r="H5" s="439"/>
      <c r="I5" s="439"/>
      <c r="J5" s="439"/>
      <c r="K5" s="439"/>
      <c r="L5" s="439"/>
      <c r="M5" s="439"/>
      <c r="N5" s="439"/>
      <c r="O5" s="439"/>
      <c r="P5" s="429"/>
      <c r="Q5" s="429"/>
      <c r="R5" s="429"/>
      <c r="S5" s="429"/>
      <c r="T5" s="484"/>
      <c r="U5" s="484"/>
      <c r="V5" s="484"/>
      <c r="W5" s="484"/>
      <c r="X5" s="484"/>
      <c r="Y5" s="484"/>
      <c r="Z5" s="484"/>
      <c r="AA5" s="484"/>
      <c r="AB5" s="484"/>
      <c r="AC5" s="484"/>
      <c r="AD5" s="484"/>
      <c r="AE5" s="484"/>
    </row>
    <row r="6" spans="1:31" ht="13.2" customHeight="1">
      <c r="A6" s="429"/>
      <c r="B6" s="429"/>
      <c r="C6" s="429"/>
      <c r="D6" s="429"/>
      <c r="E6" s="429"/>
      <c r="F6" s="429"/>
      <c r="G6" s="437"/>
      <c r="H6" s="437"/>
      <c r="I6" s="437"/>
      <c r="J6" s="437"/>
      <c r="K6" s="437"/>
      <c r="L6" s="437"/>
      <c r="M6" s="437"/>
      <c r="N6" s="437"/>
      <c r="O6" s="437"/>
      <c r="P6" s="429"/>
      <c r="Q6" s="429"/>
      <c r="R6" s="429"/>
      <c r="S6" s="429"/>
      <c r="T6" s="484"/>
      <c r="U6" s="484"/>
      <c r="V6" s="484"/>
      <c r="W6" s="484"/>
      <c r="X6" s="484"/>
      <c r="Y6" s="484"/>
      <c r="Z6" s="484"/>
      <c r="AA6" s="484"/>
      <c r="AB6" s="484"/>
      <c r="AC6" s="484"/>
      <c r="AD6" s="484"/>
      <c r="AE6" s="484"/>
    </row>
    <row r="7" spans="1:31" ht="13.2" customHeight="1">
      <c r="A7" s="429"/>
      <c r="B7" s="429"/>
      <c r="C7" s="429"/>
      <c r="D7" s="429"/>
      <c r="E7" s="429"/>
      <c r="F7" s="429"/>
      <c r="G7" s="437"/>
      <c r="H7" s="437"/>
      <c r="I7" s="437"/>
      <c r="J7" s="437"/>
      <c r="K7" s="437"/>
      <c r="L7" s="437"/>
      <c r="M7" s="437"/>
      <c r="N7" s="437"/>
      <c r="O7" s="437"/>
      <c r="P7" s="429"/>
      <c r="Q7" s="429"/>
      <c r="R7" s="429"/>
      <c r="S7" s="429"/>
      <c r="T7" s="484"/>
      <c r="U7" s="484"/>
      <c r="V7" s="484"/>
      <c r="W7" s="484"/>
      <c r="X7" s="484"/>
      <c r="Y7" s="484"/>
      <c r="Z7" s="484"/>
      <c r="AA7" s="484"/>
      <c r="AB7" s="484"/>
      <c r="AC7" s="484"/>
      <c r="AD7" s="484"/>
      <c r="AE7" s="484"/>
    </row>
    <row r="8" spans="1:31" ht="13.2" customHeight="1">
      <c r="A8" s="429"/>
      <c r="B8" s="429"/>
      <c r="C8" s="429"/>
      <c r="D8" s="429"/>
      <c r="E8" s="429"/>
      <c r="F8" s="429"/>
      <c r="G8" s="437"/>
      <c r="H8" s="437"/>
      <c r="I8" s="437"/>
      <c r="J8" s="437"/>
      <c r="K8" s="437"/>
      <c r="L8" s="437"/>
      <c r="M8" s="437"/>
      <c r="N8" s="437"/>
      <c r="O8" s="437"/>
      <c r="P8" s="437"/>
      <c r="Q8" s="437"/>
      <c r="R8" s="437"/>
      <c r="S8" s="437"/>
      <c r="T8" s="485"/>
      <c r="U8" s="484"/>
      <c r="V8" s="484"/>
      <c r="W8" s="484"/>
      <c r="X8" s="484"/>
      <c r="Y8" s="484"/>
      <c r="Z8" s="484"/>
      <c r="AA8" s="484"/>
      <c r="AB8" s="484"/>
      <c r="AC8" s="484"/>
      <c r="AD8" s="484"/>
      <c r="AE8" s="484"/>
    </row>
    <row r="9" spans="1:31" ht="13.2" customHeight="1">
      <c r="A9" s="429"/>
      <c r="B9" s="429"/>
      <c r="C9" s="429"/>
      <c r="D9" s="429"/>
      <c r="E9" s="429"/>
      <c r="F9" s="429"/>
      <c r="G9" s="437"/>
      <c r="H9" s="437"/>
      <c r="I9" s="437"/>
      <c r="J9" s="437"/>
      <c r="K9" s="437"/>
      <c r="L9" s="437"/>
      <c r="M9" s="437"/>
      <c r="N9" s="437"/>
      <c r="O9" s="437"/>
      <c r="P9" s="437"/>
      <c r="Q9" s="437"/>
      <c r="R9" s="437"/>
      <c r="S9" s="437"/>
      <c r="T9" s="485"/>
      <c r="U9" s="484"/>
      <c r="V9" s="484"/>
      <c r="W9" s="484"/>
      <c r="X9" s="484"/>
      <c r="Y9" s="484"/>
      <c r="Z9" s="484"/>
      <c r="AA9" s="484"/>
      <c r="AB9" s="484"/>
      <c r="AC9" s="484"/>
      <c r="AD9" s="484"/>
      <c r="AE9" s="484"/>
    </row>
    <row r="10" spans="1:31">
      <c r="A10" s="429"/>
      <c r="B10" s="429"/>
      <c r="C10" s="429"/>
      <c r="D10" s="429"/>
      <c r="E10" s="429"/>
      <c r="F10" s="429"/>
      <c r="G10" s="429"/>
      <c r="H10" s="429"/>
      <c r="I10" s="429"/>
      <c r="J10" s="429"/>
      <c r="K10" s="429"/>
      <c r="L10" s="429"/>
      <c r="M10" s="429"/>
      <c r="N10" s="429"/>
      <c r="O10" s="429"/>
      <c r="P10" s="429"/>
      <c r="Q10" s="429"/>
      <c r="R10" s="429"/>
      <c r="S10" s="429"/>
      <c r="T10" s="484"/>
      <c r="U10" s="484"/>
      <c r="V10" s="484"/>
      <c r="W10" s="484"/>
      <c r="X10" s="484"/>
      <c r="Y10" s="484"/>
      <c r="Z10" s="484"/>
      <c r="AA10" s="484"/>
      <c r="AB10" s="484"/>
      <c r="AC10" s="484"/>
      <c r="AD10" s="484"/>
      <c r="AE10" s="484"/>
    </row>
    <row r="11" spans="1:31" ht="21" customHeight="1">
      <c r="A11" s="429"/>
      <c r="B11" s="429"/>
      <c r="C11" s="429"/>
      <c r="D11" s="429"/>
      <c r="E11" s="429"/>
      <c r="F11" s="429"/>
      <c r="G11" s="429"/>
      <c r="H11" s="429"/>
      <c r="I11" s="429"/>
      <c r="J11" s="429"/>
      <c r="K11" s="429"/>
      <c r="L11" s="429"/>
      <c r="M11" s="429"/>
      <c r="N11" s="429"/>
      <c r="O11" s="429"/>
      <c r="P11" s="429"/>
      <c r="Q11" s="429"/>
      <c r="R11" s="429"/>
      <c r="S11" s="429"/>
      <c r="T11" s="484"/>
      <c r="U11" s="484"/>
      <c r="V11" s="484"/>
      <c r="W11" s="484"/>
      <c r="X11" s="484"/>
      <c r="Y11" s="484"/>
      <c r="Z11" s="484"/>
      <c r="AA11" s="484"/>
      <c r="AB11" s="484"/>
      <c r="AC11" s="484"/>
      <c r="AD11" s="484"/>
      <c r="AE11" s="484"/>
    </row>
    <row r="12" spans="1:31" ht="13.2" customHeight="1">
      <c r="A12" s="429"/>
      <c r="B12" s="429"/>
      <c r="C12" s="429"/>
      <c r="D12" s="429"/>
      <c r="E12" s="429"/>
      <c r="F12" s="429"/>
      <c r="G12" s="429"/>
      <c r="H12" s="429"/>
      <c r="I12" s="429"/>
      <c r="J12" s="429"/>
      <c r="K12" s="429"/>
      <c r="L12" s="429"/>
      <c r="M12" s="429"/>
      <c r="N12" s="429"/>
      <c r="O12" s="429"/>
      <c r="P12" s="429"/>
      <c r="Q12" s="429"/>
      <c r="R12" s="429"/>
      <c r="S12" s="429"/>
      <c r="T12" s="484"/>
      <c r="U12" s="484"/>
      <c r="V12" s="484"/>
      <c r="W12" s="484"/>
      <c r="X12" s="484"/>
      <c r="Y12" s="484"/>
      <c r="Z12" s="484"/>
      <c r="AA12" s="484"/>
      <c r="AB12" s="484"/>
      <c r="AC12" s="484"/>
      <c r="AD12" s="484"/>
      <c r="AE12" s="484"/>
    </row>
    <row r="13" spans="1:31" ht="13.2" customHeight="1">
      <c r="A13" s="429"/>
      <c r="B13" s="429"/>
      <c r="C13" s="429"/>
      <c r="D13" s="429"/>
      <c r="E13" s="429"/>
      <c r="F13" s="429"/>
      <c r="G13" s="429"/>
      <c r="H13" s="429"/>
      <c r="I13" s="429"/>
      <c r="J13" s="429"/>
      <c r="K13" s="429"/>
      <c r="L13" s="429"/>
      <c r="M13" s="429"/>
      <c r="N13" s="429"/>
      <c r="O13" s="429"/>
      <c r="P13" s="429"/>
      <c r="Q13" s="429"/>
      <c r="R13" s="429"/>
      <c r="S13" s="429"/>
      <c r="T13" s="484"/>
      <c r="U13" s="484"/>
      <c r="V13" s="484"/>
      <c r="W13" s="484"/>
      <c r="X13" s="484"/>
      <c r="Y13" s="484"/>
      <c r="Z13" s="484"/>
      <c r="AA13" s="484"/>
      <c r="AB13" s="484"/>
      <c r="AC13" s="484"/>
      <c r="AD13" s="484"/>
      <c r="AE13" s="484"/>
    </row>
    <row r="14" spans="1:31">
      <c r="A14" s="429"/>
      <c r="B14" s="429"/>
      <c r="C14" s="429"/>
      <c r="D14" s="429"/>
      <c r="E14" s="429"/>
      <c r="F14" s="429"/>
      <c r="G14" s="429"/>
      <c r="H14" s="429"/>
      <c r="I14" s="429"/>
      <c r="J14" s="429"/>
      <c r="K14" s="429"/>
      <c r="L14" s="429"/>
      <c r="M14" s="429"/>
      <c r="N14" s="429"/>
      <c r="O14" s="429"/>
      <c r="P14" s="429"/>
      <c r="Q14" s="429"/>
      <c r="R14" s="429"/>
      <c r="S14" s="429"/>
      <c r="T14" s="484"/>
      <c r="U14" s="484"/>
      <c r="V14" s="484"/>
      <c r="W14" s="484"/>
      <c r="X14" s="484"/>
      <c r="Y14" s="484"/>
      <c r="Z14" s="484"/>
      <c r="AA14" s="484"/>
      <c r="AB14" s="484"/>
      <c r="AC14" s="484"/>
      <c r="AD14" s="484"/>
      <c r="AE14" s="484"/>
    </row>
    <row r="15" spans="1:31">
      <c r="A15" s="429"/>
      <c r="B15" s="429"/>
      <c r="C15" s="429"/>
      <c r="D15" s="429"/>
      <c r="E15" s="429"/>
      <c r="F15" s="429"/>
      <c r="G15" s="429"/>
      <c r="H15" s="429"/>
      <c r="I15" s="429"/>
      <c r="J15" s="429"/>
      <c r="K15" s="429"/>
      <c r="L15" s="429"/>
      <c r="M15" s="429"/>
      <c r="N15" s="429"/>
      <c r="O15" s="429"/>
      <c r="P15" s="429"/>
      <c r="Q15" s="429"/>
      <c r="R15" s="429"/>
      <c r="S15" s="429"/>
      <c r="T15" s="484"/>
      <c r="U15" s="484"/>
      <c r="V15" s="484"/>
      <c r="W15" s="484"/>
      <c r="X15" s="484"/>
      <c r="Y15" s="484"/>
      <c r="Z15" s="484"/>
      <c r="AA15" s="484"/>
      <c r="AB15" s="484"/>
      <c r="AC15" s="484"/>
      <c r="AD15" s="484"/>
      <c r="AE15" s="484"/>
    </row>
    <row r="16" spans="1:31">
      <c r="A16" s="429"/>
      <c r="B16" s="429"/>
      <c r="C16" s="429"/>
      <c r="D16" s="429"/>
      <c r="E16" s="429"/>
      <c r="F16" s="429"/>
      <c r="G16" s="429"/>
      <c r="H16" s="429"/>
      <c r="I16" s="429"/>
      <c r="J16" s="429"/>
      <c r="K16" s="429"/>
      <c r="L16" s="429"/>
      <c r="M16" s="429"/>
      <c r="N16" s="429"/>
      <c r="O16" s="429"/>
      <c r="P16" s="429"/>
      <c r="Q16" s="429"/>
      <c r="R16" s="429"/>
      <c r="S16" s="429"/>
      <c r="T16" s="484"/>
      <c r="U16" s="484"/>
      <c r="V16" s="484"/>
      <c r="W16" s="484"/>
      <c r="X16" s="484"/>
      <c r="Y16" s="484"/>
      <c r="Z16" s="484"/>
      <c r="AA16" s="484"/>
      <c r="AB16" s="484"/>
      <c r="AC16" s="484"/>
      <c r="AD16" s="484"/>
      <c r="AE16" s="484"/>
    </row>
    <row r="17" spans="1:31">
      <c r="A17" s="533"/>
      <c r="B17" s="533"/>
      <c r="C17" s="533"/>
      <c r="D17" s="533"/>
      <c r="E17" s="533"/>
      <c r="F17" s="533"/>
      <c r="G17" s="429"/>
      <c r="H17" s="429"/>
      <c r="I17" s="429"/>
      <c r="J17" s="429"/>
      <c r="K17" s="429"/>
      <c r="L17" s="429"/>
      <c r="M17" s="429"/>
      <c r="N17" s="429"/>
      <c r="O17" s="429"/>
      <c r="P17" s="429"/>
      <c r="Q17" s="429"/>
      <c r="R17" s="429"/>
      <c r="S17" s="429"/>
      <c r="T17" s="484"/>
      <c r="U17" s="484"/>
      <c r="V17" s="484"/>
      <c r="W17" s="484"/>
      <c r="X17" s="484"/>
      <c r="Y17" s="484"/>
      <c r="Z17" s="484"/>
      <c r="AA17" s="484"/>
      <c r="AB17" s="484"/>
      <c r="AC17" s="484"/>
      <c r="AD17" s="484"/>
      <c r="AE17" s="484"/>
    </row>
    <row r="18" spans="1:31">
      <c r="A18" s="533"/>
      <c r="B18" s="533"/>
      <c r="C18" s="533"/>
      <c r="D18" s="533"/>
      <c r="E18" s="533"/>
      <c r="F18" s="533"/>
      <c r="G18" s="429"/>
      <c r="H18" s="429"/>
      <c r="I18" s="429"/>
      <c r="J18" s="429"/>
      <c r="K18" s="429"/>
      <c r="L18" s="429"/>
      <c r="M18" s="429"/>
      <c r="N18" s="429"/>
      <c r="O18" s="429"/>
      <c r="P18" s="429"/>
      <c r="Q18" s="429"/>
      <c r="R18" s="429"/>
      <c r="S18" s="429"/>
      <c r="T18" s="484"/>
      <c r="U18" s="484"/>
      <c r="V18" s="484"/>
      <c r="W18" s="484"/>
      <c r="X18" s="484"/>
      <c r="Y18" s="484"/>
      <c r="Z18" s="484"/>
      <c r="AA18" s="484"/>
      <c r="AB18" s="484"/>
      <c r="AC18" s="484"/>
      <c r="AD18" s="484"/>
      <c r="AE18" s="484"/>
    </row>
    <row r="19" spans="1:31">
      <c r="A19" s="533"/>
      <c r="B19" s="533"/>
      <c r="C19" s="533"/>
      <c r="D19" s="533"/>
      <c r="E19" s="533"/>
      <c r="F19" s="533"/>
      <c r="G19" s="429"/>
      <c r="H19" s="429"/>
      <c r="I19" s="429"/>
      <c r="J19" s="429"/>
      <c r="K19" s="429"/>
      <c r="L19" s="429"/>
      <c r="M19" s="429"/>
      <c r="N19" s="429"/>
      <c r="O19" s="429"/>
      <c r="P19" s="429"/>
      <c r="Q19" s="429"/>
      <c r="R19" s="429"/>
      <c r="S19" s="429"/>
      <c r="T19" s="484"/>
      <c r="U19" s="484"/>
      <c r="V19" s="484"/>
      <c r="W19" s="484"/>
      <c r="X19" s="484"/>
      <c r="Y19" s="484"/>
      <c r="Z19" s="484"/>
      <c r="AA19" s="484"/>
      <c r="AB19" s="484"/>
      <c r="AC19" s="484"/>
      <c r="AD19" s="484"/>
      <c r="AE19" s="484"/>
    </row>
    <row r="20" spans="1:31">
      <c r="A20" s="533"/>
      <c r="B20" s="533"/>
      <c r="C20" s="533"/>
      <c r="D20" s="533"/>
      <c r="E20" s="533"/>
      <c r="F20" s="533"/>
      <c r="G20" s="429"/>
      <c r="H20" s="429"/>
      <c r="I20" s="429"/>
      <c r="J20" s="429"/>
      <c r="K20" s="429"/>
      <c r="L20" s="429"/>
      <c r="M20" s="429"/>
      <c r="N20" s="429"/>
      <c r="O20" s="429"/>
      <c r="P20" s="429"/>
      <c r="Q20" s="429"/>
      <c r="R20" s="429"/>
      <c r="S20" s="429"/>
      <c r="T20" s="484"/>
      <c r="U20" s="484"/>
      <c r="V20" s="484"/>
      <c r="W20" s="484"/>
      <c r="X20" s="484"/>
      <c r="Y20" s="484"/>
      <c r="Z20" s="484"/>
      <c r="AA20" s="484"/>
      <c r="AB20" s="484"/>
      <c r="AC20" s="484"/>
      <c r="AD20" s="484"/>
      <c r="AE20" s="484"/>
    </row>
    <row r="21" spans="1:31">
      <c r="A21" s="533"/>
      <c r="B21" s="533"/>
      <c r="C21" s="533"/>
      <c r="D21" s="533"/>
      <c r="E21" s="533"/>
      <c r="F21" s="533"/>
      <c r="G21" s="429"/>
      <c r="H21" s="429"/>
      <c r="I21" s="429"/>
      <c r="J21" s="429"/>
      <c r="K21" s="429"/>
      <c r="L21" s="429"/>
      <c r="M21" s="429"/>
      <c r="N21" s="429"/>
      <c r="O21" s="429"/>
      <c r="P21" s="429"/>
      <c r="Q21" s="429"/>
      <c r="R21" s="429"/>
      <c r="S21" s="429"/>
      <c r="T21" s="484"/>
      <c r="U21" s="484"/>
      <c r="V21" s="484"/>
      <c r="W21" s="484"/>
      <c r="X21" s="484"/>
      <c r="Y21" s="484"/>
      <c r="Z21" s="484"/>
      <c r="AA21" s="484"/>
      <c r="AB21" s="484"/>
      <c r="AC21" s="484"/>
      <c r="AD21" s="484"/>
      <c r="AE21" s="484"/>
    </row>
    <row r="22" spans="1:31">
      <c r="A22" s="533"/>
      <c r="B22" s="533"/>
      <c r="C22" s="533"/>
      <c r="D22" s="533"/>
      <c r="E22" s="533"/>
      <c r="F22" s="533"/>
      <c r="G22" s="429"/>
      <c r="H22" s="429"/>
      <c r="I22" s="429"/>
      <c r="J22" s="429"/>
      <c r="K22" s="429"/>
      <c r="L22" s="429"/>
      <c r="M22" s="429"/>
      <c r="N22" s="429"/>
      <c r="O22" s="429"/>
      <c r="P22" s="429"/>
      <c r="Q22" s="429"/>
      <c r="R22" s="429"/>
      <c r="S22" s="429"/>
      <c r="T22" s="484"/>
      <c r="U22" s="484"/>
      <c r="V22" s="484"/>
      <c r="W22" s="484"/>
      <c r="X22" s="484"/>
      <c r="Y22" s="484"/>
      <c r="Z22" s="484"/>
      <c r="AA22" s="484"/>
      <c r="AB22" s="484"/>
      <c r="AC22" s="484"/>
      <c r="AD22" s="484"/>
      <c r="AE22" s="484"/>
    </row>
    <row r="23" spans="1:31">
      <c r="A23" s="533"/>
      <c r="B23" s="533"/>
      <c r="C23" s="533"/>
      <c r="D23" s="533"/>
      <c r="E23" s="533"/>
      <c r="F23" s="533"/>
      <c r="G23" s="429"/>
      <c r="H23" s="429"/>
      <c r="I23" s="429"/>
      <c r="J23" s="429"/>
      <c r="K23" s="429"/>
      <c r="L23" s="429"/>
      <c r="M23" s="429"/>
      <c r="N23" s="429"/>
      <c r="O23" s="429"/>
      <c r="P23" s="429"/>
      <c r="Q23" s="429"/>
      <c r="R23" s="429"/>
      <c r="S23" s="429"/>
      <c r="T23" s="484"/>
      <c r="U23" s="484"/>
      <c r="V23" s="484"/>
      <c r="W23" s="484"/>
      <c r="X23" s="484"/>
      <c r="Y23" s="484"/>
      <c r="Z23" s="484"/>
      <c r="AA23" s="484"/>
      <c r="AB23" s="484"/>
      <c r="AC23" s="484"/>
      <c r="AD23" s="484"/>
      <c r="AE23" s="484"/>
    </row>
    <row r="24" spans="1:31">
      <c r="A24" s="533"/>
      <c r="B24" s="533"/>
      <c r="C24" s="533"/>
      <c r="D24" s="533"/>
      <c r="E24" s="533"/>
      <c r="F24" s="533"/>
      <c r="G24" s="429"/>
      <c r="H24" s="429"/>
      <c r="I24" s="429"/>
      <c r="J24" s="429"/>
      <c r="K24" s="429"/>
      <c r="L24" s="429"/>
      <c r="M24" s="429"/>
      <c r="N24" s="429"/>
      <c r="O24" s="429"/>
      <c r="P24" s="429"/>
      <c r="Q24" s="429"/>
      <c r="R24" s="429"/>
      <c r="S24" s="429"/>
      <c r="T24" s="484"/>
      <c r="U24" s="484"/>
      <c r="V24" s="484"/>
      <c r="W24" s="484"/>
      <c r="X24" s="484"/>
      <c r="Y24" s="484"/>
      <c r="Z24" s="484"/>
      <c r="AA24" s="484"/>
      <c r="AB24" s="484"/>
      <c r="AC24" s="484"/>
      <c r="AD24" s="484"/>
      <c r="AE24" s="484"/>
    </row>
    <row r="25" spans="1:31">
      <c r="A25" s="533"/>
      <c r="B25" s="533"/>
      <c r="C25" s="533"/>
      <c r="D25" s="533"/>
      <c r="E25" s="533"/>
      <c r="F25" s="533"/>
      <c r="G25" s="429"/>
      <c r="H25" s="429"/>
      <c r="I25" s="429"/>
      <c r="J25" s="429"/>
      <c r="K25" s="429"/>
      <c r="L25" s="429"/>
      <c r="M25" s="429"/>
      <c r="N25" s="429"/>
      <c r="O25" s="429"/>
      <c r="P25" s="429"/>
      <c r="Q25" s="429"/>
      <c r="R25" s="429"/>
      <c r="S25" s="429"/>
      <c r="T25" s="484"/>
      <c r="U25" s="484"/>
      <c r="V25" s="484"/>
      <c r="W25" s="484"/>
      <c r="X25" s="484"/>
      <c r="Y25" s="484"/>
      <c r="Z25" s="484"/>
      <c r="AA25" s="484"/>
      <c r="AB25" s="484"/>
      <c r="AC25" s="484"/>
      <c r="AD25" s="484"/>
      <c r="AE25" s="484"/>
    </row>
    <row r="26" spans="1:31">
      <c r="A26" s="533"/>
      <c r="B26" s="533"/>
      <c r="C26" s="533"/>
      <c r="D26" s="533"/>
      <c r="E26" s="533"/>
      <c r="F26" s="533"/>
      <c r="G26" s="429"/>
      <c r="H26" s="429"/>
      <c r="I26" s="429"/>
      <c r="J26" s="429"/>
      <c r="K26" s="429"/>
      <c r="L26" s="429"/>
      <c r="M26" s="429"/>
      <c r="N26" s="429"/>
      <c r="O26" s="429"/>
      <c r="P26" s="429"/>
      <c r="Q26" s="429"/>
      <c r="R26" s="429"/>
      <c r="S26" s="429"/>
      <c r="T26" s="484"/>
      <c r="U26" s="484"/>
      <c r="V26" s="484"/>
      <c r="W26" s="484"/>
      <c r="X26" s="484"/>
      <c r="Y26" s="484"/>
      <c r="Z26" s="484"/>
      <c r="AA26" s="484"/>
      <c r="AB26" s="484"/>
      <c r="AC26" s="484"/>
      <c r="AD26" s="484"/>
      <c r="AE26" s="484"/>
    </row>
    <row r="27" spans="1:31">
      <c r="A27" s="533"/>
      <c r="B27" s="533"/>
      <c r="C27" s="533"/>
      <c r="D27" s="533"/>
      <c r="E27" s="533"/>
      <c r="F27" s="533"/>
      <c r="G27" s="429"/>
      <c r="H27" s="429"/>
      <c r="I27" s="429"/>
      <c r="J27" s="429"/>
      <c r="K27" s="429"/>
      <c r="L27" s="429"/>
      <c r="M27" s="429"/>
      <c r="N27" s="429"/>
      <c r="O27" s="429"/>
      <c r="P27" s="429"/>
      <c r="Q27" s="429"/>
      <c r="R27" s="429"/>
      <c r="S27" s="429"/>
      <c r="T27" s="484"/>
      <c r="U27" s="484"/>
      <c r="V27" s="484"/>
      <c r="W27" s="484"/>
      <c r="X27" s="484"/>
      <c r="Y27" s="484"/>
      <c r="Z27" s="484"/>
      <c r="AA27" s="484"/>
      <c r="AB27" s="484"/>
      <c r="AC27" s="484"/>
      <c r="AD27" s="484"/>
      <c r="AE27" s="484"/>
    </row>
    <row r="28" spans="1:31">
      <c r="A28" s="429"/>
      <c r="B28" s="429"/>
      <c r="C28" s="429"/>
      <c r="D28" s="429"/>
      <c r="E28" s="429"/>
      <c r="F28" s="429"/>
      <c r="G28" s="429"/>
      <c r="H28" s="429"/>
      <c r="I28" s="429"/>
      <c r="J28" s="429"/>
      <c r="K28" s="429"/>
      <c r="L28" s="429"/>
      <c r="M28" s="429"/>
      <c r="N28" s="429"/>
      <c r="O28" s="429"/>
      <c r="P28" s="429"/>
      <c r="Q28" s="429"/>
      <c r="R28" s="429"/>
      <c r="S28" s="429"/>
      <c r="T28" s="484"/>
      <c r="U28" s="484"/>
      <c r="V28" s="484"/>
      <c r="W28" s="484"/>
      <c r="X28" s="484"/>
      <c r="Y28" s="484"/>
      <c r="Z28" s="484"/>
      <c r="AA28" s="484"/>
      <c r="AB28" s="484"/>
      <c r="AC28" s="484"/>
      <c r="AD28" s="484"/>
      <c r="AE28" s="484"/>
    </row>
    <row r="29" spans="1:31" ht="16.2">
      <c r="A29" s="440"/>
      <c r="B29" s="441"/>
      <c r="C29" s="441"/>
      <c r="D29" s="441"/>
      <c r="E29" s="441"/>
      <c r="F29" s="441"/>
      <c r="G29" s="441"/>
      <c r="H29" s="429"/>
      <c r="I29" s="429"/>
      <c r="J29" s="429"/>
      <c r="K29" s="429"/>
      <c r="L29" s="429"/>
      <c r="M29" s="429"/>
      <c r="N29" s="429"/>
      <c r="O29" s="429"/>
      <c r="P29" s="429"/>
      <c r="Q29" s="429"/>
      <c r="R29" s="429"/>
      <c r="S29" s="429"/>
      <c r="T29" s="484"/>
      <c r="U29" s="484"/>
      <c r="V29" s="484"/>
      <c r="W29" s="484"/>
      <c r="X29" s="484"/>
      <c r="Y29" s="484"/>
      <c r="Z29" s="484"/>
      <c r="AA29" s="484"/>
      <c r="AB29" s="484"/>
      <c r="AC29" s="484"/>
      <c r="AD29" s="484"/>
      <c r="AE29" s="484"/>
    </row>
    <row r="30" spans="1:31">
      <c r="A30" s="429"/>
      <c r="B30" s="429"/>
      <c r="C30" s="429"/>
      <c r="D30" s="429"/>
      <c r="E30" s="429"/>
      <c r="F30" s="429"/>
      <c r="G30" s="429"/>
      <c r="H30" s="429"/>
      <c r="I30" s="429"/>
      <c r="J30" s="429"/>
      <c r="K30" s="429"/>
      <c r="L30" s="429"/>
      <c r="M30" s="429"/>
      <c r="N30" s="429"/>
      <c r="O30" s="429"/>
      <c r="P30" s="429"/>
      <c r="Q30" s="429"/>
      <c r="R30" s="429"/>
      <c r="S30" s="429"/>
      <c r="T30" s="484"/>
      <c r="U30" s="484"/>
      <c r="V30" s="484"/>
      <c r="W30" s="484"/>
      <c r="X30" s="484"/>
      <c r="Y30" s="484"/>
      <c r="Z30" s="484"/>
      <c r="AA30" s="484"/>
      <c r="AB30" s="484"/>
      <c r="AC30" s="484"/>
      <c r="AD30" s="484"/>
      <c r="AE30" s="484"/>
    </row>
    <row r="31" spans="1:31">
      <c r="A31" s="429"/>
      <c r="B31" s="429"/>
      <c r="C31" s="429"/>
      <c r="D31" s="429"/>
      <c r="E31" s="429"/>
      <c r="F31" s="429"/>
      <c r="G31" s="429"/>
      <c r="H31" s="429"/>
      <c r="I31" s="429"/>
      <c r="J31" s="429"/>
      <c r="K31" s="429"/>
      <c r="L31" s="429"/>
      <c r="M31" s="429"/>
      <c r="N31" s="429"/>
      <c r="O31" s="429"/>
      <c r="P31" s="429"/>
      <c r="Q31" s="429"/>
      <c r="R31" s="429"/>
      <c r="S31" s="429"/>
      <c r="T31" s="484"/>
      <c r="U31" s="484"/>
      <c r="V31" s="484"/>
      <c r="W31" s="484"/>
      <c r="X31" s="484"/>
      <c r="Y31" s="484"/>
      <c r="Z31" s="484"/>
      <c r="AA31" s="484"/>
      <c r="AB31" s="484"/>
      <c r="AC31" s="484"/>
      <c r="AD31" s="484"/>
      <c r="AE31" s="484"/>
    </row>
    <row r="32" spans="1:31">
      <c r="A32" s="429"/>
      <c r="B32" s="429"/>
      <c r="C32" s="429"/>
      <c r="D32" s="429"/>
      <c r="E32" s="429"/>
      <c r="F32" s="429"/>
      <c r="G32" s="429"/>
      <c r="H32" s="429"/>
      <c r="I32" s="429"/>
      <c r="J32" s="429"/>
      <c r="K32" s="429"/>
      <c r="L32" s="429"/>
      <c r="M32" s="429"/>
      <c r="N32" s="429"/>
      <c r="O32" s="429"/>
      <c r="P32" s="429"/>
      <c r="Q32" s="429"/>
      <c r="R32" s="429"/>
      <c r="S32" s="429"/>
      <c r="T32" s="484"/>
      <c r="U32" s="484"/>
      <c r="V32" s="484"/>
      <c r="W32" s="484"/>
      <c r="X32" s="484"/>
      <c r="Y32" s="484"/>
      <c r="Z32" s="484"/>
      <c r="AA32" s="484"/>
      <c r="AB32" s="484"/>
      <c r="AC32" s="484"/>
      <c r="AD32" s="484"/>
      <c r="AE32" s="484"/>
    </row>
    <row r="33" spans="1:31">
      <c r="A33" s="429"/>
      <c r="B33" s="429"/>
      <c r="C33" s="429"/>
      <c r="D33" s="429"/>
      <c r="E33" s="429"/>
      <c r="F33" s="429"/>
      <c r="G33" s="429"/>
      <c r="H33" s="429"/>
      <c r="I33" s="429"/>
      <c r="J33" s="429"/>
      <c r="K33" s="429"/>
      <c r="L33" s="429"/>
      <c r="M33" s="429"/>
      <c r="N33" s="429"/>
      <c r="O33" s="429"/>
      <c r="P33" s="429"/>
      <c r="Q33" s="429"/>
      <c r="R33" s="429"/>
      <c r="S33" s="429"/>
      <c r="T33" s="484"/>
      <c r="U33" s="484"/>
      <c r="V33" s="484"/>
      <c r="W33" s="484"/>
      <c r="X33" s="484"/>
      <c r="Y33" s="484"/>
      <c r="Z33" s="484"/>
      <c r="AA33" s="484"/>
      <c r="AB33" s="484"/>
      <c r="AC33" s="484"/>
      <c r="AD33" s="484"/>
      <c r="AE33" s="484"/>
    </row>
    <row r="34" spans="1:31">
      <c r="A34" s="429"/>
      <c r="B34" s="429"/>
      <c r="C34" s="429"/>
      <c r="D34" s="429"/>
      <c r="E34" s="429"/>
      <c r="F34" s="429"/>
      <c r="G34" s="429"/>
      <c r="H34" s="429"/>
      <c r="I34" s="429"/>
      <c r="J34" s="429"/>
      <c r="K34" s="429"/>
      <c r="L34" s="429"/>
      <c r="M34" s="429"/>
      <c r="N34" s="429"/>
      <c r="O34" s="429"/>
      <c r="P34" s="429"/>
      <c r="Q34" s="429"/>
      <c r="R34" s="429"/>
      <c r="S34" s="429"/>
      <c r="T34" s="484"/>
      <c r="U34" s="484"/>
      <c r="V34" s="484"/>
      <c r="W34" s="484"/>
      <c r="X34" s="484"/>
      <c r="Y34" s="484"/>
      <c r="Z34" s="484"/>
      <c r="AA34" s="484"/>
      <c r="AB34" s="484"/>
      <c r="AC34" s="484"/>
      <c r="AD34" s="484"/>
      <c r="AE34" s="484"/>
    </row>
    <row r="35" spans="1:31">
      <c r="A35" s="429"/>
      <c r="B35" s="429"/>
      <c r="C35" s="429"/>
      <c r="D35" s="429"/>
      <c r="E35" s="429"/>
      <c r="F35" s="429"/>
      <c r="G35" s="429"/>
      <c r="H35" s="429"/>
      <c r="I35" s="429"/>
      <c r="J35" s="429"/>
      <c r="K35" s="429"/>
      <c r="L35" s="429"/>
      <c r="M35" s="429"/>
      <c r="N35" s="429"/>
      <c r="O35" s="429"/>
      <c r="P35" s="429"/>
      <c r="Q35" s="429"/>
      <c r="R35" s="429"/>
      <c r="S35" s="429"/>
      <c r="T35" s="484"/>
      <c r="U35" s="484"/>
      <c r="V35" s="484"/>
      <c r="W35" s="484"/>
      <c r="X35" s="484"/>
      <c r="Y35" s="484"/>
      <c r="Z35" s="484"/>
      <c r="AA35" s="484"/>
      <c r="AB35" s="484"/>
      <c r="AC35" s="484"/>
      <c r="AD35" s="484"/>
      <c r="AE35" s="484"/>
    </row>
    <row r="36" spans="1:31">
      <c r="A36" s="429"/>
      <c r="B36" s="429"/>
      <c r="C36" s="429"/>
      <c r="D36" s="429"/>
      <c r="E36" s="429"/>
      <c r="F36" s="429"/>
      <c r="G36" s="429"/>
      <c r="H36" s="429"/>
      <c r="I36" s="429"/>
      <c r="J36" s="429"/>
      <c r="K36" s="429"/>
      <c r="L36" s="429"/>
      <c r="M36" s="429"/>
      <c r="N36" s="429"/>
      <c r="O36" s="429"/>
      <c r="P36" s="429"/>
      <c r="Q36" s="429"/>
      <c r="R36" s="429"/>
      <c r="S36" s="429"/>
      <c r="T36" s="429"/>
      <c r="U36" s="429"/>
      <c r="V36" s="429"/>
      <c r="W36" s="429"/>
      <c r="X36" s="429"/>
      <c r="Y36" s="429"/>
      <c r="Z36" s="429"/>
      <c r="AA36" s="429"/>
      <c r="AB36" s="429"/>
      <c r="AC36" s="429"/>
      <c r="AD36" s="429"/>
      <c r="AE36" s="429"/>
    </row>
    <row r="37" spans="1:31">
      <c r="A37" s="429"/>
      <c r="B37" s="429"/>
      <c r="C37" s="429"/>
      <c r="D37" s="429"/>
      <c r="E37" s="429"/>
      <c r="F37" s="429"/>
      <c r="G37" s="429"/>
      <c r="H37" s="429"/>
      <c r="I37" s="429"/>
      <c r="J37" s="429"/>
      <c r="K37" s="429"/>
      <c r="L37" s="429"/>
      <c r="M37" s="429"/>
      <c r="N37" s="429"/>
      <c r="O37" s="429"/>
      <c r="P37" s="429"/>
      <c r="Q37" s="429"/>
      <c r="R37" s="429"/>
      <c r="S37" s="429"/>
      <c r="T37" s="429"/>
    </row>
    <row r="38" spans="1:31">
      <c r="A38" s="429"/>
      <c r="B38" s="429"/>
      <c r="C38" s="429"/>
      <c r="D38" s="429"/>
      <c r="E38" s="429"/>
      <c r="F38" s="429"/>
      <c r="G38" s="429"/>
      <c r="H38" s="429"/>
      <c r="I38" s="429"/>
      <c r="J38" s="429"/>
      <c r="K38" s="429"/>
      <c r="L38" s="429"/>
      <c r="M38" s="429"/>
      <c r="N38" s="429"/>
      <c r="O38" s="429"/>
      <c r="P38" s="429"/>
      <c r="Q38" s="429"/>
      <c r="R38" s="429"/>
      <c r="S38" s="429"/>
      <c r="T38" s="429"/>
    </row>
    <row r="39" spans="1:31">
      <c r="A39" s="429"/>
      <c r="B39" s="429"/>
      <c r="C39" s="429"/>
      <c r="D39" s="429"/>
      <c r="E39" s="429"/>
      <c r="F39" s="429"/>
      <c r="G39" s="429"/>
      <c r="H39" s="429"/>
      <c r="I39" s="429"/>
      <c r="J39" s="429"/>
      <c r="K39" s="429"/>
      <c r="L39" s="429"/>
      <c r="M39" s="429"/>
      <c r="N39" s="429"/>
      <c r="O39" s="429"/>
      <c r="P39" s="429"/>
      <c r="Q39" s="429"/>
      <c r="R39" s="429"/>
      <c r="S39" s="429"/>
      <c r="T39" s="429"/>
    </row>
    <row r="40" spans="1:31">
      <c r="A40" s="429"/>
      <c r="B40" s="429"/>
      <c r="C40" s="429"/>
      <c r="D40" s="429"/>
      <c r="E40" s="429"/>
      <c r="F40" s="429"/>
      <c r="G40" s="429"/>
      <c r="H40" s="429"/>
      <c r="I40" s="429"/>
      <c r="J40" s="429"/>
      <c r="K40" s="429"/>
      <c r="L40" s="429"/>
      <c r="M40" s="429"/>
      <c r="N40" s="429"/>
      <c r="O40" s="429"/>
      <c r="P40" s="429"/>
      <c r="Q40" s="429"/>
      <c r="R40" s="429"/>
      <c r="S40" s="429"/>
      <c r="T40" s="429"/>
    </row>
    <row r="41" spans="1:31">
      <c r="A41" s="347"/>
      <c r="B41" s="347"/>
      <c r="C41" s="347"/>
      <c r="D41" s="347"/>
      <c r="E41" s="347"/>
      <c r="F41" s="347"/>
      <c r="G41" s="347"/>
      <c r="H41" s="347"/>
      <c r="I41" s="347"/>
      <c r="J41" s="347"/>
      <c r="K41" s="347"/>
      <c r="L41" s="347"/>
      <c r="M41" s="429"/>
      <c r="N41" s="429"/>
      <c r="O41" s="429"/>
      <c r="P41" s="429"/>
      <c r="Q41" s="429"/>
      <c r="R41" s="429"/>
      <c r="S41" s="429"/>
      <c r="T41" s="429"/>
    </row>
    <row r="42" spans="1:31">
      <c r="A42" s="347"/>
      <c r="B42" s="347"/>
      <c r="C42" s="347"/>
      <c r="D42" s="347"/>
      <c r="E42" s="347"/>
      <c r="F42" s="347"/>
      <c r="G42" s="347"/>
      <c r="H42" s="347"/>
      <c r="I42" s="347"/>
      <c r="J42" s="347"/>
      <c r="K42" s="347"/>
      <c r="L42" s="347"/>
      <c r="M42" s="429"/>
      <c r="N42" s="429"/>
      <c r="O42" s="429"/>
      <c r="P42" s="429"/>
      <c r="Q42" s="429"/>
      <c r="R42" s="429"/>
      <c r="S42" s="429"/>
      <c r="T42" s="429"/>
    </row>
    <row r="43" spans="1:31">
      <c r="A43" s="347"/>
      <c r="B43" s="347"/>
      <c r="C43" s="347"/>
      <c r="D43" s="347"/>
      <c r="E43" s="347"/>
      <c r="F43" s="347"/>
      <c r="G43" s="347"/>
      <c r="H43" s="347"/>
      <c r="I43" s="347"/>
      <c r="J43" s="347"/>
      <c r="K43" s="347"/>
      <c r="L43" s="347"/>
      <c r="M43" s="429"/>
      <c r="N43" s="429"/>
      <c r="O43" s="429"/>
      <c r="P43" s="429"/>
      <c r="Q43" s="429"/>
      <c r="R43" s="429"/>
      <c r="S43" s="429"/>
      <c r="T43" s="429"/>
    </row>
    <row r="44" spans="1:31">
      <c r="A44" s="347"/>
      <c r="B44" s="347"/>
      <c r="C44" s="347"/>
      <c r="D44" s="347"/>
      <c r="E44" s="347"/>
      <c r="F44" s="347"/>
      <c r="G44" s="347"/>
      <c r="H44" s="347"/>
      <c r="I44" s="347"/>
      <c r="J44" s="347"/>
      <c r="K44" s="347"/>
      <c r="L44" s="347"/>
      <c r="M44" s="429"/>
      <c r="N44" s="429"/>
      <c r="O44" s="429"/>
      <c r="P44" s="429"/>
      <c r="Q44" s="429"/>
      <c r="R44" s="429"/>
      <c r="S44" s="429"/>
      <c r="T44" s="429"/>
    </row>
    <row r="45" spans="1:31">
      <c r="A45" s="347"/>
      <c r="B45" s="347"/>
      <c r="C45" s="347"/>
      <c r="D45" s="347"/>
      <c r="E45" s="347"/>
      <c r="F45" s="347"/>
      <c r="G45" s="347"/>
      <c r="H45" s="347"/>
      <c r="I45" s="347"/>
      <c r="J45" s="347"/>
      <c r="K45" s="347"/>
      <c r="L45" s="347"/>
      <c r="M45" s="429"/>
      <c r="N45" s="429"/>
      <c r="O45" s="429"/>
      <c r="P45" s="429"/>
      <c r="Q45" s="429"/>
      <c r="R45" s="429"/>
      <c r="S45" s="429"/>
      <c r="T45" s="429"/>
    </row>
    <row r="46" spans="1:31">
      <c r="A46" s="347"/>
      <c r="B46" s="347"/>
      <c r="C46" s="347"/>
      <c r="D46" s="347"/>
      <c r="E46" s="347"/>
      <c r="F46" s="347"/>
      <c r="G46" s="347"/>
      <c r="H46" s="347"/>
      <c r="I46" s="347"/>
      <c r="J46" s="347"/>
      <c r="K46" s="347"/>
      <c r="L46" s="347"/>
      <c r="M46" s="429"/>
      <c r="N46" s="429"/>
      <c r="O46" s="429"/>
      <c r="P46" s="429"/>
      <c r="Q46" s="429"/>
      <c r="R46" s="429"/>
      <c r="S46" s="429"/>
      <c r="T46" s="429"/>
    </row>
    <row r="47" spans="1:31">
      <c r="A47" s="347"/>
      <c r="B47" s="347"/>
      <c r="C47" s="347"/>
      <c r="D47" s="347"/>
      <c r="E47" s="347"/>
      <c r="F47" s="347"/>
      <c r="G47" s="347"/>
      <c r="H47" s="347"/>
      <c r="I47" s="347"/>
      <c r="J47" s="347"/>
      <c r="K47" s="347"/>
      <c r="L47" s="347"/>
      <c r="M47" s="429"/>
      <c r="N47" s="429"/>
      <c r="O47" s="429"/>
      <c r="P47" s="429"/>
      <c r="Q47" s="429"/>
      <c r="R47" s="429"/>
      <c r="S47" s="429"/>
      <c r="T47" s="429"/>
    </row>
    <row r="48" spans="1:31">
      <c r="A48" s="347"/>
      <c r="B48" s="347"/>
      <c r="C48" s="347"/>
      <c r="D48" s="347"/>
      <c r="E48" s="347"/>
      <c r="F48" s="347"/>
      <c r="G48" s="347"/>
      <c r="H48" s="347"/>
      <c r="I48" s="347"/>
      <c r="J48" s="347"/>
      <c r="K48" s="347"/>
      <c r="L48" s="347"/>
      <c r="M48" s="429"/>
      <c r="N48" s="429"/>
      <c r="O48" s="429"/>
      <c r="P48" s="429"/>
      <c r="Q48" s="429"/>
      <c r="R48" s="429"/>
      <c r="S48" s="429"/>
      <c r="T48" s="429"/>
    </row>
    <row r="49" spans="1:16">
      <c r="A49" s="347"/>
      <c r="B49" s="347"/>
      <c r="C49" s="347"/>
      <c r="D49" s="347"/>
      <c r="E49" s="347"/>
      <c r="F49" s="347"/>
      <c r="G49" s="347"/>
      <c r="H49" s="347"/>
      <c r="I49" s="347"/>
      <c r="J49" s="347"/>
      <c r="K49" s="347"/>
      <c r="L49" s="347"/>
      <c r="M49" s="347"/>
      <c r="N49" s="347"/>
      <c r="O49" s="347"/>
      <c r="P49" s="347"/>
    </row>
    <row r="50" spans="1:16">
      <c r="A50" s="347"/>
      <c r="B50" s="347"/>
      <c r="C50" s="347"/>
      <c r="D50" s="347"/>
      <c r="E50" s="347"/>
      <c r="F50" s="347"/>
      <c r="G50" s="347"/>
      <c r="H50" s="347"/>
      <c r="I50" s="347"/>
      <c r="J50" s="347"/>
      <c r="K50" s="347"/>
      <c r="L50" s="347"/>
      <c r="M50" s="347"/>
      <c r="N50" s="347"/>
      <c r="O50" s="347"/>
      <c r="P50" s="347"/>
    </row>
    <row r="51" spans="1:16">
      <c r="A51" s="347"/>
      <c r="B51" s="347"/>
      <c r="C51" s="347"/>
      <c r="D51" s="347"/>
      <c r="E51" s="347"/>
      <c r="F51" s="347"/>
      <c r="G51" s="347"/>
      <c r="H51" s="347"/>
      <c r="I51" s="347"/>
      <c r="J51" s="347"/>
      <c r="K51" s="347"/>
      <c r="L51" s="347"/>
      <c r="M51" s="347"/>
      <c r="N51" s="347"/>
      <c r="O51" s="347"/>
      <c r="P51" s="347"/>
    </row>
    <row r="52" spans="1:16">
      <c r="A52" s="347"/>
      <c r="B52" s="347"/>
      <c r="C52" s="347"/>
      <c r="D52" s="347"/>
      <c r="E52" s="347"/>
      <c r="F52" s="347"/>
      <c r="G52" s="347"/>
      <c r="H52" s="347"/>
      <c r="I52" s="347"/>
      <c r="J52" s="347"/>
      <c r="K52" s="347"/>
      <c r="L52" s="347"/>
      <c r="M52" s="347"/>
      <c r="N52" s="347"/>
      <c r="O52" s="347"/>
      <c r="P52" s="347"/>
    </row>
    <row r="53" spans="1:16">
      <c r="A53" s="347"/>
      <c r="B53" s="347"/>
      <c r="C53" s="347"/>
      <c r="D53" s="347"/>
      <c r="E53" s="347"/>
      <c r="F53" s="347"/>
      <c r="G53" s="347"/>
      <c r="H53" s="347"/>
      <c r="I53" s="347"/>
      <c r="J53" s="347"/>
      <c r="K53" s="347"/>
      <c r="L53" s="347"/>
      <c r="M53" s="347"/>
      <c r="N53" s="347"/>
      <c r="O53" s="347"/>
      <c r="P53" s="347"/>
    </row>
    <row r="54" spans="1:16">
      <c r="A54" s="347"/>
      <c r="B54" s="347"/>
      <c r="C54" s="347"/>
      <c r="D54" s="347"/>
      <c r="E54" s="347"/>
      <c r="F54" s="347"/>
      <c r="G54" s="347"/>
      <c r="H54" s="347"/>
      <c r="I54" s="347"/>
      <c r="J54" s="347"/>
      <c r="K54" s="347"/>
      <c r="L54" s="347"/>
      <c r="M54" s="347"/>
      <c r="N54" s="347"/>
      <c r="O54" s="347"/>
      <c r="P54" s="347"/>
    </row>
    <row r="55" spans="1:16">
      <c r="A55" s="347"/>
      <c r="B55" s="347"/>
      <c r="C55" s="347"/>
      <c r="D55" s="347"/>
      <c r="E55" s="347"/>
      <c r="F55" s="347"/>
      <c r="G55" s="347"/>
      <c r="H55" s="347"/>
      <c r="I55" s="347"/>
      <c r="J55" s="347"/>
      <c r="K55" s="347"/>
      <c r="L55" s="347"/>
      <c r="M55" s="347"/>
      <c r="N55" s="347"/>
      <c r="O55" s="347"/>
      <c r="P55" s="347"/>
    </row>
    <row r="56" spans="1:16">
      <c r="A56" s="347"/>
      <c r="B56" s="347"/>
      <c r="C56" s="347"/>
      <c r="D56" s="347"/>
      <c r="E56" s="347"/>
      <c r="F56" s="347"/>
      <c r="G56" s="347"/>
      <c r="H56" s="347"/>
      <c r="I56" s="347"/>
      <c r="J56" s="347"/>
      <c r="K56" s="347"/>
      <c r="L56" s="347"/>
      <c r="M56" s="347"/>
      <c r="N56" s="347"/>
      <c r="O56" s="347"/>
      <c r="P56" s="347"/>
    </row>
    <row r="57" spans="1:16">
      <c r="A57" s="347"/>
      <c r="B57" s="347"/>
      <c r="C57" s="347"/>
      <c r="D57" s="347"/>
      <c r="E57" s="347"/>
      <c r="F57" s="347"/>
      <c r="G57" s="347"/>
      <c r="H57" s="347"/>
      <c r="I57" s="347"/>
      <c r="J57" s="347"/>
      <c r="K57" s="347"/>
      <c r="L57" s="347"/>
      <c r="M57" s="347"/>
      <c r="N57" s="347"/>
      <c r="O57" s="347"/>
      <c r="P57" s="347"/>
    </row>
    <row r="58" spans="1:16">
      <c r="A58" s="347"/>
      <c r="B58" s="347"/>
      <c r="C58" s="347"/>
      <c r="D58" s="347"/>
      <c r="E58" s="347"/>
      <c r="F58" s="347"/>
      <c r="G58" s="347"/>
      <c r="H58" s="347"/>
      <c r="I58" s="347"/>
      <c r="J58" s="347"/>
      <c r="K58" s="347"/>
      <c r="L58" s="347"/>
      <c r="M58" s="347"/>
      <c r="N58" s="347"/>
      <c r="O58" s="347"/>
      <c r="P58" s="347"/>
    </row>
  </sheetData>
  <sheetProtection formatCells="0" formatColumns="0" formatRows="0" insertColumns="0" insertRows="0" insertHyperlinks="0" deleteColumns="0" deleteRows="0" sort="0" autoFilter="0" pivotTables="0"/>
  <mergeCells count="1">
    <mergeCell ref="A17:F27"/>
  </mergeCells>
  <phoneticPr fontId="86"/>
  <pageMargins left="0.7" right="0.7" top="0.75" bottom="0.75" header="0.3" footer="0.3"/>
  <pageSetup paperSize="9" scale="39" orientation="portrait" r:id="rId1"/>
  <colBreaks count="1" manualBreakCount="1">
    <brk id="27" max="3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codeName="Sheet3">
    <tabColor theme="2" tint="-0.249977111117893"/>
    <pageSetUpPr fitToPage="1"/>
  </sheetPr>
  <dimension ref="A1:S84"/>
  <sheetViews>
    <sheetView tabSelected="1" zoomScaleNormal="100" zoomScaleSheetLayoutView="100" workbookViewId="0">
      <selection activeCell="N7" sqref="N7"/>
    </sheetView>
  </sheetViews>
  <sheetFormatPr defaultColWidth="9" defaultRowHeight="13.2"/>
  <cols>
    <col min="1" max="1" width="12.77734375" style="54" customWidth="1"/>
    <col min="2" max="2" width="5.109375" style="54" customWidth="1"/>
    <col min="3" max="3" width="3.77734375" style="54" customWidth="1"/>
    <col min="4" max="4" width="6.88671875" style="54" customWidth="1"/>
    <col min="5" max="5" width="13.109375" style="54" customWidth="1"/>
    <col min="6" max="6" width="13.109375" style="89" customWidth="1"/>
    <col min="7" max="7" width="11.33203125" style="54" customWidth="1"/>
    <col min="8" max="8" width="26.6640625" style="66" customWidth="1"/>
    <col min="9" max="9" width="13" style="59" customWidth="1"/>
    <col min="10" max="10" width="16.109375" style="59" customWidth="1"/>
    <col min="11" max="11" width="13.44140625" style="89" customWidth="1"/>
    <col min="12" max="12" width="22.44140625" style="89" customWidth="1"/>
    <col min="13" max="13" width="13.44140625" style="64" customWidth="1"/>
    <col min="14" max="14" width="22.44140625" style="54" customWidth="1"/>
    <col min="15" max="15" width="9" style="55"/>
    <col min="16" max="16384" width="9" style="54"/>
  </cols>
  <sheetData>
    <row r="1" spans="1:16" ht="26.25" customHeight="1" thickTop="1">
      <c r="A1" s="49" t="s">
        <v>172</v>
      </c>
      <c r="B1" s="50"/>
      <c r="C1" s="50"/>
      <c r="D1" s="51"/>
      <c r="E1" s="51"/>
      <c r="F1" s="52"/>
      <c r="G1" s="53"/>
      <c r="H1" s="369"/>
      <c r="I1" s="370" t="s">
        <v>37</v>
      </c>
      <c r="J1" s="371"/>
      <c r="K1" s="372"/>
      <c r="L1" s="373"/>
      <c r="M1" s="374"/>
    </row>
    <row r="2" spans="1:16" ht="17.399999999999999">
      <c r="A2" s="56"/>
      <c r="B2" s="184"/>
      <c r="C2" s="184"/>
      <c r="D2" s="184"/>
      <c r="E2" s="184"/>
      <c r="F2" s="184"/>
      <c r="G2" s="57"/>
      <c r="H2" s="375"/>
      <c r="I2" s="534" t="s">
        <v>193</v>
      </c>
      <c r="J2" s="534"/>
      <c r="K2" s="534"/>
      <c r="L2" s="534"/>
      <c r="M2" s="534"/>
      <c r="N2" s="159"/>
      <c r="P2" s="121"/>
    </row>
    <row r="3" spans="1:16" ht="17.399999999999999">
      <c r="A3" s="185" t="s">
        <v>28</v>
      </c>
      <c r="B3" s="186"/>
      <c r="D3" s="187"/>
      <c r="E3" s="187"/>
      <c r="F3" s="187"/>
      <c r="G3" s="58"/>
      <c r="H3" s="107"/>
      <c r="I3" s="378"/>
      <c r="J3" s="379"/>
      <c r="K3" s="380"/>
      <c r="L3" s="372"/>
      <c r="M3" s="381"/>
    </row>
    <row r="4" spans="1:16" ht="17.399999999999999">
      <c r="A4" s="60"/>
      <c r="B4" s="186"/>
      <c r="C4" s="89"/>
      <c r="D4" s="187"/>
      <c r="E4" s="187"/>
      <c r="F4" s="188"/>
      <c r="G4" s="61"/>
      <c r="H4" s="382"/>
      <c r="I4" s="382"/>
      <c r="J4" s="371"/>
      <c r="K4" s="380"/>
      <c r="L4" s="372"/>
      <c r="M4" s="381"/>
      <c r="N4" s="248"/>
    </row>
    <row r="5" spans="1:16">
      <c r="A5" s="189"/>
      <c r="D5" s="187"/>
      <c r="E5" s="62"/>
      <c r="F5" s="190"/>
      <c r="G5" s="63"/>
      <c r="H5"/>
      <c r="I5" s="383"/>
      <c r="J5" s="371"/>
      <c r="K5" s="380"/>
      <c r="L5" s="380"/>
      <c r="M5" s="381"/>
    </row>
    <row r="6" spans="1:16" ht="17.399999999999999">
      <c r="A6" s="189"/>
      <c r="D6" s="187"/>
      <c r="E6" s="190"/>
      <c r="F6" s="190"/>
      <c r="G6" s="63"/>
      <c r="H6" s="375"/>
      <c r="I6" s="384"/>
      <c r="J6" s="371"/>
      <c r="K6" s="380"/>
      <c r="L6" s="380"/>
      <c r="M6" s="381"/>
    </row>
    <row r="7" spans="1:16">
      <c r="A7" s="189"/>
      <c r="D7" s="187"/>
      <c r="E7" s="190"/>
      <c r="F7" s="190"/>
      <c r="G7" s="63"/>
      <c r="H7" s="385"/>
      <c r="I7" s="383"/>
      <c r="J7" s="371"/>
      <c r="K7" s="380"/>
      <c r="L7" s="380"/>
      <c r="M7" s="381"/>
    </row>
    <row r="8" spans="1:16">
      <c r="A8" s="189"/>
      <c r="D8" s="187"/>
      <c r="E8" s="190"/>
      <c r="F8" s="190"/>
      <c r="G8" s="63"/>
      <c r="H8" s="376"/>
      <c r="I8" s="386"/>
      <c r="J8" s="386"/>
      <c r="K8" s="386"/>
      <c r="L8" s="380"/>
      <c r="M8" s="387"/>
    </row>
    <row r="9" spans="1:16">
      <c r="A9" s="189"/>
      <c r="D9" s="187"/>
      <c r="E9" s="190"/>
      <c r="F9" s="190"/>
      <c r="G9" s="63"/>
      <c r="H9" s="386"/>
      <c r="I9" s="386"/>
      <c r="J9" s="386"/>
      <c r="K9" s="386"/>
      <c r="L9" s="380"/>
      <c r="M9" s="387"/>
      <c r="N9" s="65"/>
    </row>
    <row r="10" spans="1:16">
      <c r="A10" s="189"/>
      <c r="D10" s="187"/>
      <c r="E10" s="190"/>
      <c r="F10" s="190"/>
      <c r="G10" s="63"/>
      <c r="H10" s="386"/>
      <c r="I10" s="386"/>
      <c r="J10" s="386"/>
      <c r="K10" s="386"/>
      <c r="L10" s="380"/>
      <c r="M10" s="387"/>
      <c r="N10" s="65" t="s">
        <v>38</v>
      </c>
    </row>
    <row r="11" spans="1:16">
      <c r="A11" s="189"/>
      <c r="D11" s="187"/>
      <c r="E11" s="190"/>
      <c r="F11" s="190"/>
      <c r="G11" s="63"/>
      <c r="H11" s="386"/>
      <c r="I11" s="386"/>
      <c r="J11" s="386"/>
      <c r="K11" s="386"/>
      <c r="L11" s="380"/>
      <c r="M11" s="387"/>
    </row>
    <row r="12" spans="1:16">
      <c r="A12" s="189"/>
      <c r="D12" s="187"/>
      <c r="E12" s="190"/>
      <c r="F12" s="190"/>
      <c r="G12" s="63"/>
      <c r="H12" s="386"/>
      <c r="I12" s="386"/>
      <c r="J12" s="386"/>
      <c r="K12" s="386"/>
      <c r="L12" s="380"/>
      <c r="M12" s="387"/>
      <c r="N12" s="65" t="s">
        <v>39</v>
      </c>
      <c r="O12" s="285"/>
    </row>
    <row r="13" spans="1:16">
      <c r="A13" s="189"/>
      <c r="D13" s="187"/>
      <c r="E13" s="190"/>
      <c r="F13" s="190"/>
      <c r="G13" s="63"/>
      <c r="H13" s="386"/>
      <c r="I13" s="386"/>
      <c r="J13" s="386"/>
      <c r="K13" s="386"/>
      <c r="L13" s="380"/>
      <c r="M13" s="387"/>
    </row>
    <row r="14" spans="1:16">
      <c r="A14" s="189"/>
      <c r="D14" s="187"/>
      <c r="E14" s="190"/>
      <c r="F14" s="190"/>
      <c r="G14" s="63"/>
      <c r="H14" s="386"/>
      <c r="I14" s="386"/>
      <c r="J14" s="386"/>
      <c r="K14" s="386"/>
      <c r="L14" s="380"/>
      <c r="M14" s="387"/>
      <c r="N14" s="321" t="s">
        <v>40</v>
      </c>
    </row>
    <row r="15" spans="1:16">
      <c r="A15" s="189"/>
      <c r="D15" s="187"/>
      <c r="E15" s="187" t="s">
        <v>21</v>
      </c>
      <c r="F15" s="188"/>
      <c r="G15" s="58"/>
      <c r="H15" s="385"/>
      <c r="I15" s="383"/>
      <c r="J15" s="376"/>
      <c r="K15" s="380"/>
      <c r="L15" s="380"/>
      <c r="M15" s="387"/>
    </row>
    <row r="16" spans="1:16">
      <c r="A16" s="189"/>
      <c r="D16" s="187"/>
      <c r="E16" s="187"/>
      <c r="F16" s="188"/>
      <c r="G16" s="58"/>
      <c r="H16" s="371"/>
      <c r="I16" s="383"/>
      <c r="J16" s="371"/>
      <c r="K16" s="380"/>
      <c r="L16" s="380"/>
      <c r="M16" s="387"/>
      <c r="N16" s="249" t="s">
        <v>170</v>
      </c>
    </row>
    <row r="17" spans="1:19" ht="20.25" customHeight="1" thickBot="1">
      <c r="A17" s="600" t="s">
        <v>231</v>
      </c>
      <c r="B17" s="601"/>
      <c r="C17" s="601"/>
      <c r="D17" s="192"/>
      <c r="E17" s="193"/>
      <c r="F17" s="601" t="s">
        <v>232</v>
      </c>
      <c r="G17" s="602"/>
      <c r="H17" s="385"/>
      <c r="I17" s="383"/>
      <c r="J17" s="376"/>
      <c r="K17" s="380"/>
      <c r="L17" s="377"/>
      <c r="M17" s="381"/>
      <c r="N17" s="191" t="s">
        <v>127</v>
      </c>
    </row>
    <row r="18" spans="1:19" ht="39" customHeight="1" thickTop="1">
      <c r="A18" s="603" t="s">
        <v>41</v>
      </c>
      <c r="B18" s="604"/>
      <c r="C18" s="605"/>
      <c r="D18" s="194" t="s">
        <v>42</v>
      </c>
      <c r="E18" s="195"/>
      <c r="F18" s="606" t="s">
        <v>43</v>
      </c>
      <c r="G18" s="607"/>
      <c r="H18" s="371"/>
      <c r="I18" s="383"/>
      <c r="J18" s="371"/>
      <c r="K18" s="380"/>
      <c r="L18" s="380"/>
      <c r="M18" s="381"/>
      <c r="Q18" s="54" t="s">
        <v>28</v>
      </c>
      <c r="S18" s="54" t="s">
        <v>21</v>
      </c>
    </row>
    <row r="19" spans="1:19" ht="30" customHeight="1">
      <c r="A19" s="608" t="s">
        <v>219</v>
      </c>
      <c r="B19" s="608"/>
      <c r="C19" s="608"/>
      <c r="D19" s="608"/>
      <c r="E19" s="608"/>
      <c r="F19" s="608"/>
      <c r="G19" s="608"/>
      <c r="H19" s="388"/>
      <c r="I19" s="389" t="s">
        <v>44</v>
      </c>
      <c r="J19" s="389"/>
      <c r="K19" s="389"/>
      <c r="L19" s="377"/>
      <c r="M19" s="381"/>
    </row>
    <row r="20" spans="1:19" ht="17.399999999999999">
      <c r="E20" s="196" t="s">
        <v>45</v>
      </c>
      <c r="F20" s="197" t="s">
        <v>46</v>
      </c>
      <c r="H20" s="287" t="s">
        <v>150</v>
      </c>
      <c r="I20" s="383"/>
      <c r="J20" s="371" t="s">
        <v>21</v>
      </c>
      <c r="K20" s="390" t="s">
        <v>21</v>
      </c>
      <c r="L20" s="380"/>
      <c r="M20" s="381"/>
    </row>
    <row r="21" spans="1:19" ht="16.8" thickBot="1">
      <c r="A21" s="198"/>
      <c r="B21" s="609">
        <v>45151</v>
      </c>
      <c r="C21" s="610"/>
      <c r="D21" s="199" t="s">
        <v>47</v>
      </c>
      <c r="E21" s="611" t="s">
        <v>48</v>
      </c>
      <c r="F21" s="612"/>
      <c r="G21" s="59" t="s">
        <v>49</v>
      </c>
      <c r="H21" s="613" t="s">
        <v>235</v>
      </c>
      <c r="I21" s="614"/>
      <c r="J21" s="614"/>
      <c r="K21" s="614"/>
      <c r="L21" s="614"/>
      <c r="M21" s="391" t="s">
        <v>150</v>
      </c>
      <c r="N21" s="393"/>
    </row>
    <row r="22" spans="1:19" ht="36" customHeight="1" thickTop="1" thickBot="1">
      <c r="A22" s="200" t="s">
        <v>50</v>
      </c>
      <c r="B22" s="615" t="s">
        <v>51</v>
      </c>
      <c r="C22" s="616"/>
      <c r="D22" s="617"/>
      <c r="E22" s="67" t="s">
        <v>233</v>
      </c>
      <c r="F22" s="67" t="s">
        <v>234</v>
      </c>
      <c r="G22" s="201" t="s">
        <v>52</v>
      </c>
      <c r="H22" s="618" t="s">
        <v>194</v>
      </c>
      <c r="I22" s="619"/>
      <c r="J22" s="619"/>
      <c r="K22" s="619"/>
      <c r="L22" s="620"/>
      <c r="M22" s="392" t="s">
        <v>53</v>
      </c>
      <c r="N22" s="394" t="s">
        <v>54</v>
      </c>
      <c r="R22" s="54" t="s">
        <v>28</v>
      </c>
    </row>
    <row r="23" spans="1:19" ht="79.2" customHeight="1" thickBot="1">
      <c r="A23" s="350" t="s">
        <v>55</v>
      </c>
      <c r="B23" s="535" t="str">
        <f>IF(G23&gt;5,"☆☆☆☆",IF(AND(G23&gt;=2.39,G23&lt;5),"☆☆☆",IF(AND(G23&gt;=1.39,G23&lt;2.4),"☆☆",IF(AND(G23&gt;0,G23&lt;1.4),"☆",IF(AND(G23&gt;=-1.39,G23&lt;0),"★",IF(AND(G23&gt;=-2.39,G23&lt;-1.4),"★★",IF(AND(G23&gt;=-3.39,G23&lt;-2.4),"★★★")))))))</f>
        <v>★</v>
      </c>
      <c r="C23" s="536"/>
      <c r="D23" s="537"/>
      <c r="E23" s="352">
        <v>1.73</v>
      </c>
      <c r="F23" s="352">
        <v>1.37</v>
      </c>
      <c r="G23" s="351">
        <f>F23-E23</f>
        <v>-0.35999999999999988</v>
      </c>
      <c r="H23" s="539"/>
      <c r="I23" s="539"/>
      <c r="J23" s="539"/>
      <c r="K23" s="539"/>
      <c r="L23" s="540"/>
      <c r="M23" s="414"/>
      <c r="N23" s="477"/>
      <c r="O23" s="261" t="s">
        <v>163</v>
      </c>
    </row>
    <row r="24" spans="1:19" ht="66" customHeight="1" thickBot="1">
      <c r="A24" s="202" t="s">
        <v>56</v>
      </c>
      <c r="B24" s="535" t="str">
        <f>IF(G24&gt;5,"☆☆☆☆",IF(AND(G24&gt;=2.39,G24&lt;5),"☆☆☆",IF(AND(G24&gt;=1.39,G24&lt;2.4),"☆☆",IF(AND(G24&gt;0,G24&lt;1.4),"☆",IF(AND(G24&gt;=-1.39,G24&lt;0),"★",IF(AND(G24&gt;=-2.39,G24&lt;-1.4),"★★",IF(AND(G24&gt;=-3.39,G24&lt;-2.4),"★★★")))))))</f>
        <v>★</v>
      </c>
      <c r="C24" s="536"/>
      <c r="D24" s="537"/>
      <c r="E24" s="352">
        <v>2.37</v>
      </c>
      <c r="F24" s="352">
        <v>1.87</v>
      </c>
      <c r="G24" s="291">
        <f t="shared" ref="G24:G70" si="0">F24-E24</f>
        <v>-0.5</v>
      </c>
      <c r="H24" s="621"/>
      <c r="I24" s="622"/>
      <c r="J24" s="622"/>
      <c r="K24" s="622"/>
      <c r="L24" s="623"/>
      <c r="M24" s="152"/>
      <c r="N24" s="153"/>
      <c r="O24" s="261" t="s">
        <v>56</v>
      </c>
      <c r="Q24" s="54" t="s">
        <v>28</v>
      </c>
    </row>
    <row r="25" spans="1:19" ht="81" customHeight="1" thickBot="1">
      <c r="A25" s="267" t="s">
        <v>57</v>
      </c>
      <c r="B25" s="535" t="str">
        <f>IF(G25&gt;5,"☆☆☆☆",IF(AND(G25&gt;=2.39,G25&lt;5),"☆☆☆",IF(AND(G25&gt;=1.39,G25&lt;2.4),"☆☆",IF(AND(G25&gt;0,G25&lt;1.4),"☆",IF(AND(G25&gt;=-1.39,G25&lt;0),"★",IF(AND(G25&gt;=-2.39,G25&lt;-1.4),"★★",IF(AND(G25&gt;=-3.39,G25&lt;-2.4),"★★★")))))))</f>
        <v>★</v>
      </c>
      <c r="C25" s="536"/>
      <c r="D25" s="537"/>
      <c r="E25" s="123">
        <v>3.74</v>
      </c>
      <c r="F25" s="352">
        <v>2.76</v>
      </c>
      <c r="G25" s="291">
        <f t="shared" si="0"/>
        <v>-0.98000000000000043</v>
      </c>
      <c r="H25" s="538"/>
      <c r="I25" s="539"/>
      <c r="J25" s="539"/>
      <c r="K25" s="539"/>
      <c r="L25" s="540"/>
      <c r="M25" s="414"/>
      <c r="N25" s="153"/>
      <c r="O25" s="261" t="s">
        <v>57</v>
      </c>
    </row>
    <row r="26" spans="1:19" ht="83.25" customHeight="1" thickBot="1">
      <c r="A26" s="267" t="s">
        <v>58</v>
      </c>
      <c r="B26" s="535" t="str">
        <f t="shared" ref="B26:B27" si="1">IF(G26&gt;5,"☆☆☆☆",IF(AND(G26&gt;=2.39,G26&lt;5),"☆☆☆",IF(AND(G26&gt;=1.39,G26&lt;2.4),"☆☆",IF(AND(G26&gt;0,G26&lt;1.4),"☆",IF(AND(G26&gt;=-1.39,G26&lt;0),"★",IF(AND(G26&gt;=-2.39,G26&lt;-1.4),"★★",IF(AND(G26&gt;=-3.39,G26&lt;-2.4),"★★★")))))))</f>
        <v>★</v>
      </c>
      <c r="C26" s="536"/>
      <c r="D26" s="537"/>
      <c r="E26" s="352">
        <v>1.67</v>
      </c>
      <c r="F26" s="352">
        <v>1.44</v>
      </c>
      <c r="G26" s="291">
        <f t="shared" si="0"/>
        <v>-0.22999999999999998</v>
      </c>
      <c r="H26" s="538"/>
      <c r="I26" s="539"/>
      <c r="J26" s="539"/>
      <c r="K26" s="539"/>
      <c r="L26" s="540"/>
      <c r="M26" s="152"/>
      <c r="N26" s="153"/>
      <c r="O26" s="261" t="s">
        <v>58</v>
      </c>
    </row>
    <row r="27" spans="1:19" ht="78.599999999999994" customHeight="1" thickBot="1">
      <c r="A27" s="267" t="s">
        <v>59</v>
      </c>
      <c r="B27" s="535" t="str">
        <f t="shared" si="1"/>
        <v>☆</v>
      </c>
      <c r="C27" s="536"/>
      <c r="D27" s="537"/>
      <c r="E27" s="352">
        <v>1.21</v>
      </c>
      <c r="F27" s="352">
        <v>1.65</v>
      </c>
      <c r="G27" s="291">
        <f t="shared" si="0"/>
        <v>0.43999999999999995</v>
      </c>
      <c r="H27" s="538"/>
      <c r="I27" s="539"/>
      <c r="J27" s="539"/>
      <c r="K27" s="539"/>
      <c r="L27" s="540"/>
      <c r="M27" s="152"/>
      <c r="N27" s="153"/>
      <c r="O27" s="261" t="s">
        <v>59</v>
      </c>
    </row>
    <row r="28" spans="1:19" ht="87" customHeight="1" thickBot="1">
      <c r="A28" s="267" t="s">
        <v>60</v>
      </c>
      <c r="B28" s="535" t="str">
        <f t="shared" ref="B28:B70" si="2">IF(G28&gt;5,"☆☆☆☆",IF(AND(G28&gt;=2.39,G28&lt;5),"☆☆☆",IF(AND(G28&gt;=1.39,G28&lt;2.4),"☆☆",IF(AND(G28&gt;0,G28&lt;1.4),"☆",IF(AND(G28&gt;=-1.39,G28&lt;0),"★",IF(AND(G28&gt;=-2.39,G28&lt;-1.4),"★★",IF(AND(G28&gt;=-3.39,G28&lt;-2.4),"★★★")))))))</f>
        <v>☆</v>
      </c>
      <c r="C28" s="536"/>
      <c r="D28" s="537"/>
      <c r="E28" s="352">
        <v>1.64</v>
      </c>
      <c r="F28" s="352">
        <v>1.7</v>
      </c>
      <c r="G28" s="291">
        <f t="shared" si="0"/>
        <v>6.0000000000000053E-2</v>
      </c>
      <c r="H28" s="538"/>
      <c r="I28" s="539"/>
      <c r="J28" s="539"/>
      <c r="K28" s="539"/>
      <c r="L28" s="540"/>
      <c r="M28" s="152"/>
      <c r="N28" s="153"/>
      <c r="O28" s="261" t="s">
        <v>60</v>
      </c>
    </row>
    <row r="29" spans="1:19" ht="81" customHeight="1" thickBot="1">
      <c r="A29" s="267" t="s">
        <v>61</v>
      </c>
      <c r="B29" s="535" t="str">
        <f t="shared" si="2"/>
        <v>★</v>
      </c>
      <c r="C29" s="536"/>
      <c r="D29" s="537"/>
      <c r="E29" s="352">
        <v>2.71</v>
      </c>
      <c r="F29" s="352">
        <v>1.33</v>
      </c>
      <c r="G29" s="291">
        <f t="shared" si="0"/>
        <v>-1.38</v>
      </c>
      <c r="H29" s="538"/>
      <c r="I29" s="539"/>
      <c r="J29" s="539"/>
      <c r="K29" s="539"/>
      <c r="L29" s="540"/>
      <c r="M29" s="152"/>
      <c r="N29" s="153"/>
      <c r="O29" s="261" t="s">
        <v>61</v>
      </c>
    </row>
    <row r="30" spans="1:19" ht="73.5" customHeight="1" thickBot="1">
      <c r="A30" s="267" t="s">
        <v>62</v>
      </c>
      <c r="B30" s="535" t="str">
        <f t="shared" si="2"/>
        <v>★</v>
      </c>
      <c r="C30" s="536"/>
      <c r="D30" s="537"/>
      <c r="E30" s="352">
        <v>2.85</v>
      </c>
      <c r="F30" s="352">
        <v>2.36</v>
      </c>
      <c r="G30" s="291">
        <f t="shared" si="0"/>
        <v>-0.49000000000000021</v>
      </c>
      <c r="H30" s="538"/>
      <c r="I30" s="539"/>
      <c r="J30" s="539"/>
      <c r="K30" s="539"/>
      <c r="L30" s="540"/>
      <c r="M30" s="152"/>
      <c r="N30" s="153"/>
      <c r="O30" s="261" t="s">
        <v>62</v>
      </c>
    </row>
    <row r="31" spans="1:19" ht="75.75" customHeight="1" thickBot="1">
      <c r="A31" s="267" t="s">
        <v>63</v>
      </c>
      <c r="B31" s="535" t="str">
        <f t="shared" si="2"/>
        <v>★</v>
      </c>
      <c r="C31" s="536"/>
      <c r="D31" s="537"/>
      <c r="E31" s="352">
        <v>1.4</v>
      </c>
      <c r="F31" s="352">
        <v>0.72</v>
      </c>
      <c r="G31" s="291">
        <f t="shared" si="0"/>
        <v>-0.67999999999999994</v>
      </c>
      <c r="H31" s="538"/>
      <c r="I31" s="539"/>
      <c r="J31" s="539"/>
      <c r="K31" s="539"/>
      <c r="L31" s="540"/>
      <c r="M31" s="152"/>
      <c r="N31" s="153"/>
      <c r="O31" s="261" t="s">
        <v>63</v>
      </c>
    </row>
    <row r="32" spans="1:19" ht="90" customHeight="1" thickBot="1">
      <c r="A32" s="268" t="s">
        <v>64</v>
      </c>
      <c r="B32" s="535" t="str">
        <f>IF(G32&gt;5,"☆☆☆☆",IF(AND(G32&gt;=2.39,G32&lt;5),"☆☆☆",IF(AND(G32&gt;=1.39,G32&lt;2.4),"☆☆",IF(AND(G32&gt;0,G32&lt;1.4),"☆",IF(AND(G32&gt;=-1.39,G32&lt;0),"★",IF(AND(G32&gt;=-2.39,G32&lt;-1.4),"★★",IF(AND(G32&gt;=-3.39,G32&lt;-2.4),"★★★")))))))</f>
        <v>★</v>
      </c>
      <c r="C32" s="536"/>
      <c r="D32" s="537"/>
      <c r="E32" s="123">
        <v>3.87</v>
      </c>
      <c r="F32" s="123">
        <v>3.06</v>
      </c>
      <c r="G32" s="291">
        <f t="shared" si="0"/>
        <v>-0.81</v>
      </c>
      <c r="H32" s="538"/>
      <c r="I32" s="539"/>
      <c r="J32" s="539"/>
      <c r="K32" s="539"/>
      <c r="L32" s="540"/>
      <c r="M32" s="152"/>
      <c r="N32" s="153"/>
      <c r="O32" s="261" t="s">
        <v>64</v>
      </c>
    </row>
    <row r="33" spans="1:16" ht="74.400000000000006" customHeight="1" thickBot="1">
      <c r="A33" s="269" t="s">
        <v>65</v>
      </c>
      <c r="B33" s="535" t="str">
        <f t="shared" si="2"/>
        <v>★</v>
      </c>
      <c r="C33" s="536"/>
      <c r="D33" s="537"/>
      <c r="E33" s="123">
        <v>4.5</v>
      </c>
      <c r="F33" s="123">
        <v>3.85</v>
      </c>
      <c r="G33" s="291">
        <f t="shared" si="0"/>
        <v>-0.64999999999999991</v>
      </c>
      <c r="H33" s="538"/>
      <c r="I33" s="539"/>
      <c r="J33" s="539"/>
      <c r="K33" s="539"/>
      <c r="L33" s="540"/>
      <c r="M33" s="152"/>
      <c r="N33" s="153"/>
      <c r="O33" s="261" t="s">
        <v>65</v>
      </c>
    </row>
    <row r="34" spans="1:16" ht="81" customHeight="1" thickBot="1">
      <c r="A34" s="202" t="s">
        <v>66</v>
      </c>
      <c r="B34" s="535" t="str">
        <f t="shared" si="2"/>
        <v>★</v>
      </c>
      <c r="C34" s="536"/>
      <c r="D34" s="537"/>
      <c r="E34" s="123">
        <v>3.91</v>
      </c>
      <c r="F34" s="123">
        <v>3.02</v>
      </c>
      <c r="G34" s="291">
        <f t="shared" si="0"/>
        <v>-0.89000000000000012</v>
      </c>
      <c r="H34" s="595"/>
      <c r="I34" s="596"/>
      <c r="J34" s="596"/>
      <c r="K34" s="596"/>
      <c r="L34" s="597"/>
      <c r="M34" s="422"/>
      <c r="N34" s="423"/>
      <c r="O34" s="261" t="s">
        <v>66</v>
      </c>
    </row>
    <row r="35" spans="1:16" ht="94.5" customHeight="1" thickBot="1">
      <c r="A35" s="268" t="s">
        <v>67</v>
      </c>
      <c r="B35" s="535" t="str">
        <f t="shared" si="2"/>
        <v>★</v>
      </c>
      <c r="C35" s="536"/>
      <c r="D35" s="537"/>
      <c r="E35" s="123">
        <v>3.39</v>
      </c>
      <c r="F35" s="352">
        <v>2.8</v>
      </c>
      <c r="G35" s="291">
        <f t="shared" si="0"/>
        <v>-0.5900000000000003</v>
      </c>
      <c r="H35" s="595"/>
      <c r="I35" s="596"/>
      <c r="J35" s="596"/>
      <c r="K35" s="596"/>
      <c r="L35" s="597"/>
      <c r="M35" s="493"/>
      <c r="N35" s="494"/>
      <c r="O35" s="261" t="s">
        <v>67</v>
      </c>
    </row>
    <row r="36" spans="1:16" ht="92.4" customHeight="1" thickBot="1">
      <c r="A36" s="270" t="s">
        <v>68</v>
      </c>
      <c r="B36" s="535" t="str">
        <f t="shared" ref="B36:B37" si="3">IF(G36&gt;5,"☆☆☆☆",IF(AND(G36&gt;=2.39,G36&lt;5),"☆☆☆",IF(AND(G36&gt;=1.39,G36&lt;2.4),"☆☆",IF(AND(G36&gt;0,G36&lt;1.4),"☆",IF(AND(G36&gt;=-1.39,G36&lt;0),"★",IF(AND(G36&gt;=-2.39,G36&lt;-1.4),"★★",IF(AND(G36&gt;=-3.39,G36&lt;-2.4),"★★★")))))))</f>
        <v>★</v>
      </c>
      <c r="C36" s="536"/>
      <c r="D36" s="537"/>
      <c r="E36" s="352">
        <v>2.68</v>
      </c>
      <c r="F36" s="352">
        <v>2.35</v>
      </c>
      <c r="G36" s="291">
        <f t="shared" si="0"/>
        <v>-0.33000000000000007</v>
      </c>
      <c r="H36" s="538"/>
      <c r="I36" s="539"/>
      <c r="J36" s="539"/>
      <c r="K36" s="539"/>
      <c r="L36" s="540"/>
      <c r="M36" s="316"/>
      <c r="N36" s="317"/>
      <c r="O36" s="261" t="s">
        <v>68</v>
      </c>
    </row>
    <row r="37" spans="1:16" ht="87.75" customHeight="1" thickBot="1">
      <c r="A37" s="267" t="s">
        <v>69</v>
      </c>
      <c r="B37" s="535" t="str">
        <f t="shared" si="3"/>
        <v>★</v>
      </c>
      <c r="C37" s="536"/>
      <c r="D37" s="537"/>
      <c r="E37" s="123">
        <v>3.62</v>
      </c>
      <c r="F37" s="352">
        <v>2.31</v>
      </c>
      <c r="G37" s="291">
        <f t="shared" si="0"/>
        <v>-1.31</v>
      </c>
      <c r="H37" s="538"/>
      <c r="I37" s="539"/>
      <c r="J37" s="539"/>
      <c r="K37" s="539"/>
      <c r="L37" s="540"/>
      <c r="M37" s="152"/>
      <c r="N37" s="153"/>
      <c r="O37" s="261" t="s">
        <v>69</v>
      </c>
    </row>
    <row r="38" spans="1:16" ht="75.75" customHeight="1" thickBot="1">
      <c r="A38" s="267" t="s">
        <v>70</v>
      </c>
      <c r="B38" s="535" t="str">
        <f t="shared" ref="B38" si="4">IF(G38&gt;5,"☆☆☆☆",IF(AND(G38&gt;=2.39,G38&lt;5),"☆☆☆",IF(AND(G38&gt;=1.39,G38&lt;2.4),"☆☆",IF(AND(G38&gt;0,G38&lt;1.4),"☆",IF(AND(G38&gt;=-1.39,G38&lt;0),"★",IF(AND(G38&gt;=-2.39,G38&lt;-1.4),"★★",IF(AND(G38&gt;=-3.39,G38&lt;-2.4),"★★★")))))))</f>
        <v>☆</v>
      </c>
      <c r="C38" s="536"/>
      <c r="D38" s="537"/>
      <c r="E38" s="352">
        <v>2.66</v>
      </c>
      <c r="F38" s="123">
        <v>3.08</v>
      </c>
      <c r="G38" s="291">
        <f t="shared" si="0"/>
        <v>0.41999999999999993</v>
      </c>
      <c r="H38" s="538"/>
      <c r="I38" s="539"/>
      <c r="J38" s="539"/>
      <c r="K38" s="539"/>
      <c r="L38" s="540"/>
      <c r="M38" s="152"/>
      <c r="N38" s="153"/>
      <c r="O38" s="261" t="s">
        <v>70</v>
      </c>
    </row>
    <row r="39" spans="1:16" ht="70.2" customHeight="1" thickBot="1">
      <c r="A39" s="267" t="s">
        <v>71</v>
      </c>
      <c r="B39" s="535" t="str">
        <f t="shared" si="2"/>
        <v>☆</v>
      </c>
      <c r="C39" s="536"/>
      <c r="D39" s="537"/>
      <c r="E39" s="123">
        <v>5.21</v>
      </c>
      <c r="F39" s="123">
        <v>5.79</v>
      </c>
      <c r="G39" s="291">
        <f t="shared" si="0"/>
        <v>0.58000000000000007</v>
      </c>
      <c r="H39" s="538"/>
      <c r="I39" s="539"/>
      <c r="J39" s="539"/>
      <c r="K39" s="539"/>
      <c r="L39" s="540"/>
      <c r="M39" s="316"/>
      <c r="N39" s="317"/>
      <c r="O39" s="261" t="s">
        <v>71</v>
      </c>
    </row>
    <row r="40" spans="1:16" ht="78.75" customHeight="1" thickBot="1">
      <c r="A40" s="267" t="s">
        <v>72</v>
      </c>
      <c r="B40" s="535" t="str">
        <f t="shared" si="2"/>
        <v>★</v>
      </c>
      <c r="C40" s="536"/>
      <c r="D40" s="537"/>
      <c r="E40" s="123">
        <v>3.84</v>
      </c>
      <c r="F40" s="123">
        <v>3.2</v>
      </c>
      <c r="G40" s="291">
        <f t="shared" si="0"/>
        <v>-0.63999999999999968</v>
      </c>
      <c r="H40" s="592" t="s">
        <v>242</v>
      </c>
      <c r="I40" s="593"/>
      <c r="J40" s="593"/>
      <c r="K40" s="593"/>
      <c r="L40" s="594"/>
      <c r="M40" s="496" t="s">
        <v>243</v>
      </c>
      <c r="N40" s="497">
        <v>45156</v>
      </c>
      <c r="O40" s="261" t="s">
        <v>72</v>
      </c>
    </row>
    <row r="41" spans="1:16" ht="66" customHeight="1" thickBot="1">
      <c r="A41" s="267" t="s">
        <v>73</v>
      </c>
      <c r="B41" s="535" t="str">
        <f t="shared" si="2"/>
        <v>★</v>
      </c>
      <c r="C41" s="536"/>
      <c r="D41" s="537"/>
      <c r="E41" s="123">
        <v>3.29</v>
      </c>
      <c r="F41" s="352">
        <v>2.71</v>
      </c>
      <c r="G41" s="291">
        <f t="shared" si="0"/>
        <v>-0.58000000000000007</v>
      </c>
      <c r="H41" s="538"/>
      <c r="I41" s="539"/>
      <c r="J41" s="539"/>
      <c r="K41" s="539"/>
      <c r="L41" s="540"/>
      <c r="M41" s="152"/>
      <c r="N41" s="153"/>
      <c r="O41" s="261" t="s">
        <v>73</v>
      </c>
    </row>
    <row r="42" spans="1:16" ht="77.25" customHeight="1" thickBot="1">
      <c r="A42" s="267" t="s">
        <v>74</v>
      </c>
      <c r="B42" s="535" t="str">
        <f t="shared" si="2"/>
        <v>★</v>
      </c>
      <c r="C42" s="536"/>
      <c r="D42" s="537"/>
      <c r="E42" s="352">
        <v>2.85</v>
      </c>
      <c r="F42" s="352">
        <v>2.64</v>
      </c>
      <c r="G42" s="291">
        <f t="shared" si="0"/>
        <v>-0.20999999999999996</v>
      </c>
      <c r="H42" s="538"/>
      <c r="I42" s="539"/>
      <c r="J42" s="539"/>
      <c r="K42" s="539"/>
      <c r="L42" s="540"/>
      <c r="M42" s="316"/>
      <c r="N42" s="153"/>
      <c r="O42" s="261" t="s">
        <v>74</v>
      </c>
      <c r="P42" s="54" t="s">
        <v>150</v>
      </c>
    </row>
    <row r="43" spans="1:16" ht="77.400000000000006" customHeight="1" thickBot="1">
      <c r="A43" s="267" t="s">
        <v>75</v>
      </c>
      <c r="B43" s="535" t="str">
        <f t="shared" si="2"/>
        <v>☆</v>
      </c>
      <c r="C43" s="536"/>
      <c r="D43" s="537"/>
      <c r="E43" s="352">
        <v>1.79</v>
      </c>
      <c r="F43" s="352">
        <v>1.92</v>
      </c>
      <c r="G43" s="291">
        <f t="shared" si="0"/>
        <v>0.12999999999999989</v>
      </c>
      <c r="H43" s="538"/>
      <c r="I43" s="539"/>
      <c r="J43" s="539"/>
      <c r="K43" s="539"/>
      <c r="L43" s="540"/>
      <c r="M43" s="152"/>
      <c r="N43" s="153"/>
      <c r="O43" s="261" t="s">
        <v>75</v>
      </c>
    </row>
    <row r="44" spans="1:16" ht="77.25" customHeight="1" thickBot="1">
      <c r="A44" s="271" t="s">
        <v>76</v>
      </c>
      <c r="B44" s="535" t="str">
        <f t="shared" si="2"/>
        <v>★</v>
      </c>
      <c r="C44" s="536"/>
      <c r="D44" s="537"/>
      <c r="E44" s="352">
        <v>2.75</v>
      </c>
      <c r="F44" s="352">
        <v>2.57</v>
      </c>
      <c r="G44" s="291">
        <f t="shared" si="0"/>
        <v>-0.18000000000000016</v>
      </c>
      <c r="H44" s="598"/>
      <c r="I44" s="599"/>
      <c r="J44" s="599"/>
      <c r="K44" s="599"/>
      <c r="L44" s="599"/>
      <c r="M44" s="152"/>
      <c r="N44" s="442"/>
      <c r="O44" s="261" t="s">
        <v>76</v>
      </c>
    </row>
    <row r="45" spans="1:16" ht="81.75" customHeight="1" thickBot="1">
      <c r="A45" s="267" t="s">
        <v>77</v>
      </c>
      <c r="B45" s="535" t="str">
        <f t="shared" si="2"/>
        <v>★</v>
      </c>
      <c r="C45" s="536"/>
      <c r="D45" s="537"/>
      <c r="E45" s="352">
        <v>2.5499999999999998</v>
      </c>
      <c r="F45" s="352">
        <v>1.69</v>
      </c>
      <c r="G45" s="291">
        <f t="shared" si="0"/>
        <v>-0.85999999999999988</v>
      </c>
      <c r="H45" s="589"/>
      <c r="I45" s="590"/>
      <c r="J45" s="590"/>
      <c r="K45" s="590"/>
      <c r="L45" s="591"/>
      <c r="M45" s="152"/>
      <c r="N45" s="427"/>
      <c r="O45" s="261" t="s">
        <v>77</v>
      </c>
    </row>
    <row r="46" spans="1:16" ht="72.75" customHeight="1" thickBot="1">
      <c r="A46" s="267" t="s">
        <v>78</v>
      </c>
      <c r="B46" s="535" t="str">
        <f t="shared" ref="B46:B51" si="5">IF(G46&gt;5,"☆☆☆☆",IF(AND(G46&gt;=2.39,G46&lt;5),"☆☆☆",IF(AND(G46&gt;=1.39,G46&lt;2.4),"☆☆",IF(AND(G46&gt;0,G46&lt;1.4),"☆",IF(AND(G46&gt;=-1.39,G46&lt;0),"★",IF(AND(G46&gt;=-2.39,G46&lt;-1.4),"★★",IF(AND(G46&gt;=-3.39,G46&lt;-2.4),"★★★")))))))</f>
        <v>★</v>
      </c>
      <c r="C46" s="536"/>
      <c r="D46" s="537"/>
      <c r="E46" s="123">
        <v>4.0199999999999996</v>
      </c>
      <c r="F46" s="123">
        <v>3.55</v>
      </c>
      <c r="G46" s="291">
        <f t="shared" si="0"/>
        <v>-0.46999999999999975</v>
      </c>
      <c r="H46" s="538"/>
      <c r="I46" s="539"/>
      <c r="J46" s="539"/>
      <c r="K46" s="539"/>
      <c r="L46" s="540"/>
      <c r="M46" s="152"/>
      <c r="N46" s="153"/>
      <c r="O46" s="261" t="s">
        <v>78</v>
      </c>
    </row>
    <row r="47" spans="1:16" ht="91.2" customHeight="1" thickBot="1">
      <c r="A47" s="267" t="s">
        <v>79</v>
      </c>
      <c r="B47" s="535" t="str">
        <f t="shared" si="5"/>
        <v>☆</v>
      </c>
      <c r="C47" s="536"/>
      <c r="D47" s="537"/>
      <c r="E47" s="123">
        <v>3.19</v>
      </c>
      <c r="F47" s="123">
        <v>3.25</v>
      </c>
      <c r="G47" s="291">
        <f t="shared" si="0"/>
        <v>6.0000000000000053E-2</v>
      </c>
      <c r="H47" s="538"/>
      <c r="I47" s="539"/>
      <c r="J47" s="539"/>
      <c r="K47" s="539"/>
      <c r="L47" s="540"/>
      <c r="M47" s="398"/>
      <c r="N47" s="153"/>
      <c r="O47" s="261" t="s">
        <v>79</v>
      </c>
    </row>
    <row r="48" spans="1:16" ht="78.75" customHeight="1" thickBot="1">
      <c r="A48" s="267" t="s">
        <v>80</v>
      </c>
      <c r="B48" s="535" t="str">
        <f t="shared" si="5"/>
        <v>☆</v>
      </c>
      <c r="C48" s="536"/>
      <c r="D48" s="537"/>
      <c r="E48" s="352">
        <v>1.7</v>
      </c>
      <c r="F48" s="352">
        <v>1.89</v>
      </c>
      <c r="G48" s="291">
        <f t="shared" si="0"/>
        <v>0.18999999999999995</v>
      </c>
      <c r="H48" s="541"/>
      <c r="I48" s="542"/>
      <c r="J48" s="542"/>
      <c r="K48" s="542"/>
      <c r="L48" s="543"/>
      <c r="M48" s="152"/>
      <c r="N48" s="153"/>
      <c r="O48" s="261" t="s">
        <v>80</v>
      </c>
    </row>
    <row r="49" spans="1:15" ht="74.25" customHeight="1" thickBot="1">
      <c r="A49" s="267" t="s">
        <v>81</v>
      </c>
      <c r="B49" s="535" t="str">
        <f t="shared" si="5"/>
        <v>★</v>
      </c>
      <c r="C49" s="536"/>
      <c r="D49" s="537"/>
      <c r="E49" s="123">
        <v>3</v>
      </c>
      <c r="F49" s="352">
        <v>1.9</v>
      </c>
      <c r="G49" s="291">
        <f t="shared" si="0"/>
        <v>-1.1000000000000001</v>
      </c>
      <c r="H49" s="538"/>
      <c r="I49" s="539"/>
      <c r="J49" s="539"/>
      <c r="K49" s="539"/>
      <c r="L49" s="540"/>
      <c r="M49" s="152"/>
      <c r="N49" s="153"/>
      <c r="O49" s="261" t="s">
        <v>81</v>
      </c>
    </row>
    <row r="50" spans="1:15" ht="73.2" customHeight="1" thickBot="1">
      <c r="A50" s="267" t="s">
        <v>82</v>
      </c>
      <c r="B50" s="535" t="str">
        <f t="shared" si="5"/>
        <v>★</v>
      </c>
      <c r="C50" s="536"/>
      <c r="D50" s="537"/>
      <c r="E50" s="123">
        <v>3.5</v>
      </c>
      <c r="F50" s="352">
        <v>2.5299999999999998</v>
      </c>
      <c r="G50" s="291">
        <f t="shared" si="0"/>
        <v>-0.9700000000000002</v>
      </c>
      <c r="H50" s="541"/>
      <c r="I50" s="542"/>
      <c r="J50" s="542"/>
      <c r="K50" s="542"/>
      <c r="L50" s="543"/>
      <c r="M50" s="152"/>
      <c r="N50" s="421"/>
      <c r="O50" s="261" t="s">
        <v>82</v>
      </c>
    </row>
    <row r="51" spans="1:15" ht="73.5" customHeight="1" thickBot="1">
      <c r="A51" s="267" t="s">
        <v>83</v>
      </c>
      <c r="B51" s="535" t="str">
        <f t="shared" si="5"/>
        <v>★★</v>
      </c>
      <c r="C51" s="536"/>
      <c r="D51" s="537"/>
      <c r="E51" s="123">
        <v>3.06</v>
      </c>
      <c r="F51" s="352">
        <v>1.53</v>
      </c>
      <c r="G51" s="291">
        <f t="shared" si="0"/>
        <v>-1.53</v>
      </c>
      <c r="H51" s="538"/>
      <c r="I51" s="539"/>
      <c r="J51" s="539"/>
      <c r="K51" s="539"/>
      <c r="L51" s="540"/>
      <c r="M51" s="318"/>
      <c r="N51" s="319"/>
      <c r="O51" s="261" t="s">
        <v>83</v>
      </c>
    </row>
    <row r="52" spans="1:15" ht="75" customHeight="1" thickBot="1">
      <c r="A52" s="267" t="s">
        <v>84</v>
      </c>
      <c r="B52" s="535" t="s">
        <v>244</v>
      </c>
      <c r="C52" s="536"/>
      <c r="D52" s="537"/>
      <c r="E52" s="352">
        <v>2.23</v>
      </c>
      <c r="F52" s="352">
        <v>2.23</v>
      </c>
      <c r="G52" s="291">
        <f t="shared" si="0"/>
        <v>0</v>
      </c>
      <c r="H52" s="538"/>
      <c r="I52" s="539"/>
      <c r="J52" s="539"/>
      <c r="K52" s="539"/>
      <c r="L52" s="540"/>
      <c r="M52" s="152"/>
      <c r="N52" s="153"/>
      <c r="O52" s="261" t="s">
        <v>84</v>
      </c>
    </row>
    <row r="53" spans="1:15" ht="77.25" customHeight="1" thickBot="1">
      <c r="A53" s="267" t="s">
        <v>85</v>
      </c>
      <c r="B53" s="535" t="str">
        <f t="shared" si="2"/>
        <v>★★</v>
      </c>
      <c r="C53" s="536"/>
      <c r="D53" s="537"/>
      <c r="E53" s="123">
        <v>4.32</v>
      </c>
      <c r="F53" s="352">
        <v>2.58</v>
      </c>
      <c r="G53" s="291">
        <f t="shared" si="0"/>
        <v>-1.7400000000000002</v>
      </c>
      <c r="H53" s="538"/>
      <c r="I53" s="539"/>
      <c r="J53" s="539"/>
      <c r="K53" s="539"/>
      <c r="L53" s="540"/>
      <c r="M53" s="152"/>
      <c r="N53" s="153"/>
      <c r="O53" s="261" t="s">
        <v>85</v>
      </c>
    </row>
    <row r="54" spans="1:15" ht="70.8" customHeight="1" thickBot="1">
      <c r="A54" s="267" t="s">
        <v>86</v>
      </c>
      <c r="B54" s="535" t="str">
        <f>IF(G54&gt;5,"☆☆☆☆",IF(AND(G54&gt;=2.39,G54&lt;5),"☆☆☆",IF(AND(G54&gt;=1.39,G54&lt;2.4),"☆☆",IF(AND(G54&gt;0,G54&lt;1.4),"☆",IF(AND(G54&gt;=-1.39,G54&lt;0),"★",IF(AND(G54&gt;=-2.39,G54&lt;-1.39),"★★",IF(AND(G54&gt;=-3.39,G54&lt;-2.4),"★★★")))))))</f>
        <v>★</v>
      </c>
      <c r="C54" s="536"/>
      <c r="D54" s="537"/>
      <c r="E54" s="123">
        <v>3.83</v>
      </c>
      <c r="F54" s="123">
        <v>3.17</v>
      </c>
      <c r="G54" s="291">
        <f t="shared" si="0"/>
        <v>-0.66000000000000014</v>
      </c>
      <c r="H54" s="538"/>
      <c r="I54" s="539"/>
      <c r="J54" s="539"/>
      <c r="K54" s="539"/>
      <c r="L54" s="540"/>
      <c r="M54" s="152"/>
      <c r="N54" s="153"/>
      <c r="O54" s="261" t="s">
        <v>86</v>
      </c>
    </row>
    <row r="55" spans="1:15" ht="69" customHeight="1" thickBot="1">
      <c r="A55" s="267" t="s">
        <v>87</v>
      </c>
      <c r="B55" s="535" t="str">
        <f t="shared" si="2"/>
        <v>★</v>
      </c>
      <c r="C55" s="536"/>
      <c r="D55" s="537"/>
      <c r="E55" s="123">
        <v>3.04</v>
      </c>
      <c r="F55" s="123">
        <v>3</v>
      </c>
      <c r="G55" s="291">
        <f t="shared" si="0"/>
        <v>-4.0000000000000036E-2</v>
      </c>
      <c r="H55" s="538"/>
      <c r="I55" s="539"/>
      <c r="J55" s="539"/>
      <c r="K55" s="539"/>
      <c r="L55" s="540"/>
      <c r="M55" s="152"/>
      <c r="N55" s="153"/>
      <c r="O55" s="261" t="s">
        <v>87</v>
      </c>
    </row>
    <row r="56" spans="1:15" ht="69" customHeight="1" thickBot="1">
      <c r="A56" s="267" t="s">
        <v>88</v>
      </c>
      <c r="B56" s="535" t="str">
        <f t="shared" si="2"/>
        <v>★</v>
      </c>
      <c r="C56" s="536"/>
      <c r="D56" s="537"/>
      <c r="E56" s="123">
        <v>3.38</v>
      </c>
      <c r="F56" s="352">
        <v>2.5299999999999998</v>
      </c>
      <c r="G56" s="291">
        <f t="shared" si="0"/>
        <v>-0.85000000000000009</v>
      </c>
      <c r="H56" s="538"/>
      <c r="I56" s="539"/>
      <c r="J56" s="539"/>
      <c r="K56" s="539"/>
      <c r="L56" s="540"/>
      <c r="M56" s="152"/>
      <c r="N56" s="153"/>
      <c r="O56" s="261" t="s">
        <v>88</v>
      </c>
    </row>
    <row r="57" spans="1:15" ht="63.75" customHeight="1" thickBot="1">
      <c r="A57" s="267" t="s">
        <v>89</v>
      </c>
      <c r="B57" s="535" t="str">
        <f t="shared" si="2"/>
        <v>★</v>
      </c>
      <c r="C57" s="536"/>
      <c r="D57" s="537"/>
      <c r="E57" s="352">
        <v>2.86</v>
      </c>
      <c r="F57" s="352">
        <v>2.5499999999999998</v>
      </c>
      <c r="G57" s="291">
        <f t="shared" si="0"/>
        <v>-0.31000000000000005</v>
      </c>
      <c r="H57" s="541"/>
      <c r="I57" s="542"/>
      <c r="J57" s="542"/>
      <c r="K57" s="542"/>
      <c r="L57" s="543"/>
      <c r="M57" s="152"/>
      <c r="N57" s="153"/>
      <c r="O57" s="261" t="s">
        <v>89</v>
      </c>
    </row>
    <row r="58" spans="1:15" ht="69.75" customHeight="1" thickBot="1">
      <c r="A58" s="267" t="s">
        <v>90</v>
      </c>
      <c r="B58" s="535" t="str">
        <f t="shared" si="2"/>
        <v>★</v>
      </c>
      <c r="C58" s="536"/>
      <c r="D58" s="537"/>
      <c r="E58" s="352">
        <v>2.96</v>
      </c>
      <c r="F58" s="352">
        <v>2.57</v>
      </c>
      <c r="G58" s="291">
        <f t="shared" si="0"/>
        <v>-0.39000000000000012</v>
      </c>
      <c r="H58" s="538"/>
      <c r="I58" s="539"/>
      <c r="J58" s="539"/>
      <c r="K58" s="539"/>
      <c r="L58" s="540"/>
      <c r="M58" s="152"/>
      <c r="N58" s="153"/>
      <c r="O58" s="261" t="s">
        <v>90</v>
      </c>
    </row>
    <row r="59" spans="1:15" ht="76.2" customHeight="1" thickBot="1">
      <c r="A59" s="267" t="s">
        <v>91</v>
      </c>
      <c r="B59" s="535" t="str">
        <f t="shared" si="2"/>
        <v>★</v>
      </c>
      <c r="C59" s="536"/>
      <c r="D59" s="537"/>
      <c r="E59" s="123">
        <v>4.25</v>
      </c>
      <c r="F59" s="123">
        <v>3.71</v>
      </c>
      <c r="G59" s="291">
        <f t="shared" si="0"/>
        <v>-0.54</v>
      </c>
      <c r="H59" s="538"/>
      <c r="I59" s="539"/>
      <c r="J59" s="539"/>
      <c r="K59" s="539"/>
      <c r="L59" s="540"/>
      <c r="M59" s="318"/>
      <c r="N59" s="319"/>
      <c r="O59" s="261" t="s">
        <v>91</v>
      </c>
    </row>
    <row r="60" spans="1:15" ht="91.95" customHeight="1" thickBot="1">
      <c r="A60" s="267" t="s">
        <v>92</v>
      </c>
      <c r="B60" s="535" t="str">
        <f t="shared" si="2"/>
        <v>★</v>
      </c>
      <c r="C60" s="536"/>
      <c r="D60" s="537"/>
      <c r="E60" s="123">
        <v>4.32</v>
      </c>
      <c r="F60" s="123">
        <v>3.81</v>
      </c>
      <c r="G60" s="291">
        <f t="shared" si="0"/>
        <v>-0.51000000000000023</v>
      </c>
      <c r="H60" s="538"/>
      <c r="I60" s="539"/>
      <c r="J60" s="539"/>
      <c r="K60" s="539"/>
      <c r="L60" s="540"/>
      <c r="M60" s="152"/>
      <c r="N60" s="153"/>
      <c r="O60" s="261" t="s">
        <v>92</v>
      </c>
    </row>
    <row r="61" spans="1:15" ht="81" customHeight="1" thickBot="1">
      <c r="A61" s="267" t="s">
        <v>93</v>
      </c>
      <c r="B61" s="535" t="e">
        <f>-B69--B69-H69 B68</f>
        <v>#NULL!</v>
      </c>
      <c r="C61" s="536"/>
      <c r="D61" s="537"/>
      <c r="E61" s="352">
        <v>2.04</v>
      </c>
      <c r="F61" s="352">
        <v>2.04</v>
      </c>
      <c r="G61" s="291">
        <f t="shared" si="0"/>
        <v>0</v>
      </c>
      <c r="H61" s="538"/>
      <c r="I61" s="539"/>
      <c r="J61" s="539"/>
      <c r="K61" s="539"/>
      <c r="L61" s="540"/>
      <c r="M61" s="152"/>
      <c r="N61" s="153"/>
      <c r="O61" s="261" t="s">
        <v>93</v>
      </c>
    </row>
    <row r="62" spans="1:15" ht="75.599999999999994" customHeight="1" thickBot="1">
      <c r="A62" s="267" t="s">
        <v>94</v>
      </c>
      <c r="B62" s="535" t="str">
        <f t="shared" si="2"/>
        <v>★</v>
      </c>
      <c r="C62" s="536"/>
      <c r="D62" s="537"/>
      <c r="E62" s="123">
        <v>3.82</v>
      </c>
      <c r="F62" s="352">
        <v>2.68</v>
      </c>
      <c r="G62" s="291">
        <f t="shared" si="0"/>
        <v>-1.1399999999999997</v>
      </c>
      <c r="H62" s="538"/>
      <c r="I62" s="539"/>
      <c r="J62" s="539"/>
      <c r="K62" s="539"/>
      <c r="L62" s="540"/>
      <c r="M62" s="424"/>
      <c r="N62" s="153"/>
      <c r="O62" s="261" t="s">
        <v>94</v>
      </c>
    </row>
    <row r="63" spans="1:15" ht="87" customHeight="1" thickBot="1">
      <c r="A63" s="267" t="s">
        <v>95</v>
      </c>
      <c r="B63" s="535" t="str">
        <f t="shared" si="2"/>
        <v>★</v>
      </c>
      <c r="C63" s="536"/>
      <c r="D63" s="537"/>
      <c r="E63" s="352">
        <v>1.35</v>
      </c>
      <c r="F63" s="352">
        <v>1.26</v>
      </c>
      <c r="G63" s="291">
        <f t="shared" si="0"/>
        <v>-9.000000000000008E-2</v>
      </c>
      <c r="H63" s="538"/>
      <c r="I63" s="539"/>
      <c r="J63" s="539"/>
      <c r="K63" s="539"/>
      <c r="L63" s="540"/>
      <c r="M63" s="342"/>
      <c r="N63" s="153"/>
      <c r="O63" s="261" t="s">
        <v>95</v>
      </c>
    </row>
    <row r="64" spans="1:15" ht="73.2" customHeight="1" thickBot="1">
      <c r="A64" s="267" t="s">
        <v>96</v>
      </c>
      <c r="B64" s="535" t="str">
        <f t="shared" si="2"/>
        <v>☆</v>
      </c>
      <c r="C64" s="536"/>
      <c r="D64" s="537"/>
      <c r="E64" s="352">
        <v>1.45</v>
      </c>
      <c r="F64" s="352">
        <v>1.66</v>
      </c>
      <c r="G64" s="291">
        <f t="shared" si="0"/>
        <v>0.20999999999999996</v>
      </c>
      <c r="H64" s="544"/>
      <c r="I64" s="545"/>
      <c r="J64" s="545"/>
      <c r="K64" s="545"/>
      <c r="L64" s="546"/>
      <c r="M64" s="152"/>
      <c r="N64" s="153"/>
      <c r="O64" s="261" t="s">
        <v>96</v>
      </c>
    </row>
    <row r="65" spans="1:18" ht="80.25" customHeight="1" thickBot="1">
      <c r="A65" s="267" t="s">
        <v>97</v>
      </c>
      <c r="B65" s="535" t="str">
        <f t="shared" si="2"/>
        <v>★★</v>
      </c>
      <c r="C65" s="536"/>
      <c r="D65" s="537"/>
      <c r="E65" s="123">
        <v>4.9800000000000004</v>
      </c>
      <c r="F65" s="123">
        <v>3.08</v>
      </c>
      <c r="G65" s="291">
        <f t="shared" si="0"/>
        <v>-1.9000000000000004</v>
      </c>
      <c r="H65" s="541"/>
      <c r="I65" s="542"/>
      <c r="J65" s="542"/>
      <c r="K65" s="542"/>
      <c r="L65" s="543"/>
      <c r="M65" s="407"/>
      <c r="N65" s="153"/>
      <c r="O65" s="261" t="s">
        <v>97</v>
      </c>
    </row>
    <row r="66" spans="1:18" ht="88.5" customHeight="1" thickBot="1">
      <c r="A66" s="267" t="s">
        <v>98</v>
      </c>
      <c r="B66" s="535" t="str">
        <f t="shared" si="2"/>
        <v>★</v>
      </c>
      <c r="C66" s="536"/>
      <c r="D66" s="537"/>
      <c r="E66" s="306">
        <v>6.36</v>
      </c>
      <c r="F66" s="123">
        <v>5.14</v>
      </c>
      <c r="G66" s="291">
        <f t="shared" si="0"/>
        <v>-1.2200000000000006</v>
      </c>
      <c r="H66" s="541"/>
      <c r="I66" s="542"/>
      <c r="J66" s="542"/>
      <c r="K66" s="542"/>
      <c r="L66" s="543"/>
      <c r="M66" s="152"/>
      <c r="N66" s="153"/>
      <c r="O66" s="261" t="s">
        <v>98</v>
      </c>
    </row>
    <row r="67" spans="1:18" ht="78.75" customHeight="1" thickBot="1">
      <c r="A67" s="267" t="s">
        <v>99</v>
      </c>
      <c r="B67" s="535" t="str">
        <f t="shared" si="2"/>
        <v>★</v>
      </c>
      <c r="C67" s="536"/>
      <c r="D67" s="537"/>
      <c r="E67" s="123">
        <v>5.14</v>
      </c>
      <c r="F67" s="123">
        <v>3.92</v>
      </c>
      <c r="G67" s="291">
        <f t="shared" si="0"/>
        <v>-1.2199999999999998</v>
      </c>
      <c r="H67" s="538"/>
      <c r="I67" s="539"/>
      <c r="J67" s="539"/>
      <c r="K67" s="539"/>
      <c r="L67" s="540"/>
      <c r="M67" s="152"/>
      <c r="N67" s="153"/>
      <c r="O67" s="261" t="s">
        <v>99</v>
      </c>
    </row>
    <row r="68" spans="1:18" ht="63" customHeight="1" thickBot="1">
      <c r="A68" s="270" t="s">
        <v>100</v>
      </c>
      <c r="B68" s="535" t="str">
        <f t="shared" ref="B68" si="6">IF(G68&gt;5,"☆☆☆☆",IF(AND(G68&gt;=2.39,G68&lt;5),"☆☆☆",IF(AND(G68&gt;=1.39,G68&lt;2.4),"☆☆",IF(AND(G68&gt;0,G68&lt;1.4),"☆",IF(AND(G68&gt;=-1.39,G68&lt;0),"★",IF(AND(G68&gt;=-2.39,G68&lt;-1.4),"★★",IF(AND(G68&gt;=-3.39,G68&lt;-2.4),"★★★")))))))</f>
        <v>★</v>
      </c>
      <c r="C68" s="536"/>
      <c r="D68" s="537"/>
      <c r="E68" s="123">
        <v>3.23</v>
      </c>
      <c r="F68" s="352">
        <v>2.5099999999999998</v>
      </c>
      <c r="G68" s="291">
        <f t="shared" si="0"/>
        <v>-0.7200000000000002</v>
      </c>
      <c r="H68" s="538"/>
      <c r="I68" s="539"/>
      <c r="J68" s="539"/>
      <c r="K68" s="539"/>
      <c r="L68" s="540"/>
      <c r="M68" s="318"/>
      <c r="N68" s="153"/>
      <c r="O68" s="261" t="s">
        <v>100</v>
      </c>
    </row>
    <row r="69" spans="1:18" ht="72.75" customHeight="1" thickBot="1">
      <c r="A69" s="268" t="s">
        <v>101</v>
      </c>
      <c r="B69" s="535" t="b">
        <f>IF(G69&gt;5,"☆☆☆☆",IF(AND(G69&gt;=2.39,G69&lt;5),"☆☆☆",IF(AND(G69&gt;=1.39,G69&lt;2.4),"☆☆",IF(AND(G69&gt;0,G69&lt;1.4),"☆",IF(AND(G69&gt;=-1.39,G69&lt;0),"★",IF(AND(G69&gt;=-2.39,G69&lt;-1.4),"★★",IF(AND(G69&gt;=-3.39,G69&lt;-2.4),"★★★")))))))</f>
        <v>0</v>
      </c>
      <c r="C69" s="536"/>
      <c r="D69" s="537"/>
      <c r="E69" s="428">
        <v>1.9</v>
      </c>
      <c r="F69" s="428">
        <v>1.9</v>
      </c>
      <c r="G69" s="291">
        <f t="shared" si="0"/>
        <v>0</v>
      </c>
      <c r="H69" s="541"/>
      <c r="I69" s="542"/>
      <c r="J69" s="542"/>
      <c r="K69" s="542"/>
      <c r="L69" s="543"/>
      <c r="M69" s="152"/>
      <c r="N69" s="153"/>
      <c r="O69" s="261" t="s">
        <v>101</v>
      </c>
    </row>
    <row r="70" spans="1:18" ht="58.5" customHeight="1" thickBot="1">
      <c r="A70" s="203" t="s">
        <v>102</v>
      </c>
      <c r="B70" s="577" t="str">
        <f t="shared" si="2"/>
        <v>★</v>
      </c>
      <c r="C70" s="578"/>
      <c r="D70" s="579"/>
      <c r="E70" s="123">
        <v>3.1</v>
      </c>
      <c r="F70" s="498">
        <v>2.48</v>
      </c>
      <c r="G70" s="396">
        <f t="shared" si="0"/>
        <v>-0.62000000000000011</v>
      </c>
      <c r="H70" s="538"/>
      <c r="I70" s="539"/>
      <c r="J70" s="539"/>
      <c r="K70" s="539"/>
      <c r="L70" s="540"/>
      <c r="M70" s="204"/>
      <c r="N70" s="153"/>
      <c r="O70" s="261"/>
    </row>
    <row r="71" spans="1:18" ht="42.75" customHeight="1" thickBot="1">
      <c r="A71" s="205"/>
      <c r="B71" s="205"/>
      <c r="C71" s="205"/>
      <c r="D71" s="205"/>
      <c r="E71" s="580"/>
      <c r="F71" s="580"/>
      <c r="G71" s="580"/>
      <c r="H71" s="580"/>
      <c r="I71" s="580"/>
      <c r="J71" s="580"/>
      <c r="K71" s="580"/>
      <c r="L71" s="580"/>
      <c r="M71" s="55">
        <f>COUNTIF(E24:E69,"&gt;=10")</f>
        <v>0</v>
      </c>
      <c r="N71" s="55">
        <f>COUNTIF(F24:F69,"&gt;=10")</f>
        <v>0</v>
      </c>
      <c r="O71" s="55" t="s">
        <v>28</v>
      </c>
    </row>
    <row r="72" spans="1:18" ht="36.75" customHeight="1" thickBot="1">
      <c r="A72" s="68" t="s">
        <v>21</v>
      </c>
      <c r="B72" s="69"/>
      <c r="C72" s="115"/>
      <c r="D72" s="115"/>
      <c r="E72" s="581" t="s">
        <v>20</v>
      </c>
      <c r="F72" s="581"/>
      <c r="G72" s="581"/>
      <c r="H72" s="582" t="s">
        <v>183</v>
      </c>
      <c r="I72" s="583"/>
      <c r="J72" s="69"/>
      <c r="K72" s="70"/>
      <c r="L72" s="70"/>
      <c r="M72" s="71"/>
      <c r="N72" s="72"/>
    </row>
    <row r="73" spans="1:18" ht="36.75" customHeight="1" thickBot="1">
      <c r="A73" s="73"/>
      <c r="B73" s="206"/>
      <c r="C73" s="586" t="s">
        <v>176</v>
      </c>
      <c r="D73" s="587"/>
      <c r="E73" s="587"/>
      <c r="F73" s="588"/>
      <c r="G73" s="74">
        <f>+F70</f>
        <v>2.48</v>
      </c>
      <c r="H73" s="75" t="s">
        <v>103</v>
      </c>
      <c r="I73" s="584">
        <f>+G70</f>
        <v>-0.62000000000000011</v>
      </c>
      <c r="J73" s="585"/>
      <c r="K73" s="207"/>
      <c r="L73" s="207"/>
      <c r="M73" s="208"/>
      <c r="N73" s="76"/>
    </row>
    <row r="74" spans="1:18" ht="36.75" customHeight="1" thickBot="1">
      <c r="A74" s="73"/>
      <c r="B74" s="206"/>
      <c r="C74" s="547" t="s">
        <v>104</v>
      </c>
      <c r="D74" s="548"/>
      <c r="E74" s="548"/>
      <c r="F74" s="549"/>
      <c r="G74" s="77">
        <f>+F35</f>
        <v>2.8</v>
      </c>
      <c r="H74" s="78" t="s">
        <v>103</v>
      </c>
      <c r="I74" s="550">
        <f>+G35</f>
        <v>-0.5900000000000003</v>
      </c>
      <c r="J74" s="551"/>
      <c r="K74" s="207"/>
      <c r="L74" s="207"/>
      <c r="M74" s="208"/>
      <c r="N74" s="76"/>
      <c r="R74" s="245" t="s">
        <v>21</v>
      </c>
    </row>
    <row r="75" spans="1:18" ht="36.75" customHeight="1" thickBot="1">
      <c r="A75" s="73"/>
      <c r="B75" s="206"/>
      <c r="C75" s="552" t="s">
        <v>105</v>
      </c>
      <c r="D75" s="553"/>
      <c r="E75" s="553"/>
      <c r="F75" s="79" t="str">
        <f>VLOOKUP(G75,F:P,10,0)</f>
        <v>石川県</v>
      </c>
      <c r="G75" s="80">
        <f>MAX(F23:F70)</f>
        <v>5.79</v>
      </c>
      <c r="H75" s="554" t="s">
        <v>106</v>
      </c>
      <c r="I75" s="555"/>
      <c r="J75" s="555"/>
      <c r="K75" s="81">
        <f>+N71</f>
        <v>0</v>
      </c>
      <c r="L75" s="82" t="s">
        <v>107</v>
      </c>
      <c r="M75" s="83">
        <f>N71-M71</f>
        <v>0</v>
      </c>
      <c r="N75" s="76"/>
      <c r="R75" s="246"/>
    </row>
    <row r="76" spans="1:18" ht="36.75" customHeight="1" thickBot="1">
      <c r="A76" s="84"/>
      <c r="B76" s="85"/>
      <c r="C76" s="85"/>
      <c r="D76" s="85"/>
      <c r="E76" s="85"/>
      <c r="F76" s="85"/>
      <c r="G76" s="85"/>
      <c r="H76" s="85"/>
      <c r="I76" s="85"/>
      <c r="J76" s="85"/>
      <c r="K76" s="86"/>
      <c r="L76" s="86"/>
      <c r="M76" s="87"/>
      <c r="N76" s="88"/>
      <c r="R76" s="246"/>
    </row>
    <row r="77" spans="1:18" ht="30.75" customHeight="1">
      <c r="A77" s="111"/>
      <c r="B77" s="111"/>
      <c r="C77" s="111"/>
      <c r="D77" s="111"/>
      <c r="E77" s="111"/>
      <c r="F77" s="111"/>
      <c r="G77" s="111"/>
      <c r="H77" s="111"/>
      <c r="I77" s="111"/>
      <c r="J77" s="111"/>
      <c r="K77" s="209"/>
      <c r="L77" s="209"/>
      <c r="M77" s="210"/>
      <c r="N77" s="211"/>
      <c r="R77" s="247"/>
    </row>
    <row r="78" spans="1:18" ht="30.75" customHeight="1" thickBot="1">
      <c r="A78" s="212"/>
      <c r="B78" s="212"/>
      <c r="C78" s="212"/>
      <c r="D78" s="212"/>
      <c r="E78" s="212"/>
      <c r="F78" s="212"/>
      <c r="G78" s="212"/>
      <c r="H78" s="212"/>
      <c r="I78" s="212"/>
      <c r="J78" s="212"/>
      <c r="K78" s="213"/>
      <c r="L78" s="213"/>
      <c r="M78" s="214"/>
      <c r="N78" s="212"/>
    </row>
    <row r="79" spans="1:18" ht="24.75" customHeight="1" thickTop="1">
      <c r="A79" s="556">
        <v>2</v>
      </c>
      <c r="B79" s="559" t="s">
        <v>180</v>
      </c>
      <c r="C79" s="560"/>
      <c r="D79" s="560"/>
      <c r="E79" s="560"/>
      <c r="F79" s="561"/>
      <c r="G79" s="568" t="s">
        <v>181</v>
      </c>
      <c r="H79" s="569"/>
      <c r="I79" s="569"/>
      <c r="J79" s="569"/>
      <c r="K79" s="569"/>
      <c r="L79" s="569"/>
      <c r="M79" s="569"/>
      <c r="N79" s="570"/>
    </row>
    <row r="80" spans="1:18" ht="24.75" customHeight="1">
      <c r="A80" s="557"/>
      <c r="B80" s="562"/>
      <c r="C80" s="563"/>
      <c r="D80" s="563"/>
      <c r="E80" s="563"/>
      <c r="F80" s="564"/>
      <c r="G80" s="571"/>
      <c r="H80" s="572"/>
      <c r="I80" s="572"/>
      <c r="J80" s="572"/>
      <c r="K80" s="572"/>
      <c r="L80" s="572"/>
      <c r="M80" s="572"/>
      <c r="N80" s="573"/>
      <c r="O80" s="215" t="s">
        <v>28</v>
      </c>
      <c r="P80" s="215"/>
    </row>
    <row r="81" spans="1:16" ht="24.75" customHeight="1">
      <c r="A81" s="557"/>
      <c r="B81" s="562"/>
      <c r="C81" s="563"/>
      <c r="D81" s="563"/>
      <c r="E81" s="563"/>
      <c r="F81" s="564"/>
      <c r="G81" s="571"/>
      <c r="H81" s="572"/>
      <c r="I81" s="572"/>
      <c r="J81" s="572"/>
      <c r="K81" s="572"/>
      <c r="L81" s="572"/>
      <c r="M81" s="572"/>
      <c r="N81" s="573"/>
      <c r="O81" s="215" t="s">
        <v>21</v>
      </c>
      <c r="P81" s="215" t="s">
        <v>108</v>
      </c>
    </row>
    <row r="82" spans="1:16" ht="24.75" customHeight="1">
      <c r="A82" s="557"/>
      <c r="B82" s="562"/>
      <c r="C82" s="563"/>
      <c r="D82" s="563"/>
      <c r="E82" s="563"/>
      <c r="F82" s="564"/>
      <c r="G82" s="571"/>
      <c r="H82" s="572"/>
      <c r="I82" s="572"/>
      <c r="J82" s="572"/>
      <c r="K82" s="572"/>
      <c r="L82" s="572"/>
      <c r="M82" s="572"/>
      <c r="N82" s="573"/>
      <c r="O82" s="216"/>
      <c r="P82" s="215"/>
    </row>
    <row r="83" spans="1:16" ht="46.2" customHeight="1" thickBot="1">
      <c r="A83" s="558"/>
      <c r="B83" s="565"/>
      <c r="C83" s="566"/>
      <c r="D83" s="566"/>
      <c r="E83" s="566"/>
      <c r="F83" s="567"/>
      <c r="G83" s="574"/>
      <c r="H83" s="575"/>
      <c r="I83" s="575"/>
      <c r="J83" s="575"/>
      <c r="K83" s="575"/>
      <c r="L83" s="575"/>
      <c r="M83" s="575"/>
      <c r="N83" s="576"/>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9">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H23:L23"/>
    <mergeCell ref="B24:D24"/>
    <mergeCell ref="H24:L24"/>
    <mergeCell ref="B23:D23"/>
    <mergeCell ref="B26:D26"/>
    <mergeCell ref="H26:L26"/>
    <mergeCell ref="B27:D27"/>
    <mergeCell ref="H27:L27"/>
    <mergeCell ref="H33:L33"/>
    <mergeCell ref="B29:D29"/>
    <mergeCell ref="H29:L29"/>
    <mergeCell ref="B30:D30"/>
    <mergeCell ref="H30:L30"/>
    <mergeCell ref="B37:D37"/>
    <mergeCell ref="H37:L37"/>
    <mergeCell ref="B38:D38"/>
    <mergeCell ref="H38:L38"/>
    <mergeCell ref="B34:D34"/>
    <mergeCell ref="H34:L34"/>
    <mergeCell ref="B31:D31"/>
    <mergeCell ref="H31:L31"/>
    <mergeCell ref="B32:D32"/>
    <mergeCell ref="H32:L32"/>
    <mergeCell ref="B33:D33"/>
    <mergeCell ref="B39:D39"/>
    <mergeCell ref="H39:L39"/>
    <mergeCell ref="B35:D35"/>
    <mergeCell ref="H35:L35"/>
    <mergeCell ref="B36:D36"/>
    <mergeCell ref="H36:L36"/>
    <mergeCell ref="B43:D43"/>
    <mergeCell ref="H43:L43"/>
    <mergeCell ref="B44:D44"/>
    <mergeCell ref="H44:L44"/>
    <mergeCell ref="B45:D45"/>
    <mergeCell ref="H45:L45"/>
    <mergeCell ref="B40:D40"/>
    <mergeCell ref="H40:L40"/>
    <mergeCell ref="B41:D41"/>
    <mergeCell ref="H41:L41"/>
    <mergeCell ref="B42:D42"/>
    <mergeCell ref="H42:L42"/>
    <mergeCell ref="B49:D49"/>
    <mergeCell ref="H49:L49"/>
    <mergeCell ref="B50:D50"/>
    <mergeCell ref="H50:L50"/>
    <mergeCell ref="B51:D51"/>
    <mergeCell ref="H51:L51"/>
    <mergeCell ref="B46:D46"/>
    <mergeCell ref="H46:L46"/>
    <mergeCell ref="B47:D47"/>
    <mergeCell ref="H47:L47"/>
    <mergeCell ref="B48:D48"/>
    <mergeCell ref="H48:L48"/>
    <mergeCell ref="H60:L60"/>
    <mergeCell ref="B55:D55"/>
    <mergeCell ref="H55:L55"/>
    <mergeCell ref="B56:D56"/>
    <mergeCell ref="H56:L56"/>
    <mergeCell ref="B57:D57"/>
    <mergeCell ref="B52:D52"/>
    <mergeCell ref="H52:L52"/>
    <mergeCell ref="B53:D53"/>
    <mergeCell ref="H53:L53"/>
    <mergeCell ref="B54:D54"/>
    <mergeCell ref="H54:L54"/>
    <mergeCell ref="H57:L57"/>
    <mergeCell ref="C74:F74"/>
    <mergeCell ref="I74:J74"/>
    <mergeCell ref="C75:E75"/>
    <mergeCell ref="H75:J75"/>
    <mergeCell ref="A79:A83"/>
    <mergeCell ref="B79:F83"/>
    <mergeCell ref="G79:N83"/>
    <mergeCell ref="B70:D70"/>
    <mergeCell ref="H70:L70"/>
    <mergeCell ref="E71:L71"/>
    <mergeCell ref="E72:G72"/>
    <mergeCell ref="H72:I72"/>
    <mergeCell ref="I73:J73"/>
    <mergeCell ref="C73:F73"/>
    <mergeCell ref="I2:M2"/>
    <mergeCell ref="B67:D67"/>
    <mergeCell ref="H67:L67"/>
    <mergeCell ref="B68:D68"/>
    <mergeCell ref="H68:L68"/>
    <mergeCell ref="B69:D69"/>
    <mergeCell ref="H69:L69"/>
    <mergeCell ref="B64:D64"/>
    <mergeCell ref="H64:L64"/>
    <mergeCell ref="B65:D65"/>
    <mergeCell ref="B66:D66"/>
    <mergeCell ref="H66:L66"/>
    <mergeCell ref="H65:L65"/>
    <mergeCell ref="B61:D61"/>
    <mergeCell ref="H61:L61"/>
    <mergeCell ref="B62:D62"/>
    <mergeCell ref="H62:L62"/>
    <mergeCell ref="B63:D63"/>
    <mergeCell ref="H63:L63"/>
    <mergeCell ref="B58:D58"/>
    <mergeCell ref="H58:L58"/>
    <mergeCell ref="B59:D59"/>
    <mergeCell ref="H59:L59"/>
    <mergeCell ref="B60:D60"/>
  </mergeCells>
  <phoneticPr fontId="86"/>
  <conditionalFormatting sqref="G23:G70">
    <cfRule type="cellIs" dxfId="5" priority="1" stopIfTrue="1" operator="between">
      <formula>10.1</formula>
      <formula>20</formula>
    </cfRule>
    <cfRule type="cellIs" dxfId="4" priority="2" stopIfTrue="1" operator="between">
      <formula>1.01</formula>
      <formula>10</formula>
    </cfRule>
    <cfRule type="cellIs" dxfId="3" priority="3" stopIfTrue="1" operator="between">
      <formula>0.01</formula>
      <formula>1</formula>
    </cfRule>
  </conditionalFormatting>
  <conditionalFormatting sqref="N77">
    <cfRule type="cellIs" dxfId="2" priority="4" stopIfTrue="1" operator="between">
      <formula>10.1</formula>
      <formula>20</formula>
    </cfRule>
    <cfRule type="cellIs" dxfId="1" priority="5" stopIfTrue="1" operator="between">
      <formula>1.01</formula>
      <formula>10</formula>
    </cfRule>
    <cfRule type="cellIs" dxfId="0" priority="6"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7ABD1-29BA-40EC-94A2-EEA38A64E11E}">
  <sheetPr>
    <tabColor rgb="FFFF0000"/>
    <pageSetUpPr fitToPage="1"/>
  </sheetPr>
  <dimension ref="A1:R27"/>
  <sheetViews>
    <sheetView view="pageBreakPreview" zoomScale="95" zoomScaleNormal="75" zoomScaleSheetLayoutView="95" workbookViewId="0">
      <selection activeCell="S22" sqref="S22"/>
    </sheetView>
  </sheetViews>
  <sheetFormatPr defaultColWidth="9" defaultRowHeight="13.2"/>
  <cols>
    <col min="1" max="1" width="4.88671875" style="491" customWidth="1"/>
    <col min="2" max="7" width="9" style="491"/>
    <col min="8" max="8" width="12.6640625" style="491" customWidth="1"/>
    <col min="9" max="11" width="16.5546875" style="491" customWidth="1"/>
    <col min="12" max="12" width="14.77734375" style="491" customWidth="1"/>
    <col min="13" max="13" width="4.21875" style="491" customWidth="1"/>
    <col min="14" max="14" width="3.44140625" style="491" customWidth="1"/>
    <col min="15" max="16384" width="9" style="491"/>
  </cols>
  <sheetData>
    <row r="1" spans="1:18" ht="23.4">
      <c r="A1" s="634" t="s">
        <v>224</v>
      </c>
      <c r="B1" s="634"/>
      <c r="C1" s="634"/>
      <c r="D1" s="634"/>
      <c r="E1" s="634"/>
      <c r="F1" s="634"/>
      <c r="G1" s="634"/>
      <c r="H1" s="634"/>
      <c r="I1" s="634"/>
      <c r="J1" s="635"/>
      <c r="K1" s="635"/>
      <c r="L1" s="635"/>
      <c r="M1" s="635"/>
    </row>
    <row r="2" spans="1:18" ht="16.2">
      <c r="A2" s="636" t="s">
        <v>465</v>
      </c>
      <c r="B2" s="636"/>
      <c r="C2" s="636"/>
      <c r="D2" s="636"/>
      <c r="E2" s="636"/>
      <c r="F2" s="636"/>
      <c r="G2" s="636"/>
      <c r="H2" s="636"/>
      <c r="I2" s="636"/>
      <c r="J2" s="637"/>
      <c r="K2" s="637"/>
      <c r="L2" s="637"/>
      <c r="M2" s="637"/>
      <c r="N2" s="508"/>
    </row>
    <row r="3" spans="1:18" ht="24.75" customHeight="1">
      <c r="A3" s="638" t="s">
        <v>466</v>
      </c>
      <c r="B3" s="638"/>
      <c r="C3" s="638"/>
      <c r="D3" s="638"/>
      <c r="E3" s="638"/>
      <c r="F3" s="638"/>
      <c r="G3" s="638"/>
      <c r="H3" s="638"/>
      <c r="I3" s="638"/>
      <c r="J3" s="639"/>
      <c r="K3" s="639"/>
      <c r="L3" s="639"/>
      <c r="M3" s="639"/>
      <c r="N3" s="640"/>
      <c r="P3" s="1"/>
    </row>
    <row r="4" spans="1:18" ht="17.399999999999999">
      <c r="A4" s="641" t="s">
        <v>225</v>
      </c>
      <c r="B4" s="641"/>
      <c r="C4" s="641"/>
      <c r="D4" s="641"/>
      <c r="E4" s="641"/>
      <c r="F4" s="641"/>
      <c r="G4" s="641"/>
      <c r="H4" s="641"/>
      <c r="I4" s="641"/>
      <c r="J4" s="642"/>
      <c r="K4" s="642"/>
      <c r="L4" s="642"/>
      <c r="M4" s="642"/>
      <c r="N4" s="640"/>
      <c r="P4" s="1"/>
      <c r="Q4" s="492"/>
    </row>
    <row r="5" spans="1:18" ht="25.5" customHeight="1">
      <c r="A5" s="509"/>
      <c r="B5" s="510" t="s">
        <v>467</v>
      </c>
      <c r="C5" s="510"/>
      <c r="D5" s="510"/>
      <c r="E5" s="510"/>
      <c r="F5" s="511"/>
      <c r="G5" s="511"/>
      <c r="H5" s="512"/>
      <c r="I5" s="512"/>
      <c r="J5" s="512"/>
      <c r="K5" s="512"/>
      <c r="L5" s="512"/>
      <c r="M5" s="512"/>
      <c r="N5" s="640"/>
      <c r="P5" s="1"/>
    </row>
    <row r="6" spans="1:18" ht="21.75" customHeight="1">
      <c r="A6" s="511"/>
      <c r="B6" s="643"/>
      <c r="C6" s="644"/>
      <c r="D6" s="644"/>
      <c r="E6" s="644"/>
      <c r="F6" s="511"/>
      <c r="G6" s="511" t="s">
        <v>21</v>
      </c>
      <c r="H6" s="646" t="s">
        <v>468</v>
      </c>
      <c r="I6" s="647"/>
      <c r="J6" s="647"/>
      <c r="K6" s="647"/>
      <c r="L6" s="647"/>
      <c r="M6" s="513"/>
      <c r="N6" s="640"/>
      <c r="O6" s="492"/>
      <c r="P6" s="1"/>
      <c r="R6" s="492"/>
    </row>
    <row r="7" spans="1:18" ht="21.75" customHeight="1">
      <c r="A7" s="511"/>
      <c r="B7" s="644"/>
      <c r="C7" s="644"/>
      <c r="D7" s="644"/>
      <c r="E7" s="644"/>
      <c r="F7" s="511"/>
      <c r="G7" s="511"/>
      <c r="H7" s="647"/>
      <c r="I7" s="647"/>
      <c r="J7" s="647"/>
      <c r="K7" s="647"/>
      <c r="L7" s="647"/>
      <c r="M7" s="513"/>
      <c r="N7" s="640"/>
      <c r="P7" s="1"/>
    </row>
    <row r="8" spans="1:18" ht="21.75" customHeight="1">
      <c r="A8" s="511"/>
      <c r="B8" s="644"/>
      <c r="C8" s="644"/>
      <c r="D8" s="644"/>
      <c r="E8" s="644"/>
      <c r="F8" s="511"/>
      <c r="G8" s="511"/>
      <c r="H8" s="647"/>
      <c r="I8" s="647"/>
      <c r="J8" s="647"/>
      <c r="K8" s="647"/>
      <c r="L8" s="647"/>
      <c r="M8" s="513"/>
      <c r="P8" s="1"/>
    </row>
    <row r="9" spans="1:18" ht="21.75" customHeight="1">
      <c r="A9" s="511"/>
      <c r="B9" s="644"/>
      <c r="C9" s="644"/>
      <c r="D9" s="644"/>
      <c r="E9" s="644"/>
      <c r="F9" s="511"/>
      <c r="G9" s="511"/>
      <c r="H9" s="647"/>
      <c r="I9" s="647"/>
      <c r="J9" s="647"/>
      <c r="K9" s="647"/>
      <c r="L9" s="647"/>
      <c r="M9" s="513"/>
      <c r="P9" s="1"/>
    </row>
    <row r="10" spans="1:18" ht="21.75" customHeight="1">
      <c r="A10" s="511"/>
      <c r="B10" s="644"/>
      <c r="C10" s="644"/>
      <c r="D10" s="644"/>
      <c r="E10" s="644"/>
      <c r="F10" s="511"/>
      <c r="G10" s="511"/>
      <c r="H10" s="647"/>
      <c r="I10" s="647"/>
      <c r="J10" s="647"/>
      <c r="K10" s="647"/>
      <c r="L10" s="647"/>
      <c r="M10" s="513"/>
      <c r="P10" s="1"/>
    </row>
    <row r="11" spans="1:18" ht="21.75" customHeight="1">
      <c r="A11" s="511"/>
      <c r="B11" s="644"/>
      <c r="C11" s="644"/>
      <c r="D11" s="644"/>
      <c r="E11" s="644"/>
      <c r="F11" s="511"/>
      <c r="G11" s="511"/>
      <c r="H11" s="647"/>
      <c r="I11" s="647"/>
      <c r="J11" s="647"/>
      <c r="K11" s="647"/>
      <c r="L11" s="647"/>
      <c r="M11" s="513"/>
      <c r="P11" s="1"/>
    </row>
    <row r="12" spans="1:18" ht="21.75" customHeight="1">
      <c r="A12" s="511"/>
      <c r="B12" s="644"/>
      <c r="C12" s="644"/>
      <c r="D12" s="644"/>
      <c r="E12" s="644"/>
      <c r="F12" s="511"/>
      <c r="G12" s="511"/>
      <c r="H12" s="647"/>
      <c r="I12" s="647"/>
      <c r="J12" s="647"/>
      <c r="K12" s="647"/>
      <c r="L12" s="647"/>
      <c r="M12" s="513"/>
      <c r="P12" s="1"/>
    </row>
    <row r="13" spans="1:18" ht="21.75" customHeight="1">
      <c r="A13" s="511"/>
      <c r="B13" s="645"/>
      <c r="C13" s="645"/>
      <c r="D13" s="645"/>
      <c r="E13" s="645"/>
      <c r="F13" s="511"/>
      <c r="G13" s="511"/>
      <c r="H13" s="647"/>
      <c r="I13" s="647"/>
      <c r="J13" s="647"/>
      <c r="K13" s="647"/>
      <c r="L13" s="647"/>
      <c r="M13" s="513"/>
      <c r="P13" s="1"/>
    </row>
    <row r="14" spans="1:18" ht="32.25" customHeight="1">
      <c r="A14" s="511"/>
      <c r="B14" s="645"/>
      <c r="C14" s="645"/>
      <c r="D14" s="645"/>
      <c r="E14" s="645"/>
      <c r="F14" s="511"/>
      <c r="G14" s="511"/>
      <c r="H14" s="647"/>
      <c r="I14" s="647"/>
      <c r="J14" s="647"/>
      <c r="K14" s="647"/>
      <c r="L14" s="647"/>
      <c r="M14" s="513"/>
      <c r="P14" s="1"/>
    </row>
    <row r="15" spans="1:18" ht="36.6" customHeight="1">
      <c r="A15" s="624" t="s">
        <v>469</v>
      </c>
      <c r="B15" s="624"/>
      <c r="C15" s="624"/>
      <c r="D15" s="624"/>
      <c r="E15" s="624"/>
      <c r="F15" s="624"/>
      <c r="G15" s="624"/>
      <c r="H15" s="514"/>
      <c r="I15" s="513"/>
      <c r="J15" s="513"/>
      <c r="K15" s="513"/>
      <c r="L15" s="513"/>
      <c r="M15" s="513"/>
      <c r="P15" s="1"/>
    </row>
    <row r="16" spans="1:18" ht="16.8" thickBot="1">
      <c r="A16" s="515"/>
      <c r="B16" s="516"/>
      <c r="C16" s="517"/>
      <c r="D16" s="517"/>
      <c r="E16" s="517"/>
      <c r="F16" s="517"/>
      <c r="G16" s="517"/>
      <c r="H16" s="517"/>
      <c r="I16" s="517"/>
      <c r="J16" s="517"/>
      <c r="K16" s="517"/>
      <c r="L16" s="517"/>
      <c r="M16" s="517"/>
      <c r="P16" s="1"/>
    </row>
    <row r="17" spans="1:17" ht="22.8" customHeight="1" thickTop="1">
      <c r="A17" s="517"/>
      <c r="B17" s="625" t="s">
        <v>470</v>
      </c>
      <c r="C17" s="626"/>
      <c r="D17" s="626"/>
      <c r="E17" s="626"/>
      <c r="F17" s="626"/>
      <c r="G17" s="626"/>
      <c r="H17" s="626"/>
      <c r="I17" s="626"/>
      <c r="J17" s="626"/>
      <c r="K17" s="626"/>
      <c r="L17" s="627"/>
      <c r="M17" s="517"/>
      <c r="P17" s="1"/>
      <c r="Q17" s="518"/>
    </row>
    <row r="18" spans="1:17">
      <c r="A18" s="517"/>
      <c r="B18" s="628"/>
      <c r="C18" s="629"/>
      <c r="D18" s="629"/>
      <c r="E18" s="629"/>
      <c r="F18" s="629"/>
      <c r="G18" s="629"/>
      <c r="H18" s="629"/>
      <c r="I18" s="629"/>
      <c r="J18" s="629"/>
      <c r="K18" s="629"/>
      <c r="L18" s="630"/>
      <c r="M18" s="517"/>
      <c r="P18" s="1"/>
    </row>
    <row r="19" spans="1:17">
      <c r="A19" s="517"/>
      <c r="B19" s="628"/>
      <c r="C19" s="629"/>
      <c r="D19" s="629"/>
      <c r="E19" s="629"/>
      <c r="F19" s="629"/>
      <c r="G19" s="629"/>
      <c r="H19" s="629"/>
      <c r="I19" s="629"/>
      <c r="J19" s="629"/>
      <c r="K19" s="629"/>
      <c r="L19" s="630"/>
      <c r="M19" s="517"/>
      <c r="P19" s="1"/>
    </row>
    <row r="20" spans="1:17">
      <c r="A20" s="517"/>
      <c r="B20" s="628"/>
      <c r="C20" s="629"/>
      <c r="D20" s="629"/>
      <c r="E20" s="629"/>
      <c r="F20" s="629"/>
      <c r="G20" s="629"/>
      <c r="H20" s="629"/>
      <c r="I20" s="629"/>
      <c r="J20" s="629"/>
      <c r="K20" s="629"/>
      <c r="L20" s="630"/>
      <c r="M20" s="517"/>
      <c r="P20" s="1"/>
    </row>
    <row r="21" spans="1:17" ht="28.8" customHeight="1">
      <c r="A21" s="517"/>
      <c r="B21" s="628"/>
      <c r="C21" s="629"/>
      <c r="D21" s="629"/>
      <c r="E21" s="629"/>
      <c r="F21" s="629"/>
      <c r="G21" s="629"/>
      <c r="H21" s="629"/>
      <c r="I21" s="629"/>
      <c r="J21" s="629"/>
      <c r="K21" s="629"/>
      <c r="L21" s="630"/>
      <c r="M21" s="517"/>
      <c r="P21" s="1"/>
    </row>
    <row r="22" spans="1:17">
      <c r="A22" s="517"/>
      <c r="B22" s="628"/>
      <c r="C22" s="629"/>
      <c r="D22" s="629"/>
      <c r="E22" s="629"/>
      <c r="F22" s="629"/>
      <c r="G22" s="629"/>
      <c r="H22" s="629"/>
      <c r="I22" s="629"/>
      <c r="J22" s="629"/>
      <c r="K22" s="629"/>
      <c r="L22" s="630"/>
      <c r="M22" s="517"/>
      <c r="P22" s="1"/>
    </row>
    <row r="23" spans="1:17">
      <c r="A23" s="517"/>
      <c r="B23" s="628"/>
      <c r="C23" s="629"/>
      <c r="D23" s="629"/>
      <c r="E23" s="629"/>
      <c r="F23" s="629"/>
      <c r="G23" s="629"/>
      <c r="H23" s="629"/>
      <c r="I23" s="629"/>
      <c r="J23" s="629"/>
      <c r="K23" s="629"/>
      <c r="L23" s="630"/>
      <c r="M23" s="517"/>
      <c r="P23" s="1"/>
    </row>
    <row r="24" spans="1:17">
      <c r="A24" s="517"/>
      <c r="B24" s="628"/>
      <c r="C24" s="629"/>
      <c r="D24" s="629"/>
      <c r="E24" s="629"/>
      <c r="F24" s="629"/>
      <c r="G24" s="629"/>
      <c r="H24" s="629"/>
      <c r="I24" s="629"/>
      <c r="J24" s="629"/>
      <c r="K24" s="629"/>
      <c r="L24" s="630"/>
      <c r="M24" s="517"/>
      <c r="P24" s="1"/>
    </row>
    <row r="25" spans="1:17">
      <c r="A25" s="517"/>
      <c r="B25" s="628"/>
      <c r="C25" s="629"/>
      <c r="D25" s="629"/>
      <c r="E25" s="629"/>
      <c r="F25" s="629"/>
      <c r="G25" s="629"/>
      <c r="H25" s="629"/>
      <c r="I25" s="629"/>
      <c r="J25" s="629"/>
      <c r="K25" s="629"/>
      <c r="L25" s="630"/>
      <c r="M25" s="517"/>
      <c r="P25" s="1"/>
    </row>
    <row r="26" spans="1:17" ht="9" customHeight="1" thickBot="1">
      <c r="A26" s="517"/>
      <c r="B26" s="631"/>
      <c r="C26" s="632"/>
      <c r="D26" s="632"/>
      <c r="E26" s="632"/>
      <c r="F26" s="632"/>
      <c r="G26" s="632"/>
      <c r="H26" s="632"/>
      <c r="I26" s="632"/>
      <c r="J26" s="632"/>
      <c r="K26" s="632"/>
      <c r="L26" s="633"/>
      <c r="M26" s="517"/>
    </row>
    <row r="27" spans="1:17" ht="13.8" thickTop="1">
      <c r="A27" s="517"/>
      <c r="B27" s="517"/>
      <c r="C27" s="517"/>
      <c r="D27" s="517"/>
      <c r="E27" s="517"/>
      <c r="F27" s="517"/>
      <c r="G27" s="517"/>
      <c r="H27" s="517"/>
      <c r="I27" s="517"/>
      <c r="J27" s="517"/>
      <c r="K27" s="517"/>
      <c r="L27" s="517"/>
      <c r="M27" s="517"/>
    </row>
  </sheetData>
  <mergeCells count="9">
    <mergeCell ref="N3:N7"/>
    <mergeCell ref="A4:M4"/>
    <mergeCell ref="B6:E14"/>
    <mergeCell ref="H6:L14"/>
    <mergeCell ref="A15:G15"/>
    <mergeCell ref="B17:L26"/>
    <mergeCell ref="A1:M1"/>
    <mergeCell ref="A2:M2"/>
    <mergeCell ref="A3:M3"/>
  </mergeCells>
  <phoneticPr fontId="86"/>
  <hyperlinks>
    <hyperlink ref="A15" r:id="rId1" xr:uid="{4B2DB307-77B3-454E-9089-C32240428AEC}"/>
  </hyperlinks>
  <pageMargins left="0.75" right="0.75" top="1" bottom="1" header="0.51200000000000001" footer="0.51200000000000001"/>
  <pageSetup paperSize="9" scale="91" orientation="landscape" horizontalDpi="200" verticalDpi="200"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E60"/>
  <sheetViews>
    <sheetView showGridLines="0" zoomScale="98" zoomScaleNormal="98" zoomScaleSheetLayoutView="79" workbookViewId="0">
      <selection activeCell="A35" sqref="A35:XFD58"/>
    </sheetView>
  </sheetViews>
  <sheetFormatPr defaultColWidth="9" defaultRowHeight="19.2"/>
  <cols>
    <col min="1" max="1" width="158.77734375" style="284" customWidth="1"/>
    <col min="2" max="2" width="11.21875" style="282" customWidth="1"/>
    <col min="3" max="3" width="22" style="282" customWidth="1"/>
    <col min="4" max="4" width="17.88671875" style="283" customWidth="1"/>
    <col min="5" max="16384" width="9" style="1"/>
  </cols>
  <sheetData>
    <row r="1" spans="1:4" s="42" customFormat="1" ht="44.25" customHeight="1" thickBot="1">
      <c r="A1" s="165" t="s">
        <v>236</v>
      </c>
      <c r="B1" s="166" t="s">
        <v>0</v>
      </c>
      <c r="C1" s="167" t="s">
        <v>1</v>
      </c>
      <c r="D1" s="281" t="s">
        <v>2</v>
      </c>
    </row>
    <row r="2" spans="1:4" s="42" customFormat="1" ht="44.25" customHeight="1" thickTop="1">
      <c r="A2" s="162" t="s">
        <v>346</v>
      </c>
      <c r="B2" s="295"/>
      <c r="C2" s="663" t="s">
        <v>350</v>
      </c>
      <c r="D2" s="298"/>
    </row>
    <row r="3" spans="1:4" s="42" customFormat="1" ht="136.19999999999999" customHeight="1">
      <c r="A3" s="444" t="s">
        <v>347</v>
      </c>
      <c r="B3" s="308" t="s">
        <v>349</v>
      </c>
      <c r="C3" s="664"/>
      <c r="D3" s="296">
        <v>45156</v>
      </c>
    </row>
    <row r="4" spans="1:4" s="42" customFormat="1" ht="36.6" customHeight="1" thickBot="1">
      <c r="A4" s="163" t="s">
        <v>348</v>
      </c>
      <c r="B4" s="293"/>
      <c r="C4" s="665"/>
      <c r="D4" s="297"/>
    </row>
    <row r="5" spans="1:4" s="42" customFormat="1" ht="44.25" customHeight="1" thickTop="1">
      <c r="A5" s="162" t="s">
        <v>351</v>
      </c>
      <c r="B5" s="295"/>
      <c r="C5" s="663" t="s">
        <v>352</v>
      </c>
      <c r="D5" s="298"/>
    </row>
    <row r="6" spans="1:4" s="42" customFormat="1" ht="139.80000000000001" customHeight="1">
      <c r="A6" s="444" t="s">
        <v>353</v>
      </c>
      <c r="B6" s="308" t="s">
        <v>354</v>
      </c>
      <c r="C6" s="664"/>
      <c r="D6" s="296">
        <v>45155</v>
      </c>
    </row>
    <row r="7" spans="1:4" s="42" customFormat="1" ht="36.6" customHeight="1" thickBot="1">
      <c r="A7" s="163" t="s">
        <v>355</v>
      </c>
      <c r="B7" s="293"/>
      <c r="C7" s="665"/>
      <c r="D7" s="297"/>
    </row>
    <row r="8" spans="1:4" s="42" customFormat="1" ht="44.25" customHeight="1" thickTop="1">
      <c r="A8" s="358" t="s">
        <v>356</v>
      </c>
      <c r="B8" s="295"/>
      <c r="C8" s="663" t="s">
        <v>359</v>
      </c>
      <c r="D8" s="298"/>
    </row>
    <row r="9" spans="1:4" s="42" customFormat="1" ht="226.2" customHeight="1" thickBot="1">
      <c r="A9" s="479" t="s">
        <v>357</v>
      </c>
      <c r="B9" s="300" t="s">
        <v>358</v>
      </c>
      <c r="C9" s="664"/>
      <c r="D9" s="296">
        <v>45155</v>
      </c>
    </row>
    <row r="10" spans="1:4" s="42" customFormat="1" ht="36.6" customHeight="1" thickTop="1" thickBot="1">
      <c r="A10" s="409" t="s">
        <v>360</v>
      </c>
      <c r="B10" s="293"/>
      <c r="C10" s="665"/>
      <c r="D10" s="297"/>
    </row>
    <row r="11" spans="1:4" s="42" customFormat="1" ht="43.8" customHeight="1" thickTop="1">
      <c r="A11" s="301" t="s">
        <v>361</v>
      </c>
      <c r="B11" s="348"/>
      <c r="C11" s="660" t="s">
        <v>230</v>
      </c>
      <c r="D11" s="657">
        <v>45156</v>
      </c>
    </row>
    <row r="12" spans="1:4" s="42" customFormat="1" ht="188.4" customHeight="1">
      <c r="A12" s="444" t="s">
        <v>362</v>
      </c>
      <c r="B12" s="300" t="s">
        <v>364</v>
      </c>
      <c r="C12" s="661"/>
      <c r="D12" s="658"/>
    </row>
    <row r="13" spans="1:4" s="42" customFormat="1" ht="36.6" customHeight="1" thickBot="1">
      <c r="A13" s="163" t="s">
        <v>363</v>
      </c>
      <c r="B13" s="161"/>
      <c r="C13" s="662"/>
      <c r="D13" s="659"/>
    </row>
    <row r="14" spans="1:4" s="42" customFormat="1" ht="52.8" customHeight="1" thickTop="1">
      <c r="A14" s="458" t="s">
        <v>365</v>
      </c>
      <c r="B14" s="295"/>
      <c r="C14" s="663" t="s">
        <v>367</v>
      </c>
      <c r="D14" s="298"/>
    </row>
    <row r="15" spans="1:4" s="42" customFormat="1" ht="369.6" customHeight="1">
      <c r="A15" s="444" t="s">
        <v>369</v>
      </c>
      <c r="B15" s="308" t="s">
        <v>366</v>
      </c>
      <c r="C15" s="664"/>
      <c r="D15" s="296">
        <v>45154</v>
      </c>
    </row>
    <row r="16" spans="1:4" s="42" customFormat="1" ht="36.6" customHeight="1" thickBot="1">
      <c r="A16" s="163" t="s">
        <v>368</v>
      </c>
      <c r="B16" s="293"/>
      <c r="C16" s="665"/>
      <c r="D16" s="297"/>
    </row>
    <row r="17" spans="1:4" s="42" customFormat="1" ht="44.25" customHeight="1" thickTop="1">
      <c r="A17" s="399" t="s">
        <v>370</v>
      </c>
      <c r="B17" s="295"/>
      <c r="C17" s="663" t="s">
        <v>373</v>
      </c>
      <c r="D17" s="298"/>
    </row>
    <row r="18" spans="1:4" s="42" customFormat="1" ht="227.4" customHeight="1">
      <c r="A18" s="475" t="s">
        <v>371</v>
      </c>
      <c r="B18" s="308" t="s">
        <v>354</v>
      </c>
      <c r="C18" s="664"/>
      <c r="D18" s="296">
        <v>45155</v>
      </c>
    </row>
    <row r="19" spans="1:4" s="42" customFormat="1" ht="35.4" customHeight="1" thickBot="1">
      <c r="A19" s="425" t="s">
        <v>372</v>
      </c>
      <c r="B19" s="293"/>
      <c r="C19" s="665"/>
      <c r="D19" s="297"/>
    </row>
    <row r="20" spans="1:4" s="42" customFormat="1" ht="44.25" customHeight="1" thickTop="1">
      <c r="A20" s="399" t="s">
        <v>374</v>
      </c>
      <c r="B20" s="295"/>
      <c r="C20" s="663" t="s">
        <v>375</v>
      </c>
      <c r="D20" s="298"/>
    </row>
    <row r="21" spans="1:4" s="42" customFormat="1" ht="186.6" customHeight="1">
      <c r="A21" s="444" t="s">
        <v>376</v>
      </c>
      <c r="B21" s="308" t="s">
        <v>378</v>
      </c>
      <c r="C21" s="664"/>
      <c r="D21" s="296">
        <v>45153</v>
      </c>
    </row>
    <row r="22" spans="1:4" s="42" customFormat="1" ht="42" customHeight="1" thickBot="1">
      <c r="A22" s="163" t="s">
        <v>377</v>
      </c>
      <c r="B22" s="293"/>
      <c r="C22" s="665"/>
      <c r="D22" s="297"/>
    </row>
    <row r="23" spans="1:4" s="42" customFormat="1" ht="48.6" customHeight="1" thickTop="1">
      <c r="A23" s="503" t="s">
        <v>379</v>
      </c>
      <c r="B23" s="675" t="s">
        <v>354</v>
      </c>
      <c r="C23" s="651" t="s">
        <v>382</v>
      </c>
      <c r="D23" s="648">
        <v>45153</v>
      </c>
    </row>
    <row r="24" spans="1:4" s="42" customFormat="1" ht="139.80000000000001" customHeight="1">
      <c r="A24" s="476" t="s">
        <v>380</v>
      </c>
      <c r="B24" s="676"/>
      <c r="C24" s="652"/>
      <c r="D24" s="649"/>
    </row>
    <row r="25" spans="1:4" s="42" customFormat="1" ht="43.2" customHeight="1" thickBot="1">
      <c r="A25" s="343" t="s">
        <v>381</v>
      </c>
      <c r="B25" s="677"/>
      <c r="C25" s="653"/>
      <c r="D25" s="650"/>
    </row>
    <row r="26" spans="1:4" s="42" customFormat="1" ht="48.6" customHeight="1" thickTop="1">
      <c r="A26" s="503" t="s">
        <v>383</v>
      </c>
      <c r="B26" s="675" t="s">
        <v>386</v>
      </c>
      <c r="C26" s="651" t="s">
        <v>387</v>
      </c>
      <c r="D26" s="648">
        <v>45147</v>
      </c>
    </row>
    <row r="27" spans="1:4" s="42" customFormat="1" ht="163.80000000000001" customHeight="1">
      <c r="A27" s="476" t="s">
        <v>384</v>
      </c>
      <c r="B27" s="676"/>
      <c r="C27" s="652"/>
      <c r="D27" s="649"/>
    </row>
    <row r="28" spans="1:4" s="42" customFormat="1" ht="43.2" customHeight="1" thickBot="1">
      <c r="A28" s="343" t="s">
        <v>385</v>
      </c>
      <c r="B28" s="677"/>
      <c r="C28" s="653"/>
      <c r="D28" s="650"/>
    </row>
    <row r="29" spans="1:4" s="42" customFormat="1" ht="51" customHeight="1" thickTop="1" thickBot="1">
      <c r="A29" s="504" t="s">
        <v>389</v>
      </c>
      <c r="B29" s="678" t="s">
        <v>392</v>
      </c>
      <c r="C29" s="678" t="s">
        <v>388</v>
      </c>
      <c r="D29" s="654">
        <v>45144</v>
      </c>
    </row>
    <row r="30" spans="1:4" s="42" customFormat="1" ht="167.4" customHeight="1" thickBot="1">
      <c r="A30" s="505" t="s">
        <v>390</v>
      </c>
      <c r="B30" s="679"/>
      <c r="C30" s="679"/>
      <c r="D30" s="655"/>
    </row>
    <row r="31" spans="1:4" s="42" customFormat="1" ht="40.799999999999997" customHeight="1" thickTop="1" thickBot="1">
      <c r="A31" s="506" t="s">
        <v>391</v>
      </c>
      <c r="B31" s="680"/>
      <c r="C31" s="680"/>
      <c r="D31" s="655"/>
    </row>
    <row r="32" spans="1:4" s="42" customFormat="1" ht="48.6" customHeight="1" thickTop="1" thickBot="1">
      <c r="A32" s="164" t="s">
        <v>393</v>
      </c>
      <c r="B32" s="672" t="s">
        <v>397</v>
      </c>
      <c r="C32" s="666" t="s">
        <v>394</v>
      </c>
      <c r="D32" s="654">
        <v>45154</v>
      </c>
    </row>
    <row r="33" spans="1:5" s="42" customFormat="1" ht="226.8" customHeight="1" thickBot="1">
      <c r="A33" s="480" t="s">
        <v>395</v>
      </c>
      <c r="B33" s="673"/>
      <c r="C33" s="667"/>
      <c r="D33" s="655"/>
    </row>
    <row r="34" spans="1:5" s="42" customFormat="1" ht="40.950000000000003" customHeight="1" thickBot="1">
      <c r="A34" s="289" t="s">
        <v>396</v>
      </c>
      <c r="B34" s="674"/>
      <c r="C34" s="668"/>
      <c r="D34" s="656"/>
    </row>
    <row r="35" spans="1:5" s="42" customFormat="1" ht="48.6" hidden="1" customHeight="1" thickTop="1" thickBot="1">
      <c r="A35" s="164"/>
      <c r="B35" s="672"/>
      <c r="C35" s="666"/>
      <c r="D35" s="654"/>
    </row>
    <row r="36" spans="1:5" s="42" customFormat="1" ht="148.80000000000001" hidden="1" customHeight="1" thickBot="1">
      <c r="A36" s="426"/>
      <c r="B36" s="673"/>
      <c r="C36" s="667"/>
      <c r="D36" s="655"/>
    </row>
    <row r="37" spans="1:5" s="42" customFormat="1" ht="40.950000000000003" hidden="1" customHeight="1" thickBot="1">
      <c r="A37" s="289"/>
      <c r="B37" s="674"/>
      <c r="C37" s="668"/>
      <c r="D37" s="656"/>
    </row>
    <row r="38" spans="1:5" s="42" customFormat="1" ht="40.950000000000003" hidden="1" customHeight="1" thickTop="1" thickBot="1">
      <c r="A38" s="164"/>
      <c r="B38" s="672"/>
      <c r="C38" s="666"/>
      <c r="D38" s="654"/>
    </row>
    <row r="39" spans="1:5" s="42" customFormat="1" ht="114.6" hidden="1" customHeight="1" thickBot="1">
      <c r="A39" s="426"/>
      <c r="B39" s="673"/>
      <c r="C39" s="667"/>
      <c r="D39" s="655"/>
    </row>
    <row r="40" spans="1:5" s="42" customFormat="1" ht="40.950000000000003" hidden="1" customHeight="1" thickBot="1">
      <c r="A40" s="289"/>
      <c r="B40" s="674"/>
      <c r="C40" s="668"/>
      <c r="D40" s="656"/>
    </row>
    <row r="41" spans="1:5" s="42" customFormat="1" ht="47.4" hidden="1" customHeight="1" thickTop="1" thickBot="1">
      <c r="A41" s="163"/>
      <c r="B41" s="295"/>
      <c r="C41" s="663"/>
      <c r="D41" s="298"/>
    </row>
    <row r="42" spans="1:5" s="42" customFormat="1" ht="120.6" hidden="1" customHeight="1">
      <c r="A42" s="354"/>
      <c r="B42" s="308"/>
      <c r="C42" s="664"/>
      <c r="D42" s="296"/>
      <c r="E42" s="42" t="s">
        <v>191</v>
      </c>
    </row>
    <row r="43" spans="1:5" s="42" customFormat="1" ht="37.200000000000003" hidden="1" customHeight="1" thickBot="1">
      <c r="A43" s="163"/>
      <c r="B43" s="293"/>
      <c r="C43" s="665"/>
      <c r="D43" s="297"/>
    </row>
    <row r="44" spans="1:5" s="42" customFormat="1" ht="47.4" hidden="1" customHeight="1" thickTop="1">
      <c r="A44" s="294"/>
      <c r="B44" s="295"/>
      <c r="C44" s="669"/>
      <c r="D44" s="298"/>
    </row>
    <row r="45" spans="1:5" s="42" customFormat="1" ht="145.80000000000001" hidden="1" customHeight="1">
      <c r="A45" s="355"/>
      <c r="B45" s="300"/>
      <c r="C45" s="664"/>
      <c r="D45" s="296"/>
    </row>
    <row r="46" spans="1:5" s="42" customFormat="1" ht="37.200000000000003" hidden="1" customHeight="1" thickBot="1">
      <c r="A46" s="349"/>
      <c r="B46" s="293"/>
      <c r="C46" s="665"/>
      <c r="D46" s="297"/>
    </row>
    <row r="47" spans="1:5" ht="44.4" hidden="1" customHeight="1" thickTop="1">
      <c r="A47" s="294"/>
      <c r="B47" s="295"/>
      <c r="C47" s="669"/>
      <c r="D47" s="298"/>
    </row>
    <row r="48" spans="1:5" ht="117" hidden="1" customHeight="1">
      <c r="A48" s="410"/>
      <c r="B48" s="300"/>
      <c r="C48" s="670"/>
      <c r="D48" s="296"/>
    </row>
    <row r="49" spans="1:4" ht="37.200000000000003" hidden="1" customHeight="1" thickBot="1">
      <c r="A49" s="415"/>
      <c r="B49" s="418"/>
      <c r="C49" s="671"/>
      <c r="D49" s="419"/>
    </row>
    <row r="50" spans="1:4" ht="56.4" hidden="1" customHeight="1" thickTop="1">
      <c r="A50" s="294"/>
      <c r="B50" s="416"/>
      <c r="C50" s="670"/>
      <c r="D50" s="417"/>
    </row>
    <row r="51" spans="1:4" ht="353.4" hidden="1" customHeight="1">
      <c r="A51" s="355"/>
      <c r="B51" s="300"/>
      <c r="C51" s="664"/>
      <c r="D51" s="296"/>
    </row>
    <row r="52" spans="1:4" ht="40.200000000000003" hidden="1" customHeight="1" thickBot="1">
      <c r="A52" s="349"/>
      <c r="B52" s="293"/>
      <c r="C52" s="665"/>
      <c r="D52" s="297"/>
    </row>
    <row r="53" spans="1:4" ht="46.8" hidden="1" customHeight="1" thickTop="1">
      <c r="A53" s="294"/>
      <c r="B53" s="295"/>
      <c r="C53" s="669"/>
      <c r="D53" s="298"/>
    </row>
    <row r="54" spans="1:4" ht="139.80000000000001" hidden="1" customHeight="1">
      <c r="A54" s="355"/>
      <c r="B54" s="300"/>
      <c r="C54" s="664"/>
      <c r="D54" s="296"/>
    </row>
    <row r="55" spans="1:4" ht="43.8" hidden="1" customHeight="1" thickBot="1">
      <c r="A55" s="349"/>
      <c r="B55" s="293"/>
      <c r="C55" s="665"/>
      <c r="D55" s="297"/>
    </row>
    <row r="56" spans="1:4" ht="46.8" hidden="1" customHeight="1" thickTop="1">
      <c r="A56" s="294"/>
      <c r="B56" s="295"/>
      <c r="C56" s="669"/>
      <c r="D56" s="298"/>
    </row>
    <row r="57" spans="1:4" ht="93" hidden="1" customHeight="1">
      <c r="A57" s="355"/>
      <c r="B57" s="300"/>
      <c r="C57" s="664"/>
      <c r="D57" s="296"/>
    </row>
    <row r="58" spans="1:4" ht="43.8" hidden="1" customHeight="1" thickBot="1">
      <c r="A58" s="349"/>
      <c r="B58" s="293"/>
      <c r="C58" s="665"/>
      <c r="D58" s="297"/>
    </row>
    <row r="59" spans="1:4" ht="42.6" customHeight="1" thickTop="1"/>
    <row r="60" spans="1:4" ht="42.6" customHeight="1"/>
  </sheetData>
  <mergeCells count="32">
    <mergeCell ref="C2:C4"/>
    <mergeCell ref="B23:B25"/>
    <mergeCell ref="C23:C25"/>
    <mergeCell ref="C5:C7"/>
    <mergeCell ref="C32:C34"/>
    <mergeCell ref="C8:C10"/>
    <mergeCell ref="C29:C31"/>
    <mergeCell ref="C41:C43"/>
    <mergeCell ref="B38:B40"/>
    <mergeCell ref="B26:B28"/>
    <mergeCell ref="B32:B34"/>
    <mergeCell ref="B29:B31"/>
    <mergeCell ref="B35:B37"/>
    <mergeCell ref="C47:C49"/>
    <mergeCell ref="C56:C58"/>
    <mergeCell ref="C53:C55"/>
    <mergeCell ref="C50:C52"/>
    <mergeCell ref="C44:C46"/>
    <mergeCell ref="D26:D28"/>
    <mergeCell ref="C26:C28"/>
    <mergeCell ref="D38:D40"/>
    <mergeCell ref="D29:D31"/>
    <mergeCell ref="D11:D13"/>
    <mergeCell ref="C11:C13"/>
    <mergeCell ref="C14:C16"/>
    <mergeCell ref="C17:C19"/>
    <mergeCell ref="D35:D37"/>
    <mergeCell ref="C20:C22"/>
    <mergeCell ref="D23:D25"/>
    <mergeCell ref="D32:D34"/>
    <mergeCell ref="C35:C37"/>
    <mergeCell ref="C38:C40"/>
  </mergeCells>
  <phoneticPr fontId="16"/>
  <hyperlinks>
    <hyperlink ref="A4" r:id="rId1" xr:uid="{F35AD9F3-7B6B-4412-99A6-96C19104B710}"/>
    <hyperlink ref="A7" r:id="rId2" xr:uid="{7CD8465F-599C-449C-87BF-681190AF6595}"/>
    <hyperlink ref="A10" r:id="rId3" xr:uid="{E9EBBEC7-9C1B-441F-8B61-F1ABE0E420EF}"/>
    <hyperlink ref="A13" r:id="rId4" xr:uid="{7E4CADD8-0888-46C8-B96F-D03C9E0718CE}"/>
    <hyperlink ref="A16" r:id="rId5" xr:uid="{7147A15D-FA97-4CDE-817E-B261CC9FBB6D}"/>
    <hyperlink ref="A19" r:id="rId6" xr:uid="{6C15FA8E-66C9-4571-B5A9-F0F46F5E4987}"/>
    <hyperlink ref="A22" r:id="rId7" xr:uid="{C5FC251D-0ABC-4A4E-A5D0-E4081DF78D4B}"/>
    <hyperlink ref="A25" r:id="rId8" xr:uid="{AD53BF90-CCE6-48F0-9DB0-9630BCEE5CF2}"/>
    <hyperlink ref="A28" r:id="rId9" xr:uid="{4AD3F6FF-7BC0-4824-B56D-49385B2CDE5A}"/>
    <hyperlink ref="A31" r:id="rId10" xr:uid="{17FF928C-64AA-40C0-B414-AE523DEF7C25}"/>
    <hyperlink ref="A34" r:id="rId11" xr:uid="{70F125BC-16CE-410E-8E59-C29EC1A369C7}"/>
  </hyperlinks>
  <pageMargins left="0" right="0" top="0.19685039370078741" bottom="0.39370078740157483" header="0" footer="0.19685039370078741"/>
  <pageSetup paperSize="8" scale="28" orientation="portrait" horizontalDpi="300" verticalDpi="300" r:id="rId1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sheetPr codeName="Sheet7"/>
  <dimension ref="A1:C34"/>
  <sheetViews>
    <sheetView defaultGridColor="0" view="pageBreakPreview" topLeftCell="A7" colorId="56" zoomScale="90" zoomScaleNormal="66" zoomScaleSheetLayoutView="90" workbookViewId="0">
      <selection activeCell="B6" sqref="B6"/>
    </sheetView>
  </sheetViews>
  <sheetFormatPr defaultColWidth="9" defaultRowHeight="40.200000000000003" customHeight="1"/>
  <cols>
    <col min="1" max="1" width="193.5546875" style="288" customWidth="1"/>
    <col min="2" max="2" width="18" style="135" customWidth="1"/>
    <col min="3" max="3" width="20.109375" style="136" customWidth="1"/>
    <col min="4" max="16384" width="9" style="38"/>
  </cols>
  <sheetData>
    <row r="1" spans="1:3" ht="40.200000000000003" customHeight="1" thickBot="1">
      <c r="A1" s="37" t="s">
        <v>237</v>
      </c>
      <c r="B1" s="278" t="s">
        <v>24</v>
      </c>
      <c r="C1" s="279" t="s">
        <v>2</v>
      </c>
    </row>
    <row r="2" spans="1:3" ht="40.200000000000003" customHeight="1">
      <c r="A2" s="125" t="s">
        <v>426</v>
      </c>
      <c r="B2" s="130"/>
      <c r="C2" s="131"/>
    </row>
    <row r="3" spans="1:3" ht="185.4" customHeight="1">
      <c r="A3" s="346" t="s">
        <v>445</v>
      </c>
      <c r="B3" s="292" t="s">
        <v>456</v>
      </c>
      <c r="C3" s="132">
        <v>45142</v>
      </c>
    </row>
    <row r="4" spans="1:3" ht="40.200000000000003" customHeight="1" thickBot="1">
      <c r="A4" s="290" t="s">
        <v>435</v>
      </c>
      <c r="B4" s="133"/>
      <c r="C4" s="134"/>
    </row>
    <row r="5" spans="1:3" ht="40.200000000000003" customHeight="1">
      <c r="A5" s="125" t="s">
        <v>427</v>
      </c>
      <c r="B5" s="130"/>
      <c r="C5" s="131"/>
    </row>
    <row r="6" spans="1:3" ht="394.8" customHeight="1">
      <c r="A6" s="353" t="s">
        <v>446</v>
      </c>
      <c r="B6" s="344" t="s">
        <v>457</v>
      </c>
      <c r="C6" s="132">
        <v>45148</v>
      </c>
    </row>
    <row r="7" spans="1:3" ht="40.200000000000003" customHeight="1" thickBot="1">
      <c r="A7" s="290" t="s">
        <v>436</v>
      </c>
      <c r="B7" s="133"/>
      <c r="C7" s="134"/>
    </row>
    <row r="8" spans="1:3" ht="40.200000000000003" customHeight="1">
      <c r="A8" s="125" t="s">
        <v>423</v>
      </c>
      <c r="B8" s="130"/>
      <c r="C8" s="131"/>
    </row>
    <row r="9" spans="1:3" ht="316.8" customHeight="1">
      <c r="A9" s="346" t="s">
        <v>447</v>
      </c>
      <c r="B9" s="292" t="s">
        <v>458</v>
      </c>
      <c r="C9" s="132">
        <v>45149</v>
      </c>
    </row>
    <row r="10" spans="1:3" ht="40.200000000000003" customHeight="1" thickBot="1">
      <c r="A10" s="290" t="s">
        <v>437</v>
      </c>
      <c r="B10" s="133"/>
      <c r="C10" s="134"/>
    </row>
    <row r="11" spans="1:3" ht="40.200000000000003" customHeight="1">
      <c r="A11" s="125" t="s">
        <v>428</v>
      </c>
      <c r="B11" s="130"/>
      <c r="C11" s="131"/>
    </row>
    <row r="12" spans="1:3" ht="147.6" customHeight="1">
      <c r="A12" s="346" t="s">
        <v>448</v>
      </c>
      <c r="B12" s="292" t="s">
        <v>459</v>
      </c>
      <c r="C12" s="132">
        <v>45147</v>
      </c>
    </row>
    <row r="13" spans="1:3" ht="40.200000000000003" customHeight="1" thickBot="1">
      <c r="A13" s="290" t="s">
        <v>438</v>
      </c>
      <c r="B13" s="133"/>
      <c r="C13" s="134"/>
    </row>
    <row r="14" spans="1:3" ht="40.200000000000003" customHeight="1">
      <c r="A14" s="125" t="s">
        <v>424</v>
      </c>
      <c r="B14" s="130"/>
      <c r="C14" s="131"/>
    </row>
    <row r="15" spans="1:3" ht="120" customHeight="1">
      <c r="A15" s="346" t="s">
        <v>449</v>
      </c>
      <c r="B15" s="344" t="s">
        <v>460</v>
      </c>
      <c r="C15" s="132">
        <v>45154</v>
      </c>
    </row>
    <row r="16" spans="1:3" ht="40.200000000000003" customHeight="1" thickBot="1">
      <c r="A16" s="290" t="s">
        <v>439</v>
      </c>
      <c r="B16" s="133"/>
      <c r="C16" s="134"/>
    </row>
    <row r="17" spans="1:3" s="400" customFormat="1" ht="40.200000000000003" customHeight="1">
      <c r="A17" s="125" t="s">
        <v>429</v>
      </c>
      <c r="B17" s="130"/>
      <c r="C17" s="131"/>
    </row>
    <row r="18" spans="1:3" s="400" customFormat="1" ht="227.4" customHeight="1">
      <c r="A18" s="346" t="s">
        <v>455</v>
      </c>
      <c r="B18" s="292" t="s">
        <v>461</v>
      </c>
      <c r="C18" s="132" t="s">
        <v>223</v>
      </c>
    </row>
    <row r="19" spans="1:3" ht="40.200000000000003" customHeight="1" thickBot="1">
      <c r="A19" s="290" t="s">
        <v>454</v>
      </c>
      <c r="B19" s="133"/>
      <c r="C19" s="134"/>
    </row>
    <row r="20" spans="1:3" s="400" customFormat="1" ht="40.200000000000003" customHeight="1">
      <c r="A20" s="125" t="s">
        <v>430</v>
      </c>
      <c r="B20" s="130"/>
      <c r="C20" s="131"/>
    </row>
    <row r="21" spans="1:3" s="400" customFormat="1" ht="242.4" customHeight="1">
      <c r="A21" s="346" t="s">
        <v>450</v>
      </c>
      <c r="B21" s="490" t="s">
        <v>459</v>
      </c>
      <c r="C21" s="132">
        <v>45154</v>
      </c>
    </row>
    <row r="22" spans="1:3" ht="40.200000000000003" customHeight="1" thickBot="1">
      <c r="A22" s="451" t="s">
        <v>440</v>
      </c>
      <c r="B22" s="445"/>
      <c r="C22" s="132"/>
    </row>
    <row r="23" spans="1:3" ht="40.200000000000003" customHeight="1">
      <c r="A23" s="454" t="s">
        <v>431</v>
      </c>
      <c r="B23" s="446"/>
      <c r="C23" s="447"/>
    </row>
    <row r="24" spans="1:3" ht="189.6" customHeight="1">
      <c r="A24" s="453" t="s">
        <v>451</v>
      </c>
      <c r="B24" s="455" t="s">
        <v>456</v>
      </c>
      <c r="C24" s="448">
        <v>45154</v>
      </c>
    </row>
    <row r="25" spans="1:3" ht="40.200000000000003" customHeight="1" thickBot="1">
      <c r="A25" s="452" t="s">
        <v>441</v>
      </c>
      <c r="B25" s="456"/>
      <c r="C25" s="450"/>
    </row>
    <row r="26" spans="1:3" ht="40.200000000000003" customHeight="1">
      <c r="A26" s="454" t="s">
        <v>432</v>
      </c>
      <c r="B26" s="457"/>
      <c r="C26" s="447"/>
    </row>
    <row r="27" spans="1:3" ht="147" customHeight="1">
      <c r="A27" s="453" t="s">
        <v>453</v>
      </c>
      <c r="B27" s="455" t="s">
        <v>462</v>
      </c>
      <c r="C27" s="448">
        <v>45154</v>
      </c>
    </row>
    <row r="28" spans="1:3" ht="40.200000000000003" customHeight="1" thickBot="1">
      <c r="A28" s="452" t="s">
        <v>452</v>
      </c>
      <c r="B28" s="449"/>
      <c r="C28" s="450"/>
    </row>
    <row r="29" spans="1:3" ht="40.200000000000003" customHeight="1">
      <c r="A29" s="454" t="s">
        <v>433</v>
      </c>
      <c r="B29" s="457"/>
      <c r="C29" s="447"/>
    </row>
    <row r="30" spans="1:3" ht="270.60000000000002" customHeight="1">
      <c r="A30" s="453" t="s">
        <v>444</v>
      </c>
      <c r="B30" s="455" t="s">
        <v>456</v>
      </c>
      <c r="C30" s="448">
        <v>45155</v>
      </c>
    </row>
    <row r="31" spans="1:3" ht="40.200000000000003" customHeight="1" thickBot="1">
      <c r="A31" s="452" t="s">
        <v>443</v>
      </c>
      <c r="B31" s="449"/>
      <c r="C31" s="450"/>
    </row>
    <row r="32" spans="1:3" ht="40.200000000000003" customHeight="1">
      <c r="A32" s="454" t="s">
        <v>434</v>
      </c>
      <c r="B32" s="457"/>
      <c r="C32" s="447"/>
    </row>
    <row r="33" spans="1:3" ht="64.2" customHeight="1">
      <c r="A33" s="453" t="s">
        <v>442</v>
      </c>
      <c r="B33" s="455" t="s">
        <v>463</v>
      </c>
      <c r="C33" s="448">
        <v>45155</v>
      </c>
    </row>
    <row r="34" spans="1:3" ht="40.200000000000003" customHeight="1" thickBot="1">
      <c r="A34" s="452" t="s">
        <v>425</v>
      </c>
      <c r="B34" s="449"/>
      <c r="C34" s="450"/>
    </row>
  </sheetData>
  <phoneticPr fontId="86"/>
  <hyperlinks>
    <hyperlink ref="A34" r:id="rId1" xr:uid="{88D69213-F831-4D83-9FFE-2789FFC0D99C}"/>
    <hyperlink ref="A4" r:id="rId2" xr:uid="{EB573C6A-69EC-47E9-9850-F69562E5D43D}"/>
    <hyperlink ref="A10" r:id="rId3" xr:uid="{DCB9A4EC-86CC-4D56-A8A5-7BCBD4CD4919}"/>
    <hyperlink ref="A13" r:id="rId4" xr:uid="{D2B9F62B-4CA7-4213-9048-2FD8462FEB81}"/>
    <hyperlink ref="A16" r:id="rId5" xr:uid="{9CE062F6-300A-4B93-9AE5-1D280B6E1E0B}"/>
    <hyperlink ref="A22" r:id="rId6" xr:uid="{8CDD473B-EC98-45EF-82AC-9C3C6B8AC300}"/>
    <hyperlink ref="A25" r:id="rId7" xr:uid="{E3FA1503-918B-4A08-9597-F61190B8B000}"/>
    <hyperlink ref="A31" r:id="rId8" xr:uid="{CBB15620-F478-4C70-AA70-1C72AA796A65}"/>
    <hyperlink ref="A7" r:id="rId9" xr:uid="{F1DC405F-482E-4434-9D1D-5C9DE277D101}"/>
    <hyperlink ref="A28" r:id="rId10" xr:uid="{6EE154C9-6852-43CA-8FF4-C49BD2B1FCD4}"/>
    <hyperlink ref="A19" r:id="rId11" xr:uid="{391617DF-7271-46D6-ACDB-BB481A40013A}"/>
  </hyperlinks>
  <pageMargins left="0.74803149606299213" right="0.74803149606299213" top="0.98425196850393704" bottom="0.98425196850393704" header="0.51181102362204722" footer="0.51181102362204722"/>
  <pageSetup paperSize="9" scale="16" fitToHeight="3" orientation="portrait" r:id="rId12"/>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codeName="Sheet8">
    <tabColor indexed="46"/>
  </sheetPr>
  <dimension ref="A1:AE39"/>
  <sheetViews>
    <sheetView topLeftCell="A20" zoomScaleNormal="100" zoomScaleSheetLayoutView="100" workbookViewId="0">
      <selection activeCell="A23" sqref="A23"/>
    </sheetView>
  </sheetViews>
  <sheetFormatPr defaultColWidth="9" defaultRowHeight="13.2"/>
  <cols>
    <col min="1" max="1" width="7.33203125" style="1" customWidth="1"/>
    <col min="2" max="13" width="6.77734375" style="1" customWidth="1"/>
    <col min="14" max="14" width="8.88671875" style="1" customWidth="1"/>
    <col min="15" max="15" width="5.88671875" style="1" customWidth="1"/>
    <col min="16" max="16" width="7.44140625" style="1" customWidth="1"/>
    <col min="17" max="29" width="6.77734375" style="1" customWidth="1"/>
    <col min="30" max="16384" width="9" style="1"/>
  </cols>
  <sheetData>
    <row r="1" spans="1:29" ht="15" customHeight="1">
      <c r="A1" s="684" t="s">
        <v>3</v>
      </c>
      <c r="B1" s="685"/>
      <c r="C1" s="685"/>
      <c r="D1" s="685"/>
      <c r="E1" s="685"/>
      <c r="F1" s="685"/>
      <c r="G1" s="685"/>
      <c r="H1" s="685"/>
      <c r="I1" s="685"/>
      <c r="J1" s="685"/>
      <c r="K1" s="685"/>
      <c r="L1" s="685"/>
      <c r="M1" s="685"/>
      <c r="N1" s="686"/>
      <c r="P1" s="687" t="s">
        <v>4</v>
      </c>
      <c r="Q1" s="688"/>
      <c r="R1" s="688"/>
      <c r="S1" s="688"/>
      <c r="T1" s="688"/>
      <c r="U1" s="688"/>
      <c r="V1" s="688"/>
      <c r="W1" s="688"/>
      <c r="X1" s="688"/>
      <c r="Y1" s="688"/>
      <c r="Z1" s="688"/>
      <c r="AA1" s="688"/>
      <c r="AB1" s="688"/>
      <c r="AC1" s="689"/>
    </row>
    <row r="2" spans="1:29" ht="18" customHeight="1" thickBot="1">
      <c r="A2" s="690" t="s">
        <v>5</v>
      </c>
      <c r="B2" s="691"/>
      <c r="C2" s="691"/>
      <c r="D2" s="691"/>
      <c r="E2" s="691"/>
      <c r="F2" s="691"/>
      <c r="G2" s="691"/>
      <c r="H2" s="691"/>
      <c r="I2" s="691"/>
      <c r="J2" s="691"/>
      <c r="K2" s="691"/>
      <c r="L2" s="691"/>
      <c r="M2" s="691"/>
      <c r="N2" s="692"/>
      <c r="P2" s="693" t="s">
        <v>6</v>
      </c>
      <c r="Q2" s="691"/>
      <c r="R2" s="691"/>
      <c r="S2" s="691"/>
      <c r="T2" s="691"/>
      <c r="U2" s="691"/>
      <c r="V2" s="691"/>
      <c r="W2" s="691"/>
      <c r="X2" s="691"/>
      <c r="Y2" s="691"/>
      <c r="Z2" s="691"/>
      <c r="AA2" s="691"/>
      <c r="AB2" s="691"/>
      <c r="AC2" s="694"/>
    </row>
    <row r="3" spans="1:29" ht="13.8" thickBot="1">
      <c r="A3" s="6"/>
      <c r="B3" s="141" t="s">
        <v>167</v>
      </c>
      <c r="C3" s="141" t="s">
        <v>7</v>
      </c>
      <c r="D3" s="141" t="s">
        <v>8</v>
      </c>
      <c r="E3" s="141" t="s">
        <v>9</v>
      </c>
      <c r="F3" s="141" t="s">
        <v>10</v>
      </c>
      <c r="G3" s="141" t="s">
        <v>11</v>
      </c>
      <c r="H3" s="141" t="s">
        <v>12</v>
      </c>
      <c r="I3" s="138" t="s">
        <v>13</v>
      </c>
      <c r="J3" s="141" t="s">
        <v>14</v>
      </c>
      <c r="K3" s="141" t="s">
        <v>15</v>
      </c>
      <c r="L3" s="141" t="s">
        <v>16</v>
      </c>
      <c r="M3" s="141" t="s">
        <v>17</v>
      </c>
      <c r="N3" s="7" t="s">
        <v>18</v>
      </c>
      <c r="P3" s="8"/>
      <c r="Q3" s="141" t="s">
        <v>167</v>
      </c>
      <c r="R3" s="141" t="s">
        <v>7</v>
      </c>
      <c r="S3" s="141" t="s">
        <v>8</v>
      </c>
      <c r="T3" s="141" t="s">
        <v>9</v>
      </c>
      <c r="U3" s="141" t="s">
        <v>10</v>
      </c>
      <c r="V3" s="141" t="s">
        <v>11</v>
      </c>
      <c r="W3" s="141" t="s">
        <v>12</v>
      </c>
      <c r="X3" s="138" t="s">
        <v>13</v>
      </c>
      <c r="Y3" s="141" t="s">
        <v>14</v>
      </c>
      <c r="Z3" s="141" t="s">
        <v>15</v>
      </c>
      <c r="AA3" s="141" t="s">
        <v>16</v>
      </c>
      <c r="AB3" s="141" t="s">
        <v>17</v>
      </c>
      <c r="AC3" s="9" t="s">
        <v>19</v>
      </c>
    </row>
    <row r="4" spans="1:29" ht="19.8" thickBot="1">
      <c r="A4" s="339" t="s">
        <v>165</v>
      </c>
      <c r="B4" s="340">
        <f>AVERAGE(B7:B18)</f>
        <v>68.083333333333329</v>
      </c>
      <c r="C4" s="340">
        <f t="shared" ref="C4:M4" si="0">AVERAGE(C7:C18)</f>
        <v>56.083333333333336</v>
      </c>
      <c r="D4" s="340">
        <f t="shared" si="0"/>
        <v>67.333333333333329</v>
      </c>
      <c r="E4" s="340">
        <f t="shared" si="0"/>
        <v>103.25</v>
      </c>
      <c r="F4" s="340">
        <f t="shared" si="0"/>
        <v>188.08333333333334</v>
      </c>
      <c r="G4" s="340">
        <f t="shared" si="0"/>
        <v>415.25</v>
      </c>
      <c r="H4" s="340">
        <f t="shared" si="0"/>
        <v>606.58333333333337</v>
      </c>
      <c r="I4" s="340">
        <f t="shared" si="0"/>
        <v>818.33333333333337</v>
      </c>
      <c r="J4" s="340">
        <f t="shared" si="0"/>
        <v>564.72727272727275</v>
      </c>
      <c r="K4" s="340">
        <f t="shared" si="0"/>
        <v>363.72727272727275</v>
      </c>
      <c r="L4" s="340">
        <f t="shared" si="0"/>
        <v>207</v>
      </c>
      <c r="M4" s="340">
        <f t="shared" si="0"/>
        <v>134.81818181818181</v>
      </c>
      <c r="N4" s="340">
        <f>AVERAGE(N7:N18)</f>
        <v>3639.7272727272725</v>
      </c>
      <c r="O4" s="10"/>
      <c r="P4" s="341" t="str">
        <f>+A4</f>
        <v>12-21年月平均</v>
      </c>
      <c r="Q4" s="340">
        <f>AVERAGE(Q7:Q18)</f>
        <v>8.1666666666666661</v>
      </c>
      <c r="R4" s="340">
        <f t="shared" ref="R4:AC4" si="1">AVERAGE(R7:R18)</f>
        <v>8.75</v>
      </c>
      <c r="S4" s="340">
        <f t="shared" si="1"/>
        <v>13.25</v>
      </c>
      <c r="T4" s="340">
        <f t="shared" si="1"/>
        <v>6.5</v>
      </c>
      <c r="U4" s="340">
        <f t="shared" si="1"/>
        <v>9.1666666666666661</v>
      </c>
      <c r="V4" s="340">
        <f t="shared" si="1"/>
        <v>8.9166666666666661</v>
      </c>
      <c r="W4" s="340">
        <f t="shared" si="1"/>
        <v>8</v>
      </c>
      <c r="X4" s="340">
        <f t="shared" si="1"/>
        <v>10.583333333333334</v>
      </c>
      <c r="Y4" s="340">
        <f t="shared" si="1"/>
        <v>9.9090909090909083</v>
      </c>
      <c r="Z4" s="340">
        <f t="shared" si="1"/>
        <v>19.818181818181817</v>
      </c>
      <c r="AA4" s="340">
        <f t="shared" si="1"/>
        <v>11.636363636363637</v>
      </c>
      <c r="AB4" s="340">
        <f t="shared" si="1"/>
        <v>12.181818181818182</v>
      </c>
      <c r="AC4" s="340">
        <f t="shared" si="1"/>
        <v>131.45454545454547</v>
      </c>
    </row>
    <row r="5" spans="1:29" ht="19.8" customHeight="1" thickBot="1">
      <c r="A5" s="251"/>
      <c r="B5" s="251"/>
      <c r="C5" s="251"/>
      <c r="D5" s="251"/>
      <c r="E5" s="251"/>
      <c r="F5" s="251"/>
      <c r="G5" s="251"/>
      <c r="H5" s="251"/>
      <c r="I5" s="11" t="s">
        <v>20</v>
      </c>
      <c r="J5" s="105"/>
      <c r="K5" s="105"/>
      <c r="L5" s="105"/>
      <c r="M5" s="105"/>
      <c r="N5" s="218"/>
      <c r="O5" s="106"/>
      <c r="P5" s="139"/>
      <c r="Q5" s="139"/>
      <c r="R5" s="139"/>
      <c r="S5" s="251"/>
      <c r="T5" s="251"/>
      <c r="U5" s="251"/>
      <c r="V5" s="251"/>
      <c r="W5" s="251"/>
      <c r="X5" s="11" t="s">
        <v>20</v>
      </c>
      <c r="Y5" s="105"/>
      <c r="Z5" s="105"/>
      <c r="AA5" s="105"/>
      <c r="AB5" s="105"/>
      <c r="AC5" s="218"/>
    </row>
    <row r="6" spans="1:29" ht="19.8" customHeight="1" thickBot="1">
      <c r="A6" s="251"/>
      <c r="B6" s="251"/>
      <c r="C6" s="251"/>
      <c r="D6" s="251"/>
      <c r="E6" s="251"/>
      <c r="F6" s="251"/>
      <c r="G6" s="251"/>
      <c r="H6" s="251"/>
      <c r="I6" s="329">
        <v>193</v>
      </c>
      <c r="J6" s="328"/>
      <c r="K6" s="328"/>
      <c r="L6" s="328"/>
      <c r="M6" s="328"/>
      <c r="N6" s="322"/>
      <c r="O6" s="106"/>
      <c r="P6" s="139"/>
      <c r="Q6" s="139"/>
      <c r="R6" s="139"/>
      <c r="S6" s="251"/>
      <c r="T6" s="251"/>
      <c r="U6" s="251"/>
      <c r="V6" s="251"/>
      <c r="W6" s="251"/>
      <c r="X6" s="329">
        <v>0</v>
      </c>
      <c r="Y6" s="328"/>
      <c r="Z6" s="328"/>
      <c r="AA6" s="328"/>
      <c r="AB6" s="328"/>
      <c r="AC6" s="322"/>
    </row>
    <row r="7" spans="1:29" ht="18" customHeight="1" thickBot="1">
      <c r="A7" s="323" t="s">
        <v>171</v>
      </c>
      <c r="B7" s="336">
        <v>82</v>
      </c>
      <c r="C7" s="334">
        <v>62</v>
      </c>
      <c r="D7" s="395">
        <v>99</v>
      </c>
      <c r="E7" s="334">
        <v>112</v>
      </c>
      <c r="F7" s="334">
        <v>224</v>
      </c>
      <c r="G7" s="474">
        <v>525</v>
      </c>
      <c r="H7" s="334">
        <v>515</v>
      </c>
      <c r="I7" s="334">
        <v>193</v>
      </c>
      <c r="J7" s="334" t="s">
        <v>150</v>
      </c>
      <c r="K7" s="334"/>
      <c r="L7" s="334"/>
      <c r="M7" s="337"/>
      <c r="N7" s="335"/>
      <c r="O7" s="10"/>
      <c r="P7" s="327" t="s">
        <v>171</v>
      </c>
      <c r="Q7" s="472">
        <v>1</v>
      </c>
      <c r="R7" s="473">
        <v>1</v>
      </c>
      <c r="S7" s="473">
        <v>4</v>
      </c>
      <c r="T7" s="473">
        <v>2</v>
      </c>
      <c r="U7" s="473">
        <v>2</v>
      </c>
      <c r="V7" s="334">
        <v>7</v>
      </c>
      <c r="W7" s="334">
        <v>6</v>
      </c>
      <c r="X7" s="334">
        <v>0</v>
      </c>
      <c r="Y7" s="334"/>
      <c r="Z7" s="334"/>
      <c r="AA7" s="334"/>
      <c r="AB7" s="338"/>
      <c r="AC7" s="335"/>
    </row>
    <row r="8" spans="1:29" ht="18" customHeight="1" thickBot="1">
      <c r="A8" s="323" t="s">
        <v>166</v>
      </c>
      <c r="B8" s="330">
        <v>81</v>
      </c>
      <c r="C8" s="331">
        <v>39</v>
      </c>
      <c r="D8" s="331">
        <v>72</v>
      </c>
      <c r="E8" s="332">
        <v>89</v>
      </c>
      <c r="F8" s="332">
        <v>258</v>
      </c>
      <c r="G8" s="332">
        <v>416</v>
      </c>
      <c r="H8" s="332">
        <v>554</v>
      </c>
      <c r="I8" s="332">
        <v>568</v>
      </c>
      <c r="J8" s="332">
        <v>578</v>
      </c>
      <c r="K8" s="332">
        <v>337</v>
      </c>
      <c r="L8" s="332">
        <v>169</v>
      </c>
      <c r="M8" s="332">
        <v>168</v>
      </c>
      <c r="N8" s="333">
        <f t="shared" ref="N8:N19" si="2">SUM(B8:M8)</f>
        <v>3329</v>
      </c>
      <c r="O8" s="111" t="s">
        <v>21</v>
      </c>
      <c r="P8" s="466" t="s">
        <v>166</v>
      </c>
      <c r="Q8" s="467">
        <v>0</v>
      </c>
      <c r="R8" s="468">
        <v>5</v>
      </c>
      <c r="S8" s="468">
        <v>4</v>
      </c>
      <c r="T8" s="468">
        <v>1</v>
      </c>
      <c r="U8" s="468">
        <v>1</v>
      </c>
      <c r="V8" s="468">
        <v>1</v>
      </c>
      <c r="W8" s="468">
        <v>1</v>
      </c>
      <c r="X8" s="468">
        <v>1</v>
      </c>
      <c r="Y8" s="467">
        <v>0</v>
      </c>
      <c r="Z8" s="467">
        <v>0</v>
      </c>
      <c r="AA8" s="467">
        <v>0</v>
      </c>
      <c r="AB8" s="467">
        <v>2</v>
      </c>
      <c r="AC8" s="469">
        <f t="shared" ref="AC8:AC19" si="3">SUM(Q8:AB8)</f>
        <v>16</v>
      </c>
    </row>
    <row r="9" spans="1:29" ht="18" customHeight="1" thickBot="1">
      <c r="A9" s="252" t="s">
        <v>149</v>
      </c>
      <c r="B9" s="272">
        <v>81</v>
      </c>
      <c r="C9" s="272">
        <v>48</v>
      </c>
      <c r="D9" s="273">
        <v>71</v>
      </c>
      <c r="E9" s="272">
        <v>128</v>
      </c>
      <c r="F9" s="272">
        <v>171</v>
      </c>
      <c r="G9" s="272">
        <v>350</v>
      </c>
      <c r="H9" s="272">
        <v>569</v>
      </c>
      <c r="I9" s="272">
        <v>553</v>
      </c>
      <c r="J9" s="272">
        <v>458</v>
      </c>
      <c r="K9" s="272">
        <v>306</v>
      </c>
      <c r="L9" s="272">
        <v>220</v>
      </c>
      <c r="M9" s="273">
        <v>229</v>
      </c>
      <c r="N9" s="309">
        <f t="shared" si="2"/>
        <v>3184</v>
      </c>
      <c r="O9" s="250"/>
      <c r="P9" s="466" t="s">
        <v>148</v>
      </c>
      <c r="Q9" s="470">
        <v>1</v>
      </c>
      <c r="R9" s="470">
        <v>2</v>
      </c>
      <c r="S9" s="470">
        <v>1</v>
      </c>
      <c r="T9" s="470">
        <v>0</v>
      </c>
      <c r="U9" s="470">
        <v>0</v>
      </c>
      <c r="V9" s="470">
        <v>0</v>
      </c>
      <c r="W9" s="470">
        <v>1</v>
      </c>
      <c r="X9" s="470">
        <v>1</v>
      </c>
      <c r="Y9" s="470">
        <v>0</v>
      </c>
      <c r="Z9" s="470">
        <v>1</v>
      </c>
      <c r="AA9" s="470">
        <v>0</v>
      </c>
      <c r="AB9" s="470">
        <v>0</v>
      </c>
      <c r="AC9" s="471">
        <f t="shared" si="3"/>
        <v>7</v>
      </c>
    </row>
    <row r="10" spans="1:29" ht="18" customHeight="1" thickBot="1">
      <c r="A10" s="253" t="s">
        <v>128</v>
      </c>
      <c r="B10" s="168">
        <v>112</v>
      </c>
      <c r="C10" s="168">
        <v>85</v>
      </c>
      <c r="D10" s="168">
        <v>60</v>
      </c>
      <c r="E10" s="168">
        <v>97</v>
      </c>
      <c r="F10" s="168">
        <v>95</v>
      </c>
      <c r="G10" s="168">
        <v>305</v>
      </c>
      <c r="H10" s="168">
        <v>544</v>
      </c>
      <c r="I10" s="168">
        <v>449</v>
      </c>
      <c r="J10" s="168">
        <v>475</v>
      </c>
      <c r="K10" s="168">
        <v>505</v>
      </c>
      <c r="L10" s="168">
        <v>219</v>
      </c>
      <c r="M10" s="169">
        <v>98</v>
      </c>
      <c r="N10" s="266">
        <f t="shared" si="2"/>
        <v>3044</v>
      </c>
      <c r="O10" s="111"/>
      <c r="P10" s="324" t="s">
        <v>128</v>
      </c>
      <c r="Q10" s="217">
        <v>16</v>
      </c>
      <c r="R10" s="217">
        <v>1</v>
      </c>
      <c r="S10" s="217">
        <v>19</v>
      </c>
      <c r="T10" s="217">
        <v>3</v>
      </c>
      <c r="U10" s="217">
        <v>13</v>
      </c>
      <c r="V10" s="217">
        <v>1</v>
      </c>
      <c r="W10" s="217">
        <v>2</v>
      </c>
      <c r="X10" s="217">
        <v>2</v>
      </c>
      <c r="Y10" s="217">
        <v>0</v>
      </c>
      <c r="Z10" s="217">
        <v>24</v>
      </c>
      <c r="AA10" s="217">
        <v>4</v>
      </c>
      <c r="AB10" s="217">
        <v>2</v>
      </c>
      <c r="AC10" s="265">
        <f t="shared" si="3"/>
        <v>87</v>
      </c>
    </row>
    <row r="11" spans="1:29" ht="18" customHeight="1" thickBot="1">
      <c r="A11" s="254" t="s">
        <v>29</v>
      </c>
      <c r="B11" s="219">
        <v>84</v>
      </c>
      <c r="C11" s="219">
        <v>100</v>
      </c>
      <c r="D11" s="220">
        <v>77</v>
      </c>
      <c r="E11" s="220">
        <v>80</v>
      </c>
      <c r="F11" s="127">
        <v>236</v>
      </c>
      <c r="G11" s="127">
        <v>438</v>
      </c>
      <c r="H11" s="128">
        <v>631</v>
      </c>
      <c r="I11" s="127">
        <v>752</v>
      </c>
      <c r="J11" s="126">
        <v>523</v>
      </c>
      <c r="K11" s="127">
        <v>427</v>
      </c>
      <c r="L11" s="126">
        <v>253</v>
      </c>
      <c r="M11" s="221">
        <v>136</v>
      </c>
      <c r="N11" s="256">
        <f t="shared" si="2"/>
        <v>3737</v>
      </c>
      <c r="O11" s="111"/>
      <c r="P11" s="325" t="s">
        <v>22</v>
      </c>
      <c r="Q11" s="222">
        <v>7</v>
      </c>
      <c r="R11" s="222">
        <v>7</v>
      </c>
      <c r="S11" s="223">
        <v>13</v>
      </c>
      <c r="T11" s="223">
        <v>3</v>
      </c>
      <c r="U11" s="223">
        <v>8</v>
      </c>
      <c r="V11" s="223">
        <v>11</v>
      </c>
      <c r="W11" s="222">
        <v>5</v>
      </c>
      <c r="X11" s="223">
        <v>11</v>
      </c>
      <c r="Y11" s="223">
        <v>9</v>
      </c>
      <c r="Z11" s="223">
        <v>9</v>
      </c>
      <c r="AA11" s="224">
        <v>20</v>
      </c>
      <c r="AB11" s="224">
        <v>37</v>
      </c>
      <c r="AC11" s="263">
        <f t="shared" si="3"/>
        <v>140</v>
      </c>
    </row>
    <row r="12" spans="1:29" ht="18" customHeight="1" thickBot="1">
      <c r="A12" s="254" t="s">
        <v>30</v>
      </c>
      <c r="B12" s="223">
        <v>41</v>
      </c>
      <c r="C12" s="223">
        <v>44</v>
      </c>
      <c r="D12" s="223">
        <v>67</v>
      </c>
      <c r="E12" s="223">
        <v>103</v>
      </c>
      <c r="F12" s="225">
        <v>311</v>
      </c>
      <c r="G12" s="223">
        <v>415</v>
      </c>
      <c r="H12" s="223">
        <v>539</v>
      </c>
      <c r="I12" s="225">
        <v>1165</v>
      </c>
      <c r="J12" s="223">
        <v>534</v>
      </c>
      <c r="K12" s="223">
        <v>297</v>
      </c>
      <c r="L12" s="222">
        <v>205</v>
      </c>
      <c r="M12" s="226">
        <v>92</v>
      </c>
      <c r="N12" s="257">
        <f t="shared" si="2"/>
        <v>3813</v>
      </c>
      <c r="O12" s="111"/>
      <c r="P12" s="326" t="s">
        <v>30</v>
      </c>
      <c r="Q12" s="223">
        <v>9</v>
      </c>
      <c r="R12" s="223">
        <v>22</v>
      </c>
      <c r="S12" s="222">
        <v>18</v>
      </c>
      <c r="T12" s="223">
        <v>9</v>
      </c>
      <c r="U12" s="227">
        <v>21</v>
      </c>
      <c r="V12" s="223">
        <v>14</v>
      </c>
      <c r="W12" s="223">
        <v>6</v>
      </c>
      <c r="X12" s="223">
        <v>13</v>
      </c>
      <c r="Y12" s="223">
        <v>7</v>
      </c>
      <c r="Z12" s="228">
        <v>81</v>
      </c>
      <c r="AA12" s="227">
        <v>31</v>
      </c>
      <c r="AB12" s="228">
        <v>37</v>
      </c>
      <c r="AC12" s="264">
        <f t="shared" si="3"/>
        <v>268</v>
      </c>
    </row>
    <row r="13" spans="1:29" ht="18" customHeight="1" thickBot="1">
      <c r="A13" s="254" t="s">
        <v>31</v>
      </c>
      <c r="B13" s="223">
        <v>57</v>
      </c>
      <c r="C13" s="222">
        <v>35</v>
      </c>
      <c r="D13" s="223">
        <v>95</v>
      </c>
      <c r="E13" s="222">
        <v>112</v>
      </c>
      <c r="F13" s="223">
        <v>131</v>
      </c>
      <c r="G13" s="14">
        <v>340</v>
      </c>
      <c r="H13" s="14">
        <v>483</v>
      </c>
      <c r="I13" s="15">
        <v>1339</v>
      </c>
      <c r="J13" s="14">
        <v>614</v>
      </c>
      <c r="K13" s="14">
        <v>349</v>
      </c>
      <c r="L13" s="14">
        <v>236</v>
      </c>
      <c r="M13" s="229">
        <v>68</v>
      </c>
      <c r="N13" s="256">
        <f t="shared" si="2"/>
        <v>3859</v>
      </c>
      <c r="O13" s="111"/>
      <c r="P13" s="326" t="s">
        <v>31</v>
      </c>
      <c r="Q13" s="223">
        <v>19</v>
      </c>
      <c r="R13" s="223">
        <v>12</v>
      </c>
      <c r="S13" s="223">
        <v>8</v>
      </c>
      <c r="T13" s="222">
        <v>12</v>
      </c>
      <c r="U13" s="223">
        <v>7</v>
      </c>
      <c r="V13" s="223">
        <v>15</v>
      </c>
      <c r="W13" s="14">
        <v>16</v>
      </c>
      <c r="X13" s="229">
        <v>12</v>
      </c>
      <c r="Y13" s="222">
        <v>16</v>
      </c>
      <c r="Z13" s="223">
        <v>6</v>
      </c>
      <c r="AA13" s="222">
        <v>12</v>
      </c>
      <c r="AB13" s="222">
        <v>6</v>
      </c>
      <c r="AC13" s="263">
        <f t="shared" si="3"/>
        <v>141</v>
      </c>
    </row>
    <row r="14" spans="1:29" ht="18" customHeight="1" thickBot="1">
      <c r="A14" s="254" t="s">
        <v>32</v>
      </c>
      <c r="B14" s="230">
        <v>68</v>
      </c>
      <c r="C14" s="223">
        <v>42</v>
      </c>
      <c r="D14" s="223">
        <v>44</v>
      </c>
      <c r="E14" s="222">
        <v>75</v>
      </c>
      <c r="F14" s="222">
        <v>135</v>
      </c>
      <c r="G14" s="222">
        <v>448</v>
      </c>
      <c r="H14" s="223">
        <v>507</v>
      </c>
      <c r="I14" s="223">
        <v>808</v>
      </c>
      <c r="J14" s="227">
        <v>795</v>
      </c>
      <c r="K14" s="222">
        <v>313</v>
      </c>
      <c r="L14" s="222">
        <v>246</v>
      </c>
      <c r="M14" s="222">
        <v>143</v>
      </c>
      <c r="N14" s="256">
        <f t="shared" si="2"/>
        <v>3624</v>
      </c>
      <c r="O14" s="111"/>
      <c r="P14" s="326" t="s">
        <v>32</v>
      </c>
      <c r="Q14" s="232">
        <v>9</v>
      </c>
      <c r="R14" s="223">
        <v>16</v>
      </c>
      <c r="S14" s="223">
        <v>12</v>
      </c>
      <c r="T14" s="222">
        <v>6</v>
      </c>
      <c r="U14" s="233">
        <v>7</v>
      </c>
      <c r="V14" s="233">
        <v>14</v>
      </c>
      <c r="W14" s="223">
        <v>9</v>
      </c>
      <c r="X14" s="223">
        <v>14</v>
      </c>
      <c r="Y14" s="223">
        <v>9</v>
      </c>
      <c r="Z14" s="223">
        <v>9</v>
      </c>
      <c r="AA14" s="233">
        <v>8</v>
      </c>
      <c r="AB14" s="233">
        <v>7</v>
      </c>
      <c r="AC14" s="263">
        <f t="shared" si="3"/>
        <v>120</v>
      </c>
    </row>
    <row r="15" spans="1:29" ht="18" hidden="1" customHeight="1" thickBot="1">
      <c r="A15" s="13" t="s">
        <v>33</v>
      </c>
      <c r="B15" s="234">
        <v>71</v>
      </c>
      <c r="C15" s="234">
        <v>97</v>
      </c>
      <c r="D15" s="234">
        <v>61</v>
      </c>
      <c r="E15" s="235">
        <v>105</v>
      </c>
      <c r="F15" s="235">
        <v>198</v>
      </c>
      <c r="G15" s="235">
        <v>442</v>
      </c>
      <c r="H15" s="236">
        <v>790</v>
      </c>
      <c r="I15" s="16">
        <v>674</v>
      </c>
      <c r="J15" s="16">
        <v>594</v>
      </c>
      <c r="K15" s="235">
        <v>275</v>
      </c>
      <c r="L15" s="235">
        <v>133</v>
      </c>
      <c r="M15" s="235">
        <v>108</v>
      </c>
      <c r="N15" s="256">
        <f t="shared" si="2"/>
        <v>3548</v>
      </c>
      <c r="O15" s="10"/>
      <c r="P15" s="255" t="s">
        <v>33</v>
      </c>
      <c r="Q15" s="234">
        <v>7</v>
      </c>
      <c r="R15" s="234">
        <v>13</v>
      </c>
      <c r="S15" s="234">
        <v>12</v>
      </c>
      <c r="T15" s="235">
        <v>11</v>
      </c>
      <c r="U15" s="235">
        <v>12</v>
      </c>
      <c r="V15" s="235">
        <v>15</v>
      </c>
      <c r="W15" s="235">
        <v>20</v>
      </c>
      <c r="X15" s="235">
        <v>15</v>
      </c>
      <c r="Y15" s="235">
        <v>15</v>
      </c>
      <c r="Z15" s="235">
        <v>20</v>
      </c>
      <c r="AA15" s="235">
        <v>9</v>
      </c>
      <c r="AB15" s="235">
        <v>7</v>
      </c>
      <c r="AC15" s="262">
        <f t="shared" si="3"/>
        <v>156</v>
      </c>
    </row>
    <row r="16" spans="1:29" ht="13.8" hidden="1" thickBot="1">
      <c r="A16" s="18" t="s">
        <v>34</v>
      </c>
      <c r="B16" s="232">
        <v>38</v>
      </c>
      <c r="C16" s="235">
        <v>19</v>
      </c>
      <c r="D16" s="235">
        <v>38</v>
      </c>
      <c r="E16" s="235">
        <v>203</v>
      </c>
      <c r="F16" s="235">
        <v>146</v>
      </c>
      <c r="G16" s="235">
        <v>439</v>
      </c>
      <c r="H16" s="236">
        <v>964</v>
      </c>
      <c r="I16" s="236">
        <v>1154</v>
      </c>
      <c r="J16" s="235">
        <v>423</v>
      </c>
      <c r="K16" s="235">
        <v>388</v>
      </c>
      <c r="L16" s="235">
        <v>176</v>
      </c>
      <c r="M16" s="235">
        <v>143</v>
      </c>
      <c r="N16" s="237">
        <f t="shared" si="2"/>
        <v>4131</v>
      </c>
      <c r="O16" s="10"/>
      <c r="P16" s="17" t="s">
        <v>34</v>
      </c>
      <c r="Q16" s="235">
        <v>7</v>
      </c>
      <c r="R16" s="235">
        <v>7</v>
      </c>
      <c r="S16" s="235">
        <v>8</v>
      </c>
      <c r="T16" s="235">
        <v>12</v>
      </c>
      <c r="U16" s="235">
        <v>9</v>
      </c>
      <c r="V16" s="235">
        <v>6</v>
      </c>
      <c r="W16" s="235">
        <v>11</v>
      </c>
      <c r="X16" s="235">
        <v>8</v>
      </c>
      <c r="Y16" s="235">
        <v>16</v>
      </c>
      <c r="Z16" s="235">
        <v>40</v>
      </c>
      <c r="AA16" s="235">
        <v>17</v>
      </c>
      <c r="AB16" s="235">
        <v>16</v>
      </c>
      <c r="AC16" s="235">
        <f t="shared" si="3"/>
        <v>157</v>
      </c>
    </row>
    <row r="17" spans="1:31" ht="13.8" hidden="1" thickBot="1">
      <c r="A17" s="238" t="s">
        <v>35</v>
      </c>
      <c r="B17" s="16">
        <v>49</v>
      </c>
      <c r="C17" s="16">
        <v>63</v>
      </c>
      <c r="D17" s="16">
        <v>50</v>
      </c>
      <c r="E17" s="16">
        <v>71</v>
      </c>
      <c r="F17" s="16">
        <v>144</v>
      </c>
      <c r="G17" s="16">
        <v>374</v>
      </c>
      <c r="H17" s="108">
        <v>729</v>
      </c>
      <c r="I17" s="108">
        <v>1097</v>
      </c>
      <c r="J17" s="108">
        <v>650</v>
      </c>
      <c r="K17" s="16">
        <v>397</v>
      </c>
      <c r="L17" s="16">
        <v>192</v>
      </c>
      <c r="M17" s="16">
        <v>217</v>
      </c>
      <c r="N17" s="237">
        <f t="shared" si="2"/>
        <v>4033</v>
      </c>
      <c r="O17" s="10"/>
      <c r="P17" s="19" t="s">
        <v>35</v>
      </c>
      <c r="Q17" s="16">
        <v>10</v>
      </c>
      <c r="R17" s="16">
        <v>6</v>
      </c>
      <c r="S17" s="16">
        <v>14</v>
      </c>
      <c r="T17" s="16">
        <v>10</v>
      </c>
      <c r="U17" s="16">
        <v>10</v>
      </c>
      <c r="V17" s="16">
        <v>19</v>
      </c>
      <c r="W17" s="16">
        <v>11</v>
      </c>
      <c r="X17" s="16">
        <v>20</v>
      </c>
      <c r="Y17" s="16">
        <v>15</v>
      </c>
      <c r="Z17" s="16">
        <v>8</v>
      </c>
      <c r="AA17" s="16">
        <v>11</v>
      </c>
      <c r="AB17" s="16">
        <v>8</v>
      </c>
      <c r="AC17" s="235">
        <f t="shared" si="3"/>
        <v>142</v>
      </c>
    </row>
    <row r="18" spans="1:31" ht="13.8" hidden="1" thickBot="1">
      <c r="A18" s="18" t="s">
        <v>36</v>
      </c>
      <c r="B18" s="16">
        <v>53</v>
      </c>
      <c r="C18" s="16">
        <v>39</v>
      </c>
      <c r="D18" s="16">
        <v>74</v>
      </c>
      <c r="E18" s="16">
        <v>64</v>
      </c>
      <c r="F18" s="16">
        <v>208</v>
      </c>
      <c r="G18" s="16">
        <v>491</v>
      </c>
      <c r="H18" s="16">
        <v>454</v>
      </c>
      <c r="I18" s="108">
        <v>1068</v>
      </c>
      <c r="J18" s="16">
        <v>568</v>
      </c>
      <c r="K18" s="16">
        <v>407</v>
      </c>
      <c r="L18" s="16">
        <v>228</v>
      </c>
      <c r="M18" s="16">
        <v>81</v>
      </c>
      <c r="N18" s="231">
        <f t="shared" si="2"/>
        <v>3735</v>
      </c>
      <c r="O18" s="10"/>
      <c r="P18" s="17" t="s">
        <v>36</v>
      </c>
      <c r="Q18" s="16">
        <v>12</v>
      </c>
      <c r="R18" s="16">
        <v>13</v>
      </c>
      <c r="S18" s="16">
        <v>46</v>
      </c>
      <c r="T18" s="16">
        <v>9</v>
      </c>
      <c r="U18" s="16">
        <v>20</v>
      </c>
      <c r="V18" s="16">
        <v>4</v>
      </c>
      <c r="W18" s="16">
        <v>8</v>
      </c>
      <c r="X18" s="16">
        <v>30</v>
      </c>
      <c r="Y18" s="16">
        <v>22</v>
      </c>
      <c r="Z18" s="16">
        <v>20</v>
      </c>
      <c r="AA18" s="16">
        <v>16</v>
      </c>
      <c r="AB18" s="16">
        <v>12</v>
      </c>
      <c r="AC18" s="239">
        <f t="shared" si="3"/>
        <v>212</v>
      </c>
    </row>
    <row r="19" spans="1:31" ht="13.8" hidden="1" thickBot="1">
      <c r="A19" s="18" t="s">
        <v>23</v>
      </c>
      <c r="B19" s="109">
        <v>67</v>
      </c>
      <c r="C19" s="109">
        <v>62</v>
      </c>
      <c r="D19" s="109">
        <v>57</v>
      </c>
      <c r="E19" s="109">
        <v>77</v>
      </c>
      <c r="F19" s="109">
        <v>473</v>
      </c>
      <c r="G19" s="109">
        <v>468</v>
      </c>
      <c r="H19" s="110">
        <v>659</v>
      </c>
      <c r="I19" s="109">
        <v>851</v>
      </c>
      <c r="J19" s="109">
        <v>542</v>
      </c>
      <c r="K19" s="109">
        <v>270</v>
      </c>
      <c r="L19" s="109">
        <v>208</v>
      </c>
      <c r="M19" s="109">
        <v>174</v>
      </c>
      <c r="N19" s="240">
        <f t="shared" si="2"/>
        <v>3908</v>
      </c>
      <c r="O19" s="10" t="s">
        <v>28</v>
      </c>
      <c r="P19" s="19" t="s">
        <v>23</v>
      </c>
      <c r="Q19" s="16">
        <v>6</v>
      </c>
      <c r="R19" s="16">
        <v>25</v>
      </c>
      <c r="S19" s="16">
        <v>29</v>
      </c>
      <c r="T19" s="16">
        <v>4</v>
      </c>
      <c r="U19" s="16">
        <v>17</v>
      </c>
      <c r="V19" s="16">
        <v>19</v>
      </c>
      <c r="W19" s="16">
        <v>14</v>
      </c>
      <c r="X19" s="16">
        <v>37</v>
      </c>
      <c r="Y19" s="20">
        <v>76</v>
      </c>
      <c r="Z19" s="16">
        <v>34</v>
      </c>
      <c r="AA19" s="16">
        <v>17</v>
      </c>
      <c r="AB19" s="16">
        <v>18</v>
      </c>
      <c r="AC19" s="239">
        <f t="shared" si="3"/>
        <v>296</v>
      </c>
    </row>
    <row r="20" spans="1:31">
      <c r="A20" s="21"/>
      <c r="B20" s="241"/>
      <c r="C20" s="241"/>
      <c r="D20" s="241"/>
      <c r="E20" s="241"/>
      <c r="F20" s="241"/>
      <c r="G20" s="241"/>
      <c r="H20" s="241"/>
      <c r="I20" s="241"/>
      <c r="J20" s="241"/>
      <c r="K20" s="241"/>
      <c r="L20" s="241"/>
      <c r="M20" s="241"/>
      <c r="N20" s="22"/>
      <c r="O20" s="10"/>
      <c r="P20" s="23"/>
      <c r="Q20" s="242"/>
      <c r="R20" s="242"/>
      <c r="S20" s="242"/>
      <c r="T20" s="242"/>
      <c r="U20" s="242"/>
      <c r="V20" s="242"/>
      <c r="W20" s="242"/>
      <c r="X20" s="242"/>
      <c r="Y20" s="242"/>
      <c r="Z20" s="242"/>
      <c r="AA20" s="242"/>
      <c r="AB20" s="242"/>
      <c r="AC20" s="241"/>
    </row>
    <row r="21" spans="1:31" ht="13.5" customHeight="1">
      <c r="A21" s="695" t="s">
        <v>245</v>
      </c>
      <c r="B21" s="696"/>
      <c r="C21" s="696"/>
      <c r="D21" s="696"/>
      <c r="E21" s="696"/>
      <c r="F21" s="696"/>
      <c r="G21" s="696"/>
      <c r="H21" s="696"/>
      <c r="I21" s="696"/>
      <c r="J21" s="696"/>
      <c r="K21" s="696"/>
      <c r="L21" s="696"/>
      <c r="M21" s="696"/>
      <c r="N21" s="697"/>
      <c r="O21" s="10"/>
      <c r="P21" s="695" t="str">
        <f>+A21</f>
        <v>※2023年 第32週（8/7～8/13） 現在</v>
      </c>
      <c r="Q21" s="696"/>
      <c r="R21" s="696"/>
      <c r="S21" s="696"/>
      <c r="T21" s="696"/>
      <c r="U21" s="696"/>
      <c r="V21" s="696"/>
      <c r="W21" s="696"/>
      <c r="X21" s="696"/>
      <c r="Y21" s="696"/>
      <c r="Z21" s="696"/>
      <c r="AA21" s="696"/>
      <c r="AB21" s="696"/>
      <c r="AC21" s="697"/>
    </row>
    <row r="22" spans="1:31" ht="13.8" thickBot="1">
      <c r="A22" s="304" t="s">
        <v>150</v>
      </c>
      <c r="B22" s="10"/>
      <c r="C22" s="10"/>
      <c r="D22" s="10"/>
      <c r="E22" s="10"/>
      <c r="F22" s="10"/>
      <c r="G22" s="10" t="s">
        <v>21</v>
      </c>
      <c r="H22" s="10"/>
      <c r="I22" s="10"/>
      <c r="J22" s="10"/>
      <c r="K22" s="10"/>
      <c r="L22" s="10"/>
      <c r="M22" s="10"/>
      <c r="N22" s="25"/>
      <c r="O22" s="10"/>
      <c r="P22" s="305"/>
      <c r="Q22" s="10"/>
      <c r="R22" s="10"/>
      <c r="S22" s="10"/>
      <c r="T22" s="10"/>
      <c r="U22" s="10"/>
      <c r="V22" s="10"/>
      <c r="W22" s="10"/>
      <c r="X22" s="10"/>
      <c r="Y22" s="10"/>
      <c r="Z22" s="10"/>
      <c r="AA22" s="10"/>
      <c r="AB22" s="10"/>
      <c r="AC22" s="27"/>
    </row>
    <row r="23" spans="1:31" ht="17.25" customHeight="1" thickBot="1">
      <c r="A23" s="24"/>
      <c r="B23" s="243" t="s">
        <v>159</v>
      </c>
      <c r="C23" s="10"/>
      <c r="D23" s="302" t="s">
        <v>221</v>
      </c>
      <c r="E23" s="28"/>
      <c r="F23" s="10"/>
      <c r="G23" s="10" t="s">
        <v>21</v>
      </c>
      <c r="H23" s="10"/>
      <c r="I23" s="10"/>
      <c r="J23" s="10"/>
      <c r="K23" s="10"/>
      <c r="L23" s="10"/>
      <c r="M23" s="10"/>
      <c r="N23" s="25"/>
      <c r="O23" s="111" t="s">
        <v>21</v>
      </c>
      <c r="P23" s="151"/>
      <c r="Q23" s="408" t="s">
        <v>160</v>
      </c>
      <c r="R23" s="681" t="s">
        <v>218</v>
      </c>
      <c r="S23" s="682"/>
      <c r="T23" s="683"/>
      <c r="U23" s="10"/>
      <c r="V23" s="10"/>
      <c r="W23" s="10"/>
      <c r="X23" s="10"/>
      <c r="Y23" s="10"/>
      <c r="Z23" s="10"/>
      <c r="AA23" s="10"/>
      <c r="AB23" s="10"/>
      <c r="AC23" s="27"/>
    </row>
    <row r="24" spans="1:31" ht="15" customHeight="1">
      <c r="A24" s="24"/>
      <c r="B24" s="10"/>
      <c r="C24" s="10"/>
      <c r="D24" s="10" t="s">
        <v>28</v>
      </c>
      <c r="E24" s="10"/>
      <c r="F24" s="10"/>
      <c r="G24" s="10"/>
      <c r="H24" s="10"/>
      <c r="I24" s="10"/>
      <c r="J24" s="10"/>
      <c r="K24" s="10"/>
      <c r="L24" s="10"/>
      <c r="M24" s="10"/>
      <c r="N24" s="25"/>
      <c r="O24" s="111" t="s">
        <v>21</v>
      </c>
      <c r="P24" s="150"/>
      <c r="Q24" s="10"/>
      <c r="R24" s="10"/>
      <c r="S24" s="10"/>
      <c r="T24" s="10"/>
      <c r="U24" s="10"/>
      <c r="V24" s="10"/>
      <c r="W24" s="10"/>
      <c r="X24" s="10"/>
      <c r="Y24" s="10"/>
      <c r="Z24" s="10"/>
      <c r="AA24" s="10"/>
      <c r="AB24" s="10"/>
      <c r="AC24" s="27"/>
    </row>
    <row r="25" spans="1:31" ht="9" customHeight="1">
      <c r="A25" s="24"/>
      <c r="B25" s="10"/>
      <c r="C25" s="10"/>
      <c r="D25" s="10"/>
      <c r="E25" s="10"/>
      <c r="F25" s="10"/>
      <c r="G25" s="10"/>
      <c r="H25" s="10"/>
      <c r="I25" s="10"/>
      <c r="J25" s="10"/>
      <c r="K25" s="10"/>
      <c r="L25" s="10"/>
      <c r="M25" s="10"/>
      <c r="N25" s="25"/>
      <c r="O25" s="111" t="s">
        <v>21</v>
      </c>
      <c r="P25" s="26"/>
      <c r="Q25" s="10"/>
      <c r="R25" s="10"/>
      <c r="S25" s="10"/>
      <c r="T25" s="10"/>
      <c r="U25" s="10"/>
      <c r="V25" s="10"/>
      <c r="W25" s="10"/>
      <c r="X25" s="10"/>
      <c r="Y25" s="10"/>
      <c r="Z25" s="10"/>
      <c r="AA25" s="10"/>
      <c r="AB25" s="10"/>
      <c r="AC25" s="27"/>
      <c r="AE25" s="1" t="s">
        <v>150</v>
      </c>
    </row>
    <row r="26" spans="1:31">
      <c r="A26" s="24"/>
      <c r="B26" s="10"/>
      <c r="C26" s="10"/>
      <c r="D26" s="10"/>
      <c r="E26" s="10"/>
      <c r="F26" s="10"/>
      <c r="G26" s="10"/>
      <c r="H26" s="10"/>
      <c r="I26" s="10"/>
      <c r="J26" s="10"/>
      <c r="K26" s="10"/>
      <c r="L26" s="10"/>
      <c r="M26" s="10"/>
      <c r="N26" s="25"/>
      <c r="O26" s="10" t="s">
        <v>21</v>
      </c>
      <c r="P26" s="12"/>
      <c r="AC26" s="29"/>
    </row>
    <row r="27" spans="1:31">
      <c r="A27" s="24"/>
      <c r="B27" s="10"/>
      <c r="C27" s="10"/>
      <c r="D27" s="10"/>
      <c r="E27" s="10"/>
      <c r="F27" s="10"/>
      <c r="G27" s="10"/>
      <c r="H27" s="10"/>
      <c r="I27" s="10"/>
      <c r="J27" s="10"/>
      <c r="K27" s="10"/>
      <c r="L27" s="10"/>
      <c r="M27" s="10"/>
      <c r="N27" s="25"/>
      <c r="O27" s="10" t="s">
        <v>21</v>
      </c>
      <c r="P27" s="12"/>
      <c r="AC27" s="29"/>
    </row>
    <row r="28" spans="1:31">
      <c r="A28" s="24"/>
      <c r="B28" s="10"/>
      <c r="C28" s="10"/>
      <c r="D28" s="10"/>
      <c r="E28" s="10"/>
      <c r="F28" s="10"/>
      <c r="G28" s="10"/>
      <c r="H28" s="10"/>
      <c r="I28" s="10"/>
      <c r="J28" s="10"/>
      <c r="K28" s="10"/>
      <c r="L28" s="10"/>
      <c r="M28" s="10"/>
      <c r="N28" s="25"/>
      <c r="O28" s="10" t="s">
        <v>21</v>
      </c>
      <c r="P28" s="12"/>
      <c r="AC28" s="29"/>
      <c r="AD28" s="170"/>
    </row>
    <row r="29" spans="1:31">
      <c r="A29" s="24"/>
      <c r="B29" s="10"/>
      <c r="C29" s="10"/>
      <c r="D29" s="10"/>
      <c r="E29" s="10"/>
      <c r="F29" s="10"/>
      <c r="G29" s="10"/>
      <c r="H29" s="10"/>
      <c r="I29" s="10"/>
      <c r="J29" s="10"/>
      <c r="K29" s="10"/>
      <c r="L29" s="10"/>
      <c r="M29" s="10"/>
      <c r="N29" s="25"/>
      <c r="O29" s="10"/>
      <c r="P29" s="12"/>
      <c r="AC29" s="29"/>
    </row>
    <row r="30" spans="1:31" ht="21.6">
      <c r="A30" s="356" t="s">
        <v>178</v>
      </c>
      <c r="B30" s="10"/>
      <c r="C30" s="10"/>
      <c r="D30" s="10"/>
      <c r="E30" s="10"/>
      <c r="F30" s="10"/>
      <c r="G30" s="10"/>
      <c r="H30" s="10"/>
      <c r="I30" s="10"/>
      <c r="J30" s="10"/>
      <c r="K30" s="10"/>
      <c r="L30" s="10"/>
      <c r="M30" s="10"/>
      <c r="N30" s="25"/>
      <c r="O30" s="10"/>
      <c r="P30" s="12"/>
      <c r="AC30" s="29"/>
    </row>
    <row r="31" spans="1:31" ht="13.8" thickBot="1">
      <c r="A31" s="30"/>
      <c r="B31" s="31"/>
      <c r="C31" s="31"/>
      <c r="D31" s="31"/>
      <c r="E31" s="31"/>
      <c r="F31" s="31"/>
      <c r="G31" s="31"/>
      <c r="H31" s="31"/>
      <c r="I31" s="31"/>
      <c r="J31" s="31"/>
      <c r="K31" s="31"/>
      <c r="L31" s="31"/>
      <c r="M31" s="31"/>
      <c r="N31" s="32"/>
      <c r="O31" s="10"/>
      <c r="P31" s="33"/>
      <c r="Q31" s="34"/>
      <c r="R31" s="34"/>
      <c r="S31" s="34"/>
      <c r="T31" s="34"/>
      <c r="U31" s="34"/>
      <c r="V31" s="34"/>
      <c r="W31" s="34"/>
      <c r="X31" s="34"/>
      <c r="Y31" s="34"/>
      <c r="Z31" s="34"/>
      <c r="AA31" s="34"/>
      <c r="AB31" s="34"/>
      <c r="AC31" s="35"/>
    </row>
    <row r="32" spans="1:31">
      <c r="A32" s="36"/>
      <c r="C32" s="10"/>
      <c r="D32" s="10"/>
      <c r="E32" s="10"/>
      <c r="F32" s="10"/>
      <c r="G32" s="10"/>
      <c r="H32" s="10"/>
      <c r="I32" s="10"/>
      <c r="J32" s="10"/>
      <c r="K32" s="10"/>
      <c r="L32" s="10"/>
      <c r="M32" s="10"/>
      <c r="N32" s="10"/>
      <c r="O32" s="10"/>
    </row>
    <row r="33" spans="1:29">
      <c r="O33" s="10"/>
    </row>
    <row r="34" spans="1:29">
      <c r="K34" s="244" t="s">
        <v>28</v>
      </c>
      <c r="O34" s="10"/>
    </row>
    <row r="35" spans="1:29">
      <c r="O35" s="10"/>
    </row>
    <row r="36" spans="1:29">
      <c r="O36" s="10"/>
    </row>
    <row r="37" spans="1:29">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row>
    <row r="38" spans="1:29">
      <c r="Q38" s="122" t="s">
        <v>161</v>
      </c>
      <c r="R38" s="122"/>
      <c r="S38" s="122"/>
      <c r="T38" s="122"/>
      <c r="U38" s="122"/>
      <c r="V38" s="122"/>
      <c r="W38" s="122"/>
      <c r="X38" s="122"/>
    </row>
    <row r="39" spans="1:29">
      <c r="Q39" s="122" t="s">
        <v>162</v>
      </c>
      <c r="R39" s="122"/>
      <c r="S39" s="122"/>
      <c r="T39" s="122"/>
      <c r="U39" s="122"/>
      <c r="V39" s="122"/>
      <c r="W39" s="122"/>
      <c r="X39" s="122"/>
    </row>
  </sheetData>
  <mergeCells count="7">
    <mergeCell ref="R23:T23"/>
    <mergeCell ref="A1:N1"/>
    <mergeCell ref="P1:AC1"/>
    <mergeCell ref="A2:N2"/>
    <mergeCell ref="P2:AC2"/>
    <mergeCell ref="A21:N21"/>
    <mergeCell ref="P21:AC21"/>
  </mergeCells>
  <phoneticPr fontId="86"/>
  <pageMargins left="0.75" right="0.75" top="1" bottom="1" header="0.51200000000000001" footer="0.51200000000000001"/>
  <pageSetup paperSize="9" scale="44" orientation="portrait" horizontalDpi="1200" verticalDpi="12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codeName="Sheet9">
    <tabColor rgb="FFFF0000"/>
  </sheetPr>
  <dimension ref="A1:G33"/>
  <sheetViews>
    <sheetView view="pageBreakPreview" topLeftCell="B1" zoomScale="96" zoomScaleNormal="112" zoomScaleSheetLayoutView="96" workbookViewId="0">
      <selection activeCell="D38" sqref="D38"/>
    </sheetView>
  </sheetViews>
  <sheetFormatPr defaultColWidth="9" defaultRowHeight="13.2"/>
  <cols>
    <col min="1" max="1" width="5" style="1" customWidth="1"/>
    <col min="2" max="2" width="25.77734375" style="90" customWidth="1"/>
    <col min="3" max="3" width="69.109375" style="1" customWidth="1"/>
    <col min="4" max="4" width="104.77734375" style="1" customWidth="1"/>
    <col min="5" max="5" width="3.88671875" style="1" customWidth="1"/>
    <col min="6" max="16384" width="9" style="1"/>
  </cols>
  <sheetData>
    <row r="1" spans="1:7" ht="18.75" customHeight="1">
      <c r="B1" s="90" t="s">
        <v>109</v>
      </c>
    </row>
    <row r="2" spans="1:7" ht="17.25" customHeight="1" thickBot="1">
      <c r="B2" t="s">
        <v>398</v>
      </c>
      <c r="D2" s="703"/>
      <c r="E2" s="635"/>
    </row>
    <row r="3" spans="1:7" ht="16.5" customHeight="1" thickBot="1">
      <c r="B3" s="91" t="s">
        <v>110</v>
      </c>
      <c r="C3" s="181" t="s">
        <v>111</v>
      </c>
      <c r="D3" s="140" t="s">
        <v>154</v>
      </c>
    </row>
    <row r="4" spans="1:7" ht="17.25" customHeight="1" thickBot="1">
      <c r="B4" s="92" t="s">
        <v>112</v>
      </c>
      <c r="C4" s="114" t="s">
        <v>399</v>
      </c>
      <c r="D4" s="93"/>
    </row>
    <row r="5" spans="1:7" ht="17.25" customHeight="1">
      <c r="B5" s="704" t="s">
        <v>146</v>
      </c>
      <c r="C5" s="707" t="s">
        <v>151</v>
      </c>
      <c r="D5" s="708"/>
    </row>
    <row r="6" spans="1:7" ht="19.2" customHeight="1">
      <c r="B6" s="705"/>
      <c r="C6" s="709" t="s">
        <v>152</v>
      </c>
      <c r="D6" s="710"/>
      <c r="G6" s="154"/>
    </row>
    <row r="7" spans="1:7" ht="19.95" customHeight="1">
      <c r="B7" s="705"/>
      <c r="C7" s="182" t="s">
        <v>153</v>
      </c>
      <c r="D7" s="183"/>
      <c r="G7" s="154"/>
    </row>
    <row r="8" spans="1:7" ht="25.2" customHeight="1" thickBot="1">
      <c r="B8" s="706"/>
      <c r="C8" s="156" t="s">
        <v>155</v>
      </c>
      <c r="D8" s="155"/>
      <c r="G8" s="154"/>
    </row>
    <row r="9" spans="1:7" ht="49.2" customHeight="1" thickBot="1">
      <c r="B9" s="94" t="s">
        <v>195</v>
      </c>
      <c r="C9" s="711"/>
      <c r="D9" s="712"/>
    </row>
    <row r="10" spans="1:7" ht="77.400000000000006" customHeight="1" thickBot="1">
      <c r="B10" s="95" t="s">
        <v>113</v>
      </c>
      <c r="C10" s="713" t="s">
        <v>401</v>
      </c>
      <c r="D10" s="714"/>
    </row>
    <row r="11" spans="1:7" ht="59.4" customHeight="1" thickBot="1">
      <c r="B11" s="96"/>
      <c r="C11" s="97" t="s">
        <v>402</v>
      </c>
      <c r="D11" s="160" t="s">
        <v>403</v>
      </c>
      <c r="F11" s="1" t="s">
        <v>21</v>
      </c>
    </row>
    <row r="12" spans="1:7" ht="42.6" customHeight="1" thickBot="1">
      <c r="B12" s="94" t="s">
        <v>182</v>
      </c>
      <c r="C12" s="713" t="s">
        <v>400</v>
      </c>
      <c r="D12" s="714"/>
    </row>
    <row r="13" spans="1:7" ht="93" customHeight="1" thickBot="1">
      <c r="B13" s="98" t="s">
        <v>114</v>
      </c>
      <c r="C13" s="99" t="s">
        <v>404</v>
      </c>
      <c r="D13" s="137" t="s">
        <v>405</v>
      </c>
      <c r="F13" t="s">
        <v>28</v>
      </c>
    </row>
    <row r="14" spans="1:7" ht="79.2" customHeight="1" thickBot="1">
      <c r="A14" t="s">
        <v>150</v>
      </c>
      <c r="B14" s="100" t="s">
        <v>115</v>
      </c>
      <c r="C14" s="701" t="s">
        <v>406</v>
      </c>
      <c r="D14" s="702"/>
    </row>
    <row r="15" spans="1:7" ht="17.25" customHeight="1"/>
    <row r="16" spans="1:7" ht="17.25" customHeight="1">
      <c r="B16" s="698" t="s">
        <v>212</v>
      </c>
      <c r="C16" s="303"/>
      <c r="D16" s="1" t="s">
        <v>150</v>
      </c>
    </row>
    <row r="17" spans="2:5">
      <c r="B17" s="698"/>
      <c r="C17"/>
    </row>
    <row r="18" spans="2:5">
      <c r="B18" s="698"/>
      <c r="E18" s="1" t="s">
        <v>21</v>
      </c>
    </row>
    <row r="19" spans="2:5">
      <c r="B19" s="698"/>
    </row>
    <row r="20" spans="2:5">
      <c r="B20" s="698"/>
    </row>
    <row r="21" spans="2:5">
      <c r="B21" s="698"/>
    </row>
    <row r="22" spans="2:5">
      <c r="B22" s="698"/>
    </row>
    <row r="23" spans="2:5">
      <c r="B23" s="698"/>
      <c r="D23" s="699" t="s">
        <v>473</v>
      </c>
    </row>
    <row r="24" spans="2:5">
      <c r="B24" s="698"/>
      <c r="D24" s="700"/>
    </row>
    <row r="25" spans="2:5">
      <c r="B25" s="698"/>
      <c r="D25" s="700"/>
    </row>
    <row r="26" spans="2:5">
      <c r="B26" s="698"/>
      <c r="D26" s="700"/>
    </row>
    <row r="27" spans="2:5">
      <c r="B27" s="698"/>
      <c r="D27" s="700"/>
    </row>
    <row r="28" spans="2:5">
      <c r="B28" s="698"/>
    </row>
    <row r="29" spans="2:5">
      <c r="B29" s="698"/>
      <c r="D29" s="1" t="s">
        <v>150</v>
      </c>
    </row>
    <row r="30" spans="2:5">
      <c r="B30" s="698"/>
      <c r="D30" s="1" t="s">
        <v>150</v>
      </c>
    </row>
    <row r="31" spans="2:5">
      <c r="B31" s="698"/>
    </row>
    <row r="32" spans="2:5">
      <c r="B32" s="698"/>
    </row>
    <row r="33" spans="2:2">
      <c r="B33" s="698"/>
    </row>
  </sheetData>
  <mergeCells count="10">
    <mergeCell ref="B16:B33"/>
    <mergeCell ref="D23:D27"/>
    <mergeCell ref="C14:D14"/>
    <mergeCell ref="D2:E2"/>
    <mergeCell ref="B5:B8"/>
    <mergeCell ref="C5:D5"/>
    <mergeCell ref="C6:D6"/>
    <mergeCell ref="C9:D9"/>
    <mergeCell ref="C10:D10"/>
    <mergeCell ref="C12:D12"/>
  </mergeCells>
  <phoneticPr fontId="86"/>
  <hyperlinks>
    <hyperlink ref="C6" r:id="rId1" location="h2_1" xr:uid="{B5E764AE-5943-4A97-AD1C-025941C051BF}"/>
  </hyperlinks>
  <pageMargins left="0.7" right="0.7" top="0.75" bottom="0.75" header="0.3" footer="0.3"/>
  <pageSetup paperSize="9" scale="42" orientation="portrait" horizontalDpi="1200" verticalDpi="1200" r:id="rId2"/>
  <headerFooter alignWithMargins="0"/>
  <colBreaks count="1" manualBreakCount="1">
    <brk id="4" max="1048575" man="1"/>
  </col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A188C-47C4-4662-A2C9-DB881534147D}">
  <dimension ref="B8:L59"/>
  <sheetViews>
    <sheetView topLeftCell="A37" workbookViewId="0">
      <selection activeCell="U59" sqref="U59"/>
    </sheetView>
  </sheetViews>
  <sheetFormatPr defaultRowHeight="13.2"/>
  <cols>
    <col min="2" max="6" width="11" customWidth="1"/>
  </cols>
  <sheetData>
    <row r="8" spans="2:7">
      <c r="B8" s="464" t="s">
        <v>204</v>
      </c>
      <c r="C8" s="464"/>
    </row>
    <row r="9" spans="2:7">
      <c r="B9" s="715" t="s">
        <v>202</v>
      </c>
      <c r="C9" s="715"/>
      <c r="D9" s="715"/>
      <c r="E9" s="716" t="s">
        <v>203</v>
      </c>
      <c r="F9" s="716"/>
      <c r="G9" s="716"/>
    </row>
    <row r="10" spans="2:7">
      <c r="B10" s="463" t="s">
        <v>199</v>
      </c>
      <c r="C10" s="42" t="s">
        <v>199</v>
      </c>
      <c r="D10" s="42" t="s">
        <v>197</v>
      </c>
      <c r="E10" s="463" t="s">
        <v>199</v>
      </c>
      <c r="F10" s="42" t="s">
        <v>199</v>
      </c>
      <c r="G10" s="42" t="s">
        <v>197</v>
      </c>
    </row>
    <row r="11" spans="2:7">
      <c r="B11" s="463" t="s">
        <v>200</v>
      </c>
      <c r="C11" s="42" t="s">
        <v>201</v>
      </c>
      <c r="D11" s="42" t="s">
        <v>198</v>
      </c>
      <c r="E11" s="463" t="s">
        <v>200</v>
      </c>
      <c r="F11" s="42" t="s">
        <v>201</v>
      </c>
      <c r="G11" s="42" t="s">
        <v>198</v>
      </c>
    </row>
    <row r="12" spans="2:7">
      <c r="B12" s="90">
        <v>6344</v>
      </c>
      <c r="C12" s="1">
        <v>3488</v>
      </c>
      <c r="D12" s="1">
        <v>2856</v>
      </c>
      <c r="E12">
        <v>27614</v>
      </c>
      <c r="F12">
        <v>13597</v>
      </c>
      <c r="G12">
        <v>14017</v>
      </c>
    </row>
    <row r="15" spans="2:7">
      <c r="B15" s="464" t="s">
        <v>205</v>
      </c>
      <c r="C15" s="464"/>
    </row>
    <row r="16" spans="2:7">
      <c r="B16" s="715" t="s">
        <v>202</v>
      </c>
      <c r="C16" s="715"/>
      <c r="D16" s="715"/>
      <c r="E16" s="716" t="s">
        <v>203</v>
      </c>
      <c r="F16" s="716"/>
      <c r="G16" s="716"/>
    </row>
    <row r="17" spans="2:7">
      <c r="B17" s="463" t="s">
        <v>199</v>
      </c>
      <c r="C17" s="42" t="s">
        <v>199</v>
      </c>
      <c r="D17" s="42" t="s">
        <v>197</v>
      </c>
      <c r="E17" s="463" t="s">
        <v>199</v>
      </c>
      <c r="F17" s="42" t="s">
        <v>199</v>
      </c>
      <c r="G17" s="42" t="s">
        <v>197</v>
      </c>
    </row>
    <row r="18" spans="2:7">
      <c r="B18" s="463" t="s">
        <v>200</v>
      </c>
      <c r="C18" s="42" t="s">
        <v>201</v>
      </c>
      <c r="D18" s="42" t="s">
        <v>198</v>
      </c>
      <c r="E18" s="463" t="s">
        <v>200</v>
      </c>
      <c r="F18" s="42" t="s">
        <v>201</v>
      </c>
      <c r="G18" s="42" t="s">
        <v>198</v>
      </c>
    </row>
    <row r="19" spans="2:7">
      <c r="B19">
        <v>5896</v>
      </c>
      <c r="C19">
        <v>3193</v>
      </c>
      <c r="D19">
        <v>2703</v>
      </c>
      <c r="E19">
        <v>30255</v>
      </c>
      <c r="F19">
        <v>14924</v>
      </c>
      <c r="G19">
        <v>15331</v>
      </c>
    </row>
    <row r="22" spans="2:7">
      <c r="B22" s="464" t="s">
        <v>213</v>
      </c>
      <c r="C22" s="464"/>
    </row>
    <row r="23" spans="2:7">
      <c r="B23" s="715" t="s">
        <v>202</v>
      </c>
      <c r="C23" s="715"/>
      <c r="D23" s="715"/>
      <c r="E23" s="716" t="s">
        <v>203</v>
      </c>
      <c r="F23" s="716"/>
      <c r="G23" s="716"/>
    </row>
    <row r="24" spans="2:7">
      <c r="B24" s="463" t="s">
        <v>199</v>
      </c>
      <c r="C24" s="42" t="s">
        <v>199</v>
      </c>
      <c r="D24" s="42" t="s">
        <v>197</v>
      </c>
      <c r="E24" s="463" t="s">
        <v>199</v>
      </c>
      <c r="F24" s="42" t="s">
        <v>199</v>
      </c>
      <c r="G24" s="42" t="s">
        <v>197</v>
      </c>
    </row>
    <row r="25" spans="2:7">
      <c r="B25" s="463" t="s">
        <v>200</v>
      </c>
      <c r="C25" s="42" t="s">
        <v>201</v>
      </c>
      <c r="D25" s="42" t="s">
        <v>198</v>
      </c>
      <c r="E25" s="463" t="s">
        <v>200</v>
      </c>
      <c r="F25" s="42" t="s">
        <v>201</v>
      </c>
      <c r="G25" s="42" t="s">
        <v>198</v>
      </c>
    </row>
    <row r="26" spans="2:7">
      <c r="B26">
        <v>6238</v>
      </c>
      <c r="C26">
        <v>3386</v>
      </c>
      <c r="D26">
        <v>2852</v>
      </c>
      <c r="E26">
        <v>35737</v>
      </c>
      <c r="F26">
        <v>17626</v>
      </c>
      <c r="G26">
        <v>18111</v>
      </c>
    </row>
    <row r="29" spans="2:7">
      <c r="B29" s="464" t="s">
        <v>220</v>
      </c>
      <c r="C29" s="464"/>
    </row>
    <row r="30" spans="2:7">
      <c r="B30" s="715" t="s">
        <v>202</v>
      </c>
      <c r="C30" s="715"/>
      <c r="D30" s="715"/>
      <c r="E30" s="716" t="s">
        <v>203</v>
      </c>
      <c r="F30" s="716"/>
      <c r="G30" s="716"/>
    </row>
    <row r="31" spans="2:7">
      <c r="B31" s="463" t="s">
        <v>199</v>
      </c>
      <c r="C31" s="42" t="s">
        <v>199</v>
      </c>
      <c r="D31" s="42" t="s">
        <v>197</v>
      </c>
      <c r="E31" s="463" t="s">
        <v>199</v>
      </c>
      <c r="F31" s="42" t="s">
        <v>199</v>
      </c>
      <c r="G31" s="42" t="s">
        <v>197</v>
      </c>
    </row>
    <row r="32" spans="2:7">
      <c r="B32" s="463" t="s">
        <v>200</v>
      </c>
      <c r="C32" s="42" t="s">
        <v>201</v>
      </c>
      <c r="D32" s="42" t="s">
        <v>198</v>
      </c>
      <c r="E32" s="463" t="s">
        <v>200</v>
      </c>
      <c r="F32" s="42" t="s">
        <v>201</v>
      </c>
      <c r="G32" s="42" t="s">
        <v>198</v>
      </c>
    </row>
    <row r="33" spans="2:12">
      <c r="B33">
        <v>8193</v>
      </c>
      <c r="C33">
        <v>4384</v>
      </c>
      <c r="D33">
        <v>3809</v>
      </c>
      <c r="E33">
        <v>45108</v>
      </c>
      <c r="F33">
        <v>22361</v>
      </c>
      <c r="G33">
        <v>22747</v>
      </c>
    </row>
    <row r="34" spans="2:12">
      <c r="B34" t="s">
        <v>150</v>
      </c>
    </row>
    <row r="35" spans="2:12">
      <c r="E35" t="s">
        <v>150</v>
      </c>
    </row>
    <row r="36" spans="2:12">
      <c r="B36" s="464" t="s">
        <v>222</v>
      </c>
      <c r="C36" s="464"/>
    </row>
    <row r="37" spans="2:12">
      <c r="B37" s="715" t="s">
        <v>202</v>
      </c>
      <c r="C37" s="715"/>
      <c r="D37" s="715"/>
      <c r="E37" s="716" t="s">
        <v>203</v>
      </c>
      <c r="F37" s="716"/>
      <c r="G37" s="716"/>
    </row>
    <row r="38" spans="2:12">
      <c r="B38" s="463" t="s">
        <v>199</v>
      </c>
      <c r="C38" s="42" t="s">
        <v>199</v>
      </c>
      <c r="D38" s="42" t="s">
        <v>197</v>
      </c>
      <c r="E38" s="463" t="s">
        <v>199</v>
      </c>
      <c r="F38" s="42" t="s">
        <v>199</v>
      </c>
      <c r="G38" s="42" t="s">
        <v>197</v>
      </c>
    </row>
    <row r="39" spans="2:12">
      <c r="B39" s="463" t="s">
        <v>200</v>
      </c>
      <c r="C39" s="42" t="s">
        <v>201</v>
      </c>
      <c r="D39" s="42" t="s">
        <v>198</v>
      </c>
      <c r="E39" s="463" t="s">
        <v>200</v>
      </c>
      <c r="F39" s="42" t="s">
        <v>201</v>
      </c>
      <c r="G39" s="42" t="s">
        <v>198</v>
      </c>
    </row>
    <row r="40" spans="2:12">
      <c r="B40">
        <v>8640</v>
      </c>
      <c r="C40">
        <v>4323</v>
      </c>
      <c r="D40">
        <v>3524</v>
      </c>
      <c r="E40">
        <v>68601</v>
      </c>
      <c r="F40">
        <v>33527</v>
      </c>
      <c r="G40">
        <v>35074</v>
      </c>
    </row>
    <row r="41" spans="2:12">
      <c r="B41" t="s">
        <v>223</v>
      </c>
      <c r="E41" t="s">
        <v>223</v>
      </c>
    </row>
    <row r="43" spans="2:12">
      <c r="B43" s="464" t="s">
        <v>228</v>
      </c>
      <c r="C43" s="464"/>
    </row>
    <row r="44" spans="2:12">
      <c r="B44" s="715" t="s">
        <v>202</v>
      </c>
      <c r="C44" s="715"/>
      <c r="D44" s="715"/>
      <c r="E44" s="716" t="s">
        <v>203</v>
      </c>
      <c r="F44" s="716"/>
      <c r="G44" s="716"/>
      <c r="L44" t="s">
        <v>229</v>
      </c>
    </row>
    <row r="45" spans="2:12">
      <c r="B45" s="463" t="s">
        <v>199</v>
      </c>
      <c r="C45" s="42" t="s">
        <v>199</v>
      </c>
      <c r="D45" s="42" t="s">
        <v>197</v>
      </c>
      <c r="E45" s="463" t="s">
        <v>199</v>
      </c>
      <c r="F45" s="42" t="s">
        <v>199</v>
      </c>
      <c r="G45" s="42" t="s">
        <v>197</v>
      </c>
    </row>
    <row r="46" spans="2:12">
      <c r="B46" s="463" t="s">
        <v>200</v>
      </c>
      <c r="C46" s="42" t="s">
        <v>201</v>
      </c>
      <c r="D46" s="42" t="s">
        <v>198</v>
      </c>
      <c r="E46" s="463" t="s">
        <v>200</v>
      </c>
      <c r="F46" s="42" t="s">
        <v>201</v>
      </c>
      <c r="G46" s="42" t="s">
        <v>198</v>
      </c>
    </row>
    <row r="47" spans="2:12">
      <c r="B47">
        <v>7847</v>
      </c>
      <c r="C47">
        <v>4646</v>
      </c>
      <c r="D47">
        <v>3994</v>
      </c>
      <c r="E47">
        <v>54150</v>
      </c>
      <c r="F47">
        <v>26759</v>
      </c>
      <c r="G47">
        <v>27391</v>
      </c>
    </row>
    <row r="50" spans="2:12">
      <c r="B50" s="464" t="s">
        <v>472</v>
      </c>
      <c r="C50" s="464"/>
    </row>
    <row r="51" spans="2:12">
      <c r="B51" s="715" t="s">
        <v>202</v>
      </c>
      <c r="C51" s="715"/>
      <c r="D51" s="715"/>
      <c r="E51" s="716" t="s">
        <v>203</v>
      </c>
      <c r="F51" s="716"/>
      <c r="G51" s="716"/>
      <c r="L51" t="s">
        <v>229</v>
      </c>
    </row>
    <row r="52" spans="2:12">
      <c r="B52" s="463" t="s">
        <v>199</v>
      </c>
      <c r="C52" s="42" t="s">
        <v>199</v>
      </c>
      <c r="D52" s="42" t="s">
        <v>197</v>
      </c>
      <c r="E52" s="463" t="s">
        <v>199</v>
      </c>
      <c r="F52" s="42" t="s">
        <v>199</v>
      </c>
      <c r="G52" s="42" t="s">
        <v>197</v>
      </c>
    </row>
    <row r="53" spans="2:12">
      <c r="B53" s="463" t="s">
        <v>200</v>
      </c>
      <c r="C53" s="42" t="s">
        <v>201</v>
      </c>
      <c r="D53" s="42" t="s">
        <v>198</v>
      </c>
      <c r="E53" s="463" t="s">
        <v>200</v>
      </c>
      <c r="F53" s="42" t="s">
        <v>201</v>
      </c>
      <c r="G53" s="42" t="s">
        <v>198</v>
      </c>
    </row>
    <row r="54" spans="2:12">
      <c r="B54">
        <v>8088</v>
      </c>
      <c r="C54">
        <v>4349</v>
      </c>
      <c r="D54">
        <v>3739</v>
      </c>
      <c r="E54">
        <v>78502</v>
      </c>
      <c r="F54">
        <v>38240</v>
      </c>
      <c r="G54">
        <v>40262</v>
      </c>
    </row>
    <row r="57" spans="2:12">
      <c r="B57" s="487" t="s">
        <v>202</v>
      </c>
      <c r="C57" s="487"/>
      <c r="D57" s="487"/>
      <c r="E57" s="488" t="s">
        <v>203</v>
      </c>
      <c r="F57" s="488"/>
      <c r="G57" s="486"/>
    </row>
    <row r="58" spans="2:12">
      <c r="B58" s="463" t="s">
        <v>206</v>
      </c>
      <c r="C58" s="42" t="s">
        <v>207</v>
      </c>
      <c r="D58" s="42" t="s">
        <v>208</v>
      </c>
      <c r="E58" s="463" t="s">
        <v>209</v>
      </c>
      <c r="F58" s="42" t="s">
        <v>210</v>
      </c>
      <c r="G58" s="42" t="s">
        <v>211</v>
      </c>
    </row>
    <row r="59" spans="2:12">
      <c r="B59" s="465">
        <f>+B54/B47</f>
        <v>1.0307123741557283</v>
      </c>
      <c r="C59" s="465">
        <f t="shared" ref="C59:G59" si="0">+C54/C47</f>
        <v>0.93607404218682733</v>
      </c>
      <c r="D59" s="465">
        <f t="shared" si="0"/>
        <v>0.93615423134702058</v>
      </c>
      <c r="E59" s="465">
        <f t="shared" si="0"/>
        <v>1.4497137580794091</v>
      </c>
      <c r="F59" s="465">
        <f t="shared" si="0"/>
        <v>1.4290519077693487</v>
      </c>
      <c r="G59" s="465">
        <f t="shared" si="0"/>
        <v>1.4698988718922275</v>
      </c>
    </row>
  </sheetData>
  <mergeCells count="14">
    <mergeCell ref="B51:D51"/>
    <mergeCell ref="E51:G51"/>
    <mergeCell ref="E9:G9"/>
    <mergeCell ref="B9:D9"/>
    <mergeCell ref="B16:D16"/>
    <mergeCell ref="E16:G16"/>
    <mergeCell ref="B23:D23"/>
    <mergeCell ref="E23:G23"/>
    <mergeCell ref="B44:D44"/>
    <mergeCell ref="E44:G44"/>
    <mergeCell ref="B30:D30"/>
    <mergeCell ref="E30:G30"/>
    <mergeCell ref="B37:D37"/>
    <mergeCell ref="E37:G37"/>
  </mergeCells>
  <phoneticPr fontId="8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スポンサー公告</vt:lpstr>
      <vt:lpstr>32(31)　ノロウイルス関連情報 </vt:lpstr>
      <vt:lpstr>32(31)  衛生訓話</vt:lpstr>
      <vt:lpstr>32(31)　食中毒記事等 </vt:lpstr>
      <vt:lpstr>32(31)　海外情報</vt:lpstr>
      <vt:lpstr>32(31)　感染症統計</vt:lpstr>
      <vt:lpstr>31(30)　感染症情報</vt:lpstr>
      <vt:lpstr>Sheet1</vt:lpstr>
      <vt:lpstr>32(31) 食品回収</vt:lpstr>
      <vt:lpstr>32(31)　食品表示</vt:lpstr>
      <vt:lpstr>32(31)　残留農薬　等 </vt:lpstr>
      <vt:lpstr>'31(30)　感染症情報'!Print_Area</vt:lpstr>
      <vt:lpstr>'32(31)  衛生訓話'!Print_Area</vt:lpstr>
      <vt:lpstr>'32(31)　ノロウイルス関連情報 '!Print_Area</vt:lpstr>
      <vt:lpstr>'32(31)　海外情報'!Print_Area</vt:lpstr>
      <vt:lpstr>'32(31)　感染症統計'!Print_Area</vt:lpstr>
      <vt:lpstr>'32(31)　残留農薬　等 '!Print_Area</vt:lpstr>
      <vt:lpstr>'32(31)　食中毒記事等 '!Print_Area</vt:lpstr>
      <vt:lpstr>'32(31) 食品回収'!Print_Area</vt:lpstr>
      <vt:lpstr>'32(31)　食品表示'!Print_Area</vt:lpstr>
      <vt:lpstr>スポンサー公告!Print_Area</vt:lpstr>
      <vt:lpstr>'32(31)　残留農薬　等 '!Print_Titles</vt:lpstr>
      <vt:lpstr>'32(31)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2023-08-20T00:11:28Z</dcterms:modified>
</cp:coreProperties>
</file>