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E9B2133D-08C8-4B2A-A722-BBAE71B668B8}"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5　ノロウイルス関連情報 " sheetId="101" r:id="rId3"/>
    <sheet name="25  衛生訓話" sheetId="130" r:id="rId4"/>
    <sheet name="25　食中毒記事等 " sheetId="29" r:id="rId5"/>
    <sheet name="25　海外情報" sheetId="123" r:id="rId6"/>
    <sheet name="25　感染症統計" sheetId="125" r:id="rId7"/>
    <sheet name="24　感染症情報" sheetId="124" r:id="rId8"/>
    <sheet name="25 食品回収" sheetId="60" r:id="rId9"/>
    <sheet name="25　食品表示" sheetId="34" r:id="rId10"/>
    <sheet name="25　残留農薬　等 " sheetId="35" r:id="rId11"/>
  </sheets>
  <definedNames>
    <definedName name="_xlnm._FilterDatabase" localSheetId="2" hidden="1">'25　ノロウイルス関連情報 '!$A$22:$G$75</definedName>
    <definedName name="_xlnm._FilterDatabase" localSheetId="10" hidden="1">'25　残留農薬　等 '!$A$1:$C$1</definedName>
    <definedName name="_xlnm._FilterDatabase" localSheetId="4" hidden="1">'25　食中毒記事等 '!$A$1:$D$1</definedName>
    <definedName name="_xlnm.Print_Area" localSheetId="7">'24　感染症情報'!$A$1:$D$21</definedName>
    <definedName name="_xlnm.Print_Area" localSheetId="3">'25  衛生訓話'!$A$1:$M$29</definedName>
    <definedName name="_xlnm.Print_Area" localSheetId="2">'25　ノロウイルス関連情報 '!$A$1:$N$84</definedName>
    <definedName name="_xlnm.Print_Area" localSheetId="5">'25　海外情報'!$A$1:$C$37</definedName>
    <definedName name="_xlnm.Print_Area" localSheetId="6">'25　感染症統計'!$A$1:$AC$37</definedName>
    <definedName name="_xlnm.Print_Area" localSheetId="10">'25　残留農薬　等 '!$A$1:$A$22</definedName>
    <definedName name="_xlnm.Print_Area" localSheetId="4">'25　食中毒記事等 '!$A$1:$D$39</definedName>
    <definedName name="_xlnm.Print_Area" localSheetId="8">'25 食品回収'!$A$1:$E$33</definedName>
    <definedName name="_xlnm.Print_Area" localSheetId="9">'25　食品表示'!$A$1:$N$13</definedName>
    <definedName name="_xlnm.Print_Area" localSheetId="1">スポンサー公告!$A$1:$P$33</definedName>
    <definedName name="_xlnm.Print_Titles" localSheetId="10">'25　残留農薬　等 '!$1:$1</definedName>
    <definedName name="_xlnm.Print_Titles" localSheetId="4">'25　食中毒記事等 '!$1:$1</definedName>
  </definedNames>
  <calcPr calcId="191029"/>
</workbook>
</file>

<file path=xl/calcChain.xml><?xml version="1.0" encoding="utf-8"?>
<calcChain xmlns="http://schemas.openxmlformats.org/spreadsheetml/2006/main">
  <c r="B22" i="78" l="1"/>
  <c r="B54" i="101" l="1"/>
  <c r="B19" i="78" l="1"/>
  <c r="B18" i="78" l="1"/>
  <c r="B17"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sharedStrings.xml><?xml version="1.0" encoding="utf-8"?>
<sst xmlns="http://schemas.openxmlformats.org/spreadsheetml/2006/main" count="550" uniqueCount="399">
  <si>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</si>
  <si>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</si>
  <si>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</si>
  <si>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</si>
  <si>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</si>
  <si>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</si>
  <si>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</si>
  <si>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</si>
  <si>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</si>
  <si>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</si>
  <si>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</si>
  <si>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</si>
  <si>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</si>
  <si>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</si>
  <si>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</si>
  <si>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</si>
  <si>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</si>
  <si>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</si>
  <si>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</si>
  <si>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</si>
  <si>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</si>
  <si>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</si>
  <si>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</si>
  <si>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</si>
  <si>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</si>
  <si>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</si>
  <si>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</si>
  <si>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</si>
  <si>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</si>
  <si>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</si>
  <si>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</si>
  <si>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</si>
  <si>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</si>
  <si>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</si>
  <si>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</si>
  <si>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</si>
  <si>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</si>
  <si>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</si>
  <si>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</si>
  <si>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</si>
  <si>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</si>
  <si>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</si>
  <si>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</si>
  <si>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</si>
  <si>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</si>
  <si>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</si>
  <si>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</si>
  <si>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</si>
  <si>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</si>
  <si>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</si>
  <si>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</si>
  <si>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</si>
  <si>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</si>
  <si>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</si>
  <si>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</si>
  <si>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</si>
  <si>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</si>
  <si>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</si>
  <si>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</si>
  <si>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</si>
  <si>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</si>
  <si>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</si>
  <si>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</si>
  <si>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</si>
  <si>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</si>
  <si>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</si>
  <si>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</si>
  <si>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</si>
  <si>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</si>
  <si>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</si>
  <si>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</si>
  <si>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</si>
  <si>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</si>
  <si>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</si>
  <si>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</si>
  <si>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</si>
  <si>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</si>
  <si>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</si>
  <si>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</si>
  <si>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</si>
  <si>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</si>
  <si>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</si>
  <si>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</si>
  <si>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</si>
  <si>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</si>
  <si>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</si>
  <si>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</si>
  <si>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</si>
  <si>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</si>
  <si>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</si>
  <si>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</si>
  <si>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</si>
  <si>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</si>
  <si>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</si>
  <si>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</si>
  <si>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</si>
  <si>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</si>
  <si>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</si>
  <si>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</si>
  <si>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</si>
  <si>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</si>
  <si>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</si>
  <si>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</si>
  <si>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</si>
  <si>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</si>
  <si>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</si>
  <si>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</si>
  <si>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</si>
  <si>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</si>
  <si>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</si>
  <si>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</si>
  <si>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</si>
  <si>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</si>
  <si>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</si>
  <si>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</si>
  <si>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</si>
  <si>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</si>
  <si>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</si>
  <si>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</si>
  <si>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</si>
  <si>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</si>
  <si>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</si>
  <si>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</si>
  <si>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</si>
  <si>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</si>
  <si>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</si>
  <si>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</si>
  <si>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</si>
  <si>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</si>
  <si>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</si>
  <si>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</si>
  <si>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</si>
  <si>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</si>
  <si>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</si>
  <si>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</si>
  <si>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</si>
  <si>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</si>
  <si>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</si>
  <si>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</si>
  <si>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</si>
  <si>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</si>
  <si>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</si>
  <si>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</si>
  <si>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</si>
  <si>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</si>
  <si>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</si>
  <si>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</si>
  <si>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</si>
  <si>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</si>
  <si>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</si>
  <si>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</si>
  <si>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</si>
  <si>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</si>
  <si>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</si>
  <si>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</si>
  <si>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</si>
  <si>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</si>
  <si>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</si>
  <si>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</si>
  <si>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</si>
  <si>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</si>
  <si>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</si>
  <si>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</si>
  <si>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</si>
  <si>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</si>
  <si>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</si>
  <si>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</si>
  <si>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</si>
  <si>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</si>
  <si>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</si>
  <si>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</si>
  <si>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</si>
  <si>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</si>
  <si>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</si>
  <si>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</si>
  <si>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</si>
  <si>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</si>
  <si>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</si>
  <si>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</si>
  <si>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</si>
  <si>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7"/>
  </si>
  <si>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</si>
  <si>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</si>
  <si>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</si>
  <si>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</si>
  <si>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</si>
  <si>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</si>
  <si>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</si>
  <si>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</si>
  <si>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</si>
  <si>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</si>
  <si>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</si>
  <si>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</si>
  <si>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</si>
  <si>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★数年間で二番目に高い比率でノロウイルスが流行</t>
    <rPh sb="1" eb="4">
      <t>スウネンカン</t>
    </rPh>
    <rPh sb="5" eb="8">
      <t>ニバンメ</t>
    </rPh>
    <rPh sb="9" eb="10">
      <t>タカ</t>
    </rPh>
    <rPh sb="11" eb="13">
      <t>ヒリツ</t>
    </rPh>
    <rPh sb="21" eb="23">
      <t>リュウコウ</t>
    </rPh>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</si>
  <si>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</si>
  <si>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</si>
  <si>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</si>
  <si>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やや多い</t>
    <rPh sb="2" eb="3">
      <t>オオ</t>
    </rPh>
    <phoneticPr fontId="87"/>
  </si>
  <si>
    <t>3類感染症　
細菌性赤痢2例</t>
    <phoneticPr fontId="5"/>
  </si>
  <si>
    <t>　</t>
    <phoneticPr fontId="33"/>
  </si>
  <si>
    <t>厚木の飲食店で食中毒 男性５人が下痢、腹痛など | カナロコ by 神奈川新聞 
ノロウイルス食中毒、警戒情報発令 神奈川、１カ月早く · 毒キノコ「ツキヨタケ」で食中毒 秦野の男性、一時入院 · 猛毒キノコ「カエンタケ」神奈川に広がる ...</t>
    <phoneticPr fontId="87"/>
  </si>
  <si>
    <t xml:space="preserve">カナロコ </t>
  </si>
  <si>
    <t xml:space="preserve">北海道新聞 </t>
    <phoneticPr fontId="87"/>
  </si>
  <si>
    <t xml:space="preserve">旭川の保育所でノロ：北海道新聞デジタル 
旭川市保健所は２２日、市内の保育所で園児１１人が下痢や嘔吐（おうと）など感染性胃腸炎とみられる症状を訴え、このうち２人からノロウイルスを検出したと ...
</t>
    <phoneticPr fontId="87"/>
  </si>
  <si>
    <t>6月14日、静岡県御前崎市の寿司店で、マグロやエビ、ホタテなどの寿司や刺身を食べた男女11人が、下痢や発熱、嘔吐などの症状を訴えました。患者6人、当該店舗で調理をしていた2人、店のトイレ便座からノロウイルスが検出されたとのことです。県は食中毒と断定し、当該店舗を当面の間、営業禁止処分とするとともに、重要な予防方法として調理前やトイレ後の石鹸を使った手洗いを呼びかけています。</t>
    <phoneticPr fontId="87"/>
  </si>
  <si>
    <t>食環研</t>
    <rPh sb="0" eb="1">
      <t>ショク</t>
    </rPh>
    <rPh sb="1" eb="2">
      <t>ワ</t>
    </rPh>
    <rPh sb="2" eb="3">
      <t>ケン</t>
    </rPh>
    <phoneticPr fontId="87"/>
  </si>
  <si>
    <t>腸チフス1例 感染地域：バングラデシュ</t>
    <phoneticPr fontId="87"/>
  </si>
  <si>
    <t>ファクトリーの食品安全E-ラーニング</t>
    <rPh sb="7" eb="11">
      <t>ショクヒンアンゼン</t>
    </rPh>
    <phoneticPr fontId="33"/>
  </si>
  <si>
    <t>今週のニュース（Noroｖｉｒｕｓ） (6/26-7/2)</t>
    <rPh sb="0" eb="2">
      <t>コンシュウ</t>
    </rPh>
    <phoneticPr fontId="5"/>
  </si>
  <si>
    <t xml:space="preserve"> GⅡ　24週　0例</t>
    <rPh sb="6" eb="7">
      <t>シュウ</t>
    </rPh>
    <phoneticPr fontId="5"/>
  </si>
  <si>
    <t xml:space="preserve"> GⅡ　25週　0例</t>
    <rPh sb="9" eb="10">
      <t>レイ</t>
    </rPh>
    <phoneticPr fontId="5"/>
  </si>
  <si>
    <t>2023/24週</t>
    <phoneticPr fontId="87"/>
  </si>
  <si>
    <t>2023/25週</t>
    <phoneticPr fontId="87"/>
  </si>
  <si>
    <t>食中毒情報 (6/26-7/2)</t>
    <rPh sb="0" eb="3">
      <t>ショクチュウドク</t>
    </rPh>
    <rPh sb="3" eb="5">
      <t>ジョウホウ</t>
    </rPh>
    <phoneticPr fontId="5"/>
  </si>
  <si>
    <t>海外情報 (6/26-7/2)</t>
    <rPh sb="0" eb="2">
      <t>カイガイ</t>
    </rPh>
    <rPh sb="2" eb="4">
      <t>ジョウホウ</t>
    </rPh>
    <phoneticPr fontId="5"/>
  </si>
  <si>
    <t>食品リコール・回収情報
 (6/26-7/2)</t>
    <rPh sb="0" eb="2">
      <t>ショクヒン</t>
    </rPh>
    <rPh sb="7" eb="9">
      <t>カイシュウ</t>
    </rPh>
    <rPh sb="9" eb="11">
      <t>ジョウホウ</t>
    </rPh>
    <phoneticPr fontId="5"/>
  </si>
  <si>
    <t>食品表示 (6/26-7/2)</t>
    <rPh sb="0" eb="2">
      <t>ショクヒン</t>
    </rPh>
    <rPh sb="2" eb="4">
      <t>ヒョウジ</t>
    </rPh>
    <phoneticPr fontId="5"/>
  </si>
  <si>
    <t>残留農薬 (6/26-7/2)</t>
    <phoneticPr fontId="16"/>
  </si>
  <si>
    <t>「あなたの対策あってる？」ウエルシュ菌の集団被害が続発　食中毒を防ぐ３つの合言葉</t>
    <phoneticPr fontId="16"/>
  </si>
  <si>
    <t>６月２７日には札幌市で３１・２度の真夏日を記録するなど本格的な夏の暑さが到来。これに合わせて北海道の多くの自治体で「食中毒警報」が出ています。６月に入って札幌市内では、市立札幌病院で病院食を食べた後に、入院患者や職員ら４４人が腹痛などの症状を訴えました。また札幌市中央区のイタリア料理店で、食事をした１７人が下痢や腹痛などの症状に。いずれもウエルシュ菌による食中毒でした。
気温がぐんぐん上がるこれからの季節に注意が必要な食中毒の予防法を料理別に考えます。
◆カレーなどの煮込み料理
まずは「夏こそ食べたい！」カレーなど、煮込み料理の敵と言われているのが「ウエルシュ菌」です。どこにでもいる菌ですが、料理では肉に多くついているといわれています。ウェルシュ菌の食中毒になると下痢や嘔吐などの症状が出ます。ウエルシュ菌は常温で放置すると急増する性質があります。ある実験では、出来立ての８０度のカレーの鍋を部屋に置くと、室温に下がるまで６時間以上かかります。カレー１グラムに１０００個のウエルシュ菌があった場合、３時間を超えるあたりから急増！６時間たつと１０００倍になっています。１０万個以上で食中毒になるといわれていますから、４時間後には完全に食中毒レベルという結果になりました（出典：東京都健康安全研究センター）。
また、ウエルシュ菌は熱に強いので、火を通しても減らないんです。というわけで
▼常温で放置しない
▼作ったらすぐ冷やす
温度を下げやすくするように、小分けをして冷蔵庫に入れ、食べる分だけ、しっかりと全体に火が通るように再加熱するというのが対策となります。</t>
    <phoneticPr fontId="16"/>
  </si>
  <si>
    <t>https://news.yahoo.co.jp/articles/01828d4255a2e8e62b2ac1fedaa1e3c3ab8234e7</t>
    <phoneticPr fontId="16"/>
  </si>
  <si>
    <t>北海道</t>
    <rPh sb="0" eb="3">
      <t>ホッカイドウ</t>
    </rPh>
    <phoneticPr fontId="16"/>
  </si>
  <si>
    <t>北海道ニュース</t>
    <rPh sb="0" eb="3">
      <t>ホッカイドウ</t>
    </rPh>
    <phoneticPr fontId="16"/>
  </si>
  <si>
    <t>発症者から「カンピロバクター・ジェジュニ」検出 松山市内の飲食店で食中毒</t>
    <phoneticPr fontId="16"/>
  </si>
  <si>
    <t>愛媛県松山市の飲食店で食事をした客4人が、発熱や腹痛・下痢などの症状を訴え、保健所は、店で提供された食事が原因の食中毒と断定し、この店を2日間の営業停止処分にしました。営業停止処分を受けたのは、松山市二番町の飲食店「にわ・とりのすけ二番町本店」です。
松山市保健所によりますと、6月16日にこの店で飲食をした20のグループのうち、17～28歳の男性あわせて4人が、腹痛や下痢、発熱などの症状を訴え、このうち3人が医療機関で手当を受けました。患者からは、食中毒菌の「カンピロバクター・ジェジュニ」が検出されていて、症状や発症時間、飲食の状況などから、保健所はこの店の食事が原因の食中毒と断定し、29日と30日の2日間営業停止処分にしました。なお、患者はいずれもおおむね回復しているということです。</t>
    <phoneticPr fontId="16"/>
  </si>
  <si>
    <t>愛媛県</t>
    <rPh sb="0" eb="3">
      <t>エヒメケン</t>
    </rPh>
    <phoneticPr fontId="16"/>
  </si>
  <si>
    <t>TBSニュース</t>
    <phoneticPr fontId="16"/>
  </si>
  <si>
    <t>https://newsdig.tbs.co.jp/articles/itv/570279?display=1</t>
    <phoneticPr fontId="16"/>
  </si>
  <si>
    <t xml:space="preserve">鶏の生レバーなど食べた5人、数日後に腹痛や下痢 福井県内の飲食店で食中毒 </t>
    <phoneticPr fontId="16"/>
  </si>
  <si>
    <t xml:space="preserve">福井新聞 </t>
    <phoneticPr fontId="16"/>
  </si>
  <si>
    <t>https://www.fukuishimbun.co.jp/articles/-/1817215</t>
    <phoneticPr fontId="16"/>
  </si>
  <si>
    <t>　福井県の福井市保健所は６月２９日、同市内の飲食店を利用した同市と坂井市、鯖江市、永平寺町の１０、２０代の男女５人が腹痛や下痢などの症状を訴え、食中毒と断定したと発表した。うち１人の便から食中毒の原因となる細菌カンピロバクターが検出された。５人はいずれも入院しておらず、回復に向かっている。　同保健所は食品衛生法に基づき、同店を２９、３０日の２日間営業停止処分とした。
　同保健所によると、５人は２０日に同店を利用し、鶏生レバーなどを食べた。２２～２４日に症状が出て、それぞれ医療機関を受診した。</t>
    <phoneticPr fontId="16"/>
  </si>
  <si>
    <t>福井県</t>
    <rPh sb="0" eb="3">
      <t>フクイケン</t>
    </rPh>
    <phoneticPr fontId="16"/>
  </si>
  <si>
    <t>市立札幌病院で入院患者や職員に相次いで下痢などの症状が出て食中毒の疑いで調べていた札幌市は、２９日、病院の給食が原因の食中毒と断定しました。札幌市によりますと、市立札幌病院では今月１９日から２０日にかけて、入院していた人などに腹痛や下痢の症状が出て、患者の数は入院していた人が４２人、職員が２人の合わせて４４人に上りました。保健所が食中毒の疑いで調べた結果、１２人の患者の便から食中毒の原因となる「ウエルシュ菌」が検出され、症状を訴えた人は今月１９日に病院の給食を食べていたということです。
このため、札幌市は病院の給食が原因の食中毒であると断定しました。
札幌市によりますと、患者は全員、症状がなくなったか、回復しているということです。
市立札幌病院は、保健所の指導を受けて厨房施設の消毒などを行ったほか、調理人への衛生教育をあらためて行ったということです。市立札幌病院の西川秀司院長は「患者の方やご家族にご迷惑とご心配をおかけしお詫び申し上げます。保健所の指示事項を適切に順守し、再発防止に努めてまいります」とコメントしています。</t>
    <phoneticPr fontId="16"/>
  </si>
  <si>
    <t>https://www3.nhk.or.jp/sapporo-news/20230629/7000058759.html</t>
    <phoneticPr fontId="16"/>
  </si>
  <si>
    <t>市立札幌病院で４４人下痢症状 病院給食が原因の食中毒と断定</t>
    <phoneticPr fontId="16"/>
  </si>
  <si>
    <t xml:space="preserve">「7人が下痢、腹痛などの症状」岡山市内の焼き肉店でO157食中毒 3日間の営業停止【岡山】 </t>
    <phoneticPr fontId="16"/>
  </si>
  <si>
    <t>岡山県</t>
    <rPh sb="0" eb="3">
      <t>オカヤマケン</t>
    </rPh>
    <phoneticPr fontId="16"/>
  </si>
  <si>
    <t>岡山市内の焼き肉店で食中毒が発生し、岡山市はこの店をきょう（29日）から3日間の営業停止処分にしました。岡山市は岡山市南区の焼き肉店「焼肉玉貴」で6月16日に食事した7人が下痢や腹痛などの食中毒症状を訴え、うち3人から腸管出血性大腸菌O157が検出されたと発表しました。3人が入院しましたが、1人が退院し、2人も快方に向かっているということです。これを受け、岡山市保健所はきょう（29日）から7月1日までの3日間、「焼肉玉貴」を営業停止処分としました。岡山県は今月23日に県下全域に「腸管出血性大腸菌感染症注意報」を発令しており、手洗いの励行（調理前、食事前、用便後）、十分な加熱の徹底を呼び掛けています。</t>
    <phoneticPr fontId="16"/>
  </si>
  <si>
    <t>https://news.yahoo.co.jp/articles/3cd6240628406d116ffd190ec8a1f7012d2d8204</t>
    <phoneticPr fontId="16"/>
  </si>
  <si>
    <t>山陽放送</t>
    <rPh sb="0" eb="4">
      <t>サンヨウホウソウ</t>
    </rPh>
    <phoneticPr fontId="16"/>
  </si>
  <si>
    <t>　</t>
    <phoneticPr fontId="16"/>
  </si>
  <si>
    <t xml:space="preserve"> 弊社受託先である北海道札幌市内の病院におきまして、ウエルシュ菌による下痢の症状を発症する食中毒事故が発生いたしました。 発症されました44名の入院患者様と職員様には、多大なる苦痛とご迷惑をお掛けいたしましたことを深くお詫び申し上げます。また、同施設のご利用者ならびに関係各位の皆様にも、ご迷惑とご心配をお掛けいたしましたことを重ねてお詫び申し上げます。 2023年6月29日付で北海道札幌市保健所長より弊社に対し、「食品衛生法第6条第3号 違反」による食品衛生指示書が出され、弊社は同指示書に従うとともに改善事項を即時実行して参ります。 今般の行政指導を厳粛に受け止め、食品衛生の安全確保に向けて、徹底した衛生管理の改善、社員教育の強化に取り組んで参る所存でございます。 何卒今後とも一層のご支援を賜りますようよろしくお願い申し上げます。</t>
    <phoneticPr fontId="16"/>
  </si>
  <si>
    <t>chrome-extension://efaidnbmnnnibpcajpcglclefindmkaj/https://www.nifs.co.jp/wnisshinp/wp-content/uploads/2891de3e65a7f7111dc576a710db7ac3.pdf</t>
    <phoneticPr fontId="16"/>
  </si>
  <si>
    <t>日清医療食品</t>
    <rPh sb="0" eb="4">
      <t>ニッシンイリョウ</t>
    </rPh>
    <rPh sb="4" eb="6">
      <t>ショクヒン</t>
    </rPh>
    <phoneticPr fontId="16"/>
  </si>
  <si>
    <t>食中毒事故発生に関するお知らせ (日清医療食品)</t>
    <phoneticPr fontId="16"/>
  </si>
  <si>
    <t xml:space="preserve">食中毒（疑い）が発生しました - 福岡県庁ホームページ </t>
    <phoneticPr fontId="16"/>
  </si>
  <si>
    <t xml:space="preserve">
福岡県庁ホームページ </t>
    <phoneticPr fontId="16"/>
  </si>
  <si>
    <t>令和５年６月２１日（水）に飯塚市の医療機関から嘉穂・鞍手保健福祉環境事務所に、６月２２日（木）に北九州市の医療機関から北九州市保健所に、腸管出血性大腸菌感染症発生の届出がそれぞれ１名、合計２名分あり、いずれも遠賀郡内の同一飲食店の利用歴があることが判明した。
　嘉穂・鞍手保健福祉環境事務所及び北九州市保健所が調査したところ、２名の患者は６月１０日（土）に遠賀郡内の飲食店をそれぞれ別グループで利用しており、２グループ６名（内訳　グループ(１)：１名、グループ(２)：５名）のうち３名が下痢、腹痛、血便等の症状を呈していることが判明した。
　現在、宗像・遠賀保健福祉環境事務所等において、食中毒及び感染症の両面から調査を進めている。
発生日時  調査中  令和５年６月１３日（火）　摂食者数　判明分：６名　症状    ：下痢、腹痛、血便等
判明分：３名   ３名全員が医療機関を受診したが、重篤な症状を呈した者はいない。</t>
    <phoneticPr fontId="16"/>
  </si>
  <si>
    <t>https://www.pref.fukuoka.lg.jp/press-release/syokuchudoku20230627.html</t>
    <phoneticPr fontId="16"/>
  </si>
  <si>
    <t>福岡県</t>
    <rPh sb="0" eb="3">
      <t>フクオカケン</t>
    </rPh>
    <phoneticPr fontId="16"/>
  </si>
  <si>
    <t>給食のサバの塩焼きを食べた園児が集団食中毒、一体なぜ？　食品安全委員会が注意喚起</t>
    <phoneticPr fontId="16"/>
  </si>
  <si>
    <t>食中毒と聞くとウイルスや細菌によるケースを思い浮かべることが多いですよね。しかし実は、化学物質による集団食中毒も身近で起きています。給食のサバの塩焼きを食べた園児がヒスタミンによる集団食中毒を発症した事例について、内閣府食品安全委員会が注意喚起しました。
食中毒と聞くと、ノロウイルスやO157などのウイルスや細菌を思い浮かべることが多いかもしれませんが、身近な化学物質でも集団食中毒が起こることをご存じでしょうか？最近では、給食のサバの塩焼きを食べた園児がヒスタミンと呼ばれる化学物質によって集団食中毒を発症したことから、内閣府食品安全委員会がTwitterで注意喚起を行っています。</t>
    <phoneticPr fontId="16"/>
  </si>
  <si>
    <t>https://woman.mynavi.jp/kosodate/articles/29002</t>
    <phoneticPr fontId="16"/>
  </si>
  <si>
    <t>マイナビ</t>
    <phoneticPr fontId="16"/>
  </si>
  <si>
    <t>-</t>
    <phoneticPr fontId="16"/>
  </si>
  <si>
    <t xml:space="preserve">善通寺市の居酒屋で食中毒 ３日間の営業停止処分｜NHK 香川県のニュース </t>
    <phoneticPr fontId="16"/>
  </si>
  <si>
    <t>香川県</t>
    <rPh sb="0" eb="3">
      <t>カガワケン</t>
    </rPh>
    <phoneticPr fontId="16"/>
  </si>
  <si>
    <t>今月１５日、善通寺市の居酒屋で食事をした女性２人が下痢や腹痛などの症状を訴え、カンピロバクターが検出されたことなどから、中讃保健所は食中毒と断定し、この店を２６日から３日間の営業停止処分にしました。営業停止の処分を受けたのは、善通寺市上吉田町にある「酒肴屋 にこいち」です。
県によりますと、今月１５日、この店を利用した２０代の女性２人が２日後に下痢や腹痛などの症状を訴えました。
２人はいずれも症状は軽く、医療機関を受診しましたが、入院はしていないということです。
女性２人は、鳥刺しの盛り合わせや焼き鳥、それに鳥のタタキなどを食べたということで、共通した食事はこの店で提供されたものに限られることや、１人からは、鶏肉による感染が多いカンピロバクターが検出されたことなどから、保健所は食中毒と断定し、この店を２６日から３日間の営業停止処分としました。
県内でことし発生した食中毒は、今回を含めて４件、５１人となり、県生活衛生課は「暑さが本格化していない中、去年を上回るペースで食中毒が発生している。夏場は食材も傷みやすいため、肉や魚を調理する際は中心部までしっかり火を通すよう注意してほしい」としています。</t>
    <phoneticPr fontId="16"/>
  </si>
  <si>
    <t>https://www3.nhk.or.jp/lnews/takamatsu/20230626/8030016161.html</t>
    <phoneticPr fontId="16"/>
  </si>
  <si>
    <t>香川NHK</t>
    <rPh sb="0" eb="2">
      <t>カガワ</t>
    </rPh>
    <phoneticPr fontId="16"/>
  </si>
  <si>
    <t>ダナンで集団食中毒、観光客グループが入院</t>
    <phoneticPr fontId="16"/>
  </si>
  <si>
    <t>タイ</t>
    <phoneticPr fontId="16"/>
  </si>
  <si>
    <t>https://poste-vn.com/news/2023-06-27-15143</t>
    <phoneticPr fontId="16"/>
  </si>
  <si>
    <t xml:space="preserve">ダナン市を訪れた観光客37人グループの複数名が、26日朝に原因不明の食中毒に見舞われた。同市の199病院救急部門が患者を受け入れ、入院時の患者は嘔吐や腹痛、頻回の排便といった症状を示していた。入院患者のうち何人かは容態が安定して速やかに退院したが、小児2人を含む7人が依然として入院治療を受けている。同観光客グループは25日に同市へ到着し、少人数に分かれて食事を取っていた。食中毒になった原因は不明である。
具体的な飲食店名は不明であるが、入院患者の大半が同市ソンチャ区のレストランで食事を取ったことが明らかになっている。
同市食品安全管理委員会のグエン・タン・ハイ委員長は事件に関する情報を収集するために病院へ職員を派遣し、26日午後に同区医療センターと連携して原因特定調査を開始した。
 </t>
    <phoneticPr fontId="16"/>
  </si>
  <si>
    <t>ポステ</t>
    <phoneticPr fontId="16"/>
  </si>
  <si>
    <t>回収＆返金</t>
  </si>
  <si>
    <t>妙高酒造</t>
  </si>
  <si>
    <t>千代田フーズ</t>
  </si>
  <si>
    <t>ノースコーポレー...</t>
  </si>
  <si>
    <t>日本サンガリアベ...</t>
  </si>
  <si>
    <t>回収</t>
  </si>
  <si>
    <t>リョーユーパン</t>
  </si>
  <si>
    <t>回収＆返金/交換</t>
  </si>
  <si>
    <t>神戸洋行</t>
  </si>
  <si>
    <t>京阪百貨店</t>
  </si>
  <si>
    <t>マックスバリュ西...</t>
  </si>
  <si>
    <t>アトリー</t>
  </si>
  <si>
    <t>社会福祉法人北九...</t>
  </si>
  <si>
    <t>小田急商事</t>
  </si>
  <si>
    <t>いちふく</t>
  </si>
  <si>
    <t>(有)氏郷庵かど...</t>
  </si>
  <si>
    <t>でっちようかん 一部賞味期限誤表記</t>
  </si>
  <si>
    <t>ドトールコーヒー...</t>
  </si>
  <si>
    <t>ドトールコーヒー天然水 一部真菌類検出コメントあり</t>
  </si>
  <si>
    <t>エムアイフードス...</t>
  </si>
  <si>
    <t>辛子めんたい、無着色たらこ切子 一部賞味期限誤表記</t>
  </si>
  <si>
    <t>ヤマナカ</t>
  </si>
  <si>
    <t>ヤンニョムチキン 一部アレルゲン(卵、乳成分)表示欠落</t>
  </si>
  <si>
    <t>社会福祉法人光摂...</t>
  </si>
  <si>
    <t>パウンドケーキ(ミックス) 一部消費期限誤表記</t>
  </si>
  <si>
    <t>ロッテ</t>
  </si>
  <si>
    <t>レディーボーデン クッキークランチチョコレートバー 一部(アーモンド)表示欠落</t>
  </si>
  <si>
    <t>アクシアルリテイ...</t>
  </si>
  <si>
    <t>牛肉,豚肉,豚挽肉 一部金属片混入の恐れ</t>
  </si>
  <si>
    <t>都光</t>
  </si>
  <si>
    <t>アンチョビ フィレ缶 ヒスタミン基準著超過</t>
  </si>
  <si>
    <t>三菱食品</t>
  </si>
  <si>
    <t>レゼルバマルベック他４品目 一部食品添加物記載漏れ</t>
  </si>
  <si>
    <t>Ｍｅフードシステ...</t>
  </si>
  <si>
    <t>鶏レバーハム 一部サルモネラ菌陽性</t>
  </si>
  <si>
    <t>ジョイマート</t>
  </si>
  <si>
    <t>たらこ70gパック・明太子70g 一部賞味期限誤表示</t>
  </si>
  <si>
    <t>笹だんごリキュール 一部瓶破損の恐れ</t>
  </si>
  <si>
    <t>やきそば 一部賞味期限誤印字</t>
  </si>
  <si>
    <t>大地のいちご(氷菓) 一般細菌基準超過</t>
  </si>
  <si>
    <t>一休茶屋 あなたのお茶 一部殺菌不良</t>
  </si>
  <si>
    <t>もっちりとしたシュー 一部栄養成分誤表示</t>
  </si>
  <si>
    <t>ネーブルオレンジ 一部産地誤表示</t>
  </si>
  <si>
    <t>ティラミス仕立てのもっちりとしたシュー 一部栄養成分誤表示</t>
  </si>
  <si>
    <t>守口店 ベーグル 9商品 賞味期限1年長く誤表記</t>
  </si>
  <si>
    <t>牛カルビとにんにくの芽炒め用(解凍) 一部アレルギー表示欠落</t>
  </si>
  <si>
    <t>ミルク搾り立て生アイスクリーム濃厚ミルク 一部大腸菌群陽性</t>
  </si>
  <si>
    <t>守口店 ドーナツ 5商品 賞味期限1年長く誤表記</t>
  </si>
  <si>
    <t>玉ねぎ食べるドレッシング 製造場所・食品表示に不備</t>
  </si>
  <si>
    <t>くるみ小女子、わかさぎやわらか煮 一部保存温度不備</t>
  </si>
  <si>
    <t>冷凍キンパ 3商品 一部賞味期限切れ原材料使用</t>
  </si>
  <si>
    <t>2023年第24週（6月12日〜6月18日）</t>
    <phoneticPr fontId="87"/>
  </si>
  <si>
    <t>結核例　251</t>
    <phoneticPr fontId="5"/>
  </si>
  <si>
    <t>細菌性赤痢2例 菌種：S. flexneri（B群）1例＿感染地域：東京都
　　菌種不明1例＿感染地域：フィリピン</t>
    <rPh sb="0" eb="3">
      <t>サイキンセイ</t>
    </rPh>
    <rPh sb="3" eb="5">
      <t>セキリ</t>
    </rPh>
    <rPh sb="6" eb="7">
      <t>レイ</t>
    </rPh>
    <rPh sb="8" eb="10">
      <t>キンシュ</t>
    </rPh>
    <rPh sb="24" eb="25">
      <t>グン</t>
    </rPh>
    <rPh sb="27" eb="28">
      <t>レイ</t>
    </rPh>
    <rPh sb="29" eb="31">
      <t>カンセン</t>
    </rPh>
    <rPh sb="31" eb="33">
      <t>チイキ</t>
    </rPh>
    <rPh sb="34" eb="36">
      <t>トウキョウ</t>
    </rPh>
    <rPh sb="36" eb="37">
      <t>ト</t>
    </rPh>
    <rPh sb="40" eb="42">
      <t>キンシュ</t>
    </rPh>
    <rPh sb="42" eb="44">
      <t>フメイ</t>
    </rPh>
    <rPh sb="45" eb="46">
      <t>レイ</t>
    </rPh>
    <rPh sb="47" eb="49">
      <t>カンセン</t>
    </rPh>
    <rPh sb="49" eb="51">
      <t>チイキ</t>
    </rPh>
    <phoneticPr fontId="87"/>
  </si>
  <si>
    <t>血清群・毒素型：‌O157 VT2（33例）、O157 VT1・VT2（22例）、O103 VT1（5例）、O26 VT1（5例）、O111VT1・VT2（2例）、O157 VT1（2例）、O103VT1・VT2（1例）、O121 VT2（1例）、O128VT1（1例）、O128 VT1・VT2（1例）、O18VT2（1例）、その他・不明（23例）
累積報告数：846例（有症者520例、うちHUS 9例．死亡2例）</t>
    <phoneticPr fontId="87"/>
  </si>
  <si>
    <t xml:space="preserve">腸管出血性大腸菌感染症97例（有症者63例、うちHUS 2例）
感染地域：‌国内70例、韓国4例、フィリピン1例、トルコ/ギリ
シャ1例、国内・国外不明21例
国内の感染地域：‌東京都12例、群馬県8例、福岡県5例、埼玉県
4例、神奈川県4例、鹿児島県4例、北海道3例、
千葉県2例、長野県2例、滋賀県2例、長崎県
2例、宮城県1例、秋田県1例、茨城県1例、富
山県1例、山梨県1例、静岡県1例、愛知県1例、
大阪府1例、兵庫県1例、奈良県1例、島根県
1例、岡山県1例、広島県1例、香川県1例、熊
本県1例、大分県1例、国内（都道府県不明）
6例
</t>
    <phoneticPr fontId="87"/>
  </si>
  <si>
    <t xml:space="preserve">年齢群：‌1歳（2例）、2歳（2例）、4歳（2例）、6歳（1例）、7歳（4例）、9歳（1例）、  10代（16例）、20代（18例）、30代（11例）、40代（16例）、50代（5例）、
60代（8例）、70代（7例）、80代（4例）
</t>
    <phoneticPr fontId="87"/>
  </si>
  <si>
    <t>E型肝炎7例 感染地域（感染源）：‌国内（都道府県不明）4例（不明4例）、
国内・国外不明3例（不明3例）</t>
    <phoneticPr fontId="87"/>
  </si>
  <si>
    <t>レジオネラ症131例（肺炎型128例、ポンティアック型3例）
感染地域：‌埼玉県9例、大阪府7例、宮城県6例、群馬県5例、新潟県5例、愛知県5例、福島県4例、岡山県4例、
千葉県3例、東京都3例、兵庫県3例、茨城県2例、神奈川県2例、富山県2例、福井県2例、長野県2例、三重県2例、
京都府2例、奈良県2例、山口県2例、福岡県2例、北海道1例、山形県1例、栃木県1例、石川県1例、岐阜県1例、
静岡県1例、和歌山県1例、島根県1例、広島県1例、熊本県1例、大分県1例、鹿児島県1例、栃木県/群馬県1例、
山梨県/静岡県1例、埼玉県/千葉県/神奈川県1例、国内（都道府県不明）13例、奈良県/中国1例、ベトナム1例、
国内・国外不明27例
年齢群：‌40代（7例）、50代（28例）、60代（37例）、70代（46例）、80代（12例）、90代以上（1例）累積報告数：818例</t>
    <phoneticPr fontId="87"/>
  </si>
  <si>
    <t>アメーバ赤痢5例（腸管アメーバ症5例）
感染地域：神奈川県1例、熊本県1例、台湾1例、国内・国外不明2例
感染経路：経口感染1例、その他・不明4例</t>
    <phoneticPr fontId="87"/>
  </si>
  <si>
    <t xml:space="preserve">ドミノ・ピザ、景品表示法違反で措置命令 チラシにサービス料を記載していなかった </t>
    <phoneticPr fontId="16"/>
  </si>
  <si>
    <t>　消費者庁は6月27日、チラシに「サービス料」を分かりづらく記載していたとして、ドミノ・ピザジャパン（以下、ドミノ・ピザ）に対し、景品表示法に基づく措置命令を行ったと発表しました。【2023年6月28日訂正】当初「サービス料を記載していなかった」としていましたが、「サービス料に関する記載はあったものの、分かりづらい形で表記されていた」が正しい情報でした。お詫びして訂正いたします
　問題があったのは、2022年10月3日から2023年4月23日までの期間に、一部店舗の店頭や投函で配布されたチラシ。消費者庁によると、これらのチラシでは「お持ち帰り」または「デリバリー」での表示価格に「サービス料」が加算されることが分かりづらい形で掲載されていたといいます。この表示方法に対し、消費者庁は「本件料理の取引条件について、実際のものよりも取引の相手方に著しく有利であると一般消費者に誤認される表示であり、景品表示法に違反するものである」とし、一般消費者への周知徹底を命令。合わせて、再発防止策を講じ、役員および従業員へ周知徹底することを要請しました。
ドミノ・ピザ「表示に関するチェック体制を一層強化」
　消費者庁による発表を受け、ドミノ・ピザは謝罪文を公開。措置命令を受けたことを事実であると認め、謝罪しました。
　再発防止策としては、「社員教育のさらなる徹底、掲載前の社内審査など、景品表示法をはじめとする、表示に関するチェック体制を一層強化します」と宣言。「当社は、一般消費者の皆様にご心配をお掛けいたしましたことを心よりお詫び申し上げるとともに、皆様の信頼を損なうことがないよう、再発防止策の履行に全力を挙げてまいります」としています。
　なお、ドミノ・ピザは2023年4月24日、「商品の選択段階で支払金額がいくらになるのか分かりにくい」という利用者の声を受け、サービス料を廃止。「現在販売中の商品にはサービス料はかかりません」と説明しています。</t>
    <phoneticPr fontId="16"/>
  </si>
  <si>
    <t xml:space="preserve">健康食品産業協議会／「切り出し表示」などを明記／適正広告自主基準の第２版を公開（2023年6 ... 日本流通産業新聞 </t>
    <phoneticPr fontId="16"/>
  </si>
  <si>
    <r>
      <t>　（一社）健康食品産業協議会（事務局東京都、橋本正史会長）は６月５日、「『機能性表示食品』適正広告自主基準」の第２版を公開した。第２版では、いわゆる「切り出し表示」など、機能性表示食品の事後チェック指針で問題とされた事例などについて、注意点を明記している。同基準の策定は、（公社）日本通信販売協会（ＪＡＤＭＡ）と共同で行っている。
　「『機能性表示食品』の適正広告自主基準」は１６年に第１版が策定された。今回公開された第２版では、機能性表示食品の広告表現の注意すべきポイントとして新たに（１）届け出表示の一部を切り出して強調することで、医薬品的な効果効能表現になる場合（２）届け出表示対象者や機能性を得られる条件が限定されるにもかかわらず、過大な切り出し表現を行う場合（３）届け出表示の一部を切り出して強調することで、届け出された機能性の範囲を逸脱する場合</t>
    </r>
    <r>
      <rPr>
        <b/>
        <sz val="16"/>
        <color rgb="FF000000"/>
        <rFont val="Microsoft JhengHei"/>
        <family val="3"/>
      </rPr>
      <t>─</t>
    </r>
    <r>
      <rPr>
        <b/>
        <sz val="16"/>
        <color rgb="FF000000"/>
        <rFont val="游ゴシック"/>
        <family val="3"/>
        <charset val="128"/>
      </rPr>
      <t>が盛り込まれた。
　届け出表示の科学的根拠が機能性関与成分に関する研究レビュー（ＳＲ）の場合、（１）訴求する機能性が機能性関与成分の機能であることを明示する（２）届け出表示の「報告されています」を省略して表示する場合は、研究レビューを根拠としていることを明示する</t>
    </r>
    <r>
      <rPr>
        <b/>
        <sz val="16"/>
        <color rgb="FF000000"/>
        <rFont val="Microsoft JhengHei"/>
        <family val="3"/>
      </rPr>
      <t>─</t>
    </r>
    <r>
      <rPr>
        <b/>
        <sz val="16"/>
        <color rgb="FF000000"/>
        <rFont val="游ゴシック"/>
        <family val="3"/>
        <charset val="128"/>
      </rPr>
      <t>といったことも盛り込まれた。
　機能性表示食品制度に詳しい、リーガルエックス（本社東京都）の関山翔太社長は、「ＳＲだからといって毎回『報告されています』と記載する必要はなく、研究レビューを根拠としていることを明示すれば可」と話している。</t>
    </r>
    <phoneticPr fontId="16"/>
  </si>
  <si>
    <t xml:space="preserve">米、培養鶏肉の販売認可＝環境負荷の軽減に期待 </t>
    <phoneticPr fontId="16"/>
  </si>
  <si>
    <t>米メディアは２１日、家畜の細胞を培養して作った鶏肉について、米農務省が国内２社に販売を認可
したと報じた。一般流通はシンガポールに次いで世界で２カ国目。培養肉は大量の飼料が必要な畜産と比べ、環境負荷の軽減につながると期待されている。
　認可を受けたのは、新興企業のグッド・ミート（カリフォルニア州）とアップサイド・フーズ（同）。米メディアによると、　米食品医薬品局（ＦＤＡ）が両社の培養鶏肉の安全性を確認した。　培養肉は、家畜から取り出した細胞をアミノ酸などの栄養分を含む培養液に入れ、増殖……（以下略）
時事通信　6月22日
https://sp.m.jiji.com/article/show/2966836#:~:text=%E5%9F%B9%E9%A4%8A%E8%82%89%E3%81%AF%E5%A4%A7%E9%87%8F%E3%81%AE,%E5%AE%89%E5%85%A8%E6%80%A7%E3%82%92%E7%A2%BA%E8%AA%8D%E3%81%97%E3%81%9F%E3%80%82</t>
    <phoneticPr fontId="16"/>
  </si>
  <si>
    <t>【残留農薬】生鮮ドリアンからプロシミドン検出</t>
    <phoneticPr fontId="16"/>
  </si>
  <si>
    <t xml:space="preserve">タイから輸入された生鮮ドリアンから、人の健康を損なうおそれのない量として定める量を超えて、プロシミドンが検出されました。
プロシミドンは、ジカルボキシイミド系の殺菌剤として用いられており、植物病原菌（灰色かび病、菌核病、灰星病、うり類のつる枯病など）に有効とされています。動物による各種毒性試験結果では、プロシミドン投与による影響は、主に肝臓（小葉中心性肝細胞肥大等）及び精巣（間細胞過形成等）に認められています。海外では中国、韓国、タイ、オーストラリア等、数十か国で登録が取得されています。 </t>
    <phoneticPr fontId="16"/>
  </si>
  <si>
    <t>https://www.shokukanken.com/news/safety/230627-1118.html</t>
    <phoneticPr fontId="16"/>
  </si>
  <si>
    <t xml:space="preserve">ミカンや活ホタテ 日本産の複数食品が不合格 残留農薬の違反などで／台湾  - Focus Taiwan </t>
    <phoneticPr fontId="16"/>
  </si>
  <si>
    <t>（台北中央社）衛生福利部（保健省）食品薬物管理署は27日、日本から輸入したミカンや活ホタテなど複数の食品が残留農薬などの規定違反により水際検査で不合格になったと発表した。いずれも積み戻しまたは廃棄処分される。不合格になったのはミカン60キロと活ホタテ70キロ、棒ジュース2商品それぞれ約265キロ。ミカンからは基準値を超えるシアントラニリプロール、活ホタテからは基準値を超えるカドミウム、棒ジュースからは使用が許可されていないパラベンが検出された。
同署の林金富副署長は中央社の取材に、日本産ミカンは過去に不合格となる事例が多かったため、ロットごとの検査を行うと語った。
この日発表された不合格品は、タイから輸入されたマンゴスチンや米国から輸入されたアメリカンチェリーなど合わせて20件あった。</t>
    <phoneticPr fontId="16"/>
  </si>
  <si>
    <t>https://japan.focustaiwan.tw/society/202306270003</t>
    <phoneticPr fontId="16"/>
  </si>
  <si>
    <t xml:space="preserve">	「有機農業は健康的か」は的外れ、オーガニック食品より体にいい野菜や果物とは - Yahoo!ニュース </t>
    <phoneticPr fontId="16"/>
  </si>
  <si>
    <t>夏になると農産物直売所やスーパーマーケットには季節の野菜や果物が並ぶが、有機（オーガニック）農産物の値段の高さには驚かされる。そして、有機農産物なら一般的な野菜や果物（慣行農産物）より栄養豊富なのだろうか、という疑問が浮かぶ。その答えは、ひと言でいえば「イエス」だが、詳細な答えは意外に複雑だ。実は、米国農務省（USDA）の有機食品に関する規定は、その作物を食べて得られる健康上のメリットを重視しているわけではない（編注：日本も同様）。重要なのは有機農産物の栽培方法で、主として堆肥や家畜の糞を使用して土壌を保護し、化学的に合成された物質は使用しないことになっている（ただし、自然な方法で害虫を抑えられない場合は農薬の使用も認められる）。
　一方で、消費者が有機農産物を購入する主な動機は、有機農産物は健康的という概念だ。そこで、その真偽を見極めることが重要だと、科学者のジュリア・ボードリー氏は話す。ボードリー氏は、フランスの独立機関である国立農業・食品・環境研究所でこの問題を研究してきた。こうした研究の結果は、数十年間にわたって混乱をもたらしてきた。特に初期の研究では、有機農産物と慣行農産物との間に栄養の差はほとんど確認できないとされた。一方で、有機農産物の方がはるかに優れているという説もあった。米ワシントン大学の土壌科学者、デビッド・モンゴメリー氏によれば、この差はおそらく有機農法の多様性などを反映しているのと、評価する栄養素の違いが特に大きいという。「実際に研究者が測定し比較した対象が異なっているのです」
　モンゴメリー氏が分析した結果、健康な土壌で栽培された有機農産物は慣行農産物よりも農薬の残留量が少なく、抗酸化物質に富むフラボノイドやカロテノイドなどのファイトケミカル（植物中の化学物質）が豊富であるという結論に達した。「その差を懸念すべきかどうかという議論はあるでしょうが、作物の残留農薬はゼロがベストで、ファイトケミカルは多い方がベストだと私は考えています」とモンゴメリー氏は言う。
　もちろん、どんな果物や野菜にもメリットはある。十分な量を摂取すれば心臓の状態を保ったりがんの発病リスクを減らしたりとさまざまな点で効果があるとされてきた。しかしながら、平均的な米国人の場合、野菜は1日の摂取推奨量の10％、果物は12％しか食べていないのが現状だ。</t>
    <phoneticPr fontId="16"/>
  </si>
  <si>
    <t>https://news.yahoo.co.jp/articles/23aeb828ffd2a17462866821b988446be45a5f9e</t>
    <phoneticPr fontId="16"/>
  </si>
  <si>
    <t>たねや、水田で「ナノバブル」効果検証　環境再生型農業</t>
    <phoneticPr fontId="16"/>
  </si>
  <si>
    <t>https://www.nikkei.com/article/DGXZQOUF263EF0W3A620C2000000/</t>
    <phoneticPr fontId="16"/>
  </si>
  <si>
    <t xml:space="preserve">   和洋菓子を製造販売するたねやグループのキャンディーファーム（滋賀県近江八幡市）は、生物多様性の確保や土壌の改善につながるリジェネラティブ（環境再生型）農業の実践に乗り出す。その一環として超微細気泡を含む「ナノバブル水」で稲を育てて、生育促進や土壌に残留する農薬の排除などに効果があるかどうか専門家と検証する。
本社のある旗艦店「ラ　コリーナ近江八幡」（同）の隣接地に水田を購入し、借地部分を含めた4300平方メートルで6月上旬、田植えを済ませた。広さはサッカーコートの半分強で、そのうちの約7割で育成にナノバブル水を使用する。残る約3割は通常の農業用水で育てて比較する。いずれも農薬、化学肥料を使用しない。
ナノバブル水は、特別なノズルを通して極めて微細な気泡を発生させた用水だ。土壌中の残留農薬を取り除き、コメの食味を含めて稲の生育によい効果があるといわれている。生態系への影響を含め、大学などの専門家と一緒に確かめる計画だ。たねやグループの担当者は「生物多様性や里山の維持を視野に入れた試みだ」と説明する。
たねやグループは「ラ　コリーナ近江八幡」がオープンした2015年から、同店の広大な敷地の一部を水田に仕立て、農薬や化学肥料を使わないコメづくりを続けてきた。菓子の素材はすべてが自然の恵みだと認識し、その豊かさや奥深さを学ぶ狙いがあるという。ここで得たノウハウをリジェネラティブ農業にも生かす方針だ。</t>
    <phoneticPr fontId="16"/>
  </si>
  <si>
    <t>https://www.jetro.go.jp/biznews/2023/06/ecb7f33a826d67c9.html</t>
  </si>
  <si>
    <t>https://the-ans.jp/news/333363/</t>
    <phoneticPr fontId="87"/>
  </si>
  <si>
    <t>https://ignite.jp/2023/06/564501/</t>
    <phoneticPr fontId="87"/>
  </si>
  <si>
    <t>https://www.bloomberg.co.jp/news/articles/2023-06-23/RWOCMXT0AFB401</t>
    <phoneticPr fontId="87"/>
  </si>
  <si>
    <t>https://jp.reuters.com/article/starbucks-workers-pride-idJPKBN2YD07Q</t>
    <phoneticPr fontId="87"/>
  </si>
  <si>
    <t>https://www.jetro.go.jp/biznews/2023/06/e4529e282b76ce7b.html</t>
    <phoneticPr fontId="87"/>
  </si>
  <si>
    <t>https://xtrend.nikkei.com/atcl/contents/watch/00013/02249/?i_cid=nbpnxr_index</t>
    <phoneticPr fontId="87"/>
  </si>
  <si>
    <t>https://www.afpbb.com/articles/-/3469677</t>
    <phoneticPr fontId="87"/>
  </si>
  <si>
    <t>https://news.nissyoku.co.jp/news/tateishiw20230620083326670</t>
    <phoneticPr fontId="87"/>
  </si>
  <si>
    <t>https://www.jetro.go.jp/biz/areareports/2023/e4e583e935003b23.html</t>
    <phoneticPr fontId="87"/>
  </si>
  <si>
    <t>https://www.yomiuri.co.jp/world/20230630-OYT1T50022/</t>
    <phoneticPr fontId="87"/>
  </si>
  <si>
    <t>https://jp.reuters.com/article/idJP2023062801001609</t>
    <phoneticPr fontId="87"/>
  </si>
  <si>
    <t>スペイン北部バスク州のビルバオで2023年5月16～18日にかけて開かれたイベント「Food 4 Future」には、欧州を中心に世界各国からフードテック業界のチェンジメーカーたちが集結した。日本からも過去最高の約80人が参加。欧州のフードテック分野では今、どんな革新が起きているのかリポートする。人口増加による食糧不足からフードロス、ベジタリアンやビーガン食への対応、そして高齢化による農業の人手不足など、さまざまな問題解決のソリューションとして、フードテックが注目されるようになって久しい。　実際、「Food 4 Future」の展示会場でも植物性の製品が多く見られ、もはや特別なものではなくなってきている。日本と米国のフードテック事情に詳しいシグマクシス（東京・港）の岡田亜希子氏は、「欧州企業の植物性製品は、味のクオリティーが高く、単純に『おいしい』と感じられた。ベジタリアンやビーガンの人向けではなく、『食の選択肢を増やす』という姿勢で取り組んでいる印象を受けた」と話す。
　例えば、スペイン・マドリード発のスタートアップ、WEVOは100％植物性の卵で、液状、ポーチドエッグ、ゆで卵の形態の商品を開発している。オムレツやスクランブルエッグ、ケーキ、エッグベネディクトなど、動物の卵と同じように使うことができるという。コレステロールゼロで、アレルゲンフリー、病原菌ゼロ、サステナブル、そして動物虐待ゼロの実現を目指すというのが売りだ。</t>
    <phoneticPr fontId="87"/>
  </si>
  <si>
    <t>欧州連合（ＥＵ）が、東京電力福島第一原発事故に伴う日本産食品の輸入規制を完全撤廃する方向で調整を進めている。ＥＵ関係者が明らかにした。ＥＵは、岸田首相が７月１３日にブリュッセルのＥＵ本部を訪問する前に、加盟国の承認を取り付けたい考えだ。ＥＵは現在、福島県産の水産物などに規制をかけている。加盟国の承認が取り付けられれば、今夏にも輸出に必要な放射性物質の検査などが不要となる。２９日からブリュッセルで開かれているＥＵ首脳会議でも協議されているとみられる。ＥＵ内では、福島県産については慎重論が強かったが、日本とＥＵの関係拡大の機運が高まる中、ＥＵの執行機関・欧州委員会が完全撤廃を推進した。</t>
    <phoneticPr fontId="87"/>
  </si>
  <si>
    <t>２０３２年ブリスベン五輪組織委員会のリバリス会長は２８日、大会期間中の各会場でのアルコール飲料販売について現時点で容認する姿勢を示した。国際オリンピック委員会（ＩＯＣ）と行った調整委員会後のオンライン記者会見で「オーストラリアでは現在、会場で観客へのビール類の提供が許容されている」と述べた。
　２４年パリ五輪では、各会場でのアルコール飲料の販売や、ＶＩＰを除く一般客の飲酒を禁じる方針であるとフランスの地元紙が報じている。
　リバリス会長は「私たちには独立性を持ったメンバーで構成された財務の監査委員会もある。極めて高い倫理性があると自信を持っている」と強調した。</t>
    <phoneticPr fontId="87"/>
  </si>
  <si>
    <t>農林水産省が公表した「農林水産物輸出入情報」によると、2022年のEU向け農林水産物・食品輸出額は680億円だった。日本にとってEUは、国・地域別で第6位の輸出先となっている（表1参照）。輸出市場として有望である一方、EUの農林水産・食品分野の輸入規制は厳格だ。特に加工食品のうち、動物性加工済原料（Processed products of animal origin）と植物性原料（Products of plant origin）の両方を含む食品を「混合食品（Composite product）」と定義し、EU独自の規制を設けており、事業者は適切な対応が求められる。本稿では「混合食品」が何を指すのか解説し、日本から「混合食品」の輸出を検討する上で留意すべきポイントを紹介する。
「混合食品」規制の対象品目は広範ながら曖昧、国境管理所に確認を
EUは公的管理規則(欧州議会・理事会規則2017/625)に基づく欧州委員会委任規則2019/625において、「混合食品」規制の対象となりうる食品の「CNコード」（注）を指定し、2021年4月から適用していた。同委任規則は欧州委員会委任規則2022/2292（2022年12月適用開始）に置き換えられ、2023年5月時点では25の「CNコード」が指定されている。しかし、この「CNコード」に分類される品目であっても、実際には「混合食品」規制の対象にならない場合もある。同じ名称やHSコードの加工食品であっても「混合食品」となるかどうかは一様ではなく、原材料の性質や加工度によって決まる。
冒頭の定義によると、植物性原料と動物性加工済原料の両方を含んでいる食品は「混合食品」に該当する可能性がある。動物性加工済原料とは、動物性原料に加熱(heating)、燻製（くんせい）(smoking)、塩蔵（curing）などの加工を加えた原料で、魚介粉末やエキス、液卵、脱脂粉乳などが挙げられる。植物性原料とそれらを含むソースやめんつゆ、ラーメンスープといった調味料類のほか、チョコレートやビスケットといった菓子類、パスタやベーカリー製品など幅広い食品が「混合食品」に該当する可能性がある。一方、ハーブを添加したチーズやニンニク入りソーセージなど、畜水産食品を主原料としたものに植物性原料を添加した製品は「混合食品」に該当しない。製品が「混合食品」に該当するかどうかは当局の判断になるため、現地の輸入者などを通じて、輸入可否や種別をEU加盟国の国境管理所（BCP: Border Control Post）外部サイトへ、新しいウィンドウで開きますに問い合わせる必要があるだろう。</t>
    <phoneticPr fontId="87"/>
  </si>
  <si>
    <t>日本発の食品安全規格「JFS」を管理する食品安全マネジメント協会（JFSM）と台湾発の食品安全規格「TQF規格」を管理する台灣優良食品發展協會（TQFA）は、昨年12月から両規格間の相互承認プログラムを運営している。このたび同プログラムを活用した第一号事例として、台湾の食品事業者12社とTQF規格（レベル2）を取得した22サイトが、JFS-B規格の適合証明に相当すると認められた。
　6月14日に台湾国際食品見本市で実施された台日食品産業協力セミナーで  ・・・・有料記事</t>
    <rPh sb="233" eb="237">
      <t>ユウリョウキジ</t>
    </rPh>
    <phoneticPr fontId="87"/>
  </si>
  <si>
    <t>米外食大手スターバックスは「ＬＧＢＴＱ＋（性的少数者）」の権利擁護を訴える「プライド月間」に関する店内の装飾について、「より明確な統一ガイドライン」をまとめる方針を明らかにした。プライド月間に関する店内の飾りつけを一部のマネジャーが禁止したと労働組合が指摘していた。
同社の北米部門プレジデント、サラ・トリリング氏は従業員向けメモで「われわれのブランドとあらゆる人を受け入れる姿勢を表明する店内のディスプレーや装飾について、より明確な統一ガイドラインをまとめる方針だ」と説明した。スターバックスの労組は、数十の店舗で従業員がプライド月間の旗や装飾を設置することをマネージャーが妨げたり、撤去したりしたと非難し、国内１５０以上の店舗で働く従業員３０００人以上がストライキに入ると発表した。同社は労組の主張に反論している。
米国内の複数の小売りブランドはＬＧＢＴＱ＋商品のディスプレーを巡って保守派の反発に直面する一方で、同性愛者の権利団体からは支援が不十分との批判を受けている。</t>
    <phoneticPr fontId="87"/>
  </si>
  <si>
    <t>インドネシアとマレーシアは6月8日、ハラール認証制度に関するMoC（協力覚書）に調印した。今回のMoC締結では、インドネシアのBPJPH（ハラール製品保証実施機関）とマレーシアのJAKIM（マレーシア・イスラム開発庁）がハラール認証発行のための適合性評価手続きと、認証などに関する技術協力を奨励・促進することに合意した。今後、BPJPHとJAKIMがそれぞれ発行するハラール証明書は両国で取引される産品に対して相互承認される。MoC署名式はマレーシア・プトラジャヤの首相官邸で、インドネシアのジョコ・ウィJAKIMの発表によると、この相互承認により、インドネシアで製造し、BPJPHのハラール認証を取得した製品はマレーシア市場に参入できる。他方、ジェトロがBPJPH海外協力局のモハマド・ゼン氏に確認したところ（6月16日）、インドネシアにおける当該認定は、マレーシア国内で生産され、JAKIMからのハラール認証を得た製品にのみ適用される。JAKIMの認証を受けた製品がインドネシア市場に参入する上では、事前にBPJPHに対してJAKIM認証を登録する手続きを行う必要がある。当該行政手続きには80万ルピア（約7,600円、1ルピア＝0.0095円）が必要となる（2021年BPJPH長官令第141号外部サイトへ、新しいウィンドウで開きます）。
今回のMoCでは、インドネシアとマレーシアで生産された製品のみが相互承認の対象となる。そのため、日本で製造され、JAKIMやBPJPHのハラール認証を取得した製品などは対象とはならない。しかし、インドネシアやマレーシアで製造を行っている事業者にとっては、両国へのマーケットアクセスが容易になり、ビジネスの拡大につながることが期待される。</t>
    <phoneticPr fontId="87"/>
  </si>
  <si>
    <t>グラスの液体は黄金色で、泡立ち、ほろ苦かった。ポーランド国境に近いドイツ東部ノイツェレ（Neuzelle）のビール醸造所でシュテファン・フリッチェ（56）さんがつくった新作は、ビールそのものだ。しかしそれは、水に粉末を溶かすという、画期的な製法でつくられたものだった。フリッチェさんはAFPに、「誰にでも自家製ビールはつくれる」と話した。製法は今年になって完成。ノンアルコールで、炭酸が入っていないため発泡しない。　アルコール入りも開発中だ。そして炭酸入りも。そうなれば通常のビールにさらに近づく。粉末ビールは瓶入りビールに比べ、長距離輸送が容易で、その分コストが低減できる。主要市場はアフリカとアジア諸国を想定している。一方、ドイツ国内は500年間にわたって「ビール純粋令」に支配されてきた。普及はスムーズにはいかなさそうだ。
　フリッチェさんの醸造所のウェブサイトには、「特にドイツのピルスナー愛飲家やクラフトビール愛好家がわれわれの製品に最初は懐疑的な態度を示しそうなことは了解済み」とあった。純粋令では、ビールの原料は麦芽、ホップ、酵母、水のみと規定されている。この厳格なルールの下で、粉末ビールがそもそもビールとして販売できるのかも不透明だ。フリッチェさんは粉末の原材料を明かさなかった。ただ、世界は持続可能な問題解決の道を必要としており、そのために資することになると語った。　現在、粉末ビールの販売に向け投資家と最後の詰めを行っている。4か月以内にも販売にこぎ着けられればと考えている。
■持続可能なビール
　粉末ビールは、欧州の研究所と共同で2年かけて開発された。フリッチェさんは、通常のビールに比べ、輸出コストは90％安上がりだと強調した。ビール1リットル当たりの環境への負荷を二酸化炭素（CO2）排出量で見ると、包装と輸送がその70％を占める。フリッチェさんは「われわれは世界初の持続可能な醸造所となることを望んでいる」と話した。また、通常のビール製造に平均2か月を要するのに対し、粉末ビールは研究施設で製造できるため時間も短縮できる。ただ、ドイツ国内の専門家は懐疑的だ。粉末ビールは「革新的」だが、「われわれ伝統的な醸造所の存立を脅かすことはなく、競争相手にさえならないだろう」と、バイエルン（Bayern）の民間醸造所協会のベネディクト・マイヤーさんは話す。別の醸造団体「Bier und Wir（ビールと私たち）」も、「ビールはパブや地元、パーティーで、気心の知れた友人たちと一緒に和気あいあいとした雰囲気の中で楽しむのが一番だ」とし、「家飲み用にほぼ限定される粉末ビールの出る幕はない」と強気だ。
　</t>
    <phoneticPr fontId="87"/>
  </si>
  <si>
    <t>　プレミアムな体験を提供する「voco hotels」
「voco hotels」は、信頼性とホテル独自の個性との両方の魅力を併せ持ち、ゲストにプレミアム体験を提供するホテルだ。vocoとは、ラテン語で「招待する」「呼び集める」を意味し、気が利いて堅苦しくなく、チャーミングなブランドの特徴を表している。スマートにチェックインした後は、くつろぎとリラックスに最適な部屋、そして活気あふれるバーやレストラン空間を堪能したい。
　観光にも便利で、ダナンの魅力を感じられるホテル
ダナンは、砂浜で知られるベトナム最大の都市の一つで、伝統的な美しさと、歴史・現代文化の両方が表現されている。同ホテルは、ヴォー・グエン・ジアップ通りに位置し、ダナンのダウンタウンを象徴するアトラクションに囲まれている27階建てのホテルだ。海岸線と街並みの壮大な景色が楽しめる、ミーケー・ビーチの柔らかい砂浜のすぐ近くに位置している。また、周辺にはソントラ半島の麓にある伝統的な漁村マンタイ、ベトナムで最も高い仏像があるリンウンパゴダ、有名なゴールデンブリッジなどの人気観光スポットもある。
　自分の時間が楽しめる、充実の施設
同ホテルのインテリアデザインは、ベトナムを拠点とするデザインスタジオ「dwp」が担当。曲線の壁、ティール、イエロー、グレーのカラーパレットを組み合わせ、女性らしさを表現し、流動性と洗練された感覚を作り出している。ロビーに入ると、螺旋状の彫刻を中心に、厳選されたアート作品がギャラリーのように配置されている。</t>
    <phoneticPr fontId="87"/>
  </si>
  <si>
    <r>
      <t>　</t>
    </r>
    <r>
      <rPr>
        <b/>
        <sz val="14"/>
        <rFont val="游ゴシック"/>
        <family val="3"/>
        <charset val="128"/>
      </rPr>
      <t>米大リーグ・カージナルスのラーズ・ヌートバー外野手は24日（日本時間25日）、英国のロンドン競技場で行われた「ロンドン・シリーズ」のカブス戦に「7番・左翼」で出場。4打数1安打もチームは1-9で敗れた。試合前には米放送局の番組に出演。ロンドンのホテルで衝撃を受けた設備を明かした。
【注目】一度だけの人生、好きなだけスポーツを　スポーツを楽しむすべての女性を応援するメディア「W-ANS ACADEMY（ワンス・アカデミー）」はこちら
　ヌートバーは米MLB専門局「MLBネットワーク」の試合前の番組に出演。同局公式ツイッターが公開した動画の中で、滞在するホテルについて聞かれると、「スイートルームを見たんだけど、今まで見たこともないようなものだよ。今朝トイレに行ったら、タイル製の床が暖かかったんだ。バスルームのタイル製の床だよ？　信じられないよ」と興奮気味に話していた。ヌートバーはこの日の7回先頭、メリーウェザーの4球目を鈴木誠也が守るライト前へヒット。守備でも初回1死からホーナーが放ったレフトへの打球をスライディングキャッチして、観戦に訪れた5万4662人のロンドンの野球ファンを沸かせていた。</t>
    </r>
    <phoneticPr fontId="87"/>
  </si>
  <si>
    <t>ＥＵ、日本産食品の輸入規制を完全撤廃へ…福島産の水産物の放射性物質検査など不要に ： 読売新聞</t>
  </si>
  <si>
    <t xml:space="preserve">ブリスベン五輪は酒類容認 - ロイター </t>
  </si>
  <si>
    <t>改正続くEU「混合食品」規制、日本産食品の輸出可能性を探る ｜ 地域・分析レポート -  ジェトロ</t>
  </si>
  <si>
    <t>米カリフォルニア州、食品添加物5種の使用禁止に関する法案審議進む(米国) ｜ ス - ジェトロ</t>
  </si>
  <si>
    <t>JFSM・TQFA、日台食品安全規格の相互認証　台湾で初登録 - 日本食糧新聞電子版</t>
  </si>
  <si>
    <t>米スタバ、プライド月間の装飾巡る統一規則公表へ 労組の反発で - ロイター</t>
  </si>
  <si>
    <t>フードテック先進国スペイン　企業つなぐ研究機関AZTIのすごみ：日経クロストレンド</t>
  </si>
  <si>
    <t>動画：「粉末ビール」、本場ドイツで普及なるか 東部の醸造所が開発　写真1枚　国際ニュース：AFPBB News</t>
  </si>
  <si>
    <t>ＰＦＡＳ飲料水汚染訴訟で和解－米３Ｍ、13年間で最大1.8兆円支払い - Bloomberg</t>
  </si>
  <si>
    <t xml:space="preserve">ベトナムのダナンに新ホテル開業！海岸線と街並みの壮大な景色が楽しめる「voco Ma Belle ... IGNITE（イグナイト） </t>
  </si>
  <si>
    <t xml:space="preserve">ヌートバー、MLB遠征のロンドンで衝撃受けたホテル設備を告白「今朝トイレに行ったら床が…」 　THE ANSWER </t>
  </si>
  <si>
    <t>EU</t>
    <phoneticPr fontId="87"/>
  </si>
  <si>
    <t>オーストラリア</t>
    <phoneticPr fontId="87"/>
  </si>
  <si>
    <t>米国</t>
    <rPh sb="0" eb="2">
      <t>ベイコク</t>
    </rPh>
    <phoneticPr fontId="87"/>
  </si>
  <si>
    <t>インドネシアとマレーシア、ハラール認証の相互承認が成立(インドネシア、マレーシア) ｜ ビジネス短信- ジェトロ</t>
    <phoneticPr fontId="87"/>
  </si>
  <si>
    <t>インドネシア、マレーシア</t>
    <phoneticPr fontId="87"/>
  </si>
  <si>
    <t>スペイン</t>
    <phoneticPr fontId="87"/>
  </si>
  <si>
    <t>ドイツ</t>
    <phoneticPr fontId="87"/>
  </si>
  <si>
    <t>日用品・工業品メーカーの米３Ｍは、自然界で分解されない「永遠の化学物資」と呼ばれ、健康被害が懸念される有機フッ素化合物が全米の飲料水を数十年にわたり汚染してきたと訴えられている問題を決着させるため、最大125億ドル（約１兆7900億円）を13年間にわたり支払うことで合意した。22日に発表された合意は、パーフルオロアルキル化合物およびポリフルオロアルキル化合物（ＰＦＡＳ）に関連する自治体水道局の現在および今後の申し立てに対応する。これら化学物質はさまざまな製品に使われていたが、水質汚染に関するクレームは軍事基地や空港で使われるＰＦＡＳを含む泡消火剤に集中していた。発表を受け、３Ｍの株価は通常取引終了後の時間外取引で一時5.1％高となった。</t>
    <phoneticPr fontId="87"/>
  </si>
  <si>
    <t>ベトナム</t>
    <phoneticPr fontId="87"/>
  </si>
  <si>
    <t>イギリス</t>
    <phoneticPr fontId="87"/>
  </si>
  <si>
    <t>今週のお題(食品材料を受け入れる時は、表面温度を測り記録しましょう)</t>
    <rPh sb="6" eb="8">
      <t>ショクヒン</t>
    </rPh>
    <rPh sb="8" eb="10">
      <t>ザイリョウ</t>
    </rPh>
    <rPh sb="11" eb="12">
      <t>ウ</t>
    </rPh>
    <rPh sb="13" eb="14">
      <t>イ</t>
    </rPh>
    <rPh sb="16" eb="17">
      <t>トキ</t>
    </rPh>
    <rPh sb="19" eb="21">
      <t>ヒョウメン</t>
    </rPh>
    <rPh sb="21" eb="23">
      <t>オンド</t>
    </rPh>
    <rPh sb="24" eb="25">
      <t>ハカ</t>
    </rPh>
    <rPh sb="26" eb="28">
      <t>キロク</t>
    </rPh>
    <phoneticPr fontId="5"/>
  </si>
  <si>
    <t>なぜ　毎回検品(食材受入)の時に表面温度を測るのでしょうか?</t>
    <rPh sb="3" eb="5">
      <t>マイカイ</t>
    </rPh>
    <rPh sb="5" eb="7">
      <t>ケンピン</t>
    </rPh>
    <rPh sb="8" eb="10">
      <t>ショクザイ</t>
    </rPh>
    <rPh sb="10" eb="12">
      <t>ウケイレ</t>
    </rPh>
    <rPh sb="14" eb="15">
      <t>トキ</t>
    </rPh>
    <rPh sb="16" eb="18">
      <t>ヒョウメン</t>
    </rPh>
    <rPh sb="18" eb="20">
      <t>オンド</t>
    </rPh>
    <rPh sb="21" eb="22">
      <t>ハカ</t>
    </rPh>
    <phoneticPr fontId="5"/>
  </si>
  <si>
    <t>　↓　職場の先輩は以下のことを理解して　わかり易く　指導しましょう　↓</t>
    <phoneticPr fontId="5"/>
  </si>
  <si>
    <t>温度管理は大変重要なお仕事です。責任をもってしっかりやりましょう(異常時には上司に報告しルールに従います。)</t>
    <rPh sb="0" eb="2">
      <t>オンド</t>
    </rPh>
    <rPh sb="2" eb="4">
      <t>カンリ</t>
    </rPh>
    <rPh sb="5" eb="7">
      <t>タイヘン</t>
    </rPh>
    <rPh sb="7" eb="9">
      <t>ジュウヨウ</t>
    </rPh>
    <rPh sb="11" eb="13">
      <t>シゴト</t>
    </rPh>
    <rPh sb="16" eb="18">
      <t>セキニン</t>
    </rPh>
    <rPh sb="33" eb="35">
      <t>イジョウ</t>
    </rPh>
    <rPh sb="35" eb="36">
      <t>ジ</t>
    </rPh>
    <rPh sb="38" eb="40">
      <t>ジョウシ</t>
    </rPh>
    <rPh sb="41" eb="43">
      <t>ホウコク</t>
    </rPh>
    <rPh sb="48" eb="49">
      <t>シタガ</t>
    </rPh>
    <phoneticPr fontId="5"/>
  </si>
  <si>
    <r>
      <t xml:space="preserve">保存温度基準  </t>
    </r>
    <r>
      <rPr>
        <b/>
        <sz val="12.5"/>
        <color indexed="60"/>
        <rFont val="ＭＳ Ｐゴシック"/>
        <family val="3"/>
        <charset val="128"/>
      </rPr>
      <t>　参考にしたものは大量調理施設衛生管理マニュアルです。　　　　　　　　　　　　　　　　　　　　　　　　　　　　　　　　　　　　　　　　　　　　　　　　　　　　　　　　　</t>
    </r>
    <rPh sb="2" eb="4">
      <t>オンド</t>
    </rPh>
    <rPh sb="9" eb="11">
      <t>サンコウ</t>
    </rPh>
    <phoneticPr fontId="5"/>
  </si>
  <si>
    <t>http://www.mhlw.go.jp/file/05-Shingikai-11121000-Iyakushokuhinkyoku-Soumuka/0000155509.pdf</t>
    <phoneticPr fontId="5"/>
  </si>
  <si>
    <t>　　・冷凍食品　　　　　　　　　　　　　　　　　-１５℃以下
　　・生鮮魚介類（生食用鮮魚類を含む）   　  ５℃以下
　　・液卵　　　　　　　　　　　　　　　　　　  　　  ８℃以下
　　・殻付卵　　　　　　　　　　　　　　　　　　  １０℃以下
　　・食肉、牛乳、生食用カキ、ゆでだこ等  １０℃以下
　　・乳・濃縮乳・脱脂乳・クリーム　　　　　　１０℃以下
　　・非加熱食肉製品　　　　　　　　　　　　 　１０℃以下　　　　　　　　　　　　　　　　　　　　　　　　　　　　　　　　　　　　　　　　　　　　　　　　　　　　　　　　　　　　　 
    ・チョコレート・ナッツ類・バター・チーズ 　１５℃以下</t>
    <phoneticPr fontId="5"/>
  </si>
  <si>
    <t>今年の通常国会で、ＨＡＣＣＰが制度化されます。施行は、公布後2年を超えない範囲内において政令で定める日となっており、経過措置として施行日から１年間の猶予期間が設定されています。
今からはじめれば問題ないHACCP義務化対策のひとつです。</t>
    <rPh sb="0" eb="2">
      <t>コトシ</t>
    </rPh>
    <rPh sb="3" eb="5">
      <t>ツウジョウ</t>
    </rPh>
    <rPh sb="5" eb="7">
      <t>コッカイ</t>
    </rPh>
    <rPh sb="15" eb="18">
      <t>セイドカ</t>
    </rPh>
    <rPh sb="23" eb="25">
      <t>シコウ</t>
    </rPh>
    <rPh sb="89" eb="90">
      <t>イマ</t>
    </rPh>
    <rPh sb="97" eb="99">
      <t>モンダイ</t>
    </rPh>
    <rPh sb="106" eb="109">
      <t>ギムカ</t>
    </rPh>
    <rPh sb="109" eb="111">
      <t>タイサク</t>
    </rPh>
    <phoneticPr fontId="5"/>
  </si>
  <si>
    <t xml:space="preserve">
★豆腐の受入れ温度基準を１０℃未満と設定したのに、
１０℃以上で納入されていたとすれば、規格外の材料を使って
しまうことになる。
★配送車の保冷状態や温度管理は、業者任せで良いのか。
★不良な材料を受け入れて、もしも異常が発生したら材料メーカーや配送担当者が責任を取ってくれますか？　違いますよね！
★規定した材料を受け入れ、使用すると設定したところから、
全ての責任は、調理加工者や食品製造者が負うことになるのです。だから温度を測り記録するルールが必須なのです。</t>
    <rPh sb="8" eb="10">
      <t>オンド</t>
    </rPh>
    <rPh sb="16" eb="18">
      <t>ミマン</t>
    </rPh>
    <rPh sb="45" eb="48">
      <t>キカクガイ</t>
    </rPh>
    <rPh sb="49" eb="51">
      <t>ザイリョウ</t>
    </rPh>
    <rPh sb="52" eb="53">
      <t>ツカ</t>
    </rPh>
    <rPh sb="67" eb="69">
      <t>ハイソウ</t>
    </rPh>
    <rPh sb="69" eb="70">
      <t>シャ</t>
    </rPh>
    <rPh sb="71" eb="73">
      <t>ホレイ</t>
    </rPh>
    <rPh sb="73" eb="75">
      <t>ジョウタイ</t>
    </rPh>
    <rPh sb="76" eb="78">
      <t>オンド</t>
    </rPh>
    <rPh sb="78" eb="80">
      <t>カンリ</t>
    </rPh>
    <rPh sb="82" eb="84">
      <t>ギョウシャ</t>
    </rPh>
    <rPh sb="84" eb="85">
      <t>マカ</t>
    </rPh>
    <rPh sb="87" eb="88">
      <t>ヨ</t>
    </rPh>
    <rPh sb="94" eb="96">
      <t>フリョウ</t>
    </rPh>
    <rPh sb="97" eb="99">
      <t>ザイリョウ</t>
    </rPh>
    <rPh sb="100" eb="101">
      <t>ウ</t>
    </rPh>
    <rPh sb="102" eb="103">
      <t>イ</t>
    </rPh>
    <rPh sb="109" eb="111">
      <t>イジョウ</t>
    </rPh>
    <rPh sb="112" eb="114">
      <t>ハッセイ</t>
    </rPh>
    <rPh sb="117" eb="119">
      <t>ザイリョウ</t>
    </rPh>
    <rPh sb="124" eb="126">
      <t>ハイソウ</t>
    </rPh>
    <rPh sb="126" eb="129">
      <t>タントウシャ</t>
    </rPh>
    <rPh sb="130" eb="132">
      <t>セキニン</t>
    </rPh>
    <rPh sb="133" eb="134">
      <t>ト</t>
    </rPh>
    <rPh sb="143" eb="144">
      <t>チガ</t>
    </rPh>
    <rPh sb="152" eb="154">
      <t>キテイ</t>
    </rPh>
    <rPh sb="156" eb="158">
      <t>ザイリョウ</t>
    </rPh>
    <rPh sb="159" eb="160">
      <t>ウ</t>
    </rPh>
    <rPh sb="161" eb="162">
      <t>イ</t>
    </rPh>
    <rPh sb="164" eb="166">
      <t>シヨウ</t>
    </rPh>
    <rPh sb="169" eb="171">
      <t>セッテイ</t>
    </rPh>
    <rPh sb="180" eb="181">
      <t>スベ</t>
    </rPh>
    <rPh sb="187" eb="189">
      <t>チョウリ</t>
    </rPh>
    <rPh sb="189" eb="191">
      <t>カコウ</t>
    </rPh>
    <rPh sb="191" eb="192">
      <t>シャ</t>
    </rPh>
    <rPh sb="193" eb="195">
      <t>ショクヒン</t>
    </rPh>
    <rPh sb="195" eb="197">
      <t>セイゾウ</t>
    </rPh>
    <rPh sb="197" eb="198">
      <t>モノ</t>
    </rPh>
    <rPh sb="199" eb="200">
      <t>オ</t>
    </rPh>
    <rPh sb="226" eb="228">
      <t>ヒッス</t>
    </rPh>
    <phoneticPr fontId="5"/>
  </si>
  <si>
    <t>※2023年 第25週（6/19～6/25） 現在</t>
    <phoneticPr fontId="5"/>
  </si>
  <si>
    <t>コロナの影響無くなる</t>
    <rPh sb="4" eb="6">
      <t>エイキョウ</t>
    </rPh>
    <rPh sb="6" eb="7">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</si>
</sst>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8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6"/>
      <name val="メイリオ"/>
      <family val="3"/>
      <charset val="128"/>
    </font>
    <font>
      <b/>
      <sz val="13"/>
      <name val="游ゴシック"/>
      <family val="3"/>
      <charset val="128"/>
    </font>
    <font>
      <sz val="19"/>
      <color rgb="FF000000"/>
      <name val="ＭＳ Ｐゴシック"/>
      <family val="3"/>
      <charset val="128"/>
    </font>
    <font>
      <b/>
      <sz val="16"/>
      <color rgb="FF000000"/>
      <name val="游ゴシック"/>
      <family val="3"/>
      <charset val="128"/>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6"/>
      <color rgb="FF000000"/>
      <name val="Microsoft JhengHei"/>
      <family val="3"/>
    </font>
    <font>
      <b/>
      <sz val="14"/>
      <color indexed="18"/>
      <name val="游ゴシック"/>
      <family val="3"/>
      <charset val="128"/>
    </font>
    <font>
      <b/>
      <sz val="14"/>
      <color indexed="53"/>
      <name val="ＭＳ Ｐゴシック"/>
      <family val="3"/>
      <charset val="128"/>
    </font>
    <font>
      <sz val="14"/>
      <color indexed="63"/>
      <name val="ＭＳ Ｐゴシック"/>
      <family val="3"/>
      <charset val="128"/>
    </font>
    <font>
      <b/>
      <sz val="12.5"/>
      <name val="ＭＳ Ｐゴシック"/>
      <family val="3"/>
      <charset val="128"/>
    </font>
    <font>
      <b/>
      <sz val="12.5"/>
      <color indexed="60"/>
      <name val="ＭＳ Ｐゴシック"/>
      <family val="3"/>
      <charset val="128"/>
    </font>
    <font>
      <sz val="12.5"/>
      <color indexed="8"/>
      <name val="ＭＳ Ｐゴシック"/>
      <family val="3"/>
      <charset val="128"/>
    </font>
    <font>
      <b/>
      <sz val="12.5"/>
      <color indexed="8"/>
      <name val="ＭＳ Ｐゴシック"/>
      <family val="3"/>
      <charset val="128"/>
    </font>
  </fonts>
  <fills count="4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indexed="48"/>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45"/>
        <bgColor indexed="64"/>
      </patternFill>
    </fill>
    <fill>
      <patternFill patternType="solid">
        <fgColor indexed="55"/>
        <bgColor indexed="64"/>
      </patternFill>
    </fill>
  </fills>
  <borders count="25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4" fillId="0" borderId="0"/>
    <xf numFmtId="0" fontId="115" fillId="0" borderId="0" applyNumberFormat="0" applyFill="0" applyBorder="0" applyAlignment="0" applyProtection="0"/>
    <xf numFmtId="0" fontId="114" fillId="0" borderId="0"/>
    <xf numFmtId="0" fontId="1" fillId="0" borderId="0">
      <alignment vertical="center"/>
    </xf>
  </cellStyleXfs>
  <cellXfs count="74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3"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5" fillId="19" borderId="8" xfId="0" applyFont="1" applyFill="1" applyBorder="1" applyAlignment="1">
      <alignment horizontal="center" vertical="center" wrapText="1"/>
    </xf>
    <xf numFmtId="177" fontId="106" fillId="19" borderId="8" xfId="2" applyNumberFormat="1" applyFont="1" applyFill="1" applyBorder="1" applyAlignment="1">
      <alignment horizontal="center" vertical="center" shrinkToFit="1"/>
    </xf>
    <xf numFmtId="0" fontId="6" fillId="0" borderId="0" xfId="2" applyAlignment="1">
      <alignment horizontal="left" vertical="center"/>
    </xf>
    <xf numFmtId="0" fontId="107" fillId="5" borderId="68" xfId="0" applyFont="1" applyFill="1" applyBorder="1">
      <alignment vertical="center"/>
    </xf>
    <xf numFmtId="0" fontId="107" fillId="5" borderId="0" xfId="0" applyFont="1" applyFill="1" applyAlignment="1">
      <alignment horizontal="left" vertical="center"/>
    </xf>
    <xf numFmtId="0" fontId="107" fillId="5" borderId="0" xfId="0" applyFont="1" applyFill="1">
      <alignment vertical="center"/>
    </xf>
    <xf numFmtId="176" fontId="107" fillId="5" borderId="0" xfId="0" applyNumberFormat="1" applyFont="1" applyFill="1" applyAlignment="1">
      <alignment horizontal="left" vertical="center"/>
    </xf>
    <xf numFmtId="183" fontId="107" fillId="5" borderId="0" xfId="0" applyNumberFormat="1" applyFont="1" applyFill="1" applyAlignment="1">
      <alignment horizontal="center" vertical="center"/>
    </xf>
    <xf numFmtId="0" fontId="107" fillId="5" borderId="68" xfId="0" applyFont="1" applyFill="1" applyBorder="1" applyAlignment="1">
      <alignment vertical="top"/>
    </xf>
    <xf numFmtId="0" fontId="107" fillId="5" borderId="0" xfId="0" applyFont="1" applyFill="1" applyAlignment="1">
      <alignment vertical="top"/>
    </xf>
    <xf numFmtId="14" fontId="107" fillId="5" borderId="0" xfId="0" applyNumberFormat="1" applyFont="1" applyFill="1" applyAlignment="1">
      <alignment horizontal="left" vertical="center"/>
    </xf>
    <xf numFmtId="14" fontId="107" fillId="0" borderId="0" xfId="0" applyNumberFormat="1" applyFont="1">
      <alignment vertical="center"/>
    </xf>
    <xf numFmtId="0" fontId="108"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9"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5" fillId="19" borderId="137" xfId="0" applyFont="1" applyFill="1" applyBorder="1" applyAlignment="1">
      <alignment horizontal="center" vertical="center" wrapText="1"/>
    </xf>
    <xf numFmtId="0" fontId="105"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7" fillId="5" borderId="0" xfId="0" applyFont="1" applyFill="1" applyAlignment="1">
      <alignment horizontal="left" vertical="top"/>
    </xf>
    <xf numFmtId="0" fontId="120" fillId="21" borderId="162" xfId="1" applyFont="1" applyFill="1" applyBorder="1" applyAlignment="1" applyProtection="1">
      <alignment horizontal="center" vertical="center" wrapText="1"/>
    </xf>
    <xf numFmtId="0" fontId="119"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3"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2"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7" fillId="5" borderId="17" xfId="2" applyFont="1" applyFill="1" applyBorder="1">
      <alignment vertical="center"/>
    </xf>
    <xf numFmtId="0" fontId="122" fillId="0" borderId="151" xfId="0" applyFont="1" applyBorder="1" applyAlignment="1">
      <alignment horizontal="left" vertical="top" wrapText="1"/>
    </xf>
    <xf numFmtId="0" fontId="72" fillId="0" borderId="0" xfId="0" applyFont="1">
      <alignment vertical="center"/>
    </xf>
    <xf numFmtId="0" fontId="130" fillId="5" borderId="14" xfId="2" applyFont="1" applyFill="1" applyBorder="1">
      <alignment vertical="center"/>
    </xf>
    <xf numFmtId="0" fontId="129" fillId="0" borderId="136" xfId="0" applyFont="1" applyBorder="1">
      <alignment vertical="center"/>
    </xf>
    <xf numFmtId="0" fontId="86" fillId="35" borderId="122" xfId="0" applyFont="1" applyFill="1" applyBorder="1" applyAlignment="1">
      <alignment horizontal="center" vertical="center" wrapText="1"/>
    </xf>
    <xf numFmtId="0" fontId="128"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1"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8" fillId="5" borderId="0" xfId="0" applyFont="1" applyFill="1">
      <alignment vertical="center"/>
    </xf>
    <xf numFmtId="0" fontId="109"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6" fillId="19" borderId="8" xfId="2" applyNumberFormat="1" applyFont="1" applyFill="1" applyBorder="1" applyAlignment="1">
      <alignment horizontal="center" vertical="center" shrinkToFit="1"/>
    </xf>
    <xf numFmtId="177" fontId="117"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1" fillId="19" borderId="206" xfId="2" applyFont="1" applyFill="1" applyBorder="1" applyAlignment="1">
      <alignment horizontal="center" vertical="center"/>
    </xf>
    <xf numFmtId="177" fontId="141" fillId="19" borderId="206" xfId="2" applyNumberFormat="1" applyFont="1" applyFill="1" applyBorder="1" applyAlignment="1">
      <alignment horizontal="center" vertical="center" shrinkToFit="1"/>
    </xf>
    <xf numFmtId="0" fontId="142"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1" fillId="19" borderId="10" xfId="2" applyFont="1" applyFill="1" applyBorder="1" applyAlignment="1">
      <alignment horizontal="center" vertical="center"/>
    </xf>
    <xf numFmtId="177" fontId="141"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3" fillId="21" borderId="0" xfId="0" applyFont="1" applyFill="1" applyAlignment="1">
      <alignment horizontal="center" vertical="center" wrapText="1"/>
    </xf>
    <xf numFmtId="0" fontId="123" fillId="3" borderId="9" xfId="2" applyFont="1" applyFill="1" applyBorder="1" applyAlignment="1">
      <alignment horizontal="center" vertical="center" wrapText="1"/>
    </xf>
    <xf numFmtId="0" fontId="120" fillId="28" borderId="208" xfId="1" applyFont="1" applyFill="1" applyBorder="1" applyAlignment="1" applyProtection="1">
      <alignment horizontal="center" vertical="center" wrapText="1"/>
    </xf>
    <xf numFmtId="0" fontId="111" fillId="26" borderId="178" xfId="2" applyFont="1" applyFill="1" applyBorder="1" applyAlignment="1">
      <alignment horizontal="left" vertical="center" shrinkToFit="1"/>
    </xf>
    <xf numFmtId="0" fontId="144" fillId="0" borderId="201" xfId="1" applyFont="1" applyFill="1" applyBorder="1" applyAlignment="1" applyProtection="1">
      <alignment vertical="top" wrapText="1"/>
    </xf>
    <xf numFmtId="0" fontId="0" fillId="36" borderId="0" xfId="0" applyFill="1">
      <alignment vertical="center"/>
    </xf>
    <xf numFmtId="0" fontId="92"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145" fillId="0" borderId="201" xfId="1" applyFont="1" applyFill="1" applyBorder="1" applyAlignment="1" applyProtection="1">
      <alignment vertical="top" wrapText="1"/>
    </xf>
    <xf numFmtId="0" fontId="144" fillId="0" borderId="30" xfId="1" applyFont="1" applyBorder="1" applyAlignment="1" applyProtection="1">
      <alignment horizontal="left" vertical="top" wrapText="1"/>
    </xf>
    <xf numFmtId="0" fontId="147" fillId="0" borderId="196" xfId="1" applyFont="1" applyFill="1" applyBorder="1" applyAlignment="1" applyProtection="1">
      <alignment vertical="top" wrapText="1"/>
    </xf>
    <xf numFmtId="0" fontId="122" fillId="0" borderId="158" xfId="1" applyFont="1" applyFill="1" applyBorder="1" applyAlignment="1" applyProtection="1">
      <alignment vertical="top" wrapText="1"/>
    </xf>
    <xf numFmtId="0" fontId="148" fillId="0" borderId="139" xfId="0" applyFont="1" applyBorder="1" applyAlignment="1">
      <alignment horizontal="left" vertical="top" wrapText="1"/>
    </xf>
    <xf numFmtId="0" fontId="149" fillId="0" borderId="0" xfId="0" applyFont="1">
      <alignment vertical="center"/>
    </xf>
    <xf numFmtId="0" fontId="121" fillId="19" borderId="180" xfId="0" applyFont="1" applyFill="1" applyBorder="1" applyAlignment="1">
      <alignment horizontal="left" vertical="center"/>
    </xf>
    <xf numFmtId="0" fontId="151"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4"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7"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1" fillId="19" borderId="221" xfId="0" applyFont="1" applyFill="1" applyBorder="1" applyAlignment="1">
      <alignment horizontal="left" vertical="center"/>
    </xf>
    <xf numFmtId="0" fontId="95" fillId="19" borderId="0" xfId="0" applyFont="1" applyFill="1" applyAlignment="1">
      <alignment horizontal="center" vertical="center"/>
    </xf>
    <xf numFmtId="0" fontId="158" fillId="21" borderId="156" xfId="2" applyFont="1" applyFill="1" applyBorder="1" applyAlignment="1">
      <alignment horizontal="center" vertical="center" wrapText="1"/>
    </xf>
    <xf numFmtId="0" fontId="25" fillId="19" borderId="0" xfId="2" applyFont="1" applyFill="1">
      <alignment vertical="center"/>
    </xf>
    <xf numFmtId="0" fontId="160" fillId="0" borderId="0" xfId="0" applyFont="1" applyAlignment="1">
      <alignment vertical="top" wrapText="1"/>
    </xf>
    <xf numFmtId="0" fontId="159" fillId="32" borderId="0" xfId="0" applyFont="1" applyFill="1" applyAlignment="1">
      <alignment horizontal="center" vertical="center" wrapText="1"/>
    </xf>
    <xf numFmtId="0" fontId="144"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4"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48" fillId="0" borderId="215" xfId="0" applyFont="1" applyBorder="1" applyAlignment="1">
      <alignment horizontal="left" vertical="top" wrapText="1"/>
    </xf>
    <xf numFmtId="14" fontId="121" fillId="19" borderId="180" xfId="0" applyNumberFormat="1" applyFont="1" applyFill="1" applyBorder="1" applyAlignment="1">
      <alignment horizontal="center" vertical="center"/>
    </xf>
    <xf numFmtId="14" fontId="121" fillId="19" borderId="199" xfId="0" applyNumberFormat="1" applyFont="1" applyFill="1" applyBorder="1" applyAlignment="1">
      <alignment horizontal="center" vertical="center"/>
    </xf>
    <xf numFmtId="14" fontId="121" fillId="19" borderId="222" xfId="0" applyNumberFormat="1" applyFont="1" applyFill="1" applyBorder="1" applyAlignment="1">
      <alignment horizontal="center" vertical="center"/>
    </xf>
    <xf numFmtId="0" fontId="102"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183" fontId="107"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01"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4" fillId="19" borderId="134" xfId="17" applyNumberFormat="1" applyFont="1" applyFill="1" applyBorder="1" applyAlignment="1">
      <alignment horizontal="center" vertical="center" wrapText="1"/>
    </xf>
    <xf numFmtId="0" fontId="161" fillId="0" borderId="0" xfId="0" applyFont="1" applyAlignment="1">
      <alignment vertical="top" wrapText="1"/>
    </xf>
    <xf numFmtId="0" fontId="162" fillId="0" borderId="201" xfId="1" applyFont="1" applyFill="1" applyBorder="1" applyAlignment="1" applyProtection="1">
      <alignment vertical="top" wrapText="1"/>
    </xf>
    <xf numFmtId="0" fontId="8" fillId="0" borderId="232" xfId="1" applyBorder="1" applyAlignment="1" applyProtection="1">
      <alignment horizontal="left" vertical="center"/>
    </xf>
    <xf numFmtId="0" fontId="122" fillId="0" borderId="189" xfId="2" applyFont="1" applyBorder="1" applyAlignment="1">
      <alignment horizontal="left" vertical="top" wrapText="1"/>
    </xf>
    <xf numFmtId="14" fontId="94" fillId="19" borderId="135" xfId="17" applyNumberFormat="1" applyFont="1" applyFill="1" applyBorder="1" applyAlignment="1">
      <alignment horizontal="center" vertical="center" wrapText="1"/>
    </xf>
    <xf numFmtId="0" fontId="86" fillId="0" borderId="137" xfId="0" applyFont="1" applyBorder="1" applyAlignment="1">
      <alignment horizontal="center" vertical="center" wrapText="1"/>
    </xf>
    <xf numFmtId="0" fontId="0" fillId="32" borderId="0" xfId="0" applyFill="1">
      <alignment vertical="center"/>
    </xf>
    <xf numFmtId="0" fontId="131" fillId="32" borderId="0" xfId="0" applyFont="1" applyFill="1">
      <alignment vertical="center"/>
    </xf>
    <xf numFmtId="0" fontId="153" fillId="32" borderId="0" xfId="0" applyFont="1" applyFill="1">
      <alignment vertical="center"/>
    </xf>
    <xf numFmtId="0" fontId="154" fillId="32" borderId="0" xfId="0" applyFont="1" applyFill="1">
      <alignment vertical="center"/>
    </xf>
    <xf numFmtId="0" fontId="152" fillId="32" borderId="0" xfId="0" applyFont="1" applyFill="1">
      <alignment vertical="center"/>
    </xf>
    <xf numFmtId="0" fontId="118" fillId="32" borderId="0" xfId="0" applyFont="1" applyFill="1">
      <alignment vertical="center"/>
    </xf>
    <xf numFmtId="0" fontId="150" fillId="32" borderId="0" xfId="0" applyFont="1" applyFill="1">
      <alignment vertical="center"/>
    </xf>
    <xf numFmtId="0" fontId="157" fillId="32" borderId="0" xfId="0" applyFont="1" applyFill="1">
      <alignment vertical="center"/>
    </xf>
    <xf numFmtId="0" fontId="71" fillId="32" borderId="0" xfId="0" applyFont="1" applyFill="1">
      <alignment vertical="center"/>
    </xf>
    <xf numFmtId="0" fontId="139"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26" fillId="32" borderId="0" xfId="1" applyFont="1" applyFill="1" applyAlignment="1" applyProtection="1">
      <alignment vertical="center"/>
    </xf>
    <xf numFmtId="0" fontId="125" fillId="32" borderId="0" xfId="0" applyFont="1" applyFill="1">
      <alignment vertical="center"/>
    </xf>
    <xf numFmtId="0" fontId="6" fillId="0" borderId="0" xfId="4"/>
    <xf numFmtId="0" fontId="167" fillId="0" borderId="0" xfId="25" applyFont="1">
      <alignment vertical="center"/>
    </xf>
    <xf numFmtId="0" fontId="167" fillId="0" borderId="0" xfId="2" applyFont="1">
      <alignment vertical="center"/>
    </xf>
    <xf numFmtId="14" fontId="102" fillId="19" borderId="135" xfId="17" applyNumberFormat="1" applyFont="1" applyFill="1" applyBorder="1" applyAlignment="1">
      <alignment horizontal="center" vertical="center" wrapText="1"/>
    </xf>
    <xf numFmtId="14" fontId="132" fillId="19" borderId="135" xfId="0" applyNumberFormat="1" applyFont="1" applyFill="1" applyBorder="1" applyAlignment="1">
      <alignment horizontal="center" vertical="center"/>
    </xf>
    <xf numFmtId="14" fontId="121" fillId="19" borderId="180" xfId="0" applyNumberFormat="1" applyFont="1" applyFill="1" applyBorder="1" applyAlignment="1">
      <alignment horizontal="left" vertical="center"/>
    </xf>
    <xf numFmtId="0" fontId="121" fillId="21" borderId="180" xfId="0" applyFont="1" applyFill="1" applyBorder="1" applyAlignment="1">
      <alignment horizontal="left" vertical="center"/>
    </xf>
    <xf numFmtId="0" fontId="121" fillId="40" borderId="180" xfId="0" applyFont="1" applyFill="1" applyBorder="1" applyAlignment="1">
      <alignment horizontal="left" vertical="center"/>
    </xf>
    <xf numFmtId="0" fontId="121" fillId="41" borderId="180" xfId="0" applyFont="1" applyFill="1" applyBorder="1" applyAlignment="1">
      <alignment horizontal="left" vertical="center"/>
    </xf>
    <xf numFmtId="0" fontId="121" fillId="42" borderId="180" xfId="0" applyFont="1" applyFill="1" applyBorder="1" applyAlignment="1">
      <alignment horizontal="left" vertical="center"/>
    </xf>
    <xf numFmtId="0" fontId="121" fillId="43" borderId="180" xfId="0" applyFont="1" applyFill="1" applyBorder="1" applyAlignment="1">
      <alignment horizontal="left" vertical="center"/>
    </xf>
    <xf numFmtId="0" fontId="121" fillId="29" borderId="180" xfId="0" applyFont="1" applyFill="1" applyBorder="1" applyAlignment="1">
      <alignment horizontal="left" vertical="center"/>
    </xf>
    <xf numFmtId="0" fontId="146" fillId="0" borderId="121" xfId="1" applyFont="1" applyFill="1" applyBorder="1" applyAlignment="1" applyProtection="1">
      <alignment horizontal="left" vertical="top" wrapText="1"/>
    </xf>
    <xf numFmtId="0" fontId="144" fillId="0" borderId="158" xfId="1" applyFont="1" applyFill="1" applyBorder="1" applyAlignment="1" applyProtection="1">
      <alignment vertical="top" wrapText="1"/>
    </xf>
    <xf numFmtId="0" fontId="92" fillId="3" borderId="9" xfId="2" applyFont="1" applyFill="1" applyBorder="1" applyAlignment="1">
      <alignment horizontal="center" vertical="center"/>
    </xf>
    <xf numFmtId="0" fontId="93" fillId="21" borderId="241" xfId="2" applyFont="1" applyFill="1" applyBorder="1" applyAlignment="1">
      <alignment horizontal="center" vertical="center"/>
    </xf>
    <xf numFmtId="14" fontId="92" fillId="21" borderId="241" xfId="2" applyNumberFormat="1" applyFont="1" applyFill="1" applyBorder="1" applyAlignment="1">
      <alignment horizontal="center" vertical="center"/>
    </xf>
    <xf numFmtId="14" fontId="92" fillId="21" borderId="242" xfId="2" applyNumberFormat="1" applyFont="1" applyFill="1" applyBorder="1" applyAlignment="1">
      <alignment horizontal="center" vertical="center"/>
    </xf>
    <xf numFmtId="0" fontId="93" fillId="21" borderId="243" xfId="2" applyFont="1" applyFill="1" applyBorder="1" applyAlignment="1">
      <alignment horizontal="center" vertical="center"/>
    </xf>
    <xf numFmtId="14" fontId="92" fillId="21" borderId="243" xfId="2" applyNumberFormat="1" applyFont="1" applyFill="1" applyBorder="1" applyAlignment="1">
      <alignment horizontal="center" vertical="center"/>
    </xf>
    <xf numFmtId="0" fontId="8" fillId="0" borderId="244" xfId="1" applyFill="1" applyBorder="1" applyAlignment="1" applyProtection="1">
      <alignment vertical="center" wrapText="1"/>
    </xf>
    <xf numFmtId="0" fontId="88" fillId="0" borderId="246" xfId="2" applyFont="1" applyBorder="1" applyAlignment="1">
      <alignment vertical="top" wrapText="1"/>
    </xf>
    <xf numFmtId="0" fontId="8" fillId="0" borderId="247" xfId="1" applyBorder="1" applyAlignment="1" applyProtection="1">
      <alignment vertical="top" wrapText="1"/>
    </xf>
    <xf numFmtId="0" fontId="144" fillId="0" borderId="246" xfId="2" applyFont="1" applyBorder="1" applyAlignment="1">
      <alignment vertical="top" wrapText="1"/>
    </xf>
    <xf numFmtId="0" fontId="32" fillId="23" borderId="245" xfId="2" applyFont="1" applyFill="1" applyBorder="1" applyAlignment="1">
      <alignment horizontal="center" vertical="center" wrapText="1"/>
    </xf>
    <xf numFmtId="0" fontId="173" fillId="21" borderId="242" xfId="2" applyFont="1" applyFill="1" applyBorder="1" applyAlignment="1">
      <alignment horizontal="center" vertical="center"/>
    </xf>
    <xf numFmtId="0" fontId="173" fillId="21" borderId="243" xfId="2" applyFont="1" applyFill="1" applyBorder="1" applyAlignment="1">
      <alignment horizontal="center" vertical="center"/>
    </xf>
    <xf numFmtId="0" fontId="173" fillId="21" borderId="241" xfId="2" applyFont="1" applyFill="1" applyBorder="1" applyAlignment="1">
      <alignment horizontal="center" vertical="center"/>
    </xf>
    <xf numFmtId="0" fontId="166" fillId="0" borderId="0" xfId="2" applyFont="1">
      <alignment vertical="center"/>
    </xf>
    <xf numFmtId="0" fontId="7" fillId="3" borderId="0" xfId="4" applyFont="1" applyFill="1" applyAlignment="1">
      <alignment vertical="top"/>
    </xf>
    <xf numFmtId="0" fontId="7" fillId="3" borderId="0" xfId="2" applyFont="1" applyFill="1" applyAlignment="1">
      <alignment vertical="top"/>
    </xf>
    <xf numFmtId="0" fontId="6" fillId="45" borderId="0" xfId="2" applyFill="1">
      <alignment vertical="center"/>
    </xf>
    <xf numFmtId="0" fontId="6" fillId="0" borderId="0" xfId="4" applyAlignment="1">
      <alignment horizontal="center"/>
    </xf>
    <xf numFmtId="0" fontId="171" fillId="3" borderId="0" xfId="2" applyFont="1" applyFill="1" applyAlignment="1">
      <alignment vertical="top"/>
    </xf>
    <xf numFmtId="0" fontId="34" fillId="3" borderId="0" xfId="2" applyFont="1" applyFill="1" applyAlignment="1">
      <alignment vertical="top"/>
    </xf>
    <xf numFmtId="0" fontId="175" fillId="0" borderId="0" xfId="2" applyFont="1">
      <alignment vertical="center"/>
    </xf>
    <xf numFmtId="0" fontId="35" fillId="7" borderId="0" xfId="4" applyFont="1" applyFill="1"/>
    <xf numFmtId="0" fontId="13" fillId="7" borderId="0" xfId="4" applyFont="1" applyFill="1"/>
    <xf numFmtId="0" fontId="6" fillId="7" borderId="0" xfId="4" applyFill="1"/>
    <xf numFmtId="0" fontId="8" fillId="40" borderId="248" xfId="1" applyFill="1" applyBorder="1" applyAlignment="1" applyProtection="1">
      <alignment horizontal="left" vertical="center" wrapText="1"/>
    </xf>
    <xf numFmtId="0" fontId="23" fillId="40" borderId="250" xfId="2" applyFont="1" applyFill="1" applyBorder="1" applyAlignment="1">
      <alignment horizontal="left" vertical="center" wrapText="1"/>
    </xf>
    <xf numFmtId="0" fontId="23" fillId="0" borderId="0" xfId="2" applyFont="1" applyAlignment="1">
      <alignment horizontal="left" vertical="center" wrapText="1"/>
    </xf>
    <xf numFmtId="0" fontId="23" fillId="40" borderId="251" xfId="2" applyFont="1" applyFill="1" applyBorder="1" applyAlignment="1">
      <alignment horizontal="left" vertical="center" wrapText="1"/>
    </xf>
    <xf numFmtId="0" fontId="23" fillId="40" borderId="252" xfId="2" applyFont="1" applyFill="1" applyBorder="1" applyAlignment="1">
      <alignment horizontal="left" vertical="center" wrapText="1"/>
    </xf>
    <xf numFmtId="0" fontId="23" fillId="40" borderId="253" xfId="2" applyFont="1" applyFill="1" applyBorder="1" applyAlignment="1">
      <alignment horizontal="left" vertical="center" wrapText="1"/>
    </xf>
    <xf numFmtId="0" fontId="23" fillId="40" borderId="255" xfId="2" applyFont="1" applyFill="1" applyBorder="1" applyAlignment="1">
      <alignment horizontal="left" vertical="center" wrapText="1"/>
    </xf>
    <xf numFmtId="0" fontId="169" fillId="0" borderId="0" xfId="2" applyFont="1" applyAlignment="1">
      <alignment vertical="top" wrapText="1"/>
    </xf>
    <xf numFmtId="0" fontId="75" fillId="0" borderId="0" xfId="0" applyFont="1" applyAlignment="1">
      <alignment horizontal="left" vertical="center" wrapText="1"/>
    </xf>
    <xf numFmtId="0" fontId="79" fillId="0" borderId="0" xfId="0" applyFont="1" applyAlignment="1">
      <alignment horizontal="left" vertical="center" wrapText="1"/>
    </xf>
    <xf numFmtId="0" fontId="78"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76"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7" fillId="5" borderId="0" xfId="0" applyFont="1" applyFill="1" applyAlignment="1">
      <alignment horizontal="left" vertical="center" wrapText="1"/>
    </xf>
    <xf numFmtId="0" fontId="107" fillId="5" borderId="70" xfId="0" applyFont="1" applyFill="1" applyBorder="1" applyAlignment="1">
      <alignment horizontal="left" vertical="center" wrapText="1"/>
    </xf>
    <xf numFmtId="0" fontId="107" fillId="5" borderId="0" xfId="0" applyFont="1" applyFill="1" applyAlignment="1">
      <alignment horizontal="left" vertical="center"/>
    </xf>
    <xf numFmtId="0" fontId="107" fillId="5" borderId="0" xfId="0" applyFont="1" applyFill="1" applyAlignment="1">
      <alignment horizontal="left" vertical="top" wrapText="1"/>
    </xf>
    <xf numFmtId="0" fontId="8" fillId="0" borderId="0" xfId="1" applyAlignment="1" applyProtection="1">
      <alignment horizontal="center" vertical="center" wrapText="1"/>
    </xf>
    <xf numFmtId="0" fontId="110"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3" fillId="19" borderId="166" xfId="17" applyFont="1" applyFill="1" applyBorder="1" applyAlignment="1">
      <alignment horizontal="left" vertical="top" wrapText="1"/>
    </xf>
    <xf numFmtId="0" fontId="113" fillId="19" borderId="167" xfId="17" applyFont="1" applyFill="1" applyBorder="1" applyAlignment="1">
      <alignment horizontal="left" vertical="top" wrapText="1"/>
    </xf>
    <xf numFmtId="0" fontId="113"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176" fillId="7" borderId="233" xfId="4" applyFont="1" applyFill="1" applyBorder="1" applyAlignment="1">
      <alignment horizontal="left" vertical="center" wrapText="1" indent="1"/>
    </xf>
    <xf numFmtId="0" fontId="178" fillId="0" borderId="234" xfId="0" applyFont="1" applyBorder="1" applyAlignment="1">
      <alignment horizontal="left" vertical="center" wrapText="1" indent="1"/>
    </xf>
    <xf numFmtId="0" fontId="178" fillId="0" borderId="235" xfId="0" applyFont="1" applyBorder="1" applyAlignment="1">
      <alignment horizontal="left" vertical="center" wrapText="1" indent="1"/>
    </xf>
    <xf numFmtId="0" fontId="8" fillId="7" borderId="236" xfId="1" applyFill="1" applyBorder="1" applyAlignment="1" applyProtection="1">
      <alignment horizontal="left" vertical="top" wrapText="1" indent="3"/>
    </xf>
    <xf numFmtId="0" fontId="179" fillId="0" borderId="0" xfId="0" applyFont="1" applyAlignment="1">
      <alignment horizontal="left" vertical="top" wrapText="1" indent="3"/>
    </xf>
    <xf numFmtId="0" fontId="179" fillId="0" borderId="237" xfId="0" applyFont="1" applyBorder="1" applyAlignment="1">
      <alignment horizontal="left" vertical="top" wrapText="1" indent="3"/>
    </xf>
    <xf numFmtId="0" fontId="138" fillId="7" borderId="236" xfId="4" applyFont="1" applyFill="1" applyBorder="1" applyAlignment="1">
      <alignment horizontal="left" vertical="top" wrapText="1" indent="1"/>
    </xf>
    <xf numFmtId="0" fontId="55" fillId="0" borderId="0" xfId="0" applyFont="1" applyAlignment="1">
      <alignment horizontal="left" vertical="top" wrapText="1" indent="1"/>
    </xf>
    <xf numFmtId="0" fontId="55" fillId="0" borderId="237" xfId="0" applyFont="1" applyBorder="1" applyAlignment="1">
      <alignment horizontal="left" vertical="top" wrapText="1" indent="1"/>
    </xf>
    <xf numFmtId="0" fontId="55" fillId="0" borderId="236" xfId="0" applyFont="1" applyBorder="1" applyAlignment="1">
      <alignment horizontal="left" vertical="top" wrapText="1" indent="1"/>
    </xf>
    <xf numFmtId="0" fontId="55" fillId="0" borderId="238" xfId="0" applyFont="1" applyBorder="1" applyAlignment="1">
      <alignment horizontal="left" vertical="top" wrapText="1" indent="1"/>
    </xf>
    <xf numFmtId="0" fontId="55" fillId="0" borderId="239" xfId="0" applyFont="1" applyBorder="1" applyAlignment="1">
      <alignment horizontal="left" vertical="top" wrapText="1" indent="1"/>
    </xf>
    <xf numFmtId="0" fontId="55" fillId="0" borderId="240" xfId="0" applyFont="1" applyBorder="1" applyAlignment="1">
      <alignment horizontal="left" vertical="top" wrapText="1" indent="1"/>
    </xf>
    <xf numFmtId="0" fontId="8" fillId="7" borderId="0" xfId="1" applyFill="1" applyBorder="1" applyAlignment="1" applyProtection="1">
      <alignment vertical="center"/>
    </xf>
    <xf numFmtId="0" fontId="0" fillId="0" borderId="0" xfId="0">
      <alignment vertical="center"/>
    </xf>
    <xf numFmtId="0" fontId="13" fillId="40" borderId="249" xfId="4" applyFont="1" applyFill="1" applyBorder="1" applyAlignment="1">
      <alignment vertical="center" wrapText="1"/>
    </xf>
    <xf numFmtId="0" fontId="13" fillId="40" borderId="0" xfId="4" applyFont="1" applyFill="1" applyAlignment="1">
      <alignment vertical="center" wrapText="1"/>
    </xf>
    <xf numFmtId="0" fontId="13" fillId="40" borderId="254" xfId="4" applyFont="1" applyFill="1" applyBorder="1" applyAlignment="1">
      <alignment vertical="center" wrapText="1"/>
    </xf>
    <xf numFmtId="0" fontId="165" fillId="38" borderId="0" xfId="2" applyFont="1" applyFill="1" applyAlignment="1">
      <alignment horizontal="center" vertical="center"/>
    </xf>
    <xf numFmtId="0" fontId="6" fillId="0" borderId="0" xfId="2">
      <alignment vertical="center"/>
    </xf>
    <xf numFmtId="0" fontId="35" fillId="0" borderId="0" xfId="2" applyFont="1" applyAlignment="1">
      <alignment horizontal="center" vertical="center"/>
    </xf>
    <xf numFmtId="0" fontId="6" fillId="0" borderId="0" xfId="2" applyAlignment="1">
      <alignment horizontal="center" vertical="center"/>
    </xf>
    <xf numFmtId="0" fontId="88" fillId="44" borderId="0" xfId="2" applyFont="1" applyFill="1" applyAlignment="1">
      <alignment horizontal="center" vertical="center" wrapText="1" shrinkToFit="1"/>
    </xf>
    <xf numFmtId="0" fontId="6" fillId="44" borderId="0" xfId="2" applyFill="1" applyAlignment="1">
      <alignment horizontal="center" vertical="center" wrapText="1" shrinkToFit="1"/>
    </xf>
    <xf numFmtId="0" fontId="168" fillId="0" borderId="0" xfId="2" applyFont="1">
      <alignment vertical="center"/>
    </xf>
    <xf numFmtId="0" fontId="174" fillId="0" borderId="0" xfId="2" applyFont="1" applyAlignment="1">
      <alignment horizontal="center" vertical="center"/>
    </xf>
    <xf numFmtId="0" fontId="51" fillId="39" borderId="0" xfId="2" applyFont="1" applyFill="1" applyAlignment="1">
      <alignment horizontal="left" vertical="top" wrapText="1" indent="1"/>
    </xf>
    <xf numFmtId="0" fontId="170" fillId="0" borderId="0" xfId="2" applyFont="1" applyAlignment="1">
      <alignment horizontal="left" vertical="top" wrapText="1" indent="1"/>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14" fontId="88" fillId="21" borderId="2"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4"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4"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64" fillId="30" borderId="94" xfId="1" applyFont="1" applyFill="1" applyBorder="1" applyAlignment="1" applyProtection="1">
      <alignment vertical="top" wrapText="1"/>
    </xf>
    <xf numFmtId="0" fontId="88" fillId="30" borderId="95" xfId="2" applyFont="1" applyFill="1" applyBorder="1" applyAlignment="1">
      <alignment vertical="top" wrapText="1"/>
    </xf>
    <xf numFmtId="0" fontId="88" fillId="30" borderId="96" xfId="2" applyFont="1" applyFill="1" applyBorder="1" applyAlignment="1">
      <alignment vertical="top" wrapText="1"/>
    </xf>
    <xf numFmtId="0" fontId="163"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6"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9FC924BD-4568-4D60-8D6F-0B181AB9AEA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AFEC2"/>
      <color rgb="FF66CCFF"/>
      <color rgb="FFFF99FF"/>
      <color rgb="FF3399FF"/>
      <color rgb="FF00CC00"/>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'25　感染症統計'!$A$7</c:f>
              <c:strCache>
                <c:ptCount val="1"/>
                <c:pt idx="0">
                  <c:v>2023年</c:v>
                </c:pt>
              </c:strCache>
            </c:strRef>
          </c:tx>
          <c:spPr>
            <a:ln w="63500" cap="rnd">
              <a:solidFill>
                <a:srgbClr val="FF0000"/>
              </a:solidFill>
              <a:round/>
            </a:ln>
            <a:effectLst/>
          </c:spPr>
          <c:marker>
            <c:symbol val="none"/>
          </c:marker>
          <c:val>
            <c:numRef>
              <c:f>'25　感染症統計'!$B$7:$M$7</c:f>
              <c:numCache>
                <c:formatCode>#,##0_ </c:formatCode>
                <c:ptCount val="12"/>
                <c:pt idx="0" formatCode="General">
                  <c:v>82</c:v>
                </c:pt>
                <c:pt idx="1">
                  <c:v>62</c:v>
                </c:pt>
                <c:pt idx="2">
                  <c:v>99</c:v>
                </c:pt>
                <c:pt idx="3">
                  <c:v>112</c:v>
                </c:pt>
                <c:pt idx="4">
                  <c:v>224</c:v>
                </c:pt>
                <c:pt idx="5">
                  <c:v>367</c:v>
                </c:pt>
              </c:numCache>
            </c:numRef>
          </c:val>
          <c:smooth val="0"/>
          <c:extLst>
            <c:ext xmlns:c16="http://schemas.microsoft.com/office/drawing/2014/chart" uri="{C3380CC4-5D6E-409C-BE32-E72D297353CC}">
              <c16:uniqueId val="{00000000-EF25-4824-8530-875CCEE0B185}"/>
            </c:ext>
          </c:extLst>
        </c:ser>
        <c:ser>
          <c:idx val="7"/>
          <c:order val="1"/>
          <c:tx>
            <c:strRef>
              <c:f>'25　感染症統計'!$A$8</c:f>
              <c:strCache>
                <c:ptCount val="1"/>
                <c:pt idx="0">
                  <c:v>2022年</c:v>
                </c:pt>
              </c:strCache>
            </c:strRef>
          </c:tx>
          <c:spPr>
            <a:ln w="25400" cap="rnd">
              <a:solidFill>
                <a:schemeClr val="accent6">
                  <a:lumMod val="75000"/>
                </a:schemeClr>
              </a:solidFill>
              <a:round/>
            </a:ln>
            <a:effectLst/>
          </c:spPr>
          <c:marker>
            <c:symbol val="none"/>
          </c:marker>
          <c:val>
            <c:numRef>
              <c:f>'25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'25　感染症統計'!$A$9</c:f>
              <c:strCache>
                <c:ptCount val="1"/>
                <c:pt idx="0">
                  <c:v>2021年</c:v>
                </c:pt>
              </c:strCache>
            </c:strRef>
          </c:tx>
          <c:spPr>
            <a:ln w="28575" cap="rnd">
              <a:solidFill>
                <a:schemeClr val="accent6"/>
              </a:solidFill>
              <a:round/>
            </a:ln>
            <a:effectLst/>
          </c:spPr>
          <c:marker>
            <c:symbol val="none"/>
          </c:marker>
          <c:val>
            <c:numRef>
              <c:f>'25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'25　感染症統計'!$A$10</c:f>
              <c:strCache>
                <c:ptCount val="1"/>
                <c:pt idx="0">
                  <c:v>2020年</c:v>
                </c:pt>
              </c:strCache>
            </c:strRef>
          </c:tx>
          <c:spPr>
            <a:ln w="12700" cap="rnd">
              <a:solidFill>
                <a:srgbClr val="FF0066"/>
              </a:solidFill>
              <a:round/>
            </a:ln>
            <a:effectLst/>
          </c:spPr>
          <c:marker>
            <c:symbol val="none"/>
          </c:marker>
          <c:val>
            <c:numRef>
              <c:f>'25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'25　感染症統計'!$A$11</c:f>
              <c:strCache>
                <c:ptCount val="1"/>
                <c:pt idx="0">
                  <c:v>2019年</c:v>
                </c:pt>
              </c:strCache>
            </c:strRef>
          </c:tx>
          <c:spPr>
            <a:ln w="19050" cap="rnd">
              <a:solidFill>
                <a:srgbClr val="0070C0"/>
              </a:solidFill>
              <a:round/>
            </a:ln>
            <a:effectLst/>
          </c:spPr>
          <c:marker>
            <c:symbol val="none"/>
          </c:marker>
          <c:val>
            <c:numRef>
              <c:f>'25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'25　感染症統計'!$A$12</c:f>
              <c:strCache>
                <c:ptCount val="1"/>
                <c:pt idx="0">
                  <c:v>2018年</c:v>
                </c:pt>
              </c:strCache>
            </c:strRef>
          </c:tx>
          <c:spPr>
            <a:ln w="12700" cap="rnd">
              <a:solidFill>
                <a:schemeClr val="accent4"/>
              </a:solidFill>
              <a:round/>
            </a:ln>
            <a:effectLst/>
          </c:spPr>
          <c:marker>
            <c:symbol val="none"/>
          </c:marker>
          <c:val>
            <c:numRef>
              <c:f>'25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'25　感染症統計'!$A$13</c:f>
              <c:strCache>
                <c:ptCount val="1"/>
                <c:pt idx="0">
                  <c:v>2017年</c:v>
                </c:pt>
              </c:strCache>
            </c:strRef>
          </c:tx>
          <c:spPr>
            <a:ln w="12700" cap="rnd">
              <a:solidFill>
                <a:schemeClr val="accent5"/>
              </a:solidFill>
              <a:round/>
            </a:ln>
            <a:effectLst/>
          </c:spPr>
          <c:marker>
            <c:symbol val="none"/>
          </c:marker>
          <c:val>
            <c:numRef>
              <c:f>'25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'25　感染症統計'!$A$14</c:f>
              <c:strCache>
                <c:ptCount val="1"/>
                <c:pt idx="0">
                  <c:v>2016年</c:v>
                </c:pt>
              </c:strCache>
            </c:strRef>
          </c:tx>
          <c:spPr>
            <a:ln w="12700" cap="rnd">
              <a:solidFill>
                <a:schemeClr val="tx2"/>
              </a:solidFill>
              <a:round/>
            </a:ln>
            <a:effectLst/>
          </c:spPr>
          <c:marker>
            <c:symbol val="none"/>
          </c:marker>
          <c:val>
            <c:numRef>
              <c:f>'25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'25　感染症統計'!$A$15</c:f>
              <c:strCache>
                <c:ptCount val="1"/>
                <c:pt idx="0">
                  <c:v>2015年</c:v>
                </c:pt>
              </c:strCache>
            </c:strRef>
          </c:tx>
          <c:spPr>
            <a:ln w="28575" cap="rnd">
              <a:solidFill>
                <a:schemeClr val="accent3">
                  <a:lumMod val="60000"/>
                </a:schemeClr>
              </a:solidFill>
              <a:round/>
            </a:ln>
            <a:effectLst/>
          </c:spPr>
          <c:marker>
            <c:symbol val="none"/>
          </c:marker>
          <c:val>
            <c:numRef>
              <c:f>'25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'25　感染症統計'!$P$7</c:f>
              <c:strCache>
                <c:ptCount val="1"/>
                <c:pt idx="0">
                  <c:v>2023年</c:v>
                </c:pt>
              </c:strCache>
            </c:strRef>
          </c:tx>
          <c:spPr>
            <a:ln w="63500" cap="rnd">
              <a:solidFill>
                <a:srgbClr val="FF0000"/>
              </a:solidFill>
              <a:round/>
            </a:ln>
            <a:effectLst/>
          </c:spPr>
          <c:marker>
            <c:symbol val="none"/>
          </c:marker>
          <c:val>
            <c:numRef>
              <c:f>'25　感染症統計'!$Q$7:$AB$7</c:f>
              <c:numCache>
                <c:formatCode>#,##0_ </c:formatCode>
                <c:ptCount val="12"/>
                <c:pt idx="0" formatCode="General">
                  <c:v>1</c:v>
                </c:pt>
                <c:pt idx="1">
                  <c:v>1</c:v>
                </c:pt>
                <c:pt idx="2">
                  <c:v>4</c:v>
                </c:pt>
                <c:pt idx="3">
                  <c:v>2</c:v>
                </c:pt>
                <c:pt idx="4">
                  <c:v>2</c:v>
                </c:pt>
                <c:pt idx="5">
                  <c:v>5</c:v>
                </c:pt>
              </c:numCache>
            </c:numRef>
          </c:val>
          <c:smooth val="0"/>
          <c:extLst>
            <c:ext xmlns:c16="http://schemas.microsoft.com/office/drawing/2014/chart" uri="{C3380CC4-5D6E-409C-BE32-E72D297353CC}">
              <c16:uniqueId val="{00000000-691A-4A61-BF12-3A5977548A2F}"/>
            </c:ext>
          </c:extLst>
        </c:ser>
        <c:ser>
          <c:idx val="7"/>
          <c:order val="1"/>
          <c:tx>
            <c:strRef>
              <c:f>'25　感染症統計'!$P$8</c:f>
              <c:strCache>
                <c:ptCount val="1"/>
                <c:pt idx="0">
                  <c:v>2022年</c:v>
                </c:pt>
              </c:strCache>
            </c:strRef>
          </c:tx>
          <c:spPr>
            <a:ln w="25400" cap="rnd">
              <a:solidFill>
                <a:schemeClr val="accent6">
                  <a:lumMod val="75000"/>
                </a:schemeClr>
              </a:solidFill>
              <a:round/>
            </a:ln>
            <a:effectLst/>
          </c:spPr>
          <c:marker>
            <c:symbol val="none"/>
          </c:marker>
          <c:val>
            <c:numRef>
              <c:f>'25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'25　感染症統計'!$P$9</c:f>
              <c:strCache>
                <c:ptCount val="1"/>
                <c:pt idx="0">
                  <c:v>2021年</c:v>
                </c:pt>
              </c:strCache>
            </c:strRef>
          </c:tx>
          <c:spPr>
            <a:ln w="28575" cap="rnd">
              <a:solidFill>
                <a:srgbClr val="FF0066"/>
              </a:solidFill>
              <a:round/>
            </a:ln>
            <a:effectLst/>
          </c:spPr>
          <c:marker>
            <c:symbol val="none"/>
          </c:marker>
          <c:val>
            <c:numRef>
              <c:f>'25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'25　感染症統計'!$P$10</c:f>
              <c:strCache>
                <c:ptCount val="1"/>
                <c:pt idx="0">
                  <c:v>2020年</c:v>
                </c:pt>
              </c:strCache>
            </c:strRef>
          </c:tx>
          <c:spPr>
            <a:ln w="28575" cap="rnd">
              <a:solidFill>
                <a:schemeClr val="accent2"/>
              </a:solidFill>
              <a:round/>
            </a:ln>
            <a:effectLst/>
          </c:spPr>
          <c:marker>
            <c:symbol val="none"/>
          </c:marker>
          <c:val>
            <c:numRef>
              <c:f>'25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'25　感染症統計'!$P$11</c:f>
              <c:strCache>
                <c:ptCount val="1"/>
                <c:pt idx="0">
                  <c:v>2019年</c:v>
                </c:pt>
              </c:strCache>
            </c:strRef>
          </c:tx>
          <c:spPr>
            <a:ln w="28575" cap="rnd">
              <a:solidFill>
                <a:schemeClr val="accent3">
                  <a:lumMod val="50000"/>
                </a:schemeClr>
              </a:solidFill>
              <a:round/>
            </a:ln>
            <a:effectLst/>
          </c:spPr>
          <c:marker>
            <c:symbol val="none"/>
          </c:marker>
          <c:val>
            <c:numRef>
              <c:f>'25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'25　感染症統計'!$P$12</c:f>
              <c:strCache>
                <c:ptCount val="1"/>
                <c:pt idx="0">
                  <c:v>2018年</c:v>
                </c:pt>
              </c:strCache>
            </c:strRef>
          </c:tx>
          <c:spPr>
            <a:ln w="28575" cap="rnd">
              <a:solidFill>
                <a:schemeClr val="accent4">
                  <a:lumMod val="75000"/>
                </a:schemeClr>
              </a:solidFill>
              <a:round/>
            </a:ln>
            <a:effectLst/>
          </c:spPr>
          <c:marker>
            <c:symbol val="none"/>
          </c:marker>
          <c:val>
            <c:numRef>
              <c:f>'25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'25　感染症統計'!$P$13</c:f>
              <c:strCache>
                <c:ptCount val="1"/>
                <c:pt idx="0">
                  <c:v>2017年</c:v>
                </c:pt>
              </c:strCache>
            </c:strRef>
          </c:tx>
          <c:spPr>
            <a:ln w="28575" cap="rnd">
              <a:solidFill>
                <a:schemeClr val="accent5"/>
              </a:solidFill>
              <a:round/>
            </a:ln>
            <a:effectLst/>
          </c:spPr>
          <c:marker>
            <c:symbol val="none"/>
          </c:marker>
          <c:val>
            <c:numRef>
              <c:f>'25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'25　感染症統計'!$P$14</c:f>
              <c:strCache>
                <c:ptCount val="1"/>
                <c:pt idx="0">
                  <c:v>2016年</c:v>
                </c:pt>
              </c:strCache>
            </c:strRef>
          </c:tx>
          <c:spPr>
            <a:ln w="28575" cap="rnd">
              <a:solidFill>
                <a:srgbClr val="3399FF"/>
              </a:solidFill>
              <a:round/>
            </a:ln>
            <a:effectLst/>
          </c:spPr>
          <c:marker>
            <c:symbol val="none"/>
          </c:marker>
          <c:val>
            <c:numRef>
              <c:f>'25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129926</xdr:colOff>
      <xdr:row>32</xdr:row>
      <xdr:rowOff>122451</xdr:rowOff>
    </xdr:to>
    <xdr:pic>
      <xdr:nvPicPr>
        <xdr:cNvPr id="7" name="図 6">
          <a:extLst>
            <a:ext uri="{FF2B5EF4-FFF2-40B4-BE49-F238E27FC236}">
              <a16:creationId xmlns:a16="http://schemas.microsoft.com/office/drawing/2014/main" id="{E919342E-6EA3-200E-CE9A-AEF4E5A0BBCF}"/>
            </a:ext>
          </a:extLst>
        </xdr:cNvPr>
        <xdr:cNvPicPr>
          <a:picLocks noChangeAspect="1"/>
        </xdr:cNvPicPr>
      </xdr:nvPicPr>
      <xdr:blipFill>
        <a:blip xmlns:r="http://schemas.openxmlformats.org/officeDocument/2006/relationships" r:embed="rId1"/>
        <a:stretch>
          <a:fillRect/>
        </a:stretch>
      </xdr:blipFill>
      <xdr:spPr>
        <a:xfrm>
          <a:off x="0" y="0"/>
          <a:ext cx="4450466" cy="6127011"/>
        </a:xfrm>
        <a:prstGeom prst="rect">
          <a:avLst/>
        </a:prstGeom>
      </xdr:spPr>
    </xdr:pic>
    <xdr:clientData/>
  </xdr:twoCellAnchor>
  <xdr:twoCellAnchor editAs="oneCell">
    <xdr:from>
      <xdr:col>9</xdr:col>
      <xdr:colOff>114300</xdr:colOff>
      <xdr:row>0</xdr:row>
      <xdr:rowOff>0</xdr:rowOff>
    </xdr:from>
    <xdr:to>
      <xdr:col>16</xdr:col>
      <xdr:colOff>137160</xdr:colOff>
      <xdr:row>32</xdr:row>
      <xdr:rowOff>136113</xdr:rowOff>
    </xdr:to>
    <xdr:pic>
      <xdr:nvPicPr>
        <xdr:cNvPr id="8" name="図 7">
          <a:extLst>
            <a:ext uri="{FF2B5EF4-FFF2-40B4-BE49-F238E27FC236}">
              <a16:creationId xmlns:a16="http://schemas.microsoft.com/office/drawing/2014/main" id="{88164358-2A89-4B3F-C3F7-D7E9F26BF490}"/>
            </a:ext>
          </a:extLst>
        </xdr:cNvPr>
        <xdr:cNvPicPr>
          <a:picLocks noChangeAspect="1"/>
        </xdr:cNvPicPr>
      </xdr:nvPicPr>
      <xdr:blipFill>
        <a:blip xmlns:r="http://schemas.openxmlformats.org/officeDocument/2006/relationships" r:embed="rId2"/>
        <a:stretch>
          <a:fillRect/>
        </a:stretch>
      </xdr:blipFill>
      <xdr:spPr>
        <a:xfrm>
          <a:off x="4434840" y="0"/>
          <a:ext cx="4290060" cy="6140673"/>
        </a:xfrm>
        <a:prstGeom prst="rect">
          <a:avLst/>
        </a:prstGeom>
      </xdr:spPr>
    </xdr:pic>
    <xdr:clientData/>
  </xdr:twoCellAnchor>
  <xdr:twoCellAnchor editAs="oneCell">
    <xdr:from>
      <xdr:col>16</xdr:col>
      <xdr:colOff>0</xdr:colOff>
      <xdr:row>0</xdr:row>
      <xdr:rowOff>0</xdr:rowOff>
    </xdr:from>
    <xdr:to>
      <xdr:col>23</xdr:col>
      <xdr:colOff>191806</xdr:colOff>
      <xdr:row>32</xdr:row>
      <xdr:rowOff>137159</xdr:rowOff>
    </xdr:to>
    <xdr:pic>
      <xdr:nvPicPr>
        <xdr:cNvPr id="9" name="図 8">
          <a:extLst>
            <a:ext uri="{FF2B5EF4-FFF2-40B4-BE49-F238E27FC236}">
              <a16:creationId xmlns:a16="http://schemas.microsoft.com/office/drawing/2014/main" id="{68548220-9F39-021B-97F0-1F43458F97A7}"/>
            </a:ext>
          </a:extLst>
        </xdr:cNvPr>
        <xdr:cNvPicPr>
          <a:picLocks noChangeAspect="1"/>
        </xdr:cNvPicPr>
      </xdr:nvPicPr>
      <xdr:blipFill>
        <a:blip xmlns:r="http://schemas.openxmlformats.org/officeDocument/2006/relationships" r:embed="rId3"/>
        <a:stretch>
          <a:fillRect/>
        </a:stretch>
      </xdr:blipFill>
      <xdr:spPr>
        <a:xfrm>
          <a:off x="8587740" y="0"/>
          <a:ext cx="4459006" cy="6141719"/>
        </a:xfrm>
        <a:prstGeom prst="rect">
          <a:avLst/>
        </a:prstGeom>
      </xdr:spPr>
    </xdr:pic>
    <xdr:clientData/>
  </xdr:twoCellAnchor>
  <xdr:twoCellAnchor editAs="oneCell">
    <xdr:from>
      <xdr:col>23</xdr:col>
      <xdr:colOff>182880</xdr:colOff>
      <xdr:row>0</xdr:row>
      <xdr:rowOff>0</xdr:rowOff>
    </xdr:from>
    <xdr:to>
      <xdr:col>30</xdr:col>
      <xdr:colOff>190500</xdr:colOff>
      <xdr:row>32</xdr:row>
      <xdr:rowOff>135425</xdr:rowOff>
    </xdr:to>
    <xdr:pic>
      <xdr:nvPicPr>
        <xdr:cNvPr id="10" name="図 9">
          <a:extLst>
            <a:ext uri="{FF2B5EF4-FFF2-40B4-BE49-F238E27FC236}">
              <a16:creationId xmlns:a16="http://schemas.microsoft.com/office/drawing/2014/main" id="{FB324B90-9486-ECFD-BB7C-768ADF369AB7}"/>
            </a:ext>
          </a:extLst>
        </xdr:cNvPr>
        <xdr:cNvPicPr>
          <a:picLocks noChangeAspect="1"/>
        </xdr:cNvPicPr>
      </xdr:nvPicPr>
      <xdr:blipFill>
        <a:blip xmlns:r="http://schemas.openxmlformats.org/officeDocument/2006/relationships" r:embed="rId4"/>
        <a:stretch>
          <a:fillRect/>
        </a:stretch>
      </xdr:blipFill>
      <xdr:spPr>
        <a:xfrm>
          <a:off x="13037820" y="0"/>
          <a:ext cx="4274820" cy="6139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281940</xdr:colOff>
      <xdr:row>18</xdr:row>
      <xdr:rowOff>22860</xdr:rowOff>
    </xdr:to>
    <xdr:pic>
      <xdr:nvPicPr>
        <xdr:cNvPr id="28" name="図 27" descr="感染性胃腸炎患者報告数　直近5シーズン">
          <a:extLst>
            <a:ext uri="{FF2B5EF4-FFF2-40B4-BE49-F238E27FC236}">
              <a16:creationId xmlns:a16="http://schemas.microsoft.com/office/drawing/2014/main" id="{ED1F2BC2-5227-5713-81FC-37506A231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49046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4.98</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95499"/>
            <a:gd name="adj6" fmla="val 4772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892264</xdr:colOff>
      <xdr:row>13</xdr:row>
      <xdr:rowOff>138287</xdr:rowOff>
    </xdr:from>
    <xdr:to>
      <xdr:col>11</xdr:col>
      <xdr:colOff>1215082</xdr:colOff>
      <xdr:row>15</xdr:row>
      <xdr:rowOff>102406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173424" y="269098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304800</xdr:colOff>
      <xdr:row>17</xdr:row>
      <xdr:rowOff>303798</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F7DD1543-190C-4016-8E4A-3850FE7C3C91}"/>
            </a:ext>
          </a:extLst>
        </xdr:cNvPr>
        <xdr:cNvSpPr>
          <a:spLocks noChangeAspect="1" noChangeArrowheads="1"/>
        </xdr:cNvSpPr>
      </xdr:nvSpPr>
      <xdr:spPr bwMode="auto">
        <a:xfrm>
          <a:off x="4655820" y="3855720"/>
          <a:ext cx="304800" cy="303798"/>
        </a:xfrm>
        <a:prstGeom prst="rect">
          <a:avLst/>
        </a:prstGeom>
        <a:noFill/>
        <a:ln w="9525">
          <a:noFill/>
          <a:miter lim="800000"/>
          <a:headEnd/>
          <a:tailEnd/>
        </a:ln>
      </xdr:spPr>
    </xdr:sp>
    <xdr:clientData/>
  </xdr:twoCellAnchor>
  <xdr:twoCellAnchor>
    <xdr:from>
      <xdr:col>5</xdr:col>
      <xdr:colOff>243138</xdr:colOff>
      <xdr:row>9</xdr:row>
      <xdr:rowOff>86226</xdr:rowOff>
    </xdr:from>
    <xdr:to>
      <xdr:col>6</xdr:col>
      <xdr:colOff>471738</xdr:colOff>
      <xdr:row>12</xdr:row>
      <xdr:rowOff>162426</xdr:rowOff>
    </xdr:to>
    <xdr:sp macro="" textlink="">
      <xdr:nvSpPr>
        <xdr:cNvPr id="3" name="右矢印 2">
          <a:extLst>
            <a:ext uri="{FF2B5EF4-FFF2-40B4-BE49-F238E27FC236}">
              <a16:creationId xmlns:a16="http://schemas.microsoft.com/office/drawing/2014/main" id="{35AC88B3-76C8-44D5-A81A-A677926D7938}"/>
            </a:ext>
          </a:extLst>
        </xdr:cNvPr>
        <xdr:cNvSpPr/>
      </xdr:nvSpPr>
      <xdr:spPr>
        <a:xfrm>
          <a:off x="3050506" y="2308058"/>
          <a:ext cx="846221" cy="701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235618</xdr:colOff>
      <xdr:row>6</xdr:row>
      <xdr:rowOff>152400</xdr:rowOff>
    </xdr:from>
    <xdr:to>
      <xdr:col>5</xdr:col>
      <xdr:colOff>59957</xdr:colOff>
      <xdr:row>14</xdr:row>
      <xdr:rowOff>33588</xdr:rowOff>
    </xdr:to>
    <xdr:pic>
      <xdr:nvPicPr>
        <xdr:cNvPr id="4" name="図 7" descr="https://encrypted-tbn3.gstatic.com/images?q=tbn:ANd9GcThhVmC0O0OEEK8myS1_BzD9-cBogWDBaPq28HCvY3Hu5ieQOVy">
          <a:extLst>
            <a:ext uri="{FF2B5EF4-FFF2-40B4-BE49-F238E27FC236}">
              <a16:creationId xmlns:a16="http://schemas.microsoft.com/office/drawing/2014/main" id="{3BC9710D-6522-43DA-981B-80E27009BC49}"/>
            </a:ext>
          </a:extLst>
        </xdr:cNvPr>
        <xdr:cNvPicPr>
          <a:picLocks noChangeAspect="1" noChangeArrowheads="1"/>
        </xdr:cNvPicPr>
      </xdr:nvPicPr>
      <xdr:blipFill>
        <a:blip xmlns:r="http://schemas.openxmlformats.org/officeDocument/2006/relationships" r:embed="rId2" cstate="print">
          <a:lum bright="30000" contrast="10000"/>
        </a:blip>
        <a:srcRect/>
        <a:stretch>
          <a:fillRect/>
        </a:stretch>
      </xdr:blipFill>
      <xdr:spPr bwMode="auto">
        <a:xfrm>
          <a:off x="235618" y="1748589"/>
          <a:ext cx="2631707" cy="2159167"/>
        </a:xfrm>
        <a:prstGeom prst="rect">
          <a:avLst/>
        </a:prstGeom>
        <a:noFill/>
        <a:ln w="9525">
          <a:noFill/>
          <a:miter lim="800000"/>
          <a:headEnd/>
          <a:tailEnd/>
        </a:ln>
      </xdr:spPr>
    </xdr:pic>
    <xdr:clientData/>
  </xdr:twoCellAnchor>
  <xdr:twoCellAnchor>
    <xdr:from>
      <xdr:col>1</xdr:col>
      <xdr:colOff>504825</xdr:colOff>
      <xdr:row>11</xdr:row>
      <xdr:rowOff>19050</xdr:rowOff>
    </xdr:from>
    <xdr:to>
      <xdr:col>4</xdr:col>
      <xdr:colOff>428625</xdr:colOff>
      <xdr:row>12</xdr:row>
      <xdr:rowOff>9525</xdr:rowOff>
    </xdr:to>
    <xdr:sp macro="" textlink="">
      <xdr:nvSpPr>
        <xdr:cNvPr id="5" name="テキスト ボックス 5">
          <a:extLst>
            <a:ext uri="{FF2B5EF4-FFF2-40B4-BE49-F238E27FC236}">
              <a16:creationId xmlns:a16="http://schemas.microsoft.com/office/drawing/2014/main" id="{738322FC-690F-4719-8DC5-0491A69BB369}"/>
            </a:ext>
          </a:extLst>
        </xdr:cNvPr>
        <xdr:cNvSpPr txBox="1">
          <a:spLocks noChangeArrowheads="1"/>
        </xdr:cNvSpPr>
      </xdr:nvSpPr>
      <xdr:spPr bwMode="auto">
        <a:xfrm>
          <a:off x="840105" y="2632710"/>
          <a:ext cx="1775460" cy="196215"/>
        </a:xfrm>
        <a:prstGeom prst="rect">
          <a:avLst/>
        </a:prstGeom>
        <a:solidFill>
          <a:schemeClr val="bg2">
            <a:alpha val="50195"/>
          </a:schemeClr>
        </a:solidFill>
        <a:ln w="9525">
          <a:solidFill>
            <a:srgbClr val="BCBCBC"/>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chemeClr val="tx2">
                  <a:lumMod val="75000"/>
                </a:schemeClr>
              </a:solidFill>
              <a:latin typeface="ＭＳ Ｐゴシック"/>
              <a:ea typeface="ＭＳ Ｐゴシック"/>
            </a:rPr>
            <a:t>温度は見た目では分らない</a:t>
          </a:r>
        </a:p>
      </xdr:txBody>
    </xdr:sp>
    <xdr:clientData/>
  </xdr:twoCellAnchor>
  <xdr:twoCellAnchor editAs="oneCell">
    <xdr:from>
      <xdr:col>8</xdr:col>
      <xdr:colOff>0</xdr:colOff>
      <xdr:row>17</xdr:row>
      <xdr:rowOff>0</xdr:rowOff>
    </xdr:from>
    <xdr:to>
      <xdr:col>8</xdr:col>
      <xdr:colOff>304800</xdr:colOff>
      <xdr:row>17</xdr:row>
      <xdr:rowOff>313323</xdr:rowOff>
    </xdr:to>
    <xdr:sp macro="" textlink="">
      <xdr:nvSpPr>
        <xdr:cNvPr id="7"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80328F32-B0DE-4A99-BE66-2C2867717290}"/>
            </a:ext>
          </a:extLst>
        </xdr:cNvPr>
        <xdr:cNvSpPr>
          <a:spLocks noChangeAspect="1" noChangeArrowheads="1"/>
        </xdr:cNvSpPr>
      </xdr:nvSpPr>
      <xdr:spPr bwMode="auto">
        <a:xfrm>
          <a:off x="4655820" y="3855720"/>
          <a:ext cx="304800" cy="313323"/>
        </a:xfrm>
        <a:prstGeom prst="rect">
          <a:avLst/>
        </a:prstGeom>
        <a:noFill/>
        <a:ln w="9525">
          <a:noFill/>
          <a:miter lim="800000"/>
          <a:headEnd/>
          <a:tailEnd/>
        </a:ln>
      </xdr:spPr>
    </xdr:sp>
    <xdr:clientData/>
  </xdr:twoCellAnchor>
  <xdr:twoCellAnchor>
    <xdr:from>
      <xdr:col>0</xdr:col>
      <xdr:colOff>224589</xdr:colOff>
      <xdr:row>4</xdr:row>
      <xdr:rowOff>88231</xdr:rowOff>
    </xdr:from>
    <xdr:to>
      <xdr:col>6</xdr:col>
      <xdr:colOff>441158</xdr:colOff>
      <xdr:row>6</xdr:row>
      <xdr:rowOff>112295</xdr:rowOff>
    </xdr:to>
    <xdr:sp macro="" textlink="">
      <xdr:nvSpPr>
        <xdr:cNvPr id="8" name="テキスト ボックス 7">
          <a:extLst>
            <a:ext uri="{FF2B5EF4-FFF2-40B4-BE49-F238E27FC236}">
              <a16:creationId xmlns:a16="http://schemas.microsoft.com/office/drawing/2014/main" id="{16CA6D34-3743-B685-1FF7-631213903827}"/>
            </a:ext>
          </a:extLst>
        </xdr:cNvPr>
        <xdr:cNvSpPr txBox="1"/>
      </xdr:nvSpPr>
      <xdr:spPr>
        <a:xfrm>
          <a:off x="224589" y="1243263"/>
          <a:ext cx="3641558" cy="465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rPr>
            <a:t>HACCP</a:t>
          </a:r>
          <a:r>
            <a:rPr kumimoji="1" lang="ja-JP" altLang="en-US" sz="1600" b="1">
              <a:solidFill>
                <a:srgbClr val="FF0000"/>
              </a:solidFill>
            </a:rPr>
            <a:t>の考え方を理解することが</a:t>
          </a:r>
          <a:r>
            <a:rPr kumimoji="1" lang="ja-JP" altLang="en-US" sz="2000" b="1">
              <a:solidFill>
                <a:srgbClr val="FF0000"/>
              </a:solidFill>
            </a:rPr>
            <a:t>法令</a:t>
          </a:r>
        </a:p>
      </xdr:txBody>
    </xdr:sp>
    <xdr:clientData/>
  </xdr:twoCellAnchor>
  <xdr:twoCellAnchor>
    <xdr:from>
      <xdr:col>7</xdr:col>
      <xdr:colOff>136357</xdr:colOff>
      <xdr:row>13</xdr:row>
      <xdr:rowOff>280737</xdr:rowOff>
    </xdr:from>
    <xdr:to>
      <xdr:col>11</xdr:col>
      <xdr:colOff>1299411</xdr:colOff>
      <xdr:row>13</xdr:row>
      <xdr:rowOff>625642</xdr:rowOff>
    </xdr:to>
    <xdr:sp macro="" textlink="">
      <xdr:nvSpPr>
        <xdr:cNvPr id="9" name="テキスト ボックス 8">
          <a:extLst>
            <a:ext uri="{FF2B5EF4-FFF2-40B4-BE49-F238E27FC236}">
              <a16:creationId xmlns:a16="http://schemas.microsoft.com/office/drawing/2014/main" id="{27A93CAD-DE27-49DE-8BC2-92B2F5B7A51C}"/>
            </a:ext>
          </a:extLst>
        </xdr:cNvPr>
        <xdr:cNvSpPr txBox="1"/>
      </xdr:nvSpPr>
      <xdr:spPr>
        <a:xfrm>
          <a:off x="4178968" y="3336758"/>
          <a:ext cx="4195011" cy="344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記録することより</a:t>
          </a:r>
          <a:r>
            <a:rPr kumimoji="1" lang="ja-JP" altLang="en-US" sz="2000" b="1">
              <a:solidFill>
                <a:srgbClr val="FF0000"/>
              </a:solidFill>
            </a:rPr>
            <a:t>何故記録するかが重要</a:t>
          </a:r>
        </a:p>
      </xdr:txBody>
    </xdr:sp>
    <xdr:clientData/>
  </xdr:twoCellAnchor>
  <xdr:twoCellAnchor>
    <xdr:from>
      <xdr:col>6</xdr:col>
      <xdr:colOff>465221</xdr:colOff>
      <xdr:row>20</xdr:row>
      <xdr:rowOff>88231</xdr:rowOff>
    </xdr:from>
    <xdr:to>
      <xdr:col>11</xdr:col>
      <xdr:colOff>1010653</xdr:colOff>
      <xdr:row>21</xdr:row>
      <xdr:rowOff>192504</xdr:rowOff>
    </xdr:to>
    <xdr:sp macro="" textlink="">
      <xdr:nvSpPr>
        <xdr:cNvPr id="10" name="テキスト ボックス 9">
          <a:extLst>
            <a:ext uri="{FF2B5EF4-FFF2-40B4-BE49-F238E27FC236}">
              <a16:creationId xmlns:a16="http://schemas.microsoft.com/office/drawing/2014/main" id="{C5338B75-0F64-465A-8F8C-4F2509FF013D}"/>
            </a:ext>
          </a:extLst>
        </xdr:cNvPr>
        <xdr:cNvSpPr txBox="1"/>
      </xdr:nvSpPr>
      <xdr:spPr>
        <a:xfrm>
          <a:off x="3890210" y="5430252"/>
          <a:ext cx="4195011" cy="344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温度計は正しい温度を示していますか</a:t>
          </a:r>
          <a:r>
            <a:rPr kumimoji="1" lang="en-US" altLang="ja-JP" sz="1800" b="1">
              <a:solidFill>
                <a:srgbClr val="FF0000"/>
              </a:solidFill>
            </a:rPr>
            <a:t>?</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20</xdr:col>
      <xdr:colOff>144780</xdr:colOff>
      <xdr:row>44</xdr:row>
      <xdr:rowOff>152400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055533" cy="37323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457200</xdr:colOff>
      <xdr:row>43</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915941" cy="349255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news.yahoo.co.jp/articles/23aeb828ffd2a17462866821b988446be45a5f9e" TargetMode="External"/><Relationship Id="rId2" Type="http://schemas.openxmlformats.org/officeDocument/2006/relationships/hyperlink" Target="https://japan.focustaiwan.tw/society/202306270003" TargetMode="External"/><Relationship Id="rId1" Type="http://schemas.openxmlformats.org/officeDocument/2006/relationships/hyperlink" Target="https://www.shokukanken.com/news/safety/230627-1118.html" TargetMode="External"/><Relationship Id="rId5" Type="http://schemas.openxmlformats.org/officeDocument/2006/relationships/printerSettings" Target="../printerSettings/printerSettings11.bin"/><Relationship Id="rId4" Type="http://schemas.openxmlformats.org/officeDocument/2006/relationships/hyperlink" Target="https://www.nikkei.com/article/DGXZQOUF263EF0W3A620C20000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hlw.go.jp/file/05-Shingikai-11121000-Iyakushokuhinkyoku-Soumuka/0000155509.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3.nhk.or.jp/lnews/takamatsu/20230626/8030016161.html" TargetMode="External"/><Relationship Id="rId3" Type="http://schemas.openxmlformats.org/officeDocument/2006/relationships/hyperlink" Target="https://www.fukuishimbun.co.jp/articles/-/1817215" TargetMode="External"/><Relationship Id="rId7" Type="http://schemas.openxmlformats.org/officeDocument/2006/relationships/hyperlink" Target="https://woman.mynavi.jp/kosodate/articles/29002" TargetMode="External"/><Relationship Id="rId2" Type="http://schemas.openxmlformats.org/officeDocument/2006/relationships/hyperlink" Target="https://newsdig.tbs.co.jp/articles/itv/570279?display=1" TargetMode="External"/><Relationship Id="rId1" Type="http://schemas.openxmlformats.org/officeDocument/2006/relationships/hyperlink" Target="https://news.yahoo.co.jp/articles/01828d4255a2e8e62b2ac1fedaa1e3c3ab8234e7" TargetMode="External"/><Relationship Id="rId6" Type="http://schemas.openxmlformats.org/officeDocument/2006/relationships/hyperlink" Target="https://www.pref.fukuoka.lg.jp/press-release/syokuchudoku20230627.html" TargetMode="External"/><Relationship Id="rId5" Type="http://schemas.openxmlformats.org/officeDocument/2006/relationships/hyperlink" Target="https://news.yahoo.co.jp/articles/3cd6240628406d116ffd190ec8a1f7012d2d8204" TargetMode="External"/><Relationship Id="rId10" Type="http://schemas.openxmlformats.org/officeDocument/2006/relationships/printerSettings" Target="../printerSettings/printerSettings5.bin"/><Relationship Id="rId4" Type="http://schemas.openxmlformats.org/officeDocument/2006/relationships/hyperlink" Target="https://www3.nhk.or.jp/sapporo-news/20230629/7000058759.html" TargetMode="External"/><Relationship Id="rId9" Type="http://schemas.openxmlformats.org/officeDocument/2006/relationships/hyperlink" Target="https://poste-vn.com/news/2023-06-27-1514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nissyoku.co.jp/news/tateishiw20230620083326670" TargetMode="External"/><Relationship Id="rId3" Type="http://schemas.openxmlformats.org/officeDocument/2006/relationships/hyperlink" Target="https://www.bloomberg.co.jp/news/articles/2023-06-23/RWOCMXT0AFB401" TargetMode="External"/><Relationship Id="rId7" Type="http://schemas.openxmlformats.org/officeDocument/2006/relationships/hyperlink" Target="https://www.afpbb.com/articles/-/3469677" TargetMode="External"/><Relationship Id="rId12" Type="http://schemas.openxmlformats.org/officeDocument/2006/relationships/printerSettings" Target="../printerSettings/printerSettings6.bin"/><Relationship Id="rId2" Type="http://schemas.openxmlformats.org/officeDocument/2006/relationships/hyperlink" Target="https://ignite.jp/2023/06/564501/" TargetMode="External"/><Relationship Id="rId1" Type="http://schemas.openxmlformats.org/officeDocument/2006/relationships/hyperlink" Target="https://the-ans.jp/news/333363/" TargetMode="External"/><Relationship Id="rId6" Type="http://schemas.openxmlformats.org/officeDocument/2006/relationships/hyperlink" Target="https://xtrend.nikkei.com/atcl/contents/watch/00013/02249/?i_cid=nbpnxr_index" TargetMode="External"/><Relationship Id="rId11" Type="http://schemas.openxmlformats.org/officeDocument/2006/relationships/hyperlink" Target="https://www.jetro.go.jp/biz/areareports/2023/e4e583e935003b23.html" TargetMode="External"/><Relationship Id="rId5" Type="http://schemas.openxmlformats.org/officeDocument/2006/relationships/hyperlink" Target="https://www.jetro.go.jp/biznews/2023/06/e4529e282b76ce7b.html" TargetMode="External"/><Relationship Id="rId10" Type="http://schemas.openxmlformats.org/officeDocument/2006/relationships/hyperlink" Target="https://jp.reuters.com/article/idJP2023062801001609" TargetMode="External"/><Relationship Id="rId4" Type="http://schemas.openxmlformats.org/officeDocument/2006/relationships/hyperlink" Target="https://jp.reuters.com/article/starbucks-workers-pride-idJPKBN2YD07Q" TargetMode="External"/><Relationship Id="rId9" Type="http://schemas.openxmlformats.org/officeDocument/2006/relationships/hyperlink" Target="https://www.yomiuri.co.jp/world/20230630-OYT1T50022/"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6" zoomScaleNormal="100" workbookViewId="0">
      <selection activeCell="K14" sqref="K14"/>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170</v>
      </c>
      <c r="B1" s="143"/>
      <c r="C1" s="143" t="s">
        <v>169</v>
      </c>
      <c r="D1" s="143"/>
      <c r="E1" s="143"/>
      <c r="F1" s="143"/>
      <c r="G1" s="143"/>
      <c r="H1" s="143"/>
      <c r="I1" s="101"/>
    </row>
    <row r="2" spans="1:9">
      <c r="A2" s="144" t="s">
        <v>116</v>
      </c>
      <c r="B2" s="145"/>
      <c r="C2" s="145"/>
      <c r="D2" s="145"/>
      <c r="E2" s="145"/>
      <c r="F2" s="145"/>
      <c r="G2" s="145"/>
      <c r="H2" s="145"/>
      <c r="I2" s="101"/>
    </row>
    <row r="3" spans="1:9" ht="15.75" customHeight="1">
      <c r="A3" s="517" t="s">
        <v>28</v>
      </c>
      <c r="B3" s="518"/>
      <c r="C3" s="518"/>
      <c r="D3" s="518"/>
      <c r="E3" s="518"/>
      <c r="F3" s="518"/>
      <c r="G3" s="518"/>
      <c r="H3" s="519"/>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85" t="s">
        <v>181</v>
      </c>
      <c r="C9" s="174"/>
      <c r="D9" s="174"/>
      <c r="E9" s="174"/>
      <c r="F9" s="174"/>
      <c r="G9" s="174"/>
      <c r="H9" s="174"/>
      <c r="I9" s="101"/>
    </row>
    <row r="10" spans="1:9" ht="15" customHeight="1">
      <c r="A10" s="385" t="s">
        <v>186</v>
      </c>
      <c r="B10" s="173"/>
      <c r="C10" s="174"/>
      <c r="D10" s="174"/>
      <c r="E10" s="174"/>
      <c r="F10" s="174"/>
      <c r="G10" s="174"/>
      <c r="H10" s="174"/>
      <c r="I10" s="101"/>
    </row>
    <row r="11" spans="1:9" ht="15" customHeight="1">
      <c r="A11" s="385" t="s">
        <v>187</v>
      </c>
      <c r="B11" s="173"/>
      <c r="C11" s="174"/>
      <c r="D11" s="174"/>
      <c r="E11" s="174"/>
      <c r="F11" s="174"/>
      <c r="G11" s="174"/>
      <c r="H11" s="174"/>
      <c r="I11" s="101"/>
    </row>
    <row r="12" spans="1:9" ht="15" customHeight="1">
      <c r="A12" s="385" t="s">
        <v>188</v>
      </c>
      <c r="G12" s="174" t="s">
        <v>28</v>
      </c>
      <c r="H12" s="174"/>
      <c r="I12" s="101"/>
    </row>
    <row r="13" spans="1:9" ht="15" customHeight="1">
      <c r="A13" s="385"/>
      <c r="G13" s="174"/>
      <c r="H13" s="174"/>
      <c r="I13" s="101"/>
    </row>
    <row r="14" spans="1:9" ht="15" customHeight="1">
      <c r="A14" s="385" t="s">
        <v>189</v>
      </c>
      <c r="B14" s="173" t="str">
        <f>+'25　食中毒記事等 '!A2</f>
        <v>「あなたの対策あってる？」ウエルシュ菌の集団被害が続発　食中毒を防ぐ３つの合言葉</v>
      </c>
      <c r="C14" s="173"/>
      <c r="D14" s="175"/>
      <c r="E14" s="173"/>
      <c r="F14" s="176"/>
      <c r="G14" s="174"/>
      <c r="H14" s="174"/>
      <c r="I14" s="101"/>
    </row>
    <row r="15" spans="1:9" ht="15" customHeight="1">
      <c r="A15" s="385" t="s">
        <v>190</v>
      </c>
      <c r="B15" s="173" t="s">
        <v>191</v>
      </c>
      <c r="C15" s="173"/>
      <c r="D15" s="173" t="s">
        <v>192</v>
      </c>
      <c r="E15" s="173"/>
      <c r="F15" s="175">
        <f>+'25　ノロウイルス関連情報 '!G73</f>
        <v>4.9800000000000004</v>
      </c>
      <c r="G15" s="173" t="str">
        <f>+'25　ノロウイルス関連情報 '!H73</f>
        <v>　：先週より</v>
      </c>
      <c r="H15" s="437">
        <f>+'25　ノロウイルス関連情報 '!I73</f>
        <v>-0.80999999999999961</v>
      </c>
      <c r="I15" s="101"/>
    </row>
    <row r="16" spans="1:9" s="113" customFormat="1" ht="15" customHeight="1">
      <c r="A16" s="177" t="s">
        <v>120</v>
      </c>
      <c r="B16" s="523" t="str">
        <f>+'25　残留農薬　等 '!A2</f>
        <v>【残留農薬】生鮮ドリアンからプロシミドン検出</v>
      </c>
      <c r="C16" s="523"/>
      <c r="D16" s="523"/>
      <c r="E16" s="523"/>
      <c r="F16" s="523"/>
      <c r="G16" s="523"/>
      <c r="H16" s="178"/>
      <c r="I16" s="112"/>
    </row>
    <row r="17" spans="1:16" ht="15" customHeight="1">
      <c r="A17" s="172" t="s">
        <v>121</v>
      </c>
      <c r="B17" s="173" t="str">
        <f>+'25　食品表示'!A4</f>
        <v xml:space="preserve">健康食品産業協議会／「切り出し表示」などを明記／適正広告自主基準の第２版を公開（2023年6 ... 日本流通産業新聞 </v>
      </c>
      <c r="C17" s="174"/>
      <c r="D17" s="174"/>
      <c r="E17" s="174"/>
      <c r="F17" s="174"/>
      <c r="G17" s="174"/>
      <c r="H17" s="174"/>
      <c r="I17" s="101"/>
    </row>
    <row r="18" spans="1:16" ht="15" customHeight="1">
      <c r="A18" s="172" t="s">
        <v>122</v>
      </c>
      <c r="B18" s="174" t="str">
        <f>+'25　海外情報'!A2</f>
        <v>ＥＵ、日本産食品の輸入規制を完全撤廃へ…福島産の水産物の放射性物質検査など不要に ： 読売新聞</v>
      </c>
      <c r="D18" s="174"/>
      <c r="E18" s="174"/>
      <c r="F18" s="174"/>
      <c r="G18" s="174"/>
      <c r="H18" s="174"/>
      <c r="I18" s="101"/>
    </row>
    <row r="19" spans="1:16" ht="15" customHeight="1">
      <c r="A19" s="179" t="s">
        <v>123</v>
      </c>
      <c r="B19" s="180" t="str">
        <f>+'25　海外情報'!A5</f>
        <v xml:space="preserve">ブリスベン五輪は酒類容認 - ロイター </v>
      </c>
      <c r="C19" s="520" t="s">
        <v>200</v>
      </c>
      <c r="D19" s="520"/>
      <c r="E19" s="520"/>
      <c r="F19" s="520"/>
      <c r="G19" s="520"/>
      <c r="H19" s="521"/>
      <c r="I19" s="101"/>
    </row>
    <row r="20" spans="1:16" ht="15" customHeight="1">
      <c r="A20" s="172" t="s">
        <v>124</v>
      </c>
      <c r="B20" s="173" t="str">
        <f>+'25　感染症統計'!A21</f>
        <v>※2023年 第25週（6/19～6/25） 現在</v>
      </c>
      <c r="C20" s="174"/>
      <c r="D20" s="173" t="s">
        <v>21</v>
      </c>
      <c r="E20" s="174"/>
      <c r="F20" s="174"/>
      <c r="G20" s="174"/>
      <c r="H20" s="174"/>
      <c r="I20" s="101"/>
    </row>
    <row r="21" spans="1:16" ht="15" customHeight="1">
      <c r="A21" s="172" t="s">
        <v>125</v>
      </c>
      <c r="B21" s="522" t="str">
        <f>+'24　感染症情報'!B2</f>
        <v>2023年第24週（6月12日〜6月18日）</v>
      </c>
      <c r="C21" s="522"/>
      <c r="D21" s="522"/>
      <c r="E21" s="522"/>
      <c r="F21" s="522"/>
      <c r="G21" s="522"/>
      <c r="H21" s="174"/>
      <c r="I21" s="101"/>
    </row>
    <row r="22" spans="1:16" ht="15" customHeight="1">
      <c r="A22" s="172" t="s">
        <v>164</v>
      </c>
      <c r="B22" s="287" t="str">
        <f>+'25  衛生訓話'!A2</f>
        <v>今週のお題(食品材料を受け入れる時は、表面温度を測り記録しましょう)</v>
      </c>
      <c r="C22" s="174"/>
      <c r="D22" s="174"/>
      <c r="E22" s="174"/>
      <c r="F22" s="181"/>
      <c r="G22" s="174"/>
      <c r="H22" s="174"/>
      <c r="I22" s="101"/>
    </row>
    <row r="23" spans="1:16" ht="15" customHeight="1">
      <c r="A23" s="172" t="s">
        <v>129</v>
      </c>
      <c r="B23" s="327" t="s">
        <v>208</v>
      </c>
      <c r="C23" s="174"/>
      <c r="D23" s="174"/>
      <c r="E23" s="174"/>
      <c r="F23" s="174" t="s">
        <v>21</v>
      </c>
      <c r="G23" s="174"/>
      <c r="H23" s="174"/>
      <c r="I23" s="101"/>
      <c r="P23" t="s">
        <v>176</v>
      </c>
    </row>
    <row r="24" spans="1:16" ht="15" customHeight="1">
      <c r="A24" s="172" t="s">
        <v>21</v>
      </c>
      <c r="C24" s="174"/>
      <c r="D24" s="174"/>
      <c r="E24" s="174"/>
      <c r="F24" s="174"/>
      <c r="G24" s="174"/>
      <c r="H24" s="174"/>
      <c r="I24" s="101"/>
      <c r="L24" t="s">
        <v>177</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179</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24" t="s">
        <v>131</v>
      </c>
      <c r="B43" s="524"/>
      <c r="C43" s="524"/>
      <c r="D43" s="524"/>
      <c r="E43" s="524"/>
      <c r="F43" s="524"/>
      <c r="G43" s="524"/>
    </row>
    <row r="44" spans="1:9" ht="30.75" customHeight="1">
      <c r="A44" s="516" t="s">
        <v>132</v>
      </c>
      <c r="B44" s="516"/>
      <c r="C44" s="516"/>
      <c r="D44" s="516"/>
      <c r="E44" s="516"/>
      <c r="F44" s="516"/>
      <c r="G44" s="516"/>
    </row>
    <row r="45" spans="1:9" ht="15">
      <c r="A45" s="118"/>
    </row>
    <row r="46" spans="1:9" ht="69.75" customHeight="1">
      <c r="A46" s="511" t="s">
        <v>140</v>
      </c>
      <c r="B46" s="511"/>
      <c r="C46" s="511"/>
      <c r="D46" s="511"/>
      <c r="E46" s="511"/>
      <c r="F46" s="511"/>
      <c r="G46" s="511"/>
    </row>
    <row r="47" spans="1:9" ht="35.25" customHeight="1">
      <c r="A47" s="516" t="s">
        <v>133</v>
      </c>
      <c r="B47" s="516"/>
      <c r="C47" s="516"/>
      <c r="D47" s="516"/>
      <c r="E47" s="516"/>
      <c r="F47" s="516"/>
      <c r="G47" s="516"/>
    </row>
    <row r="48" spans="1:9" ht="59.25" customHeight="1">
      <c r="A48" s="511" t="s">
        <v>134</v>
      </c>
      <c r="B48" s="511"/>
      <c r="C48" s="511"/>
      <c r="D48" s="511"/>
      <c r="E48" s="511"/>
      <c r="F48" s="511"/>
      <c r="G48" s="511"/>
    </row>
    <row r="49" spans="1:7" ht="15">
      <c r="A49" s="119"/>
    </row>
    <row r="50" spans="1:7" ht="27.75" customHeight="1">
      <c r="A50" s="513" t="s">
        <v>135</v>
      </c>
      <c r="B50" s="513"/>
      <c r="C50" s="513"/>
      <c r="D50" s="513"/>
      <c r="E50" s="513"/>
      <c r="F50" s="513"/>
      <c r="G50" s="513"/>
    </row>
    <row r="51" spans="1:7" ht="53.25" customHeight="1">
      <c r="A51" s="512" t="s">
        <v>141</v>
      </c>
      <c r="B51" s="511"/>
      <c r="C51" s="511"/>
      <c r="D51" s="511"/>
      <c r="E51" s="511"/>
      <c r="F51" s="511"/>
      <c r="G51" s="511"/>
    </row>
    <row r="52" spans="1:7" ht="15">
      <c r="A52" s="119"/>
    </row>
    <row r="53" spans="1:7" ht="32.25" customHeight="1">
      <c r="A53" s="513" t="s">
        <v>136</v>
      </c>
      <c r="B53" s="513"/>
      <c r="C53" s="513"/>
      <c r="D53" s="513"/>
      <c r="E53" s="513"/>
      <c r="F53" s="513"/>
      <c r="G53" s="513"/>
    </row>
    <row r="54" spans="1:7" ht="15">
      <c r="A54" s="118"/>
    </row>
    <row r="55" spans="1:7" ht="87" customHeight="1">
      <c r="A55" s="512" t="s">
        <v>142</v>
      </c>
      <c r="B55" s="511"/>
      <c r="C55" s="511"/>
      <c r="D55" s="511"/>
      <c r="E55" s="511"/>
      <c r="F55" s="511"/>
      <c r="G55" s="511"/>
    </row>
    <row r="56" spans="1:7" ht="15">
      <c r="A56" s="119"/>
    </row>
    <row r="57" spans="1:7" ht="32.25" customHeight="1">
      <c r="A57" s="513" t="s">
        <v>137</v>
      </c>
      <c r="B57" s="513"/>
      <c r="C57" s="513"/>
      <c r="D57" s="513"/>
      <c r="E57" s="513"/>
      <c r="F57" s="513"/>
      <c r="G57" s="513"/>
    </row>
    <row r="58" spans="1:7" ht="29.25" customHeight="1">
      <c r="A58" s="511" t="s">
        <v>138</v>
      </c>
      <c r="B58" s="511"/>
      <c r="C58" s="511"/>
      <c r="D58" s="511"/>
      <c r="E58" s="511"/>
      <c r="F58" s="511"/>
      <c r="G58" s="511"/>
    </row>
    <row r="59" spans="1:7" ht="15">
      <c r="A59" s="119"/>
    </row>
    <row r="60" spans="1:7" s="113" customFormat="1" ht="110.25" customHeight="1">
      <c r="A60" s="514" t="s">
        <v>143</v>
      </c>
      <c r="B60" s="515"/>
      <c r="C60" s="515"/>
      <c r="D60" s="515"/>
      <c r="E60" s="515"/>
      <c r="F60" s="515"/>
      <c r="G60" s="515"/>
    </row>
    <row r="61" spans="1:7" ht="34.5" customHeight="1">
      <c r="A61" s="516" t="s">
        <v>139</v>
      </c>
      <c r="B61" s="516"/>
      <c r="C61" s="516"/>
      <c r="D61" s="516"/>
      <c r="E61" s="516"/>
      <c r="F61" s="516"/>
      <c r="G61" s="516"/>
    </row>
    <row r="62" spans="1:7" ht="114" customHeight="1">
      <c r="A62" s="512" t="s">
        <v>144</v>
      </c>
      <c r="B62" s="511"/>
      <c r="C62" s="511"/>
      <c r="D62" s="511"/>
      <c r="E62" s="511"/>
      <c r="F62" s="511"/>
      <c r="G62" s="511"/>
    </row>
    <row r="63" spans="1:7" ht="109.5" customHeight="1">
      <c r="A63" s="511"/>
      <c r="B63" s="511"/>
      <c r="C63" s="511"/>
      <c r="D63" s="511"/>
      <c r="E63" s="511"/>
      <c r="F63" s="511"/>
      <c r="G63" s="511"/>
    </row>
    <row r="64" spans="1:7" ht="15">
      <c r="A64" s="119"/>
    </row>
    <row r="65" spans="1:7" s="116" customFormat="1" ht="57.75" customHeight="1">
      <c r="A65" s="511"/>
      <c r="B65" s="511"/>
      <c r="C65" s="511"/>
      <c r="D65" s="511"/>
      <c r="E65" s="511"/>
      <c r="F65" s="511"/>
      <c r="G65" s="511"/>
    </row>
  </sheetData>
  <mergeCells count="20">
    <mergeCell ref="A3:H3"/>
    <mergeCell ref="C19:H19"/>
    <mergeCell ref="B21:G21"/>
    <mergeCell ref="B16:G16"/>
    <mergeCell ref="A43:G43"/>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D17" sqref="D17"/>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06" t="s">
        <v>217</v>
      </c>
      <c r="B1" s="707"/>
      <c r="C1" s="707"/>
      <c r="D1" s="707"/>
      <c r="E1" s="707"/>
      <c r="F1" s="707"/>
      <c r="G1" s="707"/>
      <c r="H1" s="707"/>
      <c r="I1" s="707"/>
      <c r="J1" s="707"/>
      <c r="K1" s="707"/>
      <c r="L1" s="707"/>
      <c r="M1" s="707"/>
      <c r="N1" s="708"/>
    </row>
    <row r="2" spans="1:16" ht="47.4" customHeight="1">
      <c r="A2" s="709" t="s">
        <v>327</v>
      </c>
      <c r="B2" s="710"/>
      <c r="C2" s="710"/>
      <c r="D2" s="710"/>
      <c r="E2" s="710"/>
      <c r="F2" s="710"/>
      <c r="G2" s="710"/>
      <c r="H2" s="710"/>
      <c r="I2" s="710"/>
      <c r="J2" s="710"/>
      <c r="K2" s="710"/>
      <c r="L2" s="710"/>
      <c r="M2" s="710"/>
      <c r="N2" s="711"/>
    </row>
    <row r="3" spans="1:16" ht="297.60000000000002" customHeight="1" thickBot="1">
      <c r="A3" s="712" t="s">
        <v>328</v>
      </c>
      <c r="B3" s="713"/>
      <c r="C3" s="713"/>
      <c r="D3" s="713"/>
      <c r="E3" s="713"/>
      <c r="F3" s="713"/>
      <c r="G3" s="713"/>
      <c r="H3" s="713"/>
      <c r="I3" s="713"/>
      <c r="J3" s="713"/>
      <c r="K3" s="713"/>
      <c r="L3" s="713"/>
      <c r="M3" s="713"/>
      <c r="N3" s="714"/>
      <c r="P3" s="305"/>
    </row>
    <row r="4" spans="1:16" ht="54.6" customHeight="1">
      <c r="A4" s="718" t="s">
        <v>329</v>
      </c>
      <c r="B4" s="719"/>
      <c r="C4" s="719"/>
      <c r="D4" s="719"/>
      <c r="E4" s="719"/>
      <c r="F4" s="719"/>
      <c r="G4" s="719"/>
      <c r="H4" s="719"/>
      <c r="I4" s="719"/>
      <c r="J4" s="719"/>
      <c r="K4" s="719"/>
      <c r="L4" s="719"/>
      <c r="M4" s="719"/>
      <c r="N4" s="720"/>
    </row>
    <row r="5" spans="1:16" ht="272.39999999999998" customHeight="1" thickBot="1">
      <c r="A5" s="715" t="s">
        <v>330</v>
      </c>
      <c r="B5" s="716"/>
      <c r="C5" s="716"/>
      <c r="D5" s="716"/>
      <c r="E5" s="716"/>
      <c r="F5" s="716"/>
      <c r="G5" s="716"/>
      <c r="H5" s="716"/>
      <c r="I5" s="716"/>
      <c r="J5" s="716"/>
      <c r="K5" s="716"/>
      <c r="L5" s="716"/>
      <c r="M5" s="716"/>
      <c r="N5" s="717"/>
    </row>
    <row r="6" spans="1:16" ht="54.6" customHeight="1" thickBot="1">
      <c r="A6" s="721" t="s">
        <v>331</v>
      </c>
      <c r="B6" s="722"/>
      <c r="C6" s="722"/>
      <c r="D6" s="722"/>
      <c r="E6" s="722"/>
      <c r="F6" s="722"/>
      <c r="G6" s="722"/>
      <c r="H6" s="722"/>
      <c r="I6" s="722"/>
      <c r="J6" s="722"/>
      <c r="K6" s="722"/>
      <c r="L6" s="722"/>
      <c r="M6" s="722"/>
      <c r="N6" s="723"/>
    </row>
    <row r="7" spans="1:16" ht="171" customHeight="1" thickBot="1">
      <c r="A7" s="724" t="s">
        <v>332</v>
      </c>
      <c r="B7" s="725"/>
      <c r="C7" s="725"/>
      <c r="D7" s="725"/>
      <c r="E7" s="725"/>
      <c r="F7" s="725"/>
      <c r="G7" s="725"/>
      <c r="H7" s="725"/>
      <c r="I7" s="725"/>
      <c r="J7" s="725"/>
      <c r="K7" s="725"/>
      <c r="L7" s="725"/>
      <c r="M7" s="725"/>
      <c r="N7" s="726"/>
      <c r="O7" s="44" t="s">
        <v>195</v>
      </c>
    </row>
    <row r="8" spans="1:16" ht="50.4" hidden="1" customHeight="1" thickBot="1">
      <c r="A8" s="730"/>
      <c r="B8" s="731"/>
      <c r="C8" s="731"/>
      <c r="D8" s="731"/>
      <c r="E8" s="731"/>
      <c r="F8" s="731"/>
      <c r="G8" s="731"/>
      <c r="H8" s="731"/>
      <c r="I8" s="731"/>
      <c r="J8" s="731"/>
      <c r="K8" s="731"/>
      <c r="L8" s="731"/>
      <c r="M8" s="731"/>
      <c r="N8" s="732"/>
      <c r="O8" s="47"/>
    </row>
    <row r="9" spans="1:16" ht="276" hidden="1" customHeight="1" thickBot="1">
      <c r="A9" s="733"/>
      <c r="B9" s="734"/>
      <c r="C9" s="734"/>
      <c r="D9" s="734"/>
      <c r="E9" s="734"/>
      <c r="F9" s="734"/>
      <c r="G9" s="734"/>
      <c r="H9" s="734"/>
      <c r="I9" s="734"/>
      <c r="J9" s="734"/>
      <c r="K9" s="734"/>
      <c r="L9" s="734"/>
      <c r="M9" s="734"/>
      <c r="N9" s="735"/>
      <c r="O9" s="47"/>
    </row>
    <row r="10" spans="1:16" s="106" customFormat="1" ht="36" customHeight="1">
      <c r="A10" s="736"/>
      <c r="B10" s="737"/>
      <c r="C10" s="737"/>
      <c r="D10" s="737"/>
      <c r="E10" s="737"/>
      <c r="F10" s="737"/>
      <c r="G10" s="737"/>
      <c r="H10" s="737"/>
      <c r="I10" s="737"/>
      <c r="J10" s="737"/>
      <c r="K10" s="737"/>
      <c r="L10" s="737"/>
      <c r="M10" s="737"/>
      <c r="N10" s="738"/>
      <c r="O10" s="281"/>
    </row>
    <row r="11" spans="1:16" s="106" customFormat="1" ht="28.2" customHeight="1" thickBot="1">
      <c r="A11" s="739"/>
      <c r="B11" s="740"/>
      <c r="C11" s="740"/>
      <c r="D11" s="740"/>
      <c r="E11" s="740"/>
      <c r="F11" s="740"/>
      <c r="G11" s="740"/>
      <c r="H11" s="740"/>
      <c r="I11" s="740"/>
      <c r="J11" s="740"/>
      <c r="K11" s="740"/>
      <c r="L11" s="740"/>
      <c r="M11" s="740"/>
      <c r="N11" s="741"/>
      <c r="O11" s="281"/>
    </row>
    <row r="12" spans="1:16" ht="39.6" customHeight="1">
      <c r="A12" s="729" t="s">
        <v>28</v>
      </c>
      <c r="B12" s="729"/>
      <c r="C12" s="729"/>
      <c r="D12" s="729"/>
      <c r="E12" s="729"/>
      <c r="F12" s="729"/>
      <c r="G12" s="729"/>
      <c r="H12" s="729"/>
      <c r="I12" s="729"/>
      <c r="J12" s="729"/>
      <c r="K12" s="729"/>
      <c r="L12" s="729"/>
      <c r="M12" s="729"/>
      <c r="N12" s="729"/>
    </row>
    <row r="13" spans="1:16" ht="34.799999999999997" customHeight="1">
      <c r="A13" s="727" t="s">
        <v>27</v>
      </c>
      <c r="B13" s="728"/>
      <c r="C13" s="728"/>
      <c r="D13" s="728"/>
      <c r="E13" s="728"/>
      <c r="F13" s="728"/>
      <c r="G13" s="728"/>
      <c r="H13" s="728"/>
      <c r="I13" s="728"/>
      <c r="J13" s="728"/>
      <c r="K13" s="728"/>
      <c r="L13" s="728"/>
      <c r="M13" s="728"/>
      <c r="N13" s="72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218</v>
      </c>
      <c r="B1" s="45" t="s">
        <v>0</v>
      </c>
      <c r="C1" s="46" t="s">
        <v>2</v>
      </c>
    </row>
    <row r="2" spans="1:3" ht="40.799999999999997" customHeight="1">
      <c r="A2" s="314" t="s">
        <v>333</v>
      </c>
      <c r="B2" s="2"/>
      <c r="C2" s="742"/>
    </row>
    <row r="3" spans="1:3" ht="103.2" customHeight="1">
      <c r="A3" s="368" t="s">
        <v>334</v>
      </c>
      <c r="B3" s="48"/>
      <c r="C3" s="743"/>
    </row>
    <row r="4" spans="1:3" ht="34.799999999999997" customHeight="1" thickBot="1">
      <c r="A4" s="120" t="s">
        <v>335</v>
      </c>
      <c r="B4" s="1"/>
      <c r="C4" s="1"/>
    </row>
    <row r="5" spans="1:3" ht="41.4" customHeight="1" thickBot="1">
      <c r="A5" s="358" t="s">
        <v>336</v>
      </c>
      <c r="B5" s="2"/>
      <c r="C5" s="742"/>
    </row>
    <row r="6" spans="1:3" ht="124.2" customHeight="1">
      <c r="A6" s="418" t="s">
        <v>337</v>
      </c>
      <c r="B6" s="48"/>
      <c r="C6" s="743"/>
    </row>
    <row r="7" spans="1:3" ht="34.799999999999997" customHeight="1">
      <c r="A7" s="305" t="s">
        <v>338</v>
      </c>
      <c r="B7" s="1"/>
      <c r="C7" s="1"/>
    </row>
    <row r="8" spans="1:3" ht="43.2" customHeight="1">
      <c r="A8" s="419" t="s">
        <v>339</v>
      </c>
      <c r="B8" s="157"/>
      <c r="C8" s="742"/>
    </row>
    <row r="9" spans="1:3" ht="314.39999999999998" customHeight="1" thickBot="1">
      <c r="A9" s="476" t="s">
        <v>340</v>
      </c>
      <c r="B9" s="158"/>
      <c r="C9" s="743"/>
    </row>
    <row r="10" spans="1:3" ht="28.2" customHeight="1">
      <c r="A10" s="375" t="s">
        <v>341</v>
      </c>
      <c r="B10" s="1"/>
      <c r="C10" s="1"/>
    </row>
    <row r="11" spans="1:3" s="378" customFormat="1" ht="42.6" customHeight="1">
      <c r="A11" s="376" t="s">
        <v>342</v>
      </c>
      <c r="B11" s="377"/>
      <c r="C11" s="377"/>
    </row>
    <row r="12" spans="1:3" ht="184.8" customHeight="1" thickBot="1">
      <c r="A12" s="420" t="s">
        <v>344</v>
      </c>
      <c r="B12" s="380"/>
      <c r="C12" s="380"/>
    </row>
    <row r="13" spans="1:3" s="382" customFormat="1" ht="34.200000000000003" customHeight="1">
      <c r="A13" s="381" t="s">
        <v>343</v>
      </c>
    </row>
    <row r="14" spans="1:3" s="378" customFormat="1" ht="42.6" hidden="1" customHeight="1">
      <c r="A14" s="376"/>
      <c r="B14" s="377"/>
      <c r="C14" s="377"/>
    </row>
    <row r="15" spans="1:3" ht="93.6" hidden="1" customHeight="1" thickBot="1">
      <c r="A15" s="379"/>
      <c r="B15" s="380"/>
      <c r="C15" s="380"/>
    </row>
    <row r="16" spans="1:3" ht="33.6" hidden="1" customHeight="1">
      <c r="A16" s="384"/>
      <c r="B16" s="383"/>
      <c r="C16" s="383"/>
    </row>
    <row r="17" spans="1:3" ht="33.6" hidden="1" customHeight="1">
      <c r="A17" s="421"/>
      <c r="B17" s="383"/>
      <c r="C17" s="383"/>
    </row>
    <row r="18" spans="1:3" s="382" customFormat="1" ht="126.6" hidden="1" customHeight="1">
      <c r="A18" s="423"/>
    </row>
    <row r="19" spans="1:3" ht="29.4" customHeight="1">
      <c r="A19" s="422"/>
      <c r="B19" s="1"/>
      <c r="C19" s="1"/>
    </row>
    <row r="20" spans="1:3" ht="29.4" customHeight="1">
      <c r="A20" s="422"/>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A9B9D8DE-752B-4B85-9CC3-D76AFFB82AEA}"/>
    <hyperlink ref="A7" r:id="rId2" xr:uid="{27A354F0-4319-437B-B812-53B7C7ADF081}"/>
    <hyperlink ref="A10" r:id="rId3" xr:uid="{999AC4CC-D468-490D-B528-E268C57AF722}"/>
    <hyperlink ref="A13" r:id="rId4" xr:uid="{F793C2D6-57F8-4A5E-8666-9A352316E7AC}"/>
  </hyperlinks>
  <pageMargins left="0" right="0" top="0.19685039370078741" bottom="0.39370078740157483" header="0" footer="0.19685039370078741"/>
  <pageSetup paperSize="9" scale="66"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S58"/>
  <sheetViews>
    <sheetView view="pageBreakPreview" zoomScaleNormal="100" zoomScaleSheetLayoutView="100" workbookViewId="0">
      <selection activeCell="T35" sqref="T35"/>
    </sheetView>
  </sheetViews>
  <sheetFormatPr defaultRowHeight="13.2"/>
  <cols>
    <col min="7" max="7" width="8.88671875" customWidth="1"/>
    <col min="8" max="8" width="8.88671875" hidden="1" customWidth="1"/>
    <col min="9" max="9" width="0.77734375" customWidth="1"/>
  </cols>
  <sheetData>
    <row r="1" spans="1:17" ht="24.6" customHeight="1">
      <c r="A1" s="450"/>
      <c r="B1" s="450"/>
      <c r="C1" s="450"/>
      <c r="D1" s="450"/>
      <c r="E1" s="450"/>
      <c r="F1" s="450"/>
      <c r="G1" s="450"/>
      <c r="H1" s="450"/>
      <c r="I1" s="450"/>
      <c r="J1" s="450"/>
      <c r="K1" s="450"/>
      <c r="L1" s="450"/>
      <c r="M1" s="450"/>
      <c r="N1" s="450"/>
      <c r="O1" s="450"/>
      <c r="P1" s="450"/>
      <c r="Q1" s="304"/>
    </row>
    <row r="2" spans="1:17" ht="24.6" customHeight="1">
      <c r="A2" s="451"/>
      <c r="B2" s="452"/>
      <c r="C2" s="453"/>
      <c r="D2" s="453"/>
      <c r="E2" s="453"/>
      <c r="F2" s="453"/>
      <c r="G2" s="453"/>
      <c r="H2" s="453"/>
      <c r="I2" s="453"/>
      <c r="J2" s="453"/>
      <c r="K2" s="453"/>
      <c r="L2" s="453"/>
      <c r="M2" s="453"/>
      <c r="N2" s="453"/>
      <c r="O2" s="454"/>
      <c r="P2" s="450"/>
    </row>
    <row r="3" spans="1:17" ht="24.6" customHeight="1">
      <c r="A3" s="450"/>
      <c r="B3" s="455"/>
      <c r="C3" s="456"/>
      <c r="D3" s="456"/>
      <c r="E3" s="456"/>
      <c r="F3" s="456"/>
      <c r="G3" s="456"/>
      <c r="H3" s="456"/>
      <c r="I3" s="456"/>
      <c r="J3" s="456"/>
      <c r="K3" s="456"/>
      <c r="L3" s="457"/>
      <c r="M3" s="457"/>
      <c r="N3" s="457"/>
      <c r="O3" s="457"/>
      <c r="P3" s="458"/>
    </row>
    <row r="4" spans="1:17" ht="7.2" customHeight="1">
      <c r="A4" s="450"/>
      <c r="B4" s="455"/>
      <c r="C4" s="450"/>
      <c r="D4" s="450"/>
      <c r="E4" s="450"/>
      <c r="F4" s="450"/>
      <c r="G4" s="459"/>
      <c r="H4" s="459"/>
      <c r="I4" s="459"/>
      <c r="J4" s="459"/>
      <c r="K4" s="459"/>
      <c r="L4" s="459"/>
      <c r="M4" s="459"/>
      <c r="N4" s="459"/>
      <c r="O4" s="459"/>
      <c r="P4" s="459"/>
    </row>
    <row r="5" spans="1:17" ht="24.6" customHeight="1">
      <c r="A5" s="450"/>
      <c r="B5" s="460"/>
      <c r="C5" s="461"/>
      <c r="D5" s="461"/>
      <c r="E5" s="461"/>
      <c r="F5" s="461"/>
      <c r="G5" s="461"/>
      <c r="H5" s="461"/>
      <c r="I5" s="461"/>
      <c r="J5" s="461"/>
      <c r="K5" s="461"/>
      <c r="L5" s="461"/>
      <c r="M5" s="461"/>
      <c r="N5" s="461"/>
      <c r="O5" s="461"/>
      <c r="P5" s="459"/>
    </row>
    <row r="6" spans="1:17" ht="13.2" customHeight="1">
      <c r="A6" s="450"/>
      <c r="B6" s="450"/>
      <c r="C6" s="450"/>
      <c r="D6" s="450"/>
      <c r="E6" s="450"/>
      <c r="F6" s="450"/>
      <c r="G6" s="459"/>
      <c r="H6" s="459"/>
      <c r="I6" s="459"/>
      <c r="J6" s="459"/>
      <c r="K6" s="459"/>
      <c r="L6" s="459"/>
      <c r="M6" s="459"/>
      <c r="N6" s="459"/>
      <c r="O6" s="459"/>
      <c r="P6" s="459"/>
    </row>
    <row r="7" spans="1:17" ht="13.2" customHeight="1">
      <c r="A7" s="450"/>
      <c r="B7" s="450"/>
      <c r="C7" s="450"/>
      <c r="D7" s="450"/>
      <c r="E7" s="450"/>
      <c r="F7" s="450"/>
      <c r="G7" s="459"/>
      <c r="H7" s="459"/>
      <c r="I7" s="459"/>
      <c r="J7" s="459"/>
      <c r="K7" s="459"/>
      <c r="L7" s="459"/>
      <c r="M7" s="459"/>
      <c r="N7" s="459"/>
      <c r="O7" s="459"/>
      <c r="P7" s="459"/>
    </row>
    <row r="8" spans="1:17" ht="13.2" customHeight="1">
      <c r="A8" s="450"/>
      <c r="B8" s="450"/>
      <c r="C8" s="450"/>
      <c r="D8" s="450"/>
      <c r="E8" s="450"/>
      <c r="F8" s="450"/>
      <c r="G8" s="459"/>
      <c r="H8" s="459"/>
      <c r="I8" s="459"/>
      <c r="J8" s="459"/>
      <c r="K8" s="459"/>
      <c r="L8" s="459"/>
      <c r="M8" s="459"/>
      <c r="N8" s="459"/>
      <c r="O8" s="459"/>
      <c r="P8" s="459"/>
    </row>
    <row r="9" spans="1:17" ht="13.2" customHeight="1">
      <c r="A9" s="450"/>
      <c r="B9" s="450"/>
      <c r="C9" s="450"/>
      <c r="D9" s="450"/>
      <c r="E9" s="450"/>
      <c r="F9" s="450"/>
      <c r="G9" s="459"/>
      <c r="H9" s="459"/>
      <c r="I9" s="459"/>
      <c r="J9" s="459"/>
      <c r="K9" s="459"/>
      <c r="L9" s="459"/>
      <c r="M9" s="459"/>
      <c r="N9" s="459"/>
      <c r="O9" s="459"/>
      <c r="P9" s="459"/>
    </row>
    <row r="10" spans="1:17">
      <c r="A10" s="450"/>
      <c r="B10" s="450"/>
      <c r="C10" s="450"/>
      <c r="D10" s="450"/>
      <c r="E10" s="450"/>
      <c r="F10" s="450"/>
      <c r="G10" s="450"/>
      <c r="H10" s="450"/>
      <c r="I10" s="450"/>
      <c r="J10" s="450"/>
      <c r="K10" s="450"/>
      <c r="L10" s="450"/>
      <c r="M10" s="450"/>
      <c r="N10" s="450"/>
      <c r="O10" s="450"/>
      <c r="P10" s="450"/>
    </row>
    <row r="11" spans="1:17" ht="21" customHeight="1">
      <c r="A11" s="450"/>
      <c r="B11" s="450"/>
      <c r="C11" s="450"/>
      <c r="D11" s="450"/>
      <c r="E11" s="450"/>
      <c r="F11" s="450"/>
      <c r="G11" s="450"/>
      <c r="H11" s="450"/>
      <c r="I11" s="450"/>
      <c r="J11" s="450"/>
      <c r="K11" s="450"/>
      <c r="L11" s="450"/>
      <c r="M11" s="450"/>
      <c r="N11" s="450"/>
      <c r="O11" s="450"/>
      <c r="P11" s="450"/>
    </row>
    <row r="12" spans="1:17" ht="13.2" customHeight="1">
      <c r="A12" s="450"/>
      <c r="B12" s="450"/>
      <c r="C12" s="450"/>
      <c r="D12" s="450"/>
      <c r="E12" s="450"/>
      <c r="F12" s="450"/>
      <c r="G12" s="450"/>
      <c r="H12" s="450"/>
      <c r="I12" s="450"/>
      <c r="J12" s="450"/>
      <c r="K12" s="450"/>
      <c r="L12" s="450"/>
      <c r="M12" s="450"/>
      <c r="N12" s="450"/>
      <c r="O12" s="450"/>
      <c r="P12" s="450"/>
    </row>
    <row r="13" spans="1:17" ht="13.2" customHeight="1">
      <c r="A13" s="450"/>
      <c r="B13" s="450"/>
      <c r="C13" s="450"/>
      <c r="D13" s="450"/>
      <c r="E13" s="450"/>
      <c r="F13" s="450"/>
      <c r="G13" s="450"/>
      <c r="H13" s="450"/>
      <c r="I13" s="450"/>
      <c r="J13" s="450"/>
      <c r="K13" s="450"/>
      <c r="L13" s="450"/>
      <c r="M13" s="450"/>
      <c r="N13" s="450"/>
      <c r="O13" s="450"/>
      <c r="P13" s="450"/>
    </row>
    <row r="14" spans="1:17">
      <c r="A14" s="450"/>
      <c r="B14" s="450"/>
      <c r="C14" s="450"/>
      <c r="D14" s="450"/>
      <c r="E14" s="450"/>
      <c r="F14" s="450"/>
      <c r="G14" s="450"/>
      <c r="H14" s="450"/>
      <c r="I14" s="450"/>
      <c r="J14" s="450"/>
      <c r="K14" s="450"/>
      <c r="L14" s="450"/>
      <c r="M14" s="450"/>
      <c r="N14" s="450"/>
      <c r="O14" s="450"/>
      <c r="P14" s="450"/>
    </row>
    <row r="15" spans="1:17">
      <c r="A15" s="450"/>
      <c r="B15" s="450"/>
      <c r="C15" s="450"/>
      <c r="D15" s="450"/>
      <c r="E15" s="450"/>
      <c r="F15" s="450"/>
      <c r="G15" s="450"/>
      <c r="H15" s="450"/>
      <c r="I15" s="450"/>
      <c r="J15" s="450"/>
      <c r="K15" s="450"/>
      <c r="L15" s="450"/>
      <c r="M15" s="450"/>
      <c r="N15" s="450"/>
      <c r="O15" s="450"/>
      <c r="P15" s="450"/>
    </row>
    <row r="16" spans="1:17">
      <c r="A16" s="450"/>
      <c r="B16" s="450"/>
      <c r="C16" s="450"/>
      <c r="D16" s="450"/>
      <c r="E16" s="450"/>
      <c r="F16" s="450"/>
      <c r="G16" s="450"/>
      <c r="H16" s="450"/>
      <c r="I16" s="450"/>
      <c r="J16" s="450"/>
      <c r="K16" s="450"/>
      <c r="L16" s="450"/>
      <c r="M16" s="450"/>
      <c r="N16" s="450"/>
      <c r="O16" s="450"/>
      <c r="P16" s="450"/>
    </row>
    <row r="17" spans="1:19">
      <c r="A17" s="525"/>
      <c r="B17" s="525"/>
      <c r="C17" s="525"/>
      <c r="D17" s="525"/>
      <c r="E17" s="525"/>
      <c r="F17" s="525"/>
      <c r="G17" s="450"/>
      <c r="H17" s="450"/>
      <c r="I17" s="450"/>
      <c r="J17" s="450"/>
      <c r="K17" s="450"/>
      <c r="L17" s="450"/>
      <c r="M17" s="450"/>
      <c r="N17" s="450"/>
      <c r="O17" s="450"/>
      <c r="P17" s="450"/>
      <c r="S17" s="305"/>
    </row>
    <row r="18" spans="1:19">
      <c r="A18" s="525"/>
      <c r="B18" s="525"/>
      <c r="C18" s="525"/>
      <c r="D18" s="525"/>
      <c r="E18" s="525"/>
      <c r="F18" s="525"/>
      <c r="G18" s="450"/>
      <c r="H18" s="450"/>
      <c r="I18" s="450"/>
      <c r="J18" s="450"/>
      <c r="K18" s="450"/>
      <c r="L18" s="450"/>
      <c r="M18" s="450"/>
      <c r="N18" s="450"/>
      <c r="O18" s="450"/>
      <c r="P18" s="450"/>
    </row>
    <row r="19" spans="1:19">
      <c r="A19" s="525"/>
      <c r="B19" s="525"/>
      <c r="C19" s="525"/>
      <c r="D19" s="525"/>
      <c r="E19" s="525"/>
      <c r="F19" s="525"/>
      <c r="G19" s="450"/>
      <c r="H19" s="450"/>
      <c r="I19" s="450"/>
      <c r="J19" s="450"/>
      <c r="K19" s="450"/>
      <c r="L19" s="450"/>
      <c r="M19" s="450"/>
      <c r="N19" s="450"/>
      <c r="O19" s="450"/>
      <c r="P19" s="450"/>
    </row>
    <row r="20" spans="1:19">
      <c r="A20" s="525"/>
      <c r="B20" s="525"/>
      <c r="C20" s="525"/>
      <c r="D20" s="525"/>
      <c r="E20" s="525"/>
      <c r="F20" s="525"/>
      <c r="G20" s="450"/>
      <c r="H20" s="450"/>
      <c r="I20" s="450"/>
      <c r="J20" s="450"/>
      <c r="K20" s="450"/>
      <c r="L20" s="450"/>
      <c r="M20" s="450"/>
      <c r="N20" s="450"/>
      <c r="O20" s="450"/>
      <c r="P20" s="450"/>
    </row>
    <row r="21" spans="1:19">
      <c r="A21" s="525"/>
      <c r="B21" s="525"/>
      <c r="C21" s="525"/>
      <c r="D21" s="525"/>
      <c r="E21" s="525"/>
      <c r="F21" s="525"/>
      <c r="G21" s="450"/>
      <c r="H21" s="450"/>
      <c r="I21" s="450"/>
      <c r="J21" s="450"/>
      <c r="K21" s="450"/>
      <c r="L21" s="450"/>
      <c r="M21" s="450"/>
      <c r="N21" s="450"/>
      <c r="O21" s="450"/>
      <c r="P21" s="450"/>
    </row>
    <row r="22" spans="1:19">
      <c r="A22" s="525"/>
      <c r="B22" s="525"/>
      <c r="C22" s="525"/>
      <c r="D22" s="525"/>
      <c r="E22" s="525"/>
      <c r="F22" s="525"/>
      <c r="G22" s="450"/>
      <c r="H22" s="450"/>
      <c r="I22" s="450"/>
      <c r="J22" s="450"/>
      <c r="K22" s="450"/>
      <c r="L22" s="450"/>
      <c r="M22" s="450"/>
      <c r="N22" s="450"/>
      <c r="O22" s="450"/>
      <c r="P22" s="450"/>
    </row>
    <row r="23" spans="1:19">
      <c r="A23" s="525"/>
      <c r="B23" s="525"/>
      <c r="C23" s="525"/>
      <c r="D23" s="525"/>
      <c r="E23" s="525"/>
      <c r="F23" s="525"/>
      <c r="G23" s="450"/>
      <c r="H23" s="450"/>
      <c r="I23" s="450"/>
      <c r="J23" s="450"/>
      <c r="K23" s="450"/>
      <c r="L23" s="450"/>
      <c r="M23" s="450"/>
      <c r="N23" s="450"/>
      <c r="O23" s="450"/>
      <c r="P23" s="450"/>
    </row>
    <row r="24" spans="1:19">
      <c r="A24" s="525"/>
      <c r="B24" s="525"/>
      <c r="C24" s="525"/>
      <c r="D24" s="525"/>
      <c r="E24" s="525"/>
      <c r="F24" s="525"/>
      <c r="G24" s="450"/>
      <c r="H24" s="450"/>
      <c r="I24" s="450"/>
      <c r="J24" s="450"/>
      <c r="K24" s="450"/>
      <c r="L24" s="450"/>
      <c r="M24" s="450"/>
      <c r="N24" s="450"/>
      <c r="O24" s="450"/>
      <c r="P24" s="450"/>
    </row>
    <row r="25" spans="1:19">
      <c r="A25" s="525"/>
      <c r="B25" s="525"/>
      <c r="C25" s="525"/>
      <c r="D25" s="525"/>
      <c r="E25" s="525"/>
      <c r="F25" s="525"/>
      <c r="G25" s="450"/>
      <c r="H25" s="450"/>
      <c r="I25" s="450"/>
      <c r="J25" s="450"/>
      <c r="K25" s="450"/>
      <c r="L25" s="450"/>
      <c r="M25" s="450"/>
      <c r="N25" s="450"/>
      <c r="O25" s="450"/>
      <c r="P25" s="450"/>
    </row>
    <row r="26" spans="1:19">
      <c r="A26" s="525"/>
      <c r="B26" s="525"/>
      <c r="C26" s="525"/>
      <c r="D26" s="525"/>
      <c r="E26" s="525"/>
      <c r="F26" s="525"/>
      <c r="G26" s="450"/>
      <c r="H26" s="450"/>
      <c r="I26" s="450"/>
      <c r="J26" s="450"/>
      <c r="K26" s="450"/>
      <c r="L26" s="450"/>
      <c r="M26" s="450"/>
      <c r="N26" s="450"/>
      <c r="O26" s="450"/>
      <c r="P26" s="450"/>
    </row>
    <row r="27" spans="1:19">
      <c r="A27" s="525"/>
      <c r="B27" s="525"/>
      <c r="C27" s="525"/>
      <c r="D27" s="525"/>
      <c r="E27" s="525"/>
      <c r="F27" s="525"/>
      <c r="G27" s="450"/>
      <c r="H27" s="450"/>
      <c r="I27" s="450"/>
      <c r="J27" s="450"/>
      <c r="K27" s="450"/>
      <c r="L27" s="450"/>
      <c r="M27" s="450"/>
      <c r="N27" s="450"/>
      <c r="O27" s="450"/>
      <c r="P27" s="450"/>
    </row>
    <row r="28" spans="1:19">
      <c r="A28" s="450"/>
      <c r="B28" s="450"/>
      <c r="C28" s="450"/>
      <c r="D28" s="450"/>
      <c r="E28" s="450"/>
      <c r="F28" s="450"/>
      <c r="G28" s="450"/>
      <c r="H28" s="450"/>
      <c r="I28" s="450"/>
      <c r="J28" s="450"/>
      <c r="K28" s="450"/>
      <c r="L28" s="450"/>
      <c r="M28" s="450"/>
      <c r="N28" s="450"/>
      <c r="O28" s="450"/>
      <c r="P28" s="450"/>
    </row>
    <row r="29" spans="1:19" ht="16.2">
      <c r="A29" s="462"/>
      <c r="B29" s="463"/>
      <c r="C29" s="463"/>
      <c r="D29" s="463"/>
      <c r="E29" s="463"/>
      <c r="F29" s="463"/>
      <c r="G29" s="463"/>
      <c r="H29" s="450"/>
      <c r="I29" s="450"/>
      <c r="J29" s="450"/>
      <c r="K29" s="450"/>
      <c r="L29" s="450"/>
      <c r="M29" s="450"/>
      <c r="N29" s="450"/>
      <c r="O29" s="450"/>
      <c r="P29" s="450"/>
    </row>
    <row r="30" spans="1:19">
      <c r="A30" s="450"/>
      <c r="B30" s="450"/>
      <c r="C30" s="450"/>
      <c r="D30" s="450"/>
      <c r="E30" s="450"/>
      <c r="F30" s="450"/>
      <c r="G30" s="450"/>
      <c r="H30" s="450"/>
      <c r="I30" s="450"/>
      <c r="J30" s="450"/>
      <c r="K30" s="450"/>
      <c r="L30" s="450"/>
      <c r="M30" s="450"/>
      <c r="N30" s="450"/>
      <c r="O30" s="450"/>
      <c r="P30" s="450"/>
    </row>
    <row r="31" spans="1:19">
      <c r="A31" s="450"/>
      <c r="B31" s="450"/>
      <c r="C31" s="450"/>
      <c r="D31" s="450"/>
      <c r="E31" s="450"/>
      <c r="F31" s="450"/>
      <c r="G31" s="450"/>
      <c r="H31" s="450"/>
      <c r="I31" s="450"/>
      <c r="J31" s="450"/>
      <c r="K31" s="450"/>
      <c r="L31" s="450"/>
      <c r="M31" s="450"/>
      <c r="N31" s="450"/>
      <c r="O31" s="450"/>
      <c r="P31" s="450"/>
    </row>
    <row r="32" spans="1:19">
      <c r="A32" s="450"/>
      <c r="B32" s="450"/>
      <c r="C32" s="450"/>
      <c r="D32" s="450"/>
      <c r="E32" s="450"/>
      <c r="F32" s="450"/>
      <c r="G32" s="450"/>
      <c r="H32" s="450"/>
      <c r="I32" s="450"/>
      <c r="J32" s="450"/>
      <c r="K32" s="450"/>
      <c r="L32" s="450"/>
      <c r="M32" s="450"/>
      <c r="N32" s="450"/>
      <c r="O32" s="450"/>
      <c r="P32" s="450"/>
    </row>
    <row r="33" spans="1:16">
      <c r="A33" s="450"/>
      <c r="B33" s="450"/>
      <c r="C33" s="450"/>
      <c r="D33" s="450"/>
      <c r="E33" s="450"/>
      <c r="F33" s="450"/>
      <c r="G33" s="450"/>
      <c r="H33" s="450"/>
      <c r="I33" s="450"/>
      <c r="J33" s="450"/>
      <c r="K33" s="450"/>
      <c r="L33" s="450"/>
      <c r="M33" s="450"/>
      <c r="N33" s="450"/>
      <c r="O33" s="450"/>
      <c r="P33" s="450"/>
    </row>
    <row r="34" spans="1:16">
      <c r="A34" s="450"/>
      <c r="B34" s="450"/>
      <c r="C34" s="450"/>
      <c r="D34" s="450"/>
      <c r="E34" s="450"/>
      <c r="F34" s="450"/>
      <c r="G34" s="450"/>
      <c r="H34" s="450"/>
      <c r="I34" s="450"/>
      <c r="J34" s="450"/>
      <c r="K34" s="450"/>
      <c r="L34" s="450"/>
      <c r="M34" s="450"/>
      <c r="N34" s="450"/>
      <c r="O34" s="450"/>
      <c r="P34" s="450"/>
    </row>
    <row r="35" spans="1:16">
      <c r="A35" s="107"/>
      <c r="B35" s="107"/>
      <c r="C35" s="107"/>
      <c r="D35" s="107"/>
      <c r="E35" s="107"/>
      <c r="F35" s="107"/>
      <c r="G35" s="107"/>
      <c r="H35" s="107"/>
      <c r="I35" s="107"/>
      <c r="J35" s="107"/>
      <c r="K35" s="107"/>
      <c r="L35" s="450"/>
      <c r="M35" s="450"/>
      <c r="N35" s="450"/>
      <c r="O35" s="450"/>
      <c r="P35" s="450"/>
    </row>
    <row r="36" spans="1:16">
      <c r="A36" s="107"/>
      <c r="B36" s="107"/>
      <c r="C36" s="107"/>
      <c r="D36" s="107"/>
      <c r="E36" s="107"/>
      <c r="F36" s="107"/>
      <c r="G36" s="107"/>
      <c r="H36" s="107"/>
      <c r="I36" s="107"/>
      <c r="J36" s="107"/>
      <c r="K36" s="107"/>
      <c r="L36" s="450"/>
      <c r="M36" s="450"/>
      <c r="N36" s="450"/>
      <c r="O36" s="450"/>
      <c r="P36" s="450"/>
    </row>
    <row r="37" spans="1:16">
      <c r="A37" s="107"/>
      <c r="B37" s="107"/>
      <c r="C37" s="107"/>
      <c r="D37" s="107"/>
      <c r="E37" s="107"/>
      <c r="F37" s="107"/>
      <c r="G37" s="107"/>
      <c r="H37" s="107"/>
      <c r="I37" s="107"/>
      <c r="J37" s="107"/>
      <c r="K37" s="107"/>
      <c r="L37" s="450"/>
      <c r="M37" s="450"/>
      <c r="N37" s="450"/>
      <c r="O37" s="450"/>
      <c r="P37" s="450"/>
    </row>
    <row r="38" spans="1:16">
      <c r="A38" s="450"/>
      <c r="B38" s="450"/>
      <c r="C38" s="450"/>
      <c r="D38" s="450"/>
      <c r="E38" s="450"/>
      <c r="F38" s="450"/>
      <c r="G38" s="450"/>
      <c r="H38" s="450"/>
      <c r="I38" s="450"/>
      <c r="J38" s="450"/>
      <c r="K38" s="450"/>
      <c r="L38" s="450"/>
      <c r="M38" s="450"/>
      <c r="N38" s="450"/>
      <c r="O38" s="450"/>
      <c r="P38" s="450"/>
    </row>
    <row r="39" spans="1:16">
      <c r="A39" s="450"/>
      <c r="B39" s="450"/>
      <c r="C39" s="450"/>
      <c r="D39" s="450"/>
      <c r="E39" s="450"/>
      <c r="F39" s="450"/>
      <c r="G39" s="450"/>
      <c r="H39" s="450"/>
      <c r="I39" s="450"/>
      <c r="J39" s="450"/>
      <c r="K39" s="450"/>
      <c r="L39" s="450"/>
      <c r="M39" s="450"/>
      <c r="N39" s="450"/>
      <c r="O39" s="450"/>
      <c r="P39" s="450"/>
    </row>
    <row r="40" spans="1:16">
      <c r="A40" s="450"/>
      <c r="B40" s="450"/>
      <c r="C40" s="450"/>
      <c r="D40" s="450"/>
      <c r="E40" s="450"/>
      <c r="F40" s="450"/>
      <c r="G40" s="450"/>
      <c r="H40" s="450"/>
      <c r="I40" s="450"/>
      <c r="J40" s="450"/>
      <c r="K40" s="450"/>
      <c r="L40" s="450"/>
      <c r="M40" s="450"/>
      <c r="N40" s="450"/>
      <c r="O40" s="450"/>
      <c r="P40" s="450"/>
    </row>
    <row r="41" spans="1:16">
      <c r="A41" s="361"/>
      <c r="B41" s="361"/>
      <c r="C41" s="361"/>
      <c r="D41" s="361"/>
      <c r="E41" s="361"/>
      <c r="F41" s="361"/>
      <c r="G41" s="361"/>
      <c r="H41" s="361"/>
      <c r="I41" s="361"/>
      <c r="J41" s="361"/>
      <c r="K41" s="361"/>
      <c r="L41" s="361"/>
      <c r="M41" s="361"/>
      <c r="N41" s="361"/>
      <c r="O41" s="361"/>
      <c r="P41" s="361"/>
    </row>
    <row r="42" spans="1:16">
      <c r="A42" s="361"/>
      <c r="B42" s="361"/>
      <c r="C42" s="361"/>
      <c r="D42" s="361"/>
      <c r="E42" s="361"/>
      <c r="F42" s="361"/>
      <c r="G42" s="361"/>
      <c r="H42" s="361"/>
      <c r="I42" s="361"/>
      <c r="J42" s="361"/>
      <c r="K42" s="361"/>
      <c r="L42" s="361"/>
      <c r="M42" s="361"/>
      <c r="N42" s="361"/>
      <c r="O42" s="361"/>
      <c r="P42" s="361"/>
    </row>
    <row r="43" spans="1:16">
      <c r="A43" s="361"/>
      <c r="B43" s="361"/>
      <c r="C43" s="361"/>
      <c r="D43" s="361"/>
      <c r="E43" s="361"/>
      <c r="F43" s="361"/>
      <c r="G43" s="361"/>
      <c r="H43" s="361"/>
      <c r="I43" s="361"/>
      <c r="J43" s="361"/>
      <c r="K43" s="361"/>
      <c r="L43" s="361"/>
      <c r="M43" s="361"/>
      <c r="N43" s="361"/>
      <c r="O43" s="361"/>
      <c r="P43" s="361"/>
    </row>
    <row r="44" spans="1:16">
      <c r="A44" s="361"/>
      <c r="B44" s="361"/>
      <c r="C44" s="361"/>
      <c r="D44" s="361"/>
      <c r="E44" s="361"/>
      <c r="F44" s="361"/>
      <c r="G44" s="361"/>
      <c r="H44" s="361"/>
      <c r="I44" s="361"/>
      <c r="J44" s="361"/>
      <c r="K44" s="361"/>
      <c r="L44" s="361"/>
      <c r="M44" s="361"/>
      <c r="N44" s="361"/>
      <c r="O44" s="361"/>
      <c r="P44" s="361"/>
    </row>
    <row r="45" spans="1:16">
      <c r="A45" s="361"/>
      <c r="B45" s="361"/>
      <c r="C45" s="361"/>
      <c r="D45" s="361"/>
      <c r="E45" s="361"/>
      <c r="F45" s="361"/>
      <c r="G45" s="361"/>
      <c r="H45" s="361"/>
      <c r="I45" s="361"/>
      <c r="J45" s="361"/>
      <c r="K45" s="361"/>
      <c r="L45" s="361"/>
      <c r="M45" s="361"/>
      <c r="N45" s="361"/>
      <c r="O45" s="361"/>
      <c r="P45" s="361"/>
    </row>
    <row r="46" spans="1:16">
      <c r="A46" s="361"/>
      <c r="B46" s="361"/>
      <c r="C46" s="361"/>
      <c r="D46" s="361"/>
      <c r="E46" s="361"/>
      <c r="F46" s="361"/>
      <c r="G46" s="361"/>
      <c r="H46" s="361"/>
      <c r="I46" s="361"/>
      <c r="J46" s="361"/>
      <c r="K46" s="361"/>
      <c r="L46" s="361"/>
      <c r="M46" s="361"/>
      <c r="N46" s="361"/>
      <c r="O46" s="361"/>
      <c r="P46" s="361"/>
    </row>
    <row r="47" spans="1:16">
      <c r="A47" s="361"/>
      <c r="B47" s="361"/>
      <c r="C47" s="361"/>
      <c r="D47" s="361"/>
      <c r="E47" s="361"/>
      <c r="F47" s="361"/>
      <c r="G47" s="361"/>
      <c r="H47" s="361"/>
      <c r="I47" s="361"/>
      <c r="J47" s="361"/>
      <c r="K47" s="361"/>
      <c r="L47" s="361"/>
      <c r="M47" s="361"/>
      <c r="N47" s="361"/>
      <c r="O47" s="361"/>
      <c r="P47" s="361"/>
    </row>
    <row r="48" spans="1:16">
      <c r="A48" s="361"/>
      <c r="B48" s="361"/>
      <c r="C48" s="361"/>
      <c r="D48" s="361"/>
      <c r="E48" s="361"/>
      <c r="F48" s="361"/>
      <c r="G48" s="361"/>
      <c r="H48" s="361"/>
      <c r="I48" s="361"/>
      <c r="J48" s="361"/>
      <c r="K48" s="361"/>
      <c r="L48" s="361"/>
      <c r="M48" s="361"/>
      <c r="N48" s="361"/>
      <c r="O48" s="361"/>
      <c r="P48" s="361"/>
    </row>
    <row r="49" spans="1:16">
      <c r="A49" s="361"/>
      <c r="B49" s="361"/>
      <c r="C49" s="361"/>
      <c r="D49" s="361"/>
      <c r="E49" s="361"/>
      <c r="F49" s="361"/>
      <c r="G49" s="361"/>
      <c r="H49" s="361"/>
      <c r="I49" s="361"/>
      <c r="J49" s="361"/>
      <c r="K49" s="361"/>
      <c r="L49" s="361"/>
      <c r="M49" s="361"/>
      <c r="N49" s="361"/>
      <c r="O49" s="361"/>
      <c r="P49" s="361"/>
    </row>
    <row r="50" spans="1:16">
      <c r="A50" s="361"/>
      <c r="B50" s="361"/>
      <c r="C50" s="361"/>
      <c r="D50" s="361"/>
      <c r="E50" s="361"/>
      <c r="F50" s="361"/>
      <c r="G50" s="361"/>
      <c r="H50" s="361"/>
      <c r="I50" s="361"/>
      <c r="J50" s="361"/>
      <c r="K50" s="361"/>
      <c r="L50" s="361"/>
      <c r="M50" s="361"/>
      <c r="N50" s="361"/>
      <c r="O50" s="361"/>
      <c r="P50" s="361"/>
    </row>
    <row r="51" spans="1:16">
      <c r="A51" s="361"/>
      <c r="B51" s="361"/>
      <c r="C51" s="361"/>
      <c r="D51" s="361"/>
      <c r="E51" s="361"/>
      <c r="F51" s="361"/>
      <c r="G51" s="361"/>
      <c r="H51" s="361"/>
      <c r="I51" s="361"/>
      <c r="J51" s="361"/>
      <c r="K51" s="361"/>
      <c r="L51" s="361"/>
      <c r="M51" s="361"/>
      <c r="N51" s="361"/>
      <c r="O51" s="361"/>
      <c r="P51" s="361"/>
    </row>
    <row r="52" spans="1:16">
      <c r="A52" s="361"/>
      <c r="B52" s="361"/>
      <c r="C52" s="361"/>
      <c r="D52" s="361"/>
      <c r="E52" s="361"/>
      <c r="F52" s="361"/>
      <c r="G52" s="361"/>
      <c r="H52" s="361"/>
      <c r="I52" s="361"/>
      <c r="J52" s="361"/>
      <c r="K52" s="361"/>
      <c r="L52" s="361"/>
      <c r="M52" s="361"/>
      <c r="N52" s="361"/>
      <c r="O52" s="361"/>
      <c r="P52" s="361"/>
    </row>
    <row r="53" spans="1:16">
      <c r="A53" s="361"/>
      <c r="B53" s="361"/>
      <c r="C53" s="361"/>
      <c r="D53" s="361"/>
      <c r="E53" s="361"/>
      <c r="F53" s="361"/>
      <c r="G53" s="361"/>
      <c r="H53" s="361"/>
      <c r="I53" s="361"/>
      <c r="J53" s="361"/>
      <c r="K53" s="361"/>
      <c r="L53" s="361"/>
      <c r="M53" s="361"/>
      <c r="N53" s="361"/>
      <c r="O53" s="361"/>
      <c r="P53" s="361"/>
    </row>
    <row r="54" spans="1:16">
      <c r="A54" s="361"/>
      <c r="B54" s="361"/>
      <c r="C54" s="361"/>
      <c r="D54" s="361"/>
      <c r="E54" s="361"/>
      <c r="F54" s="361"/>
      <c r="G54" s="361"/>
      <c r="H54" s="361"/>
      <c r="I54" s="361"/>
      <c r="J54" s="361"/>
      <c r="K54" s="361"/>
      <c r="L54" s="361"/>
      <c r="M54" s="361"/>
      <c r="N54" s="361"/>
      <c r="O54" s="361"/>
      <c r="P54" s="361"/>
    </row>
    <row r="55" spans="1:16">
      <c r="A55" s="361"/>
      <c r="B55" s="361"/>
      <c r="C55" s="361"/>
      <c r="D55" s="361"/>
      <c r="E55" s="361"/>
      <c r="F55" s="361"/>
      <c r="G55" s="361"/>
      <c r="H55" s="361"/>
      <c r="I55" s="361"/>
      <c r="J55" s="361"/>
      <c r="K55" s="361"/>
      <c r="L55" s="361"/>
      <c r="M55" s="361"/>
      <c r="N55" s="361"/>
      <c r="O55" s="361"/>
      <c r="P55" s="361"/>
    </row>
    <row r="56" spans="1:16">
      <c r="A56" s="361"/>
      <c r="B56" s="361"/>
      <c r="C56" s="361"/>
      <c r="D56" s="361"/>
      <c r="E56" s="361"/>
      <c r="F56" s="361"/>
      <c r="G56" s="361"/>
      <c r="H56" s="361"/>
      <c r="I56" s="361"/>
      <c r="J56" s="361"/>
      <c r="K56" s="361"/>
      <c r="L56" s="361"/>
      <c r="M56" s="361"/>
      <c r="N56" s="361"/>
      <c r="O56" s="361"/>
      <c r="P56" s="361"/>
    </row>
    <row r="57" spans="1:16">
      <c r="A57" s="361"/>
      <c r="B57" s="361"/>
      <c r="C57" s="361"/>
      <c r="D57" s="361"/>
      <c r="E57" s="361"/>
      <c r="F57" s="361"/>
      <c r="G57" s="361"/>
      <c r="H57" s="361"/>
      <c r="I57" s="361"/>
      <c r="J57" s="361"/>
      <c r="K57" s="361"/>
      <c r="L57" s="361"/>
      <c r="M57" s="361"/>
      <c r="N57" s="361"/>
      <c r="O57" s="361"/>
      <c r="P57" s="361"/>
    </row>
    <row r="58" spans="1:16">
      <c r="A58" s="361"/>
      <c r="B58" s="361"/>
      <c r="C58" s="361"/>
      <c r="D58" s="361"/>
      <c r="E58" s="361"/>
      <c r="F58" s="361"/>
      <c r="G58" s="361"/>
      <c r="H58" s="361"/>
      <c r="I58" s="361"/>
      <c r="J58" s="361"/>
      <c r="K58" s="361"/>
      <c r="L58" s="361"/>
      <c r="M58" s="361"/>
      <c r="N58" s="361"/>
      <c r="O58" s="361"/>
      <c r="P58" s="361"/>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5" sqref="H25:L25"/>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174</v>
      </c>
      <c r="B1" s="50"/>
      <c r="C1" s="50"/>
      <c r="D1" s="51"/>
      <c r="E1" s="51"/>
      <c r="F1" s="52"/>
      <c r="G1" s="53"/>
      <c r="H1" s="386"/>
      <c r="I1" s="387" t="s">
        <v>37</v>
      </c>
      <c r="J1" s="388"/>
      <c r="K1" s="389"/>
      <c r="L1" s="390"/>
      <c r="M1" s="391"/>
    </row>
    <row r="2" spans="1:16" ht="17.399999999999999">
      <c r="A2" s="56"/>
      <c r="B2" s="185"/>
      <c r="C2" s="185"/>
      <c r="D2" s="185"/>
      <c r="E2" s="185"/>
      <c r="F2" s="185"/>
      <c r="G2" s="57"/>
      <c r="H2" s="392"/>
      <c r="I2" s="609" t="s">
        <v>196</v>
      </c>
      <c r="J2" s="609"/>
      <c r="K2" s="609"/>
      <c r="L2" s="609"/>
      <c r="M2" s="609"/>
      <c r="N2" s="159"/>
      <c r="P2" s="121"/>
    </row>
    <row r="3" spans="1:16" ht="17.399999999999999">
      <c r="A3" s="186" t="s">
        <v>28</v>
      </c>
      <c r="B3" s="187"/>
      <c r="D3" s="188"/>
      <c r="E3" s="188"/>
      <c r="F3" s="188"/>
      <c r="G3" s="58"/>
      <c r="H3" s="107"/>
      <c r="I3" s="395"/>
      <c r="J3" s="396"/>
      <c r="K3" s="397"/>
      <c r="L3" s="389"/>
      <c r="M3" s="398"/>
    </row>
    <row r="4" spans="1:16" ht="17.399999999999999">
      <c r="A4" s="60"/>
      <c r="B4" s="187"/>
      <c r="C4" s="89"/>
      <c r="D4" s="188"/>
      <c r="E4" s="188"/>
      <c r="F4" s="189"/>
      <c r="G4" s="61"/>
      <c r="H4" s="399"/>
      <c r="I4" s="399"/>
      <c r="J4" s="388"/>
      <c r="K4" s="397"/>
      <c r="L4" s="389"/>
      <c r="M4" s="398"/>
      <c r="N4" s="249"/>
    </row>
    <row r="5" spans="1:16">
      <c r="A5" s="190"/>
      <c r="D5" s="188"/>
      <c r="E5" s="62"/>
      <c r="F5" s="191"/>
      <c r="G5" s="63"/>
      <c r="H5"/>
      <c r="I5" s="400"/>
      <c r="J5" s="388"/>
      <c r="K5" s="397"/>
      <c r="L5" s="397"/>
      <c r="M5" s="398"/>
    </row>
    <row r="6" spans="1:16" ht="17.399999999999999">
      <c r="A6" s="190"/>
      <c r="D6" s="188"/>
      <c r="E6" s="191"/>
      <c r="F6" s="191"/>
      <c r="G6" s="63"/>
      <c r="H6" s="392"/>
      <c r="I6" s="401"/>
      <c r="J6" s="388"/>
      <c r="K6" s="397"/>
      <c r="L6" s="397"/>
      <c r="M6" s="398"/>
    </row>
    <row r="7" spans="1:16">
      <c r="A7" s="190"/>
      <c r="D7" s="188"/>
      <c r="E7" s="191"/>
      <c r="F7" s="191"/>
      <c r="G7" s="63"/>
      <c r="H7" s="402"/>
      <c r="I7" s="400"/>
      <c r="J7" s="388"/>
      <c r="K7" s="397"/>
      <c r="L7" s="397"/>
      <c r="M7" s="398"/>
    </row>
    <row r="8" spans="1:16">
      <c r="A8" s="190"/>
      <c r="D8" s="188"/>
      <c r="E8" s="191"/>
      <c r="F8" s="191"/>
      <c r="G8" s="63"/>
      <c r="H8" s="393"/>
      <c r="I8" s="403"/>
      <c r="J8" s="403"/>
      <c r="K8" s="403"/>
      <c r="L8" s="397"/>
      <c r="M8" s="404"/>
    </row>
    <row r="9" spans="1:16">
      <c r="A9" s="190"/>
      <c r="D9" s="188"/>
      <c r="E9" s="191"/>
      <c r="F9" s="191"/>
      <c r="G9" s="63"/>
      <c r="H9" s="403"/>
      <c r="I9" s="403"/>
      <c r="J9" s="403"/>
      <c r="K9" s="403"/>
      <c r="L9" s="397"/>
      <c r="M9" s="404"/>
      <c r="N9" s="65"/>
    </row>
    <row r="10" spans="1:16">
      <c r="A10" s="190"/>
      <c r="D10" s="188"/>
      <c r="E10" s="191"/>
      <c r="F10" s="191"/>
      <c r="G10" s="63"/>
      <c r="H10" s="403"/>
      <c r="I10" s="403"/>
      <c r="J10" s="403"/>
      <c r="K10" s="403"/>
      <c r="L10" s="397"/>
      <c r="M10" s="404"/>
      <c r="N10" s="65" t="s">
        <v>38</v>
      </c>
    </row>
    <row r="11" spans="1:16">
      <c r="A11" s="190"/>
      <c r="D11" s="188"/>
      <c r="E11" s="191"/>
      <c r="F11" s="191"/>
      <c r="G11" s="63"/>
      <c r="H11" s="403"/>
      <c r="I11" s="403"/>
      <c r="J11" s="403"/>
      <c r="K11" s="403"/>
      <c r="L11" s="397"/>
      <c r="M11" s="404"/>
    </row>
    <row r="12" spans="1:16">
      <c r="A12" s="190"/>
      <c r="D12" s="188"/>
      <c r="E12" s="191"/>
      <c r="F12" s="191"/>
      <c r="G12" s="63"/>
      <c r="H12" s="403"/>
      <c r="I12" s="403"/>
      <c r="J12" s="403"/>
      <c r="K12" s="403"/>
      <c r="L12" s="397"/>
      <c r="M12" s="404"/>
      <c r="N12" s="65" t="s">
        <v>39</v>
      </c>
      <c r="O12" s="286"/>
    </row>
    <row r="13" spans="1:16">
      <c r="A13" s="190"/>
      <c r="D13" s="188"/>
      <c r="E13" s="191"/>
      <c r="F13" s="191"/>
      <c r="G13" s="63"/>
      <c r="H13" s="403"/>
      <c r="I13" s="403"/>
      <c r="J13" s="403"/>
      <c r="K13" s="403"/>
      <c r="L13" s="397"/>
      <c r="M13" s="404"/>
    </row>
    <row r="14" spans="1:16">
      <c r="A14" s="190"/>
      <c r="D14" s="188"/>
      <c r="E14" s="191"/>
      <c r="F14" s="191"/>
      <c r="G14" s="63"/>
      <c r="H14" s="403"/>
      <c r="I14" s="403"/>
      <c r="J14" s="403"/>
      <c r="K14" s="403"/>
      <c r="L14" s="397"/>
      <c r="M14" s="404"/>
      <c r="N14" s="328" t="s">
        <v>40</v>
      </c>
    </row>
    <row r="15" spans="1:16">
      <c r="A15" s="190"/>
      <c r="D15" s="188"/>
      <c r="E15" s="188" t="s">
        <v>21</v>
      </c>
      <c r="F15" s="189"/>
      <c r="G15" s="58"/>
      <c r="H15" s="402"/>
      <c r="I15" s="400"/>
      <c r="J15" s="393"/>
      <c r="K15" s="397"/>
      <c r="L15" s="397"/>
      <c r="M15" s="404"/>
    </row>
    <row r="16" spans="1:16">
      <c r="A16" s="190"/>
      <c r="D16" s="188"/>
      <c r="E16" s="188"/>
      <c r="F16" s="189"/>
      <c r="G16" s="58"/>
      <c r="H16" s="388"/>
      <c r="I16" s="400"/>
      <c r="J16" s="388"/>
      <c r="K16" s="397"/>
      <c r="L16" s="397"/>
      <c r="M16" s="404"/>
      <c r="N16" s="250" t="s">
        <v>172</v>
      </c>
    </row>
    <row r="17" spans="1:19" ht="20.25" customHeight="1" thickBot="1">
      <c r="A17" s="526" t="s">
        <v>210</v>
      </c>
      <c r="B17" s="527"/>
      <c r="C17" s="527"/>
      <c r="D17" s="193"/>
      <c r="E17" s="194"/>
      <c r="F17" s="527" t="s">
        <v>211</v>
      </c>
      <c r="G17" s="528"/>
      <c r="H17" s="402"/>
      <c r="I17" s="400"/>
      <c r="J17" s="393"/>
      <c r="K17" s="397"/>
      <c r="L17" s="394"/>
      <c r="M17" s="398"/>
      <c r="N17" s="192" t="s">
        <v>127</v>
      </c>
    </row>
    <row r="18" spans="1:19" ht="39" customHeight="1" thickTop="1">
      <c r="A18" s="529" t="s">
        <v>41</v>
      </c>
      <c r="B18" s="530"/>
      <c r="C18" s="531"/>
      <c r="D18" s="195" t="s">
        <v>42</v>
      </c>
      <c r="E18" s="196"/>
      <c r="F18" s="532" t="s">
        <v>43</v>
      </c>
      <c r="G18" s="533"/>
      <c r="H18" s="388"/>
      <c r="I18" s="400"/>
      <c r="J18" s="388"/>
      <c r="K18" s="397"/>
      <c r="L18" s="397"/>
      <c r="M18" s="398"/>
      <c r="Q18" s="54" t="s">
        <v>28</v>
      </c>
      <c r="S18" s="54" t="s">
        <v>21</v>
      </c>
    </row>
    <row r="19" spans="1:19" ht="30" customHeight="1">
      <c r="A19" s="534" t="s">
        <v>194</v>
      </c>
      <c r="B19" s="534"/>
      <c r="C19" s="534"/>
      <c r="D19" s="534"/>
      <c r="E19" s="534"/>
      <c r="F19" s="534"/>
      <c r="G19" s="534"/>
      <c r="H19" s="405"/>
      <c r="I19" s="406" t="s">
        <v>44</v>
      </c>
      <c r="J19" s="406"/>
      <c r="K19" s="406"/>
      <c r="L19" s="394"/>
      <c r="M19" s="398"/>
    </row>
    <row r="20" spans="1:19" ht="17.399999999999999">
      <c r="E20" s="197" t="s">
        <v>45</v>
      </c>
      <c r="F20" s="198" t="s">
        <v>46</v>
      </c>
      <c r="H20" s="289" t="s">
        <v>150</v>
      </c>
      <c r="I20" s="400"/>
      <c r="J20" s="388" t="s">
        <v>21</v>
      </c>
      <c r="K20" s="407" t="s">
        <v>21</v>
      </c>
      <c r="L20" s="397"/>
      <c r="M20" s="398"/>
    </row>
    <row r="21" spans="1:19" ht="16.8" thickBot="1">
      <c r="A21" s="199"/>
      <c r="B21" s="535">
        <v>45109</v>
      </c>
      <c r="C21" s="536"/>
      <c r="D21" s="200" t="s">
        <v>47</v>
      </c>
      <c r="E21" s="537" t="s">
        <v>48</v>
      </c>
      <c r="F21" s="538"/>
      <c r="G21" s="59" t="s">
        <v>49</v>
      </c>
      <c r="H21" s="545" t="s">
        <v>209</v>
      </c>
      <c r="I21" s="546"/>
      <c r="J21" s="546"/>
      <c r="K21" s="546"/>
      <c r="L21" s="546"/>
      <c r="M21" s="408" t="s">
        <v>150</v>
      </c>
      <c r="N21" s="410"/>
    </row>
    <row r="22" spans="1:19" ht="36" customHeight="1" thickTop="1" thickBot="1">
      <c r="A22" s="201" t="s">
        <v>50</v>
      </c>
      <c r="B22" s="547" t="s">
        <v>51</v>
      </c>
      <c r="C22" s="548"/>
      <c r="D22" s="549"/>
      <c r="E22" s="67" t="s">
        <v>212</v>
      </c>
      <c r="F22" s="67" t="s">
        <v>213</v>
      </c>
      <c r="G22" s="202" t="s">
        <v>52</v>
      </c>
      <c r="H22" s="550" t="s">
        <v>197</v>
      </c>
      <c r="I22" s="551"/>
      <c r="J22" s="551"/>
      <c r="K22" s="551"/>
      <c r="L22" s="552"/>
      <c r="M22" s="409" t="s">
        <v>53</v>
      </c>
      <c r="N22" s="411" t="s">
        <v>54</v>
      </c>
      <c r="R22" s="54" t="s">
        <v>28</v>
      </c>
    </row>
    <row r="23" spans="1:19" ht="79.2" customHeight="1" thickBot="1">
      <c r="A23" s="364" t="s">
        <v>55</v>
      </c>
      <c r="B23" s="539" t="str">
        <f t="shared" ref="B23" si="0">IF(G23&gt;5,"☆☆☆☆",IF(AND(G23&gt;=2.39,G23&lt;5),"☆☆☆",IF(AND(G23&gt;=1.39,G23&lt;2.4),"☆☆",IF(AND(G23&gt;0,G23&lt;1.4),"☆",IF(AND(G23&gt;=-1.39,G23&lt;0),"★",IF(AND(G23&gt;=-2.39,G23&lt;-1.4),"★★",IF(AND(G23&gt;=-3.39,G23&lt;-2.4),"★★★")))))))</f>
        <v>★</v>
      </c>
      <c r="C23" s="540"/>
      <c r="D23" s="541"/>
      <c r="E23" s="366">
        <v>2.99</v>
      </c>
      <c r="F23" s="366">
        <v>2.39</v>
      </c>
      <c r="G23" s="365">
        <f>F23-E23</f>
        <v>-0.60000000000000009</v>
      </c>
      <c r="H23" s="543" t="s">
        <v>204</v>
      </c>
      <c r="I23" s="543"/>
      <c r="J23" s="543"/>
      <c r="K23" s="543"/>
      <c r="L23" s="544"/>
      <c r="M23" s="431" t="s">
        <v>203</v>
      </c>
      <c r="N23" s="467">
        <v>45099</v>
      </c>
      <c r="O23" s="262" t="s">
        <v>163</v>
      </c>
    </row>
    <row r="24" spans="1:19" ht="66" customHeight="1" thickBot="1">
      <c r="A24" s="203" t="s">
        <v>56</v>
      </c>
      <c r="B24" s="539" t="str">
        <f t="shared" ref="B24" si="1">IF(G24&gt;5,"☆☆☆☆",IF(AND(G24&gt;=2.39,G24&lt;5),"☆☆☆",IF(AND(G24&gt;=1.39,G24&lt;2.4),"☆☆",IF(AND(G24&gt;0,G24&lt;1.4),"☆",IF(AND(G24&gt;=-1.39,G24&lt;0),"★",IF(AND(G24&gt;=-2.39,G24&lt;-1.4),"★★",IF(AND(G24&gt;=-3.39,G24&lt;-2.4),"★★★")))))))</f>
        <v>★</v>
      </c>
      <c r="C24" s="540"/>
      <c r="D24" s="541"/>
      <c r="E24" s="123">
        <v>3.84</v>
      </c>
      <c r="F24" s="123">
        <v>3.34</v>
      </c>
      <c r="G24" s="293">
        <f t="shared" ref="G24:G70" si="2">F24-E24</f>
        <v>-0.5</v>
      </c>
      <c r="H24" s="553"/>
      <c r="I24" s="554"/>
      <c r="J24" s="554"/>
      <c r="K24" s="554"/>
      <c r="L24" s="555"/>
      <c r="M24" s="152"/>
      <c r="N24" s="153"/>
      <c r="O24" s="262" t="s">
        <v>56</v>
      </c>
      <c r="Q24" s="54" t="s">
        <v>28</v>
      </c>
    </row>
    <row r="25" spans="1:19" ht="81" customHeight="1" thickBot="1">
      <c r="A25" s="268" t="s">
        <v>57</v>
      </c>
      <c r="B25" s="539" t="str">
        <f t="shared" ref="B25:B26" si="3">IF(G25&gt;5,"☆☆☆☆",IF(AND(G25&gt;=2.39,G25&lt;5),"☆☆☆",IF(AND(G25&gt;=1.39,G25&lt;2.4),"☆☆",IF(AND(G25&gt;0,G25&lt;1.4),"☆",IF(AND(G25&gt;=-1.39,G25&lt;0),"★",IF(AND(G25&gt;=-2.39,G25&lt;-1.4),"★★",IF(AND(G25&gt;=-3.39,G25&lt;-2.4),"★★★")))))))</f>
        <v>★</v>
      </c>
      <c r="C25" s="540"/>
      <c r="D25" s="541"/>
      <c r="E25" s="313">
        <v>6.55</v>
      </c>
      <c r="F25" s="123">
        <v>5.4</v>
      </c>
      <c r="G25" s="293">
        <f t="shared" si="2"/>
        <v>-1.1499999999999995</v>
      </c>
      <c r="H25" s="542"/>
      <c r="I25" s="543"/>
      <c r="J25" s="543"/>
      <c r="K25" s="543"/>
      <c r="L25" s="544"/>
      <c r="M25" s="431"/>
      <c r="N25" s="153"/>
      <c r="O25" s="262" t="s">
        <v>57</v>
      </c>
    </row>
    <row r="26" spans="1:19" ht="83.25" customHeight="1" thickBot="1">
      <c r="A26" s="268" t="s">
        <v>58</v>
      </c>
      <c r="B26" s="539" t="str">
        <f t="shared" si="3"/>
        <v>★</v>
      </c>
      <c r="C26" s="540"/>
      <c r="D26" s="541"/>
      <c r="E26" s="123">
        <v>4.58</v>
      </c>
      <c r="F26" s="123">
        <v>3.53</v>
      </c>
      <c r="G26" s="293">
        <f t="shared" si="2"/>
        <v>-1.0500000000000003</v>
      </c>
      <c r="H26" s="542"/>
      <c r="I26" s="543"/>
      <c r="J26" s="543"/>
      <c r="K26" s="543"/>
      <c r="L26" s="544"/>
      <c r="M26" s="152"/>
      <c r="N26" s="153"/>
      <c r="O26" s="262" t="s">
        <v>58</v>
      </c>
    </row>
    <row r="27" spans="1:19" ht="78.599999999999994" customHeight="1" thickBot="1">
      <c r="A27" s="268" t="s">
        <v>59</v>
      </c>
      <c r="B27" s="539" t="str">
        <f t="shared" ref="B27:B70" si="4">IF(G27&gt;5,"☆☆☆☆",IF(AND(G27&gt;=2.39,G27&lt;5),"☆☆☆",IF(AND(G27&gt;=1.39,G27&lt;2.4),"☆☆",IF(AND(G27&gt;0,G27&lt;1.4),"☆",IF(AND(G27&gt;=-1.39,G27&lt;0),"★",IF(AND(G27&gt;=-2.39,G27&lt;-1.4),"★★",IF(AND(G27&gt;=-3.39,G27&lt;-2.4),"★★★")))))))</f>
        <v>★</v>
      </c>
      <c r="C27" s="540"/>
      <c r="D27" s="541"/>
      <c r="E27" s="366">
        <v>2.82</v>
      </c>
      <c r="F27" s="366">
        <v>2.38</v>
      </c>
      <c r="G27" s="293">
        <f t="shared" si="2"/>
        <v>-0.43999999999999995</v>
      </c>
      <c r="H27" s="542"/>
      <c r="I27" s="543"/>
      <c r="J27" s="543"/>
      <c r="K27" s="543"/>
      <c r="L27" s="544"/>
      <c r="M27" s="152"/>
      <c r="N27" s="153"/>
      <c r="O27" s="262" t="s">
        <v>59</v>
      </c>
    </row>
    <row r="28" spans="1:19" ht="87" customHeight="1" thickBot="1">
      <c r="A28" s="268" t="s">
        <v>60</v>
      </c>
      <c r="B28" s="539" t="str">
        <f t="shared" si="4"/>
        <v>★</v>
      </c>
      <c r="C28" s="540"/>
      <c r="D28" s="541"/>
      <c r="E28" s="123">
        <v>5</v>
      </c>
      <c r="F28" s="123">
        <v>3.96</v>
      </c>
      <c r="G28" s="293">
        <f t="shared" si="2"/>
        <v>-1.04</v>
      </c>
      <c r="H28" s="542"/>
      <c r="I28" s="543"/>
      <c r="J28" s="543"/>
      <c r="K28" s="543"/>
      <c r="L28" s="544"/>
      <c r="M28" s="152"/>
      <c r="N28" s="153"/>
      <c r="O28" s="262" t="s">
        <v>60</v>
      </c>
    </row>
    <row r="29" spans="1:19" ht="81" customHeight="1" thickBot="1">
      <c r="A29" s="268" t="s">
        <v>61</v>
      </c>
      <c r="B29" s="539" t="str">
        <f t="shared" si="4"/>
        <v>★</v>
      </c>
      <c r="C29" s="540"/>
      <c r="D29" s="541"/>
      <c r="E29" s="123">
        <v>4</v>
      </c>
      <c r="F29" s="123">
        <v>3.67</v>
      </c>
      <c r="G29" s="293">
        <f t="shared" si="2"/>
        <v>-0.33000000000000007</v>
      </c>
      <c r="H29" s="542"/>
      <c r="I29" s="543"/>
      <c r="J29" s="543"/>
      <c r="K29" s="543"/>
      <c r="L29" s="544"/>
      <c r="M29" s="152"/>
      <c r="N29" s="153"/>
      <c r="O29" s="262" t="s">
        <v>61</v>
      </c>
    </row>
    <row r="30" spans="1:19" ht="73.5" customHeight="1" thickBot="1">
      <c r="A30" s="268" t="s">
        <v>62</v>
      </c>
      <c r="B30" s="539" t="str">
        <f t="shared" si="4"/>
        <v>★</v>
      </c>
      <c r="C30" s="540"/>
      <c r="D30" s="541"/>
      <c r="E30" s="123">
        <v>5.27</v>
      </c>
      <c r="F30" s="123">
        <v>5.01</v>
      </c>
      <c r="G30" s="293">
        <f t="shared" si="2"/>
        <v>-0.25999999999999979</v>
      </c>
      <c r="H30" s="542"/>
      <c r="I30" s="543"/>
      <c r="J30" s="543"/>
      <c r="K30" s="543"/>
      <c r="L30" s="544"/>
      <c r="M30" s="152"/>
      <c r="N30" s="153"/>
      <c r="O30" s="262" t="s">
        <v>62</v>
      </c>
    </row>
    <row r="31" spans="1:19" ht="75.75" customHeight="1" thickBot="1">
      <c r="A31" s="268" t="s">
        <v>63</v>
      </c>
      <c r="B31" s="539" t="str">
        <f t="shared" si="4"/>
        <v>★</v>
      </c>
      <c r="C31" s="540"/>
      <c r="D31" s="541"/>
      <c r="E31" s="366">
        <v>2.4</v>
      </c>
      <c r="F31" s="366">
        <v>2.21</v>
      </c>
      <c r="G31" s="293">
        <f t="shared" si="2"/>
        <v>-0.18999999999999995</v>
      </c>
      <c r="H31" s="542"/>
      <c r="I31" s="543"/>
      <c r="J31" s="543"/>
      <c r="K31" s="543"/>
      <c r="L31" s="544"/>
      <c r="M31" s="152"/>
      <c r="N31" s="153"/>
      <c r="O31" s="262" t="s">
        <v>63</v>
      </c>
    </row>
    <row r="32" spans="1:19" ht="90" customHeight="1" thickBot="1">
      <c r="A32" s="269" t="s">
        <v>64</v>
      </c>
      <c r="B32" s="539" t="str">
        <f t="shared" ref="B32" si="5">IF(G32&gt;5,"☆☆☆☆",IF(AND(G32&gt;=2.39,G32&lt;5),"☆☆☆",IF(AND(G32&gt;=1.39,G32&lt;2.4),"☆☆",IF(AND(G32&gt;0,G32&lt;1.4),"☆",IF(AND(G32&gt;=-1.39,G32&lt;0),"★",IF(AND(G32&gt;=-2.39,G32&lt;-1.4),"★★",IF(AND(G32&gt;=-3.39,G32&lt;-2.4),"★★★")))))))</f>
        <v>★</v>
      </c>
      <c r="C32" s="540"/>
      <c r="D32" s="541"/>
      <c r="E32" s="313">
        <v>6.46</v>
      </c>
      <c r="F32" s="123">
        <v>5.69</v>
      </c>
      <c r="G32" s="293">
        <f t="shared" si="2"/>
        <v>-0.76999999999999957</v>
      </c>
      <c r="H32" s="542"/>
      <c r="I32" s="543"/>
      <c r="J32" s="543"/>
      <c r="K32" s="543"/>
      <c r="L32" s="544"/>
      <c r="M32" s="152"/>
      <c r="N32" s="153"/>
      <c r="O32" s="262" t="s">
        <v>64</v>
      </c>
    </row>
    <row r="33" spans="1:16" ht="74.400000000000006" customHeight="1" thickBot="1">
      <c r="A33" s="270" t="s">
        <v>65</v>
      </c>
      <c r="B33" s="539" t="str">
        <f t="shared" si="4"/>
        <v>★</v>
      </c>
      <c r="C33" s="540"/>
      <c r="D33" s="541"/>
      <c r="E33" s="313">
        <v>8.4600000000000009</v>
      </c>
      <c r="F33" s="313">
        <v>8.09</v>
      </c>
      <c r="G33" s="293">
        <f t="shared" si="2"/>
        <v>-0.37000000000000099</v>
      </c>
      <c r="H33" s="542"/>
      <c r="I33" s="543"/>
      <c r="J33" s="543"/>
      <c r="K33" s="543"/>
      <c r="L33" s="544"/>
      <c r="M33" s="152"/>
      <c r="N33" s="153"/>
      <c r="O33" s="262" t="s">
        <v>65</v>
      </c>
    </row>
    <row r="34" spans="1:16" ht="81" customHeight="1" thickBot="1">
      <c r="A34" s="203" t="s">
        <v>66</v>
      </c>
      <c r="B34" s="539" t="str">
        <f t="shared" si="4"/>
        <v>★★</v>
      </c>
      <c r="C34" s="540"/>
      <c r="D34" s="541"/>
      <c r="E34" s="313">
        <v>7.74</v>
      </c>
      <c r="F34" s="313">
        <v>6.08</v>
      </c>
      <c r="G34" s="293">
        <f t="shared" si="2"/>
        <v>-1.6600000000000001</v>
      </c>
      <c r="H34" s="556"/>
      <c r="I34" s="557"/>
      <c r="J34" s="557"/>
      <c r="K34" s="557"/>
      <c r="L34" s="558"/>
      <c r="M34" s="441"/>
      <c r="N34" s="442"/>
      <c r="O34" s="262" t="s">
        <v>66</v>
      </c>
    </row>
    <row r="35" spans="1:16" ht="94.5" customHeight="1" thickBot="1">
      <c r="A35" s="269" t="s">
        <v>67</v>
      </c>
      <c r="B35" s="539" t="str">
        <f t="shared" si="4"/>
        <v>★</v>
      </c>
      <c r="C35" s="540"/>
      <c r="D35" s="541"/>
      <c r="E35" s="313">
        <v>6.7</v>
      </c>
      <c r="F35" s="123">
        <v>5.81</v>
      </c>
      <c r="G35" s="293">
        <f t="shared" si="2"/>
        <v>-0.89000000000000057</v>
      </c>
      <c r="H35" s="556"/>
      <c r="I35" s="557"/>
      <c r="J35" s="557"/>
      <c r="K35" s="557"/>
      <c r="L35" s="558"/>
      <c r="M35" s="439"/>
      <c r="N35" s="440"/>
      <c r="O35" s="262" t="s">
        <v>67</v>
      </c>
    </row>
    <row r="36" spans="1:16" ht="92.4" customHeight="1" thickBot="1">
      <c r="A36" s="271" t="s">
        <v>68</v>
      </c>
      <c r="B36" s="539" t="str">
        <f t="shared" si="4"/>
        <v>★</v>
      </c>
      <c r="C36" s="540"/>
      <c r="D36" s="541"/>
      <c r="E36" s="123">
        <v>5.96</v>
      </c>
      <c r="F36" s="123">
        <v>4.71</v>
      </c>
      <c r="G36" s="293">
        <f t="shared" si="2"/>
        <v>-1.25</v>
      </c>
      <c r="H36" s="542" t="s">
        <v>201</v>
      </c>
      <c r="I36" s="543"/>
      <c r="J36" s="543"/>
      <c r="K36" s="543"/>
      <c r="L36" s="544"/>
      <c r="M36" s="323" t="s">
        <v>202</v>
      </c>
      <c r="N36" s="324">
        <v>45100</v>
      </c>
      <c r="O36" s="262" t="s">
        <v>68</v>
      </c>
    </row>
    <row r="37" spans="1:16" ht="87.75" customHeight="1" thickBot="1">
      <c r="A37" s="268" t="s">
        <v>69</v>
      </c>
      <c r="B37" s="539" t="str">
        <f t="shared" si="4"/>
        <v>★★</v>
      </c>
      <c r="C37" s="540"/>
      <c r="D37" s="541"/>
      <c r="E37" s="313">
        <v>6.56</v>
      </c>
      <c r="F37" s="123">
        <v>5.13</v>
      </c>
      <c r="G37" s="293">
        <f t="shared" si="2"/>
        <v>-1.4299999999999997</v>
      </c>
      <c r="H37" s="542"/>
      <c r="I37" s="543"/>
      <c r="J37" s="543"/>
      <c r="K37" s="543"/>
      <c r="L37" s="544"/>
      <c r="M37" s="152"/>
      <c r="N37" s="153"/>
      <c r="O37" s="262" t="s">
        <v>69</v>
      </c>
    </row>
    <row r="38" spans="1:16" ht="75.75" customHeight="1" thickBot="1">
      <c r="A38" s="268" t="s">
        <v>70</v>
      </c>
      <c r="B38" s="539" t="str">
        <f t="shared" ref="B38" si="6">IF(G38&gt;5,"☆☆☆☆",IF(AND(G38&gt;=2.39,G38&lt;5),"☆☆☆",IF(AND(G38&gt;=1.39,G38&lt;2.4),"☆☆",IF(AND(G38&gt;0,G38&lt;1.4),"☆",IF(AND(G38&gt;=-1.39,G38&lt;0),"★",IF(AND(G38&gt;=-2.39,G38&lt;-1.4),"★★",IF(AND(G38&gt;=-3.39,G38&lt;-2.4),"★★★")))))))</f>
        <v>★</v>
      </c>
      <c r="C38" s="540"/>
      <c r="D38" s="541"/>
      <c r="E38" s="313">
        <v>6.07</v>
      </c>
      <c r="F38" s="123">
        <v>5.45</v>
      </c>
      <c r="G38" s="293">
        <f t="shared" si="2"/>
        <v>-0.62000000000000011</v>
      </c>
      <c r="H38" s="542"/>
      <c r="I38" s="543"/>
      <c r="J38" s="543"/>
      <c r="K38" s="543"/>
      <c r="L38" s="544"/>
      <c r="M38" s="152"/>
      <c r="N38" s="153"/>
      <c r="O38" s="262" t="s">
        <v>70</v>
      </c>
    </row>
    <row r="39" spans="1:16" ht="70.2" customHeight="1" thickBot="1">
      <c r="A39" s="268" t="s">
        <v>71</v>
      </c>
      <c r="B39" s="539" t="str">
        <f t="shared" si="4"/>
        <v>★</v>
      </c>
      <c r="C39" s="540"/>
      <c r="D39" s="541"/>
      <c r="E39" s="123">
        <v>5.86</v>
      </c>
      <c r="F39" s="123">
        <v>5.24</v>
      </c>
      <c r="G39" s="293">
        <f t="shared" si="2"/>
        <v>-0.62000000000000011</v>
      </c>
      <c r="H39" s="542"/>
      <c r="I39" s="543"/>
      <c r="J39" s="543"/>
      <c r="K39" s="543"/>
      <c r="L39" s="544"/>
      <c r="M39" s="323"/>
      <c r="N39" s="324"/>
      <c r="O39" s="262" t="s">
        <v>71</v>
      </c>
    </row>
    <row r="40" spans="1:16" ht="78.75" customHeight="1" thickBot="1">
      <c r="A40" s="268" t="s">
        <v>72</v>
      </c>
      <c r="B40" s="539" t="str">
        <f t="shared" si="4"/>
        <v>★</v>
      </c>
      <c r="C40" s="540"/>
      <c r="D40" s="541"/>
      <c r="E40" s="313">
        <v>6.08</v>
      </c>
      <c r="F40" s="123">
        <v>5.84</v>
      </c>
      <c r="G40" s="293">
        <f t="shared" si="2"/>
        <v>-0.24000000000000021</v>
      </c>
      <c r="H40" s="542"/>
      <c r="I40" s="543"/>
      <c r="J40" s="543"/>
      <c r="K40" s="543"/>
      <c r="L40" s="544"/>
      <c r="M40" s="152"/>
      <c r="N40" s="153"/>
      <c r="O40" s="262" t="s">
        <v>72</v>
      </c>
    </row>
    <row r="41" spans="1:16" ht="66" customHeight="1" thickBot="1">
      <c r="A41" s="268" t="s">
        <v>73</v>
      </c>
      <c r="B41" s="539" t="str">
        <f t="shared" si="4"/>
        <v>★</v>
      </c>
      <c r="C41" s="540"/>
      <c r="D41" s="541"/>
      <c r="E41" s="123">
        <v>5.29</v>
      </c>
      <c r="F41" s="123">
        <v>4.29</v>
      </c>
      <c r="G41" s="293">
        <f t="shared" si="2"/>
        <v>-1</v>
      </c>
      <c r="H41" s="542"/>
      <c r="I41" s="543"/>
      <c r="J41" s="543"/>
      <c r="K41" s="543"/>
      <c r="L41" s="544"/>
      <c r="M41" s="152"/>
      <c r="N41" s="153"/>
      <c r="O41" s="262" t="s">
        <v>73</v>
      </c>
    </row>
    <row r="42" spans="1:16" ht="77.25" customHeight="1" thickBot="1">
      <c r="A42" s="268" t="s">
        <v>74</v>
      </c>
      <c r="B42" s="539" t="str">
        <f t="shared" si="4"/>
        <v>★★★</v>
      </c>
      <c r="C42" s="540"/>
      <c r="D42" s="541"/>
      <c r="E42" s="313">
        <v>9.56</v>
      </c>
      <c r="F42" s="313">
        <v>6.3</v>
      </c>
      <c r="G42" s="293">
        <f t="shared" si="2"/>
        <v>-3.2600000000000007</v>
      </c>
      <c r="H42" s="542"/>
      <c r="I42" s="543"/>
      <c r="J42" s="543"/>
      <c r="K42" s="543"/>
      <c r="L42" s="544"/>
      <c r="M42" s="323"/>
      <c r="N42" s="153"/>
      <c r="O42" s="262" t="s">
        <v>74</v>
      </c>
      <c r="P42" s="54" t="s">
        <v>150</v>
      </c>
    </row>
    <row r="43" spans="1:16" ht="77.400000000000006" customHeight="1" thickBot="1">
      <c r="A43" s="268" t="s">
        <v>75</v>
      </c>
      <c r="B43" s="539" t="str">
        <f t="shared" si="4"/>
        <v>★★</v>
      </c>
      <c r="C43" s="540"/>
      <c r="D43" s="541"/>
      <c r="E43" s="123">
        <v>5.68</v>
      </c>
      <c r="F43" s="123">
        <v>3.6</v>
      </c>
      <c r="G43" s="293">
        <f t="shared" si="2"/>
        <v>-2.0799999999999996</v>
      </c>
      <c r="H43" s="542"/>
      <c r="I43" s="543"/>
      <c r="J43" s="543"/>
      <c r="K43" s="543"/>
      <c r="L43" s="544"/>
      <c r="M43" s="152"/>
      <c r="N43" s="153"/>
      <c r="O43" s="262" t="s">
        <v>75</v>
      </c>
    </row>
    <row r="44" spans="1:16" ht="77.25" customHeight="1" thickBot="1">
      <c r="A44" s="272" t="s">
        <v>76</v>
      </c>
      <c r="B44" s="539" t="str">
        <f t="shared" si="4"/>
        <v>★</v>
      </c>
      <c r="C44" s="540"/>
      <c r="D44" s="541"/>
      <c r="E44" s="123">
        <v>5.73</v>
      </c>
      <c r="F44" s="123">
        <v>4.5599999999999996</v>
      </c>
      <c r="G44" s="293">
        <f t="shared" si="2"/>
        <v>-1.1700000000000008</v>
      </c>
      <c r="H44" s="559" t="s">
        <v>205</v>
      </c>
      <c r="I44" s="560"/>
      <c r="J44" s="560"/>
      <c r="K44" s="560"/>
      <c r="L44" s="560"/>
      <c r="M44" s="152" t="s">
        <v>206</v>
      </c>
      <c r="N44" s="468">
        <v>45099</v>
      </c>
      <c r="O44" s="262" t="s">
        <v>76</v>
      </c>
    </row>
    <row r="45" spans="1:16" ht="81.75" customHeight="1" thickBot="1">
      <c r="A45" s="268" t="s">
        <v>77</v>
      </c>
      <c r="B45" s="539" t="str">
        <f t="shared" si="4"/>
        <v>★</v>
      </c>
      <c r="C45" s="540"/>
      <c r="D45" s="541"/>
      <c r="E45" s="123">
        <v>5.6</v>
      </c>
      <c r="F45" s="123">
        <v>4.5999999999999996</v>
      </c>
      <c r="G45" s="293">
        <f t="shared" si="2"/>
        <v>-1</v>
      </c>
      <c r="H45" s="561"/>
      <c r="I45" s="562"/>
      <c r="J45" s="562"/>
      <c r="K45" s="562"/>
      <c r="L45" s="563"/>
      <c r="M45" s="152"/>
      <c r="N45" s="448"/>
      <c r="O45" s="262" t="s">
        <v>77</v>
      </c>
    </row>
    <row r="46" spans="1:16" ht="72.75" customHeight="1" thickBot="1">
      <c r="A46" s="268" t="s">
        <v>78</v>
      </c>
      <c r="B46" s="539" t="str">
        <f t="shared" si="4"/>
        <v>★</v>
      </c>
      <c r="C46" s="540"/>
      <c r="D46" s="541"/>
      <c r="E46" s="313">
        <v>7.82</v>
      </c>
      <c r="F46" s="313">
        <v>6.89</v>
      </c>
      <c r="G46" s="293">
        <f t="shared" si="2"/>
        <v>-0.9300000000000006</v>
      </c>
      <c r="H46" s="542"/>
      <c r="I46" s="543"/>
      <c r="J46" s="543"/>
      <c r="K46" s="543"/>
      <c r="L46" s="544"/>
      <c r="M46" s="152"/>
      <c r="N46" s="153"/>
      <c r="O46" s="262" t="s">
        <v>78</v>
      </c>
    </row>
    <row r="47" spans="1:16" ht="91.2" customHeight="1" thickBot="1">
      <c r="A47" s="268" t="s">
        <v>79</v>
      </c>
      <c r="B47" s="539" t="str">
        <f t="shared" si="4"/>
        <v>☆</v>
      </c>
      <c r="C47" s="540"/>
      <c r="D47" s="541"/>
      <c r="E47" s="123">
        <v>3.81</v>
      </c>
      <c r="F47" s="123">
        <v>4.1399999999999997</v>
      </c>
      <c r="G47" s="293">
        <f t="shared" si="2"/>
        <v>0.32999999999999963</v>
      </c>
      <c r="H47" s="542"/>
      <c r="I47" s="543"/>
      <c r="J47" s="543"/>
      <c r="K47" s="543"/>
      <c r="L47" s="544"/>
      <c r="M47" s="415"/>
      <c r="N47" s="153"/>
      <c r="O47" s="262" t="s">
        <v>79</v>
      </c>
    </row>
    <row r="48" spans="1:16" ht="78.75" customHeight="1" thickBot="1">
      <c r="A48" s="268" t="s">
        <v>80</v>
      </c>
      <c r="B48" s="539" t="str">
        <f t="shared" si="4"/>
        <v>★</v>
      </c>
      <c r="C48" s="540"/>
      <c r="D48" s="541"/>
      <c r="E48" s="123">
        <v>4.6500000000000004</v>
      </c>
      <c r="F48" s="123">
        <v>3.55</v>
      </c>
      <c r="G48" s="293">
        <f t="shared" si="2"/>
        <v>-1.1000000000000005</v>
      </c>
      <c r="H48" s="564"/>
      <c r="I48" s="565"/>
      <c r="J48" s="565"/>
      <c r="K48" s="565"/>
      <c r="L48" s="566"/>
      <c r="M48" s="152"/>
      <c r="N48" s="153"/>
      <c r="O48" s="262" t="s">
        <v>80</v>
      </c>
    </row>
    <row r="49" spans="1:15" ht="74.25" customHeight="1" thickBot="1">
      <c r="A49" s="268" t="s">
        <v>81</v>
      </c>
      <c r="B49" s="539" t="str">
        <f t="shared" si="4"/>
        <v>★</v>
      </c>
      <c r="C49" s="540"/>
      <c r="D49" s="541"/>
      <c r="E49" s="123">
        <v>4.4000000000000004</v>
      </c>
      <c r="F49" s="123">
        <v>3.71</v>
      </c>
      <c r="G49" s="293">
        <f t="shared" si="2"/>
        <v>-0.69000000000000039</v>
      </c>
      <c r="H49" s="542"/>
      <c r="I49" s="543"/>
      <c r="J49" s="543"/>
      <c r="K49" s="543"/>
      <c r="L49" s="544"/>
      <c r="M49" s="152"/>
      <c r="N49" s="153"/>
      <c r="O49" s="262" t="s">
        <v>81</v>
      </c>
    </row>
    <row r="50" spans="1:15" ht="73.2" customHeight="1" thickBot="1">
      <c r="A50" s="268" t="s">
        <v>82</v>
      </c>
      <c r="B50" s="539" t="str">
        <f t="shared" si="4"/>
        <v>★</v>
      </c>
      <c r="C50" s="540"/>
      <c r="D50" s="541"/>
      <c r="E50" s="313">
        <v>6.1</v>
      </c>
      <c r="F50" s="123">
        <v>5.75</v>
      </c>
      <c r="G50" s="293">
        <f t="shared" si="2"/>
        <v>-0.34999999999999964</v>
      </c>
      <c r="H50" s="564"/>
      <c r="I50" s="565"/>
      <c r="J50" s="565"/>
      <c r="K50" s="565"/>
      <c r="L50" s="566"/>
      <c r="M50" s="152"/>
      <c r="N50" s="438"/>
      <c r="O50" s="262" t="s">
        <v>82</v>
      </c>
    </row>
    <row r="51" spans="1:15" ht="73.5" customHeight="1" thickBot="1">
      <c r="A51" s="268" t="s">
        <v>83</v>
      </c>
      <c r="B51" s="539" t="str">
        <f t="shared" si="4"/>
        <v>★</v>
      </c>
      <c r="C51" s="540"/>
      <c r="D51" s="541"/>
      <c r="E51" s="123">
        <v>5.56</v>
      </c>
      <c r="F51" s="123">
        <v>5.29</v>
      </c>
      <c r="G51" s="293">
        <f t="shared" si="2"/>
        <v>-0.26999999999999957</v>
      </c>
      <c r="H51" s="542"/>
      <c r="I51" s="543"/>
      <c r="J51" s="543"/>
      <c r="K51" s="543"/>
      <c r="L51" s="544"/>
      <c r="M51" s="325"/>
      <c r="N51" s="326"/>
      <c r="O51" s="262" t="s">
        <v>83</v>
      </c>
    </row>
    <row r="52" spans="1:15" ht="75" customHeight="1" thickBot="1">
      <c r="A52" s="268" t="s">
        <v>84</v>
      </c>
      <c r="B52" s="539" t="str">
        <f t="shared" si="4"/>
        <v>★</v>
      </c>
      <c r="C52" s="540"/>
      <c r="D52" s="541"/>
      <c r="E52" s="123">
        <v>3.7</v>
      </c>
      <c r="F52" s="123">
        <v>3.33</v>
      </c>
      <c r="G52" s="293">
        <f t="shared" si="2"/>
        <v>-0.37000000000000011</v>
      </c>
      <c r="H52" s="542"/>
      <c r="I52" s="543"/>
      <c r="J52" s="543"/>
      <c r="K52" s="543"/>
      <c r="L52" s="544"/>
      <c r="M52" s="152"/>
      <c r="N52" s="153"/>
      <c r="O52" s="262" t="s">
        <v>84</v>
      </c>
    </row>
    <row r="53" spans="1:15" ht="77.25" customHeight="1" thickBot="1">
      <c r="A53" s="268" t="s">
        <v>85</v>
      </c>
      <c r="B53" s="539" t="str">
        <f t="shared" si="4"/>
        <v>★★</v>
      </c>
      <c r="C53" s="540"/>
      <c r="D53" s="541"/>
      <c r="E53" s="313">
        <v>8.3699999999999992</v>
      </c>
      <c r="F53" s="313">
        <v>6.63</v>
      </c>
      <c r="G53" s="293">
        <f t="shared" si="2"/>
        <v>-1.7399999999999993</v>
      </c>
      <c r="H53" s="542"/>
      <c r="I53" s="543"/>
      <c r="J53" s="543"/>
      <c r="K53" s="543"/>
      <c r="L53" s="544"/>
      <c r="M53" s="152"/>
      <c r="N53" s="153"/>
      <c r="O53" s="262" t="s">
        <v>85</v>
      </c>
    </row>
    <row r="54" spans="1:15" ht="70.8" customHeight="1" thickBot="1">
      <c r="A54" s="268" t="s">
        <v>86</v>
      </c>
      <c r="B54" s="539" t="str">
        <f t="shared" ref="B54" si="7">IF(G54&gt;5,"☆☆☆☆",IF(AND(G54&gt;=2.39,G54&lt;5),"☆☆☆",IF(AND(G54&gt;=1.39,G54&lt;2.4),"☆☆",IF(AND(G54&gt;0,G54&lt;1.4),"☆",IF(AND(G54&gt;=-1.39,G54&lt;0),"★",IF(AND(G54&gt;=-2.39,G54&lt;-1.4),"★★",IF(AND(G54&gt;=-3.39,G54&lt;-2.4),"★★★")))))))</f>
        <v>★</v>
      </c>
      <c r="C54" s="540"/>
      <c r="D54" s="541"/>
      <c r="E54" s="123">
        <v>5.35</v>
      </c>
      <c r="F54" s="123">
        <v>5.17</v>
      </c>
      <c r="G54" s="293">
        <f t="shared" si="2"/>
        <v>-0.17999999999999972</v>
      </c>
      <c r="H54" s="542"/>
      <c r="I54" s="543"/>
      <c r="J54" s="543"/>
      <c r="K54" s="543"/>
      <c r="L54" s="544"/>
      <c r="M54" s="152"/>
      <c r="N54" s="153"/>
      <c r="O54" s="262" t="s">
        <v>86</v>
      </c>
    </row>
    <row r="55" spans="1:15" ht="69" customHeight="1" thickBot="1">
      <c r="A55" s="268" t="s">
        <v>87</v>
      </c>
      <c r="B55" s="539" t="str">
        <f t="shared" si="4"/>
        <v>☆</v>
      </c>
      <c r="C55" s="540"/>
      <c r="D55" s="541"/>
      <c r="E55" s="123">
        <v>4.6900000000000004</v>
      </c>
      <c r="F55" s="123">
        <v>4.78</v>
      </c>
      <c r="G55" s="293">
        <f t="shared" si="2"/>
        <v>8.9999999999999858E-2</v>
      </c>
      <c r="H55" s="542"/>
      <c r="I55" s="543"/>
      <c r="J55" s="543"/>
      <c r="K55" s="543"/>
      <c r="L55" s="544"/>
      <c r="M55" s="152"/>
      <c r="N55" s="153"/>
      <c r="O55" s="262" t="s">
        <v>87</v>
      </c>
    </row>
    <row r="56" spans="1:15" ht="69" customHeight="1" thickBot="1">
      <c r="A56" s="268" t="s">
        <v>88</v>
      </c>
      <c r="B56" s="539" t="str">
        <f t="shared" si="4"/>
        <v>★</v>
      </c>
      <c r="C56" s="540"/>
      <c r="D56" s="541"/>
      <c r="E56" s="123">
        <v>5.0999999999999996</v>
      </c>
      <c r="F56" s="123">
        <v>4.7699999999999996</v>
      </c>
      <c r="G56" s="293">
        <f t="shared" si="2"/>
        <v>-0.33000000000000007</v>
      </c>
      <c r="H56" s="542"/>
      <c r="I56" s="543"/>
      <c r="J56" s="543"/>
      <c r="K56" s="543"/>
      <c r="L56" s="544"/>
      <c r="M56" s="152"/>
      <c r="N56" s="153"/>
      <c r="O56" s="262" t="s">
        <v>88</v>
      </c>
    </row>
    <row r="57" spans="1:15" ht="63.75" customHeight="1" thickBot="1">
      <c r="A57" s="268" t="s">
        <v>89</v>
      </c>
      <c r="B57" s="539" t="str">
        <f t="shared" si="4"/>
        <v>★★</v>
      </c>
      <c r="C57" s="540"/>
      <c r="D57" s="541"/>
      <c r="E57" s="313">
        <v>6.02</v>
      </c>
      <c r="F57" s="123">
        <v>4.33</v>
      </c>
      <c r="G57" s="293">
        <f t="shared" si="2"/>
        <v>-1.6899999999999995</v>
      </c>
      <c r="H57" s="564"/>
      <c r="I57" s="565"/>
      <c r="J57" s="565"/>
      <c r="K57" s="565"/>
      <c r="L57" s="566"/>
      <c r="M57" s="152"/>
      <c r="N57" s="153"/>
      <c r="O57" s="262" t="s">
        <v>89</v>
      </c>
    </row>
    <row r="58" spans="1:15" ht="69.75" customHeight="1" thickBot="1">
      <c r="A58" s="268" t="s">
        <v>90</v>
      </c>
      <c r="B58" s="539" t="str">
        <f t="shared" si="4"/>
        <v>★</v>
      </c>
      <c r="C58" s="540"/>
      <c r="D58" s="541"/>
      <c r="E58" s="123">
        <v>4.3</v>
      </c>
      <c r="F58" s="123">
        <v>4.22</v>
      </c>
      <c r="G58" s="293">
        <f t="shared" si="2"/>
        <v>-8.0000000000000071E-2</v>
      </c>
      <c r="H58" s="542"/>
      <c r="I58" s="543"/>
      <c r="J58" s="543"/>
      <c r="K58" s="543"/>
      <c r="L58" s="544"/>
      <c r="M58" s="152"/>
      <c r="N58" s="153"/>
      <c r="O58" s="262" t="s">
        <v>90</v>
      </c>
    </row>
    <row r="59" spans="1:15" ht="76.2" customHeight="1" thickBot="1">
      <c r="A59" s="268" t="s">
        <v>91</v>
      </c>
      <c r="B59" s="539" t="str">
        <f t="shared" si="4"/>
        <v>★★</v>
      </c>
      <c r="C59" s="540"/>
      <c r="D59" s="541"/>
      <c r="E59" s="313">
        <v>7.32</v>
      </c>
      <c r="F59" s="123">
        <v>5.21</v>
      </c>
      <c r="G59" s="293">
        <f t="shared" si="2"/>
        <v>-2.1100000000000003</v>
      </c>
      <c r="H59" s="542"/>
      <c r="I59" s="543"/>
      <c r="J59" s="543"/>
      <c r="K59" s="543"/>
      <c r="L59" s="544"/>
      <c r="M59" s="325"/>
      <c r="N59" s="326"/>
      <c r="O59" s="262" t="s">
        <v>91</v>
      </c>
    </row>
    <row r="60" spans="1:15" ht="91.95" customHeight="1" thickBot="1">
      <c r="A60" s="268" t="s">
        <v>92</v>
      </c>
      <c r="B60" s="539" t="str">
        <f t="shared" si="4"/>
        <v>★</v>
      </c>
      <c r="C60" s="540"/>
      <c r="D60" s="541"/>
      <c r="E60" s="313">
        <v>7.14</v>
      </c>
      <c r="F60" s="313">
        <v>6.95</v>
      </c>
      <c r="G60" s="293">
        <f t="shared" si="2"/>
        <v>-0.1899999999999995</v>
      </c>
      <c r="H60" s="542"/>
      <c r="I60" s="543"/>
      <c r="J60" s="543"/>
      <c r="K60" s="543"/>
      <c r="L60" s="544"/>
      <c r="M60" s="152"/>
      <c r="N60" s="153"/>
      <c r="O60" s="262" t="s">
        <v>92</v>
      </c>
    </row>
    <row r="61" spans="1:15" ht="81" customHeight="1" thickBot="1">
      <c r="A61" s="268" t="s">
        <v>93</v>
      </c>
      <c r="B61" s="539" t="str">
        <f t="shared" si="4"/>
        <v>★</v>
      </c>
      <c r="C61" s="540"/>
      <c r="D61" s="541"/>
      <c r="E61" s="123">
        <v>3</v>
      </c>
      <c r="F61" s="366">
        <v>2.35</v>
      </c>
      <c r="G61" s="293">
        <f t="shared" si="2"/>
        <v>-0.64999999999999991</v>
      </c>
      <c r="H61" s="542"/>
      <c r="I61" s="543"/>
      <c r="J61" s="543"/>
      <c r="K61" s="543"/>
      <c r="L61" s="544"/>
      <c r="M61" s="152"/>
      <c r="N61" s="153"/>
      <c r="O61" s="262" t="s">
        <v>93</v>
      </c>
    </row>
    <row r="62" spans="1:15" ht="75.599999999999994" customHeight="1" thickBot="1">
      <c r="A62" s="268" t="s">
        <v>94</v>
      </c>
      <c r="B62" s="539" t="str">
        <f t="shared" si="4"/>
        <v>★</v>
      </c>
      <c r="C62" s="540"/>
      <c r="D62" s="541"/>
      <c r="E62" s="313">
        <v>7.01</v>
      </c>
      <c r="F62" s="313">
        <v>6.84</v>
      </c>
      <c r="G62" s="293">
        <f t="shared" si="2"/>
        <v>-0.16999999999999993</v>
      </c>
      <c r="H62" s="542"/>
      <c r="I62" s="543"/>
      <c r="J62" s="543"/>
      <c r="K62" s="543"/>
      <c r="L62" s="544"/>
      <c r="M62" s="443"/>
      <c r="N62" s="153"/>
      <c r="O62" s="262" t="s">
        <v>94</v>
      </c>
    </row>
    <row r="63" spans="1:15" ht="87" customHeight="1" thickBot="1">
      <c r="A63" s="268" t="s">
        <v>95</v>
      </c>
      <c r="B63" s="539" t="str">
        <f t="shared" si="4"/>
        <v>★</v>
      </c>
      <c r="C63" s="540"/>
      <c r="D63" s="541"/>
      <c r="E63" s="366">
        <v>2.4300000000000002</v>
      </c>
      <c r="F63" s="366">
        <v>2.2200000000000002</v>
      </c>
      <c r="G63" s="293">
        <f t="shared" si="2"/>
        <v>-0.20999999999999996</v>
      </c>
      <c r="H63" s="542"/>
      <c r="I63" s="543"/>
      <c r="J63" s="543"/>
      <c r="K63" s="543"/>
      <c r="L63" s="544"/>
      <c r="M63" s="354"/>
      <c r="N63" s="153"/>
      <c r="O63" s="262" t="s">
        <v>95</v>
      </c>
    </row>
    <row r="64" spans="1:15" ht="73.2" customHeight="1" thickBot="1">
      <c r="A64" s="268" t="s">
        <v>96</v>
      </c>
      <c r="B64" s="539" t="str">
        <f t="shared" si="4"/>
        <v>☆</v>
      </c>
      <c r="C64" s="540"/>
      <c r="D64" s="541"/>
      <c r="E64" s="366">
        <v>2.11</v>
      </c>
      <c r="F64" s="366">
        <v>2.59</v>
      </c>
      <c r="G64" s="293">
        <f t="shared" si="2"/>
        <v>0.48</v>
      </c>
      <c r="H64" s="610"/>
      <c r="I64" s="611"/>
      <c r="J64" s="611"/>
      <c r="K64" s="611"/>
      <c r="L64" s="612"/>
      <c r="M64" s="152"/>
      <c r="N64" s="153"/>
      <c r="O64" s="262" t="s">
        <v>96</v>
      </c>
    </row>
    <row r="65" spans="1:18" ht="80.25" customHeight="1" thickBot="1">
      <c r="A65" s="268" t="s">
        <v>97</v>
      </c>
      <c r="B65" s="539" t="str">
        <f t="shared" si="4"/>
        <v>★★</v>
      </c>
      <c r="C65" s="540"/>
      <c r="D65" s="541"/>
      <c r="E65" s="313">
        <v>9.34</v>
      </c>
      <c r="F65" s="313">
        <v>7.76</v>
      </c>
      <c r="G65" s="293">
        <f t="shared" si="2"/>
        <v>-1.58</v>
      </c>
      <c r="H65" s="564"/>
      <c r="I65" s="565"/>
      <c r="J65" s="565"/>
      <c r="K65" s="565"/>
      <c r="L65" s="566"/>
      <c r="M65" s="424"/>
      <c r="N65" s="153"/>
      <c r="O65" s="262" t="s">
        <v>97</v>
      </c>
    </row>
    <row r="66" spans="1:18" ht="88.5" customHeight="1" thickBot="1">
      <c r="A66" s="268" t="s">
        <v>98</v>
      </c>
      <c r="B66" s="539" t="str">
        <f t="shared" si="4"/>
        <v>★</v>
      </c>
      <c r="C66" s="540"/>
      <c r="D66" s="541"/>
      <c r="E66" s="313">
        <v>9.94</v>
      </c>
      <c r="F66" s="313">
        <v>9.17</v>
      </c>
      <c r="G66" s="293">
        <f t="shared" si="2"/>
        <v>-0.76999999999999957</v>
      </c>
      <c r="H66" s="564"/>
      <c r="I66" s="565"/>
      <c r="J66" s="565"/>
      <c r="K66" s="565"/>
      <c r="L66" s="566"/>
      <c r="M66" s="152"/>
      <c r="N66" s="153"/>
      <c r="O66" s="262" t="s">
        <v>98</v>
      </c>
    </row>
    <row r="67" spans="1:18" ht="78.75" customHeight="1" thickBot="1">
      <c r="A67" s="268" t="s">
        <v>99</v>
      </c>
      <c r="B67" s="539" t="str">
        <f t="shared" si="4"/>
        <v>☆</v>
      </c>
      <c r="C67" s="540"/>
      <c r="D67" s="541"/>
      <c r="E67" s="313">
        <v>6.5</v>
      </c>
      <c r="F67" s="313">
        <v>6.89</v>
      </c>
      <c r="G67" s="293">
        <f t="shared" si="2"/>
        <v>0.38999999999999968</v>
      </c>
      <c r="H67" s="542"/>
      <c r="I67" s="543"/>
      <c r="J67" s="543"/>
      <c r="K67" s="543"/>
      <c r="L67" s="544"/>
      <c r="M67" s="152"/>
      <c r="N67" s="153"/>
      <c r="O67" s="262" t="s">
        <v>99</v>
      </c>
    </row>
    <row r="68" spans="1:18" ht="63" customHeight="1" thickBot="1">
      <c r="A68" s="271" t="s">
        <v>100</v>
      </c>
      <c r="B68" s="539" t="str">
        <f>IF(G68&gt;5,"☆☆☆☆",IF(AND(G68&gt;=2.39,G68&lt;5),"☆☆☆",IF(AND(G68&gt;=1.39,G68&lt;2.4),"☆☆",IF(AND(G68&gt;0,G68&lt;1.4),"☆",IF(AND(G68&gt;=-1.39,G68&lt;0),"★",IF(AND(G68&gt;=-2.39,G68&lt;-1.39),"★★",IF(AND(G68&gt;=-3.39,G68&lt;-2.4),"★★★")))))))</f>
        <v>★</v>
      </c>
      <c r="C68" s="540"/>
      <c r="D68" s="541"/>
      <c r="E68" s="123">
        <v>4.9800000000000004</v>
      </c>
      <c r="F68" s="123">
        <v>3.83</v>
      </c>
      <c r="G68" s="293">
        <f t="shared" si="2"/>
        <v>-1.1500000000000004</v>
      </c>
      <c r="H68" s="542"/>
      <c r="I68" s="543"/>
      <c r="J68" s="543"/>
      <c r="K68" s="543"/>
      <c r="L68" s="544"/>
      <c r="M68" s="325"/>
      <c r="N68" s="153"/>
      <c r="O68" s="262" t="s">
        <v>100</v>
      </c>
    </row>
    <row r="69" spans="1:18" ht="72.75" customHeight="1" thickBot="1">
      <c r="A69" s="269" t="s">
        <v>101</v>
      </c>
      <c r="B69" s="539" t="str">
        <f t="shared" ref="B69" si="8">IF(G69&gt;5,"☆☆☆☆",IF(AND(G69&gt;=2.39,G69&lt;5),"☆☆☆",IF(AND(G69&gt;=1.39,G69&lt;2.4),"☆☆",IF(AND(G69&gt;0,G69&lt;1.4),"☆",IF(AND(G69&gt;=-1.39,G69&lt;0),"★",IF(AND(G69&gt;=-2.39,G69&lt;-1.4),"★★",IF(AND(G69&gt;=-3.39,G69&lt;-2.4),"★★★")))))))</f>
        <v>★</v>
      </c>
      <c r="C69" s="540"/>
      <c r="D69" s="541"/>
      <c r="E69" s="449">
        <v>2.94</v>
      </c>
      <c r="F69" s="449">
        <v>2.58</v>
      </c>
      <c r="G69" s="293">
        <f t="shared" si="2"/>
        <v>-0.35999999999999988</v>
      </c>
      <c r="H69" s="564"/>
      <c r="I69" s="565"/>
      <c r="J69" s="565"/>
      <c r="K69" s="565"/>
      <c r="L69" s="566"/>
      <c r="M69" s="152"/>
      <c r="N69" s="153"/>
      <c r="O69" s="262" t="s">
        <v>101</v>
      </c>
    </row>
    <row r="70" spans="1:18" ht="58.5" customHeight="1" thickBot="1">
      <c r="A70" s="204" t="s">
        <v>102</v>
      </c>
      <c r="B70" s="597" t="str">
        <f t="shared" si="4"/>
        <v>★</v>
      </c>
      <c r="C70" s="598"/>
      <c r="D70" s="599"/>
      <c r="E70" s="123">
        <v>5.79</v>
      </c>
      <c r="F70" s="123">
        <v>4.9800000000000004</v>
      </c>
      <c r="G70" s="413">
        <f t="shared" si="2"/>
        <v>-0.80999999999999961</v>
      </c>
      <c r="H70" s="542"/>
      <c r="I70" s="543"/>
      <c r="J70" s="543"/>
      <c r="K70" s="543"/>
      <c r="L70" s="544"/>
      <c r="M70" s="205"/>
      <c r="N70" s="153"/>
      <c r="O70" s="262"/>
    </row>
    <row r="71" spans="1:18" ht="42.75" customHeight="1" thickBot="1">
      <c r="A71" s="206"/>
      <c r="B71" s="206"/>
      <c r="C71" s="206"/>
      <c r="D71" s="206"/>
      <c r="E71" s="600"/>
      <c r="F71" s="600"/>
      <c r="G71" s="600"/>
      <c r="H71" s="600"/>
      <c r="I71" s="600"/>
      <c r="J71" s="600"/>
      <c r="K71" s="600"/>
      <c r="L71" s="600"/>
      <c r="M71" s="55">
        <f>COUNTIF(E24:E69,"&gt;=10")</f>
        <v>0</v>
      </c>
      <c r="N71" s="55">
        <f>COUNTIF(F24:F69,"&gt;=10")</f>
        <v>0</v>
      </c>
      <c r="O71" s="55" t="s">
        <v>28</v>
      </c>
    </row>
    <row r="72" spans="1:18" ht="36.75" customHeight="1" thickBot="1">
      <c r="A72" s="68" t="s">
        <v>21</v>
      </c>
      <c r="B72" s="69"/>
      <c r="C72" s="115"/>
      <c r="D72" s="115"/>
      <c r="E72" s="601" t="s">
        <v>20</v>
      </c>
      <c r="F72" s="601"/>
      <c r="G72" s="601"/>
      <c r="H72" s="602" t="s">
        <v>185</v>
      </c>
      <c r="I72" s="603"/>
      <c r="J72" s="69"/>
      <c r="K72" s="70"/>
      <c r="L72" s="70"/>
      <c r="M72" s="71"/>
      <c r="N72" s="72"/>
    </row>
    <row r="73" spans="1:18" ht="36.75" customHeight="1" thickBot="1">
      <c r="A73" s="73"/>
      <c r="B73" s="207"/>
      <c r="C73" s="606" t="s">
        <v>178</v>
      </c>
      <c r="D73" s="607"/>
      <c r="E73" s="607"/>
      <c r="F73" s="608"/>
      <c r="G73" s="74">
        <f>+F70</f>
        <v>4.9800000000000004</v>
      </c>
      <c r="H73" s="75" t="s">
        <v>103</v>
      </c>
      <c r="I73" s="604">
        <f>+G70</f>
        <v>-0.80999999999999961</v>
      </c>
      <c r="J73" s="605"/>
      <c r="K73" s="208"/>
      <c r="L73" s="208"/>
      <c r="M73" s="209"/>
      <c r="N73" s="76"/>
    </row>
    <row r="74" spans="1:18" ht="36.75" customHeight="1" thickBot="1">
      <c r="A74" s="73"/>
      <c r="B74" s="207"/>
      <c r="C74" s="567" t="s">
        <v>104</v>
      </c>
      <c r="D74" s="568"/>
      <c r="E74" s="568"/>
      <c r="F74" s="569"/>
      <c r="G74" s="77">
        <f>+F35</f>
        <v>5.81</v>
      </c>
      <c r="H74" s="78" t="s">
        <v>103</v>
      </c>
      <c r="I74" s="570">
        <f>+G35</f>
        <v>-0.89000000000000057</v>
      </c>
      <c r="J74" s="571"/>
      <c r="K74" s="208"/>
      <c r="L74" s="208"/>
      <c r="M74" s="209"/>
      <c r="N74" s="76"/>
      <c r="R74" s="246" t="s">
        <v>21</v>
      </c>
    </row>
    <row r="75" spans="1:18" ht="36.75" customHeight="1" thickBot="1">
      <c r="A75" s="73"/>
      <c r="B75" s="207"/>
      <c r="C75" s="572" t="s">
        <v>105</v>
      </c>
      <c r="D75" s="573"/>
      <c r="E75" s="573"/>
      <c r="F75" s="79" t="str">
        <f>VLOOKUP(G75,F:P,10,0)</f>
        <v>大分県</v>
      </c>
      <c r="G75" s="80">
        <f>MAX(F23:F70)</f>
        <v>9.17</v>
      </c>
      <c r="H75" s="574" t="s">
        <v>106</v>
      </c>
      <c r="I75" s="575"/>
      <c r="J75" s="575"/>
      <c r="K75" s="81">
        <f>+N71</f>
        <v>0</v>
      </c>
      <c r="L75" s="82" t="s">
        <v>107</v>
      </c>
      <c r="M75" s="83">
        <f>N71-M71</f>
        <v>0</v>
      </c>
      <c r="N75" s="76"/>
      <c r="R75" s="247"/>
    </row>
    <row r="76" spans="1:18" ht="36.75" customHeight="1" thickBot="1">
      <c r="A76" s="84"/>
      <c r="B76" s="85"/>
      <c r="C76" s="85"/>
      <c r="D76" s="85"/>
      <c r="E76" s="85"/>
      <c r="F76" s="85"/>
      <c r="G76" s="85"/>
      <c r="H76" s="85"/>
      <c r="I76" s="85"/>
      <c r="J76" s="85"/>
      <c r="K76" s="86"/>
      <c r="L76" s="86"/>
      <c r="M76" s="87"/>
      <c r="N76" s="88"/>
      <c r="R76" s="247"/>
    </row>
    <row r="77" spans="1:18" ht="30.75" customHeight="1">
      <c r="A77" s="111"/>
      <c r="B77" s="111"/>
      <c r="C77" s="111"/>
      <c r="D77" s="111"/>
      <c r="E77" s="111"/>
      <c r="F77" s="111"/>
      <c r="G77" s="111"/>
      <c r="H77" s="111"/>
      <c r="I77" s="111"/>
      <c r="J77" s="111"/>
      <c r="K77" s="210"/>
      <c r="L77" s="210"/>
      <c r="M77" s="211"/>
      <c r="N77" s="212"/>
      <c r="R77" s="248"/>
    </row>
    <row r="78" spans="1:18" ht="30.75" customHeight="1" thickBot="1">
      <c r="A78" s="213"/>
      <c r="B78" s="213"/>
      <c r="C78" s="213"/>
      <c r="D78" s="213"/>
      <c r="E78" s="213"/>
      <c r="F78" s="213"/>
      <c r="G78" s="213"/>
      <c r="H78" s="213"/>
      <c r="I78" s="213"/>
      <c r="J78" s="213"/>
      <c r="K78" s="214"/>
      <c r="L78" s="214"/>
      <c r="M78" s="215"/>
      <c r="N78" s="213"/>
    </row>
    <row r="79" spans="1:18" ht="24.75" customHeight="1" thickTop="1">
      <c r="A79" s="576">
        <v>2</v>
      </c>
      <c r="B79" s="579" t="s">
        <v>182</v>
      </c>
      <c r="C79" s="580"/>
      <c r="D79" s="580"/>
      <c r="E79" s="580"/>
      <c r="F79" s="581"/>
      <c r="G79" s="588" t="s">
        <v>183</v>
      </c>
      <c r="H79" s="589"/>
      <c r="I79" s="589"/>
      <c r="J79" s="589"/>
      <c r="K79" s="589"/>
      <c r="L79" s="589"/>
      <c r="M79" s="589"/>
      <c r="N79" s="590"/>
    </row>
    <row r="80" spans="1:18" ht="24.75" customHeight="1">
      <c r="A80" s="577"/>
      <c r="B80" s="582"/>
      <c r="C80" s="583"/>
      <c r="D80" s="583"/>
      <c r="E80" s="583"/>
      <c r="F80" s="584"/>
      <c r="G80" s="591"/>
      <c r="H80" s="592"/>
      <c r="I80" s="592"/>
      <c r="J80" s="592"/>
      <c r="K80" s="592"/>
      <c r="L80" s="592"/>
      <c r="M80" s="592"/>
      <c r="N80" s="593"/>
      <c r="O80" s="216" t="s">
        <v>28</v>
      </c>
      <c r="P80" s="216"/>
    </row>
    <row r="81" spans="1:16" ht="24.75" customHeight="1">
      <c r="A81" s="577"/>
      <c r="B81" s="582"/>
      <c r="C81" s="583"/>
      <c r="D81" s="583"/>
      <c r="E81" s="583"/>
      <c r="F81" s="584"/>
      <c r="G81" s="591"/>
      <c r="H81" s="592"/>
      <c r="I81" s="592"/>
      <c r="J81" s="592"/>
      <c r="K81" s="592"/>
      <c r="L81" s="592"/>
      <c r="M81" s="592"/>
      <c r="N81" s="593"/>
      <c r="O81" s="216" t="s">
        <v>21</v>
      </c>
      <c r="P81" s="216" t="s">
        <v>108</v>
      </c>
    </row>
    <row r="82" spans="1:16" ht="24.75" customHeight="1">
      <c r="A82" s="577"/>
      <c r="B82" s="582"/>
      <c r="C82" s="583"/>
      <c r="D82" s="583"/>
      <c r="E82" s="583"/>
      <c r="F82" s="584"/>
      <c r="G82" s="591"/>
      <c r="H82" s="592"/>
      <c r="I82" s="592"/>
      <c r="J82" s="592"/>
      <c r="K82" s="592"/>
      <c r="L82" s="592"/>
      <c r="M82" s="592"/>
      <c r="N82" s="593"/>
      <c r="O82" s="217"/>
      <c r="P82" s="216"/>
    </row>
    <row r="83" spans="1:16" ht="46.2" customHeight="1" thickBot="1">
      <c r="A83" s="578"/>
      <c r="B83" s="585"/>
      <c r="C83" s="586"/>
      <c r="D83" s="586"/>
      <c r="E83" s="586"/>
      <c r="F83" s="587"/>
      <c r="G83" s="594"/>
      <c r="H83" s="595"/>
      <c r="I83" s="595"/>
      <c r="J83" s="595"/>
      <c r="K83" s="595"/>
      <c r="L83" s="595"/>
      <c r="M83" s="595"/>
      <c r="N83" s="59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7"/>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8D9F-A3DE-4EF8-8F5C-75C603764D33}">
  <dimension ref="A1:R31"/>
  <sheetViews>
    <sheetView view="pageBreakPreview" zoomScale="95" zoomScaleNormal="75" zoomScaleSheetLayoutView="95" workbookViewId="0">
      <selection activeCell="T21" sqref="T21"/>
    </sheetView>
  </sheetViews>
  <sheetFormatPr defaultColWidth="9" defaultRowHeight="13.2"/>
  <cols>
    <col min="1" max="1" width="4.88671875" style="464" customWidth="1"/>
    <col min="2" max="10" width="9" style="464"/>
    <col min="11" max="11" width="17.21875" style="464" customWidth="1"/>
    <col min="12" max="12" width="22.88671875" style="464" customWidth="1"/>
    <col min="13" max="13" width="4.21875" style="464" customWidth="1"/>
    <col min="14" max="14" width="3.44140625" style="464" customWidth="1"/>
    <col min="15" max="16384" width="9" style="464"/>
  </cols>
  <sheetData>
    <row r="1" spans="1:18" ht="23.4">
      <c r="A1" s="631"/>
      <c r="B1" s="631"/>
      <c r="C1" s="631"/>
      <c r="D1" s="631"/>
      <c r="E1" s="631"/>
      <c r="F1" s="631"/>
      <c r="G1" s="631"/>
      <c r="H1" s="631"/>
      <c r="I1" s="631"/>
      <c r="J1" s="632"/>
      <c r="K1" s="632"/>
      <c r="L1" s="632"/>
      <c r="M1" s="632"/>
    </row>
    <row r="2" spans="1:18" ht="17.399999999999999">
      <c r="A2" s="633" t="s">
        <v>388</v>
      </c>
      <c r="B2" s="633"/>
      <c r="C2" s="633"/>
      <c r="D2" s="633"/>
      <c r="E2" s="633"/>
      <c r="F2" s="633"/>
      <c r="G2" s="633"/>
      <c r="H2" s="633"/>
      <c r="I2" s="633"/>
      <c r="J2" s="634"/>
      <c r="K2" s="634"/>
      <c r="L2" s="634"/>
      <c r="M2" s="634"/>
      <c r="N2" s="492"/>
      <c r="P2" s="465"/>
    </row>
    <row r="3" spans="1:18" ht="33.75" customHeight="1">
      <c r="A3" s="635" t="s">
        <v>389</v>
      </c>
      <c r="B3" s="635"/>
      <c r="C3" s="635"/>
      <c r="D3" s="635"/>
      <c r="E3" s="635"/>
      <c r="F3" s="635"/>
      <c r="G3" s="635"/>
      <c r="H3" s="635"/>
      <c r="I3" s="635"/>
      <c r="J3" s="636"/>
      <c r="K3" s="636"/>
      <c r="L3" s="636"/>
      <c r="M3" s="636"/>
      <c r="N3" s="637"/>
      <c r="O3" s="466"/>
      <c r="P3" s="1"/>
    </row>
    <row r="4" spans="1:18" ht="16.2">
      <c r="A4" s="638" t="s">
        <v>390</v>
      </c>
      <c r="B4" s="638"/>
      <c r="C4" s="638"/>
      <c r="D4" s="638"/>
      <c r="E4" s="638"/>
      <c r="F4" s="638"/>
      <c r="G4" s="638"/>
      <c r="H4" s="638"/>
      <c r="I4" s="638"/>
      <c r="J4" s="634"/>
      <c r="K4" s="634"/>
      <c r="L4" s="634"/>
      <c r="M4" s="634"/>
      <c r="N4" s="637"/>
      <c r="P4" s="1"/>
    </row>
    <row r="5" spans="1:18" ht="16.2">
      <c r="A5" s="493"/>
      <c r="B5" s="494"/>
      <c r="C5" s="494"/>
      <c r="D5" s="494"/>
      <c r="E5" s="494"/>
      <c r="F5" s="494"/>
      <c r="G5" s="494"/>
      <c r="H5" s="494"/>
      <c r="I5" s="494"/>
      <c r="J5" s="494"/>
      <c r="K5" s="494"/>
      <c r="L5" s="494"/>
      <c r="M5" s="494"/>
      <c r="N5" s="637"/>
      <c r="P5" s="1"/>
    </row>
    <row r="6" spans="1:18" ht="18" customHeight="1">
      <c r="A6" s="493"/>
      <c r="B6" s="494"/>
      <c r="C6" s="494"/>
      <c r="D6" s="494"/>
      <c r="E6" s="494"/>
      <c r="F6" s="494"/>
      <c r="G6" s="494"/>
      <c r="H6" s="639" t="s">
        <v>396</v>
      </c>
      <c r="I6" s="640"/>
      <c r="J6" s="640"/>
      <c r="K6" s="640"/>
      <c r="L6" s="640"/>
      <c r="M6" s="494"/>
      <c r="N6" s="637"/>
      <c r="O6" s="466"/>
      <c r="P6" s="1"/>
      <c r="Q6" s="1"/>
    </row>
    <row r="7" spans="1:18" ht="16.2">
      <c r="A7" s="493"/>
      <c r="B7" s="494"/>
      <c r="C7" s="494"/>
      <c r="D7" s="494"/>
      <c r="E7" s="494"/>
      <c r="F7" s="494"/>
      <c r="G7" s="494"/>
      <c r="H7" s="640"/>
      <c r="I7" s="640"/>
      <c r="J7" s="640"/>
      <c r="K7" s="640"/>
      <c r="L7" s="640"/>
      <c r="M7" s="494"/>
      <c r="N7" s="637"/>
      <c r="O7" s="464" t="s">
        <v>21</v>
      </c>
      <c r="P7" s="1"/>
      <c r="Q7" s="1"/>
    </row>
    <row r="8" spans="1:18" ht="16.2">
      <c r="A8" s="494"/>
      <c r="B8" s="494"/>
      <c r="C8" s="510"/>
      <c r="D8" s="510"/>
      <c r="E8" s="510"/>
      <c r="F8" s="494"/>
      <c r="G8" s="494"/>
      <c r="H8" s="640"/>
      <c r="I8" s="640"/>
      <c r="J8" s="640"/>
      <c r="K8" s="640"/>
      <c r="L8" s="640"/>
      <c r="M8" s="494"/>
      <c r="P8" s="1"/>
      <c r="Q8" s="1"/>
    </row>
    <row r="9" spans="1:18" ht="16.2">
      <c r="A9" s="494"/>
      <c r="B9" s="510"/>
      <c r="C9" s="510"/>
      <c r="D9" s="510"/>
      <c r="E9" s="510"/>
      <c r="F9" s="494"/>
      <c r="G9" s="494"/>
      <c r="H9" s="640"/>
      <c r="I9" s="640"/>
      <c r="J9" s="640"/>
      <c r="K9" s="640"/>
      <c r="L9" s="640"/>
      <c r="M9" s="494"/>
      <c r="P9" s="1"/>
      <c r="Q9" s="1"/>
    </row>
    <row r="10" spans="1:18" ht="16.2">
      <c r="A10" s="494"/>
      <c r="B10" s="510"/>
      <c r="C10" s="510"/>
      <c r="D10" s="510"/>
      <c r="E10" s="510"/>
      <c r="F10" s="494"/>
      <c r="G10" s="494"/>
      <c r="H10" s="640"/>
      <c r="I10" s="640"/>
      <c r="J10" s="640"/>
      <c r="K10" s="640"/>
      <c r="L10" s="640"/>
      <c r="M10" s="494"/>
      <c r="P10" s="495"/>
      <c r="Q10" s="1"/>
      <c r="R10" s="496"/>
    </row>
    <row r="11" spans="1:18" ht="16.2">
      <c r="A11" s="494"/>
      <c r="B11" s="510"/>
      <c r="C11" s="510"/>
      <c r="D11" s="510"/>
      <c r="E11" s="510"/>
      <c r="F11" s="497"/>
      <c r="G11" s="497"/>
      <c r="H11" s="640"/>
      <c r="I11" s="640"/>
      <c r="J11" s="640"/>
      <c r="K11" s="640"/>
      <c r="L11" s="640"/>
      <c r="M11" s="494"/>
      <c r="P11" s="1"/>
      <c r="Q11" s="1"/>
    </row>
    <row r="12" spans="1:18" ht="16.2">
      <c r="A12" s="494"/>
      <c r="B12" s="510"/>
      <c r="C12" s="510"/>
      <c r="D12" s="510"/>
      <c r="E12" s="510"/>
      <c r="F12" s="498"/>
      <c r="G12" s="498"/>
      <c r="H12" s="640"/>
      <c r="I12" s="640"/>
      <c r="J12" s="640"/>
      <c r="K12" s="640"/>
      <c r="L12" s="640"/>
      <c r="M12" s="494"/>
      <c r="P12" s="1"/>
      <c r="Q12" s="1"/>
    </row>
    <row r="13" spans="1:18" ht="16.2">
      <c r="A13" s="494"/>
      <c r="B13" s="90"/>
      <c r="C13" s="90"/>
      <c r="D13" s="90"/>
      <c r="E13" s="90"/>
      <c r="F13" s="498"/>
      <c r="G13" s="498"/>
      <c r="H13" s="640"/>
      <c r="I13" s="640"/>
      <c r="J13" s="640"/>
      <c r="K13" s="640"/>
      <c r="L13" s="640"/>
      <c r="M13" s="494"/>
      <c r="P13" s="499" t="s">
        <v>21</v>
      </c>
      <c r="Q13" s="1"/>
    </row>
    <row r="14" spans="1:18" ht="64.2" customHeight="1">
      <c r="A14" s="494"/>
      <c r="B14" s="90"/>
      <c r="C14" s="90"/>
      <c r="D14" s="90"/>
      <c r="E14" s="90"/>
      <c r="F14" s="497"/>
      <c r="G14" s="497"/>
      <c r="H14" s="640"/>
      <c r="I14" s="640"/>
      <c r="J14" s="640"/>
      <c r="K14" s="640"/>
      <c r="L14" s="640"/>
      <c r="M14" s="494"/>
      <c r="P14" s="305"/>
      <c r="Q14" s="1"/>
    </row>
    <row r="15" spans="1:18" ht="16.2">
      <c r="A15" s="494"/>
      <c r="B15" s="494"/>
      <c r="C15" s="494"/>
      <c r="D15" s="494"/>
      <c r="E15" s="494"/>
      <c r="F15" s="494"/>
      <c r="G15" s="494"/>
      <c r="H15" s="494" t="s">
        <v>21</v>
      </c>
      <c r="I15" s="494"/>
      <c r="J15" s="494"/>
      <c r="K15" s="494"/>
      <c r="L15" s="494"/>
      <c r="M15" s="494"/>
      <c r="P15" s="499" t="s">
        <v>21</v>
      </c>
      <c r="Q15" s="1"/>
    </row>
    <row r="16" spans="1:18" ht="21.6" customHeight="1">
      <c r="A16" s="500"/>
      <c r="B16" s="501" t="s">
        <v>391</v>
      </c>
      <c r="C16" s="502"/>
      <c r="D16" s="502"/>
      <c r="E16" s="502"/>
      <c r="F16" s="502"/>
      <c r="G16" s="502"/>
      <c r="H16" s="502"/>
      <c r="I16" s="502"/>
      <c r="J16" s="502"/>
      <c r="K16" s="502"/>
      <c r="L16" s="502"/>
      <c r="M16" s="502"/>
      <c r="P16" s="1"/>
      <c r="Q16" s="1"/>
    </row>
    <row r="17" spans="1:17" ht="16.8" thickBot="1">
      <c r="A17" s="500"/>
      <c r="B17" s="501"/>
      <c r="C17" s="502"/>
      <c r="D17" s="502"/>
      <c r="E17" s="502"/>
      <c r="F17" s="502"/>
      <c r="G17" s="502"/>
      <c r="H17" s="502"/>
      <c r="I17" s="502"/>
      <c r="J17" s="502"/>
      <c r="K17" s="502"/>
      <c r="L17" s="502"/>
      <c r="M17" s="502"/>
      <c r="P17" s="1"/>
      <c r="Q17" s="1"/>
    </row>
    <row r="18" spans="1:17" ht="25.2" customHeight="1" thickTop="1">
      <c r="A18" s="502"/>
      <c r="B18" s="613" t="s">
        <v>392</v>
      </c>
      <c r="C18" s="614"/>
      <c r="D18" s="614"/>
      <c r="E18" s="614"/>
      <c r="F18" s="614"/>
      <c r="G18" s="614"/>
      <c r="H18" s="614"/>
      <c r="I18" s="614"/>
      <c r="J18" s="614"/>
      <c r="K18" s="614"/>
      <c r="L18" s="615"/>
      <c r="M18" s="502"/>
      <c r="P18" s="1"/>
      <c r="Q18" s="1"/>
    </row>
    <row r="19" spans="1:17" ht="16.5" customHeight="1">
      <c r="A19" s="502"/>
      <c r="B19" s="616" t="s">
        <v>393</v>
      </c>
      <c r="C19" s="617"/>
      <c r="D19" s="617"/>
      <c r="E19" s="617"/>
      <c r="F19" s="617"/>
      <c r="G19" s="617"/>
      <c r="H19" s="617"/>
      <c r="I19" s="617"/>
      <c r="J19" s="617"/>
      <c r="K19" s="617"/>
      <c r="L19" s="618"/>
      <c r="M19" s="502"/>
      <c r="P19" s="1"/>
      <c r="Q19" s="1"/>
    </row>
    <row r="20" spans="1:17" ht="19.5" customHeight="1">
      <c r="A20" s="502"/>
      <c r="B20" s="619" t="s">
        <v>394</v>
      </c>
      <c r="C20" s="620"/>
      <c r="D20" s="620"/>
      <c r="E20" s="620"/>
      <c r="F20" s="620"/>
      <c r="G20" s="620"/>
      <c r="H20" s="620"/>
      <c r="I20" s="620"/>
      <c r="J20" s="620"/>
      <c r="K20" s="620"/>
      <c r="L20" s="621"/>
      <c r="M20" s="502"/>
      <c r="P20" s="1"/>
      <c r="Q20" s="1"/>
    </row>
    <row r="21" spans="1:17" ht="19.5" customHeight="1">
      <c r="A21" s="502"/>
      <c r="B21" s="622"/>
      <c r="C21" s="620"/>
      <c r="D21" s="620"/>
      <c r="E21" s="620"/>
      <c r="F21" s="620"/>
      <c r="G21" s="620"/>
      <c r="H21" s="620"/>
      <c r="I21" s="620"/>
      <c r="J21" s="620"/>
      <c r="K21" s="620"/>
      <c r="L21" s="621"/>
      <c r="M21" s="502"/>
    </row>
    <row r="22" spans="1:17" ht="19.5" customHeight="1">
      <c r="A22" s="502"/>
      <c r="B22" s="622"/>
      <c r="C22" s="620"/>
      <c r="D22" s="620"/>
      <c r="E22" s="620"/>
      <c r="F22" s="620"/>
      <c r="G22" s="620"/>
      <c r="H22" s="620"/>
      <c r="I22" s="620"/>
      <c r="J22" s="620"/>
      <c r="K22" s="620"/>
      <c r="L22" s="621"/>
      <c r="M22" s="502"/>
    </row>
    <row r="23" spans="1:17" ht="19.5" customHeight="1">
      <c r="A23" s="502"/>
      <c r="B23" s="622"/>
      <c r="C23" s="620"/>
      <c r="D23" s="620"/>
      <c r="E23" s="620"/>
      <c r="F23" s="620"/>
      <c r="G23" s="620"/>
      <c r="H23" s="620"/>
      <c r="I23" s="620"/>
      <c r="J23" s="620"/>
      <c r="K23" s="620"/>
      <c r="L23" s="621"/>
      <c r="M23" s="502"/>
    </row>
    <row r="24" spans="1:17" ht="19.5" customHeight="1">
      <c r="A24" s="502"/>
      <c r="B24" s="622"/>
      <c r="C24" s="620"/>
      <c r="D24" s="620"/>
      <c r="E24" s="620"/>
      <c r="F24" s="620"/>
      <c r="G24" s="620"/>
      <c r="H24" s="620"/>
      <c r="I24" s="620"/>
      <c r="J24" s="620"/>
      <c r="K24" s="620"/>
      <c r="L24" s="621"/>
      <c r="M24" s="502"/>
    </row>
    <row r="25" spans="1:17" ht="11.4" customHeight="1" thickBot="1">
      <c r="A25" s="502"/>
      <c r="B25" s="623"/>
      <c r="C25" s="624"/>
      <c r="D25" s="624"/>
      <c r="E25" s="624"/>
      <c r="F25" s="624"/>
      <c r="G25" s="624"/>
      <c r="H25" s="624"/>
      <c r="I25" s="624"/>
      <c r="J25" s="624"/>
      <c r="K25" s="624"/>
      <c r="L25" s="625"/>
      <c r="M25" s="502"/>
    </row>
    <row r="26" spans="1:17" ht="14.4" thickTop="1" thickBot="1">
      <c r="A26" s="502"/>
      <c r="B26" s="626"/>
      <c r="C26" s="627"/>
      <c r="D26" s="627"/>
      <c r="E26" s="627"/>
      <c r="F26" s="627"/>
      <c r="G26" s="627"/>
      <c r="H26" s="627"/>
      <c r="I26" s="627"/>
      <c r="J26" s="627"/>
      <c r="K26" s="627"/>
      <c r="L26" s="627"/>
      <c r="M26" s="502"/>
    </row>
    <row r="27" spans="1:17" ht="21" customHeight="1" thickTop="1">
      <c r="A27" s="503"/>
      <c r="B27" s="628" t="s">
        <v>395</v>
      </c>
      <c r="C27" s="628"/>
      <c r="D27" s="628"/>
      <c r="E27" s="628"/>
      <c r="F27" s="628"/>
      <c r="G27" s="628"/>
      <c r="H27" s="628"/>
      <c r="I27" s="628"/>
      <c r="J27" s="628"/>
      <c r="K27" s="628"/>
      <c r="L27" s="628"/>
      <c r="M27" s="504"/>
      <c r="N27" s="505"/>
    </row>
    <row r="28" spans="1:17" ht="21" customHeight="1">
      <c r="A28" s="506"/>
      <c r="B28" s="629"/>
      <c r="C28" s="629"/>
      <c r="D28" s="629"/>
      <c r="E28" s="629"/>
      <c r="F28" s="629"/>
      <c r="G28" s="629"/>
      <c r="H28" s="629"/>
      <c r="I28" s="629"/>
      <c r="J28" s="629"/>
      <c r="K28" s="629"/>
      <c r="L28" s="629"/>
      <c r="M28" s="507"/>
      <c r="N28" s="505"/>
    </row>
    <row r="29" spans="1:17" ht="28.2" customHeight="1" thickBot="1">
      <c r="A29" s="508"/>
      <c r="B29" s="630"/>
      <c r="C29" s="630"/>
      <c r="D29" s="630"/>
      <c r="E29" s="630"/>
      <c r="F29" s="630"/>
      <c r="G29" s="630"/>
      <c r="H29" s="630"/>
      <c r="I29" s="630"/>
      <c r="J29" s="630"/>
      <c r="K29" s="630"/>
      <c r="L29" s="630"/>
      <c r="M29" s="509"/>
      <c r="N29" s="505"/>
    </row>
    <row r="30" spans="1:17" ht="13.8" thickTop="1">
      <c r="A30" s="505"/>
      <c r="B30" s="505"/>
      <c r="C30" s="505"/>
      <c r="D30" s="505"/>
      <c r="E30" s="505"/>
      <c r="F30" s="505"/>
      <c r="G30" s="505"/>
      <c r="H30" s="505"/>
      <c r="I30" s="505"/>
      <c r="J30" s="505"/>
      <c r="K30" s="505"/>
      <c r="L30" s="505"/>
      <c r="M30" s="505"/>
      <c r="N30" s="505"/>
    </row>
    <row r="31" spans="1:17">
      <c r="A31" s="505"/>
      <c r="B31" s="505"/>
      <c r="C31" s="505"/>
      <c r="D31" s="505"/>
      <c r="E31" s="505"/>
      <c r="F31" s="505"/>
      <c r="G31" s="505"/>
      <c r="H31" s="505"/>
      <c r="I31" s="505"/>
      <c r="J31" s="505"/>
      <c r="K31" s="505"/>
      <c r="L31" s="505"/>
      <c r="M31" s="505"/>
      <c r="N31" s="505"/>
    </row>
  </sheetData>
  <mergeCells count="11">
    <mergeCell ref="A1:M1"/>
    <mergeCell ref="A2:M2"/>
    <mergeCell ref="A3:M3"/>
    <mergeCell ref="N3:N7"/>
    <mergeCell ref="A4:M4"/>
    <mergeCell ref="H6:L14"/>
    <mergeCell ref="B18:L18"/>
    <mergeCell ref="B19:L19"/>
    <mergeCell ref="B20:L25"/>
    <mergeCell ref="B26:L26"/>
    <mergeCell ref="B27:L29"/>
  </mergeCells>
  <phoneticPr fontId="5"/>
  <hyperlinks>
    <hyperlink ref="B19" r:id="rId1" xr:uid="{91C1FD0A-AE6C-42FC-9E31-DFDE82823E9D}"/>
  </hyperlinks>
  <pageMargins left="0.74803149606299213" right="0.74803149606299213" top="0.98425196850393704" bottom="0.98425196850393704" header="0.51181102362204722" footer="0.51181102362204722"/>
  <pageSetup paperSize="9" scale="90"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2"/>
  <sheetViews>
    <sheetView showGridLines="0" zoomScale="98" zoomScaleNormal="98" zoomScaleSheetLayoutView="79" workbookViewId="0">
      <selection activeCell="A64" sqref="A64"/>
    </sheetView>
  </sheetViews>
  <sheetFormatPr defaultColWidth="9" defaultRowHeight="19.2"/>
  <cols>
    <col min="1" max="1" width="158.77734375" style="285" customWidth="1"/>
    <col min="2" max="2" width="11.21875" style="283" customWidth="1"/>
    <col min="3" max="3" width="22" style="283" customWidth="1"/>
    <col min="4" max="4" width="17.88671875" style="284" customWidth="1"/>
    <col min="5" max="16384" width="9" style="1"/>
  </cols>
  <sheetData>
    <row r="1" spans="1:4" s="42" customFormat="1" ht="44.25" customHeight="1" thickBot="1">
      <c r="A1" s="166" t="s">
        <v>214</v>
      </c>
      <c r="B1" s="167" t="s">
        <v>0</v>
      </c>
      <c r="C1" s="168" t="s">
        <v>1</v>
      </c>
      <c r="D1" s="282" t="s">
        <v>2</v>
      </c>
    </row>
    <row r="2" spans="1:4" s="42" customFormat="1" ht="44.25" customHeight="1" thickTop="1">
      <c r="A2" s="163" t="s">
        <v>219</v>
      </c>
      <c r="B2" s="299"/>
      <c r="C2" s="653" t="s">
        <v>223</v>
      </c>
      <c r="D2" s="303"/>
    </row>
    <row r="3" spans="1:4" s="42" customFormat="1" ht="381.6" customHeight="1">
      <c r="A3" s="477" t="s">
        <v>220</v>
      </c>
      <c r="B3" s="315" t="s">
        <v>222</v>
      </c>
      <c r="C3" s="651"/>
      <c r="D3" s="301">
        <v>45107</v>
      </c>
    </row>
    <row r="4" spans="1:4" s="42" customFormat="1" ht="43.2" customHeight="1" thickBot="1">
      <c r="A4" s="164" t="s">
        <v>221</v>
      </c>
      <c r="B4" s="296"/>
      <c r="C4" s="652"/>
      <c r="D4" s="302"/>
    </row>
    <row r="5" spans="1:4" s="42" customFormat="1" ht="44.25" customHeight="1" thickTop="1">
      <c r="A5" s="374" t="s">
        <v>224</v>
      </c>
      <c r="B5" s="299"/>
      <c r="C5" s="653" t="s">
        <v>227</v>
      </c>
      <c r="D5" s="303"/>
    </row>
    <row r="6" spans="1:4" s="42" customFormat="1" ht="220.8" customHeight="1" thickBot="1">
      <c r="A6" s="369" t="s">
        <v>225</v>
      </c>
      <c r="B6" s="306" t="s">
        <v>226</v>
      </c>
      <c r="C6" s="651"/>
      <c r="D6" s="301">
        <v>45106</v>
      </c>
    </row>
    <row r="7" spans="1:4" s="42" customFormat="1" ht="36.6" customHeight="1" thickTop="1" thickBot="1">
      <c r="A7" s="426" t="s">
        <v>228</v>
      </c>
      <c r="B7" s="296"/>
      <c r="C7" s="652"/>
      <c r="D7" s="302"/>
    </row>
    <row r="8" spans="1:4" s="42" customFormat="1" ht="43.8" customHeight="1" thickTop="1">
      <c r="A8" s="307" t="s">
        <v>229</v>
      </c>
      <c r="B8" s="362"/>
      <c r="C8" s="665" t="s">
        <v>230</v>
      </c>
      <c r="D8" s="662">
        <v>45107</v>
      </c>
    </row>
    <row r="9" spans="1:4" s="42" customFormat="1" ht="167.4" customHeight="1">
      <c r="A9" s="370" t="s">
        <v>232</v>
      </c>
      <c r="B9" s="161" t="s">
        <v>233</v>
      </c>
      <c r="C9" s="666"/>
      <c r="D9" s="663"/>
    </row>
    <row r="10" spans="1:4" s="42" customFormat="1" ht="44.4" customHeight="1" thickBot="1">
      <c r="A10" s="164" t="s">
        <v>231</v>
      </c>
      <c r="B10" s="162"/>
      <c r="C10" s="667"/>
      <c r="D10" s="664"/>
    </row>
    <row r="11" spans="1:4" s="42" customFormat="1" ht="52.8" customHeight="1" thickTop="1">
      <c r="A11" s="416" t="s">
        <v>236</v>
      </c>
      <c r="B11" s="299"/>
      <c r="C11" s="653" t="s">
        <v>223</v>
      </c>
      <c r="D11" s="300"/>
    </row>
    <row r="12" spans="1:4" s="42" customFormat="1" ht="244.2" customHeight="1">
      <c r="A12" s="370" t="s">
        <v>234</v>
      </c>
      <c r="B12" s="315" t="s">
        <v>222</v>
      </c>
      <c r="C12" s="651"/>
      <c r="D12" s="301">
        <v>45106</v>
      </c>
    </row>
    <row r="13" spans="1:4" s="42" customFormat="1" ht="36.6" customHeight="1" thickBot="1">
      <c r="A13" s="164" t="s">
        <v>235</v>
      </c>
      <c r="B13" s="296"/>
      <c r="C13" s="652"/>
      <c r="D13" s="302"/>
    </row>
    <row r="14" spans="1:4" s="42" customFormat="1" ht="44.25" customHeight="1" thickTop="1">
      <c r="A14" s="416" t="s">
        <v>246</v>
      </c>
      <c r="B14" s="299"/>
      <c r="C14" s="653" t="s">
        <v>245</v>
      </c>
      <c r="D14" s="303">
        <v>45106</v>
      </c>
    </row>
    <row r="15" spans="1:4" s="42" customFormat="1" ht="197.4" customHeight="1">
      <c r="A15" s="444" t="s">
        <v>243</v>
      </c>
      <c r="B15" s="315" t="s">
        <v>222</v>
      </c>
      <c r="C15" s="651"/>
      <c r="D15" s="301"/>
    </row>
    <row r="16" spans="1:4" s="42" customFormat="1" ht="44.4" customHeight="1" thickBot="1">
      <c r="A16" s="446" t="s">
        <v>244</v>
      </c>
      <c r="B16" s="296"/>
      <c r="C16" s="652"/>
      <c r="D16" s="302"/>
    </row>
    <row r="17" spans="1:4" s="42" customFormat="1" ht="44.25" customHeight="1" thickTop="1">
      <c r="A17" s="416" t="s">
        <v>237</v>
      </c>
      <c r="B17" s="299"/>
      <c r="C17" s="653" t="s">
        <v>241</v>
      </c>
      <c r="D17" s="303" t="s">
        <v>242</v>
      </c>
    </row>
    <row r="18" spans="1:4" s="42" customFormat="1" ht="167.4" customHeight="1">
      <c r="A18" s="370" t="s">
        <v>239</v>
      </c>
      <c r="B18" s="315" t="s">
        <v>238</v>
      </c>
      <c r="C18" s="651"/>
      <c r="D18" s="301">
        <v>45106</v>
      </c>
    </row>
    <row r="19" spans="1:4" s="42" customFormat="1" ht="44.4" customHeight="1" thickBot="1">
      <c r="A19" s="164" t="s">
        <v>240</v>
      </c>
      <c r="B19" s="296"/>
      <c r="C19" s="652"/>
      <c r="D19" s="302"/>
    </row>
    <row r="20" spans="1:4" s="42" customFormat="1" ht="48.6" customHeight="1" thickTop="1">
      <c r="A20" s="288" t="s">
        <v>247</v>
      </c>
      <c r="B20" s="641" t="s">
        <v>251</v>
      </c>
      <c r="C20" s="644" t="s">
        <v>248</v>
      </c>
      <c r="D20" s="647">
        <v>45104</v>
      </c>
    </row>
    <row r="21" spans="1:4" s="42" customFormat="1" ht="253.2" customHeight="1">
      <c r="A21" s="309" t="s">
        <v>249</v>
      </c>
      <c r="B21" s="642"/>
      <c r="C21" s="645"/>
      <c r="D21" s="648"/>
    </row>
    <row r="22" spans="1:4" s="42" customFormat="1" ht="43.2" customHeight="1" thickBot="1">
      <c r="A22" s="355" t="s">
        <v>250</v>
      </c>
      <c r="B22" s="643"/>
      <c r="C22" s="646"/>
      <c r="D22" s="649"/>
    </row>
    <row r="23" spans="1:4" s="42" customFormat="1" ht="48.6" customHeight="1" thickTop="1">
      <c r="A23" s="288" t="s">
        <v>252</v>
      </c>
      <c r="B23" s="641" t="s">
        <v>256</v>
      </c>
      <c r="C23" s="644" t="s">
        <v>255</v>
      </c>
      <c r="D23" s="647">
        <v>45104</v>
      </c>
    </row>
    <row r="24" spans="1:4" s="42" customFormat="1" ht="167.4" customHeight="1">
      <c r="A24" s="309" t="s">
        <v>253</v>
      </c>
      <c r="B24" s="642"/>
      <c r="C24" s="645"/>
      <c r="D24" s="648"/>
    </row>
    <row r="25" spans="1:4" s="42" customFormat="1" ht="43.2" customHeight="1" thickBot="1">
      <c r="A25" s="355" t="s">
        <v>254</v>
      </c>
      <c r="B25" s="643"/>
      <c r="C25" s="646"/>
      <c r="D25" s="649"/>
    </row>
    <row r="26" spans="1:4" s="42" customFormat="1" ht="51" customHeight="1" thickTop="1" thickBot="1">
      <c r="A26" s="356" t="s">
        <v>257</v>
      </c>
      <c r="B26" s="671" t="s">
        <v>258</v>
      </c>
      <c r="C26" s="671" t="s">
        <v>261</v>
      </c>
      <c r="D26" s="659">
        <v>45103</v>
      </c>
    </row>
    <row r="27" spans="1:4" s="42" customFormat="1" ht="298.8" customHeight="1" thickBot="1">
      <c r="A27" s="297" t="s">
        <v>259</v>
      </c>
      <c r="B27" s="672"/>
      <c r="C27" s="672"/>
      <c r="D27" s="660"/>
    </row>
    <row r="28" spans="1:4" s="42" customFormat="1" ht="43.2" customHeight="1" thickBot="1">
      <c r="A28" s="294" t="s">
        <v>260</v>
      </c>
      <c r="B28" s="673"/>
      <c r="C28" s="673"/>
      <c r="D28" s="660"/>
    </row>
    <row r="29" spans="1:4" s="42" customFormat="1" ht="48.6" customHeight="1" thickTop="1" thickBot="1">
      <c r="A29" s="165" t="s">
        <v>262</v>
      </c>
      <c r="B29" s="668" t="s">
        <v>263</v>
      </c>
      <c r="C29" s="656" t="s">
        <v>266</v>
      </c>
      <c r="D29" s="659">
        <v>45104</v>
      </c>
    </row>
    <row r="30" spans="1:4" s="42" customFormat="1" ht="216.6" customHeight="1" thickBot="1">
      <c r="A30" s="447" t="s">
        <v>265</v>
      </c>
      <c r="B30" s="669"/>
      <c r="C30" s="657"/>
      <c r="D30" s="660"/>
    </row>
    <row r="31" spans="1:4" s="42" customFormat="1" ht="40.950000000000003" customHeight="1" thickBot="1">
      <c r="A31" s="291" t="s">
        <v>264</v>
      </c>
      <c r="B31" s="670"/>
      <c r="C31" s="658"/>
      <c r="D31" s="661"/>
    </row>
    <row r="32" spans="1:4" s="42" customFormat="1" ht="48.6" hidden="1" customHeight="1" thickTop="1" thickBot="1">
      <c r="A32" s="165"/>
      <c r="B32" s="668"/>
      <c r="C32" s="656"/>
      <c r="D32" s="659"/>
    </row>
    <row r="33" spans="1:5" s="42" customFormat="1" ht="148.80000000000001" hidden="1" customHeight="1" thickBot="1">
      <c r="A33" s="447"/>
      <c r="B33" s="669"/>
      <c r="C33" s="657"/>
      <c r="D33" s="660"/>
    </row>
    <row r="34" spans="1:5" s="42" customFormat="1" ht="40.950000000000003" hidden="1" customHeight="1" thickBot="1">
      <c r="A34" s="291"/>
      <c r="B34" s="670"/>
      <c r="C34" s="658"/>
      <c r="D34" s="661"/>
    </row>
    <row r="35" spans="1:5" s="42" customFormat="1" ht="40.950000000000003" hidden="1" customHeight="1" thickTop="1" thickBot="1">
      <c r="A35" s="165"/>
      <c r="B35" s="668"/>
      <c r="C35" s="656"/>
      <c r="D35" s="659"/>
    </row>
    <row r="36" spans="1:5" s="42" customFormat="1" ht="114.6" hidden="1" customHeight="1" thickBot="1">
      <c r="A36" s="447"/>
      <c r="B36" s="669"/>
      <c r="C36" s="657"/>
      <c r="D36" s="660"/>
    </row>
    <row r="37" spans="1:5" s="42" customFormat="1" ht="40.950000000000003" hidden="1" customHeight="1" thickBot="1">
      <c r="A37" s="291"/>
      <c r="B37" s="670"/>
      <c r="C37" s="658"/>
      <c r="D37" s="661"/>
    </row>
    <row r="38" spans="1:5" s="42" customFormat="1" ht="47.4" hidden="1" customHeight="1" thickTop="1" thickBot="1">
      <c r="A38" s="164"/>
      <c r="B38" s="299"/>
      <c r="C38" s="653"/>
      <c r="D38" s="303"/>
    </row>
    <row r="39" spans="1:5" s="42" customFormat="1" ht="120.6" hidden="1" customHeight="1">
      <c r="A39" s="370"/>
      <c r="B39" s="315"/>
      <c r="C39" s="651"/>
      <c r="D39" s="301"/>
      <c r="E39" s="42" t="s">
        <v>193</v>
      </c>
    </row>
    <row r="40" spans="1:5" s="42" customFormat="1" ht="37.200000000000003" hidden="1" customHeight="1" thickBot="1">
      <c r="A40" s="164"/>
      <c r="B40" s="296"/>
      <c r="C40" s="652"/>
      <c r="D40" s="302"/>
    </row>
    <row r="41" spans="1:5" s="42" customFormat="1" ht="47.4" hidden="1" customHeight="1" thickTop="1">
      <c r="A41" s="298"/>
      <c r="B41" s="299"/>
      <c r="C41" s="650"/>
      <c r="D41" s="303"/>
    </row>
    <row r="42" spans="1:5" s="42" customFormat="1" ht="145.80000000000001" hidden="1" customHeight="1">
      <c r="A42" s="371"/>
      <c r="B42" s="306"/>
      <c r="C42" s="651"/>
      <c r="D42" s="301"/>
    </row>
    <row r="43" spans="1:5" s="42" customFormat="1" ht="37.200000000000003" hidden="1" customHeight="1" thickBot="1">
      <c r="A43" s="363"/>
      <c r="B43" s="296"/>
      <c r="C43" s="652"/>
      <c r="D43" s="302"/>
    </row>
    <row r="44" spans="1:5" ht="44.4" hidden="1" customHeight="1" thickTop="1">
      <c r="A44" s="298"/>
      <c r="B44" s="299"/>
      <c r="C44" s="650"/>
      <c r="D44" s="303"/>
    </row>
    <row r="45" spans="1:5" ht="117" hidden="1" customHeight="1">
      <c r="A45" s="427"/>
      <c r="B45" s="306"/>
      <c r="C45" s="654"/>
      <c r="D45" s="301"/>
    </row>
    <row r="46" spans="1:5" ht="37.200000000000003" hidden="1" customHeight="1" thickBot="1">
      <c r="A46" s="432"/>
      <c r="B46" s="435"/>
      <c r="C46" s="655"/>
      <c r="D46" s="436"/>
    </row>
    <row r="47" spans="1:5" ht="56.4" hidden="1" customHeight="1" thickTop="1">
      <c r="A47" s="298"/>
      <c r="B47" s="433"/>
      <c r="C47" s="654"/>
      <c r="D47" s="434"/>
    </row>
    <row r="48" spans="1:5" ht="353.4" hidden="1" customHeight="1">
      <c r="A48" s="371"/>
      <c r="B48" s="306"/>
      <c r="C48" s="651"/>
      <c r="D48" s="301"/>
    </row>
    <row r="49" spans="1:4" ht="40.200000000000003" hidden="1" customHeight="1" thickBot="1">
      <c r="A49" s="363"/>
      <c r="B49" s="296"/>
      <c r="C49" s="652"/>
      <c r="D49" s="302"/>
    </row>
    <row r="50" spans="1:4" ht="46.8" hidden="1" customHeight="1" thickTop="1">
      <c r="A50" s="298"/>
      <c r="B50" s="299"/>
      <c r="C50" s="650"/>
      <c r="D50" s="303"/>
    </row>
    <row r="51" spans="1:4" ht="139.80000000000001" hidden="1" customHeight="1">
      <c r="A51" s="371"/>
      <c r="B51" s="306"/>
      <c r="C51" s="651"/>
      <c r="D51" s="301"/>
    </row>
    <row r="52" spans="1:4" ht="43.8" hidden="1" customHeight="1" thickBot="1">
      <c r="A52" s="363"/>
      <c r="B52" s="296"/>
      <c r="C52" s="652"/>
      <c r="D52" s="302"/>
    </row>
    <row r="53" spans="1:4" ht="46.8" hidden="1" customHeight="1" thickTop="1">
      <c r="A53" s="298"/>
      <c r="B53" s="299"/>
      <c r="C53" s="650"/>
      <c r="D53" s="303"/>
    </row>
    <row r="54" spans="1:4" ht="93" hidden="1" customHeight="1">
      <c r="A54" s="371"/>
      <c r="B54" s="306"/>
      <c r="C54" s="651"/>
      <c r="D54" s="301"/>
    </row>
    <row r="55" spans="1:4" ht="43.8" hidden="1" customHeight="1" thickBot="1">
      <c r="A55" s="363"/>
      <c r="B55" s="296"/>
      <c r="C55" s="652"/>
      <c r="D55" s="302"/>
    </row>
    <row r="56" spans="1:4" ht="46.8" hidden="1" customHeight="1" thickTop="1">
      <c r="A56" s="298"/>
      <c r="B56" s="299"/>
      <c r="C56" s="650"/>
      <c r="D56" s="303"/>
    </row>
    <row r="57" spans="1:4" ht="199.2" hidden="1" customHeight="1">
      <c r="A57" s="371"/>
      <c r="B57" s="306"/>
      <c r="C57" s="651"/>
      <c r="D57" s="301"/>
    </row>
    <row r="58" spans="1:4" ht="43.8" hidden="1" customHeight="1" thickBot="1">
      <c r="A58" s="363"/>
      <c r="B58" s="296"/>
      <c r="C58" s="652"/>
      <c r="D58" s="302"/>
    </row>
    <row r="59" spans="1:4" ht="46.8" hidden="1" customHeight="1" thickTop="1">
      <c r="A59" s="298"/>
      <c r="B59" s="299"/>
      <c r="C59" s="650"/>
      <c r="D59" s="303"/>
    </row>
    <row r="60" spans="1:4" ht="103.2" hidden="1" customHeight="1">
      <c r="A60" s="371"/>
      <c r="B60" s="306"/>
      <c r="C60" s="651"/>
      <c r="D60" s="301"/>
    </row>
    <row r="61" spans="1:4" ht="43.8" hidden="1" customHeight="1" thickBot="1">
      <c r="A61" s="363"/>
      <c r="B61" s="296"/>
      <c r="C61" s="652"/>
      <c r="D61" s="302"/>
    </row>
    <row r="62" spans="1:4" ht="19.8" thickTop="1"/>
  </sheetData>
  <mergeCells count="33">
    <mergeCell ref="B32:B34"/>
    <mergeCell ref="C32:C34"/>
    <mergeCell ref="C2:C4"/>
    <mergeCell ref="C35:C37"/>
    <mergeCell ref="D29:D31"/>
    <mergeCell ref="C29:C31"/>
    <mergeCell ref="D23:D25"/>
    <mergeCell ref="C23:C25"/>
    <mergeCell ref="D35:D37"/>
    <mergeCell ref="D26:D28"/>
    <mergeCell ref="D8:D10"/>
    <mergeCell ref="C5:C7"/>
    <mergeCell ref="C8:C10"/>
    <mergeCell ref="C11:C13"/>
    <mergeCell ref="C14:C16"/>
    <mergeCell ref="D32:D34"/>
    <mergeCell ref="C26:C28"/>
    <mergeCell ref="B20:B22"/>
    <mergeCell ref="C20:C22"/>
    <mergeCell ref="D20:D22"/>
    <mergeCell ref="C59:C61"/>
    <mergeCell ref="C17:C19"/>
    <mergeCell ref="C44:C46"/>
    <mergeCell ref="C53:C55"/>
    <mergeCell ref="C56:C58"/>
    <mergeCell ref="C50:C52"/>
    <mergeCell ref="C47:C49"/>
    <mergeCell ref="C41:C43"/>
    <mergeCell ref="C38:C40"/>
    <mergeCell ref="B35:B37"/>
    <mergeCell ref="B23:B25"/>
    <mergeCell ref="B29:B31"/>
    <mergeCell ref="B26:B28"/>
  </mergeCells>
  <phoneticPr fontId="16"/>
  <hyperlinks>
    <hyperlink ref="A4" r:id="rId1" xr:uid="{0FE4F1C6-271D-4903-8B30-CE0696C2CE47}"/>
    <hyperlink ref="A7" r:id="rId2" xr:uid="{FB916B69-AB50-450D-983A-667E60EDC81E}"/>
    <hyperlink ref="A10" r:id="rId3" xr:uid="{973DE03D-63B3-4AF7-A490-DB4B6C715AB5}"/>
    <hyperlink ref="A13" r:id="rId4" xr:uid="{C39EAC63-4B20-4A70-A7CD-6B1F299D0F86}"/>
    <hyperlink ref="A19" r:id="rId5" xr:uid="{006942AF-F72D-4C29-B3C9-93938D74ED24}"/>
    <hyperlink ref="A22" r:id="rId6" xr:uid="{E01B9CD8-8EBA-41D0-83E3-204A0E35A967}"/>
    <hyperlink ref="A25" r:id="rId7" xr:uid="{A321F462-963B-433E-B629-5B24667C97D1}"/>
    <hyperlink ref="A28" r:id="rId8" xr:uid="{A7811C53-33BC-4028-B502-967C5EBFF349}"/>
    <hyperlink ref="A31" r:id="rId9" xr:uid="{7D8EEF33-0A36-4CFD-8117-A10A13F56E25}"/>
  </hyperlinks>
  <pageMargins left="0" right="0" top="0.19685039370078741" bottom="0.39370078740157483" header="0" footer="0.19685039370078741"/>
  <pageSetup paperSize="8" scale="28"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7"/>
  <sheetViews>
    <sheetView defaultGridColor="0" view="pageBreakPreview" colorId="56" zoomScale="91" zoomScaleNormal="66" zoomScaleSheetLayoutView="91" workbookViewId="0">
      <selection activeCell="G36" sqref="G36"/>
    </sheetView>
  </sheetViews>
  <sheetFormatPr defaultColWidth="9" defaultRowHeight="19.2"/>
  <cols>
    <col min="1" max="1" width="193.5546875" style="290" customWidth="1"/>
    <col min="2" max="2" width="18" style="135" customWidth="1"/>
    <col min="3" max="3" width="20.109375" style="136" customWidth="1"/>
    <col min="4" max="16384" width="9" style="38"/>
  </cols>
  <sheetData>
    <row r="1" spans="1:3" ht="58.95" customHeight="1" thickBot="1">
      <c r="A1" s="37" t="s">
        <v>215</v>
      </c>
      <c r="B1" s="279" t="s">
        <v>24</v>
      </c>
      <c r="C1" s="280" t="s">
        <v>2</v>
      </c>
    </row>
    <row r="2" spans="1:3" ht="39" customHeight="1">
      <c r="A2" s="125" t="s">
        <v>367</v>
      </c>
      <c r="B2" s="130"/>
      <c r="C2" s="131"/>
    </row>
    <row r="3" spans="1:3" ht="100.8" customHeight="1">
      <c r="A3" s="360" t="s">
        <v>358</v>
      </c>
      <c r="B3" s="295" t="s">
        <v>378</v>
      </c>
      <c r="C3" s="132">
        <v>45107</v>
      </c>
    </row>
    <row r="4" spans="1:3" ht="33" customHeight="1" thickBot="1">
      <c r="A4" s="292" t="s">
        <v>355</v>
      </c>
      <c r="B4" s="133"/>
      <c r="C4" s="134"/>
    </row>
    <row r="5" spans="1:3" ht="48.6" customHeight="1">
      <c r="A5" s="125" t="s">
        <v>368</v>
      </c>
      <c r="B5" s="130"/>
      <c r="C5" s="131"/>
    </row>
    <row r="6" spans="1:3" ht="99.6" customHeight="1">
      <c r="A6" s="360" t="s">
        <v>359</v>
      </c>
      <c r="B6" s="357" t="s">
        <v>379</v>
      </c>
      <c r="C6" s="132">
        <v>45106</v>
      </c>
    </row>
    <row r="7" spans="1:3" ht="35.4" customHeight="1" thickBot="1">
      <c r="A7" s="292" t="s">
        <v>356</v>
      </c>
      <c r="B7" s="133"/>
      <c r="C7" s="134"/>
    </row>
    <row r="8" spans="1:3" ht="48.6" customHeight="1">
      <c r="A8" s="125" t="s">
        <v>369</v>
      </c>
      <c r="B8" s="130"/>
      <c r="C8" s="131"/>
    </row>
    <row r="9" spans="1:3" ht="344.4" customHeight="1">
      <c r="A9" s="360" t="s">
        <v>360</v>
      </c>
      <c r="B9" s="295" t="s">
        <v>378</v>
      </c>
      <c r="C9" s="132">
        <v>45106</v>
      </c>
    </row>
    <row r="10" spans="1:3" ht="35.4" customHeight="1" thickBot="1">
      <c r="A10" s="292" t="s">
        <v>354</v>
      </c>
      <c r="B10" s="133"/>
      <c r="C10" s="134"/>
    </row>
    <row r="11" spans="1:3" ht="48.6" hidden="1" customHeight="1">
      <c r="A11" s="125" t="s">
        <v>370</v>
      </c>
      <c r="B11" s="130"/>
      <c r="C11" s="131"/>
    </row>
    <row r="12" spans="1:3" ht="242.4" hidden="1" customHeight="1">
      <c r="A12" s="367" t="s">
        <v>345</v>
      </c>
      <c r="B12" s="357"/>
      <c r="C12" s="132"/>
    </row>
    <row r="13" spans="1:3" ht="35.4" hidden="1" customHeight="1" thickBot="1">
      <c r="A13" s="292"/>
      <c r="B13" s="133"/>
      <c r="C13" s="134"/>
    </row>
    <row r="14" spans="1:3" ht="48.6" customHeight="1">
      <c r="A14" s="125" t="s">
        <v>371</v>
      </c>
      <c r="B14" s="130"/>
      <c r="C14" s="131"/>
    </row>
    <row r="15" spans="1:3" ht="103.8" customHeight="1">
      <c r="A15" s="445" t="s">
        <v>361</v>
      </c>
      <c r="B15" s="295"/>
      <c r="C15" s="132">
        <v>45106</v>
      </c>
    </row>
    <row r="16" spans="1:3" ht="35.4" customHeight="1" thickBot="1">
      <c r="A16" s="292" t="s">
        <v>353</v>
      </c>
      <c r="B16" s="133"/>
      <c r="C16" s="134"/>
    </row>
    <row r="17" spans="1:3" ht="48.6" customHeight="1">
      <c r="A17" s="125" t="s">
        <v>372</v>
      </c>
      <c r="B17" s="130"/>
      <c r="C17" s="131"/>
    </row>
    <row r="18" spans="1:3" ht="169.8" customHeight="1">
      <c r="A18" s="360" t="s">
        <v>362</v>
      </c>
      <c r="B18" s="295" t="s">
        <v>380</v>
      </c>
      <c r="C18" s="132">
        <v>45105</v>
      </c>
    </row>
    <row r="19" spans="1:3" ht="35.4" customHeight="1" thickBot="1">
      <c r="A19" s="292" t="s">
        <v>349</v>
      </c>
      <c r="B19" s="133"/>
      <c r="C19" s="134"/>
    </row>
    <row r="20" spans="1:3" ht="48.6" customHeight="1">
      <c r="A20" s="125" t="s">
        <v>381</v>
      </c>
      <c r="B20" s="130"/>
      <c r="C20" s="131"/>
    </row>
    <row r="21" spans="1:3" ht="258" customHeight="1">
      <c r="A21" s="360" t="s">
        <v>363</v>
      </c>
      <c r="B21" s="357" t="s">
        <v>382</v>
      </c>
      <c r="C21" s="132">
        <v>45105</v>
      </c>
    </row>
    <row r="22" spans="1:3" ht="35.4" customHeight="1" thickBot="1">
      <c r="A22" s="292" t="s">
        <v>350</v>
      </c>
      <c r="B22" s="133"/>
      <c r="C22" s="134"/>
    </row>
    <row r="23" spans="1:3" ht="48.6" customHeight="1">
      <c r="A23" s="125" t="s">
        <v>373</v>
      </c>
      <c r="B23" s="130"/>
      <c r="C23" s="131"/>
    </row>
    <row r="24" spans="1:3" ht="214.2" customHeight="1">
      <c r="A24" s="360" t="s">
        <v>357</v>
      </c>
      <c r="B24" s="295" t="s">
        <v>383</v>
      </c>
      <c r="C24" s="132">
        <v>45105</v>
      </c>
    </row>
    <row r="25" spans="1:3" ht="35.4" customHeight="1" thickBot="1">
      <c r="A25" s="292" t="s">
        <v>351</v>
      </c>
      <c r="B25" s="133"/>
      <c r="C25" s="134"/>
    </row>
    <row r="26" spans="1:3" s="417" customFormat="1" ht="25.2" customHeight="1">
      <c r="A26" s="125" t="s">
        <v>374</v>
      </c>
      <c r="B26" s="130"/>
      <c r="C26" s="131"/>
    </row>
    <row r="27" spans="1:3" s="417" customFormat="1" ht="366.6" customHeight="1">
      <c r="A27" s="360" t="s">
        <v>364</v>
      </c>
      <c r="B27" s="295" t="s">
        <v>384</v>
      </c>
      <c r="C27" s="132">
        <v>45105</v>
      </c>
    </row>
    <row r="28" spans="1:3" ht="37.799999999999997" customHeight="1" thickBot="1">
      <c r="A28" s="292" t="s">
        <v>352</v>
      </c>
      <c r="B28" s="133"/>
      <c r="C28" s="134"/>
    </row>
    <row r="29" spans="1:3" s="417" customFormat="1" ht="52.2" customHeight="1">
      <c r="A29" s="125" t="s">
        <v>375</v>
      </c>
      <c r="B29" s="130"/>
      <c r="C29" s="131"/>
    </row>
    <row r="30" spans="1:3" s="417" customFormat="1" ht="129.6" customHeight="1">
      <c r="A30" s="360" t="s">
        <v>385</v>
      </c>
      <c r="B30" s="295" t="s">
        <v>380</v>
      </c>
      <c r="C30" s="132">
        <v>45104</v>
      </c>
    </row>
    <row r="31" spans="1:3" ht="38.4" customHeight="1" thickBot="1">
      <c r="A31" s="484" t="s">
        <v>348</v>
      </c>
      <c r="B31" s="478"/>
      <c r="C31" s="132"/>
    </row>
    <row r="32" spans="1:3" ht="52.2" customHeight="1">
      <c r="A32" s="488" t="s">
        <v>376</v>
      </c>
      <c r="B32" s="479"/>
      <c r="C32" s="480"/>
    </row>
    <row r="33" spans="1:3" ht="298.2" customHeight="1">
      <c r="A33" s="487" t="s">
        <v>365</v>
      </c>
      <c r="B33" s="489" t="s">
        <v>386</v>
      </c>
      <c r="C33" s="481">
        <v>45104</v>
      </c>
    </row>
    <row r="34" spans="1:3" ht="36" customHeight="1" thickBot="1">
      <c r="A34" s="486" t="s">
        <v>347</v>
      </c>
      <c r="B34" s="490"/>
      <c r="C34" s="483"/>
    </row>
    <row r="35" spans="1:3" ht="52.2" customHeight="1">
      <c r="A35" s="488" t="s">
        <v>377</v>
      </c>
      <c r="B35" s="491"/>
      <c r="C35" s="480"/>
    </row>
    <row r="36" spans="1:3" ht="166.2" customHeight="1">
      <c r="A36" s="485" t="s">
        <v>366</v>
      </c>
      <c r="B36" s="489" t="s">
        <v>387</v>
      </c>
      <c r="C36" s="481">
        <v>44983</v>
      </c>
    </row>
    <row r="37" spans="1:3" ht="36" customHeight="1" thickBot="1">
      <c r="A37" s="486" t="s">
        <v>346</v>
      </c>
      <c r="B37" s="482"/>
      <c r="C37" s="483"/>
    </row>
  </sheetData>
  <phoneticPr fontId="87"/>
  <hyperlinks>
    <hyperlink ref="A37" r:id="rId1" xr:uid="{D90A6D15-E91D-4A83-88D8-741F39AA6D3E}"/>
    <hyperlink ref="A34" r:id="rId2" xr:uid="{4E440D97-2D90-4427-9488-5AC7C8C94234}"/>
    <hyperlink ref="A31" r:id="rId3" xr:uid="{D88FAB24-F0FE-4525-AFD3-AD1DA1523BEA}"/>
    <hyperlink ref="A19" r:id="rId4" xr:uid="{7CC921D5-C0FB-460B-B7F7-950903371823}"/>
    <hyperlink ref="A22" r:id="rId5" xr:uid="{BCCDC140-2CEB-4FBE-B43A-B7FD060E6C49}"/>
    <hyperlink ref="A25" r:id="rId6" xr:uid="{B76F7D33-6659-46FD-9BC4-599B7C3AE183}"/>
    <hyperlink ref="A28" r:id="rId7" xr:uid="{DD00B18C-1FEF-4EFF-95D5-0FC55507FBB5}"/>
    <hyperlink ref="A16" r:id="rId8" xr:uid="{1870BF54-5611-4159-9A75-FF0C5DA9401F}"/>
    <hyperlink ref="A4" r:id="rId9" xr:uid="{776A3AB3-CF5F-4F28-AB3E-741987B3CED4}"/>
    <hyperlink ref="A7" r:id="rId10" xr:uid="{B9C73B96-4059-4618-84BC-781F2DC25F24}"/>
    <hyperlink ref="A10" r:id="rId11" xr:uid="{AF803E82-1F8E-488A-962C-0C4DD4966950}"/>
  </hyperlinks>
  <pageMargins left="0.74803149606299213" right="0.74803149606299213" top="0.98425196850393704" bottom="0.98425196850393704" header="0.51181102362204722" footer="0.51181102362204722"/>
  <pageSetup paperSize="9" scale="16" fitToHeight="3" orientation="portrait"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Normal="100" zoomScaleSheetLayoutView="100" workbookViewId="0">
      <selection activeCell="AD24" sqref="AD24"/>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77" t="s">
        <v>3</v>
      </c>
      <c r="B1" s="678"/>
      <c r="C1" s="678"/>
      <c r="D1" s="678"/>
      <c r="E1" s="678"/>
      <c r="F1" s="678"/>
      <c r="G1" s="678"/>
      <c r="H1" s="678"/>
      <c r="I1" s="678"/>
      <c r="J1" s="678"/>
      <c r="K1" s="678"/>
      <c r="L1" s="678"/>
      <c r="M1" s="678"/>
      <c r="N1" s="679"/>
      <c r="P1" s="680" t="s">
        <v>4</v>
      </c>
      <c r="Q1" s="681"/>
      <c r="R1" s="681"/>
      <c r="S1" s="681"/>
      <c r="T1" s="681"/>
      <c r="U1" s="681"/>
      <c r="V1" s="681"/>
      <c r="W1" s="681"/>
      <c r="X1" s="681"/>
      <c r="Y1" s="681"/>
      <c r="Z1" s="681"/>
      <c r="AA1" s="681"/>
      <c r="AB1" s="681"/>
      <c r="AC1" s="682"/>
    </row>
    <row r="2" spans="1:29" ht="18" customHeight="1" thickBot="1">
      <c r="A2" s="683" t="s">
        <v>5</v>
      </c>
      <c r="B2" s="684"/>
      <c r="C2" s="684"/>
      <c r="D2" s="684"/>
      <c r="E2" s="684"/>
      <c r="F2" s="684"/>
      <c r="G2" s="684"/>
      <c r="H2" s="684"/>
      <c r="I2" s="684"/>
      <c r="J2" s="684"/>
      <c r="K2" s="684"/>
      <c r="L2" s="684"/>
      <c r="M2" s="684"/>
      <c r="N2" s="685"/>
      <c r="P2" s="686" t="s">
        <v>6</v>
      </c>
      <c r="Q2" s="684"/>
      <c r="R2" s="684"/>
      <c r="S2" s="684"/>
      <c r="T2" s="684"/>
      <c r="U2" s="684"/>
      <c r="V2" s="684"/>
      <c r="W2" s="684"/>
      <c r="X2" s="684"/>
      <c r="Y2" s="684"/>
      <c r="Z2" s="684"/>
      <c r="AA2" s="684"/>
      <c r="AB2" s="684"/>
      <c r="AC2" s="687"/>
    </row>
    <row r="3" spans="1:29" ht="13.8" thickBot="1">
      <c r="A3" s="6"/>
      <c r="B3" s="141" t="s">
        <v>167</v>
      </c>
      <c r="C3" s="141" t="s">
        <v>7</v>
      </c>
      <c r="D3" s="141" t="s">
        <v>8</v>
      </c>
      <c r="E3" s="141" t="s">
        <v>9</v>
      </c>
      <c r="F3" s="141" t="s">
        <v>10</v>
      </c>
      <c r="G3" s="138" t="s">
        <v>11</v>
      </c>
      <c r="H3" s="141" t="s">
        <v>12</v>
      </c>
      <c r="I3" s="141" t="s">
        <v>13</v>
      </c>
      <c r="J3" s="141" t="s">
        <v>14</v>
      </c>
      <c r="K3" s="141" t="s">
        <v>15</v>
      </c>
      <c r="L3" s="141" t="s">
        <v>16</v>
      </c>
      <c r="M3" s="141" t="s">
        <v>17</v>
      </c>
      <c r="N3" s="7" t="s">
        <v>18</v>
      </c>
      <c r="P3" s="8"/>
      <c r="Q3" s="141" t="s">
        <v>167</v>
      </c>
      <c r="R3" s="141" t="s">
        <v>7</v>
      </c>
      <c r="S3" s="141" t="s">
        <v>8</v>
      </c>
      <c r="T3" s="141" t="s">
        <v>9</v>
      </c>
      <c r="U3" s="141" t="s">
        <v>10</v>
      </c>
      <c r="V3" s="138" t="s">
        <v>11</v>
      </c>
      <c r="W3" s="141" t="s">
        <v>12</v>
      </c>
      <c r="X3" s="141" t="s">
        <v>13</v>
      </c>
      <c r="Y3" s="141" t="s">
        <v>14</v>
      </c>
      <c r="Z3" s="141" t="s">
        <v>15</v>
      </c>
      <c r="AA3" s="141" t="s">
        <v>16</v>
      </c>
      <c r="AB3" s="141" t="s">
        <v>17</v>
      </c>
      <c r="AC3" s="9" t="s">
        <v>19</v>
      </c>
    </row>
    <row r="4" spans="1:29" ht="19.8" thickBot="1">
      <c r="A4" s="351" t="s">
        <v>165</v>
      </c>
      <c r="B4" s="352">
        <f>AVERAGE(B7:B18)</f>
        <v>68.083333333333329</v>
      </c>
      <c r="C4" s="352">
        <f t="shared" ref="C4:M4" si="0">AVERAGE(C7:C18)</f>
        <v>56.083333333333336</v>
      </c>
      <c r="D4" s="352">
        <f t="shared" si="0"/>
        <v>67.333333333333329</v>
      </c>
      <c r="E4" s="352">
        <f t="shared" si="0"/>
        <v>103.25</v>
      </c>
      <c r="F4" s="352">
        <f t="shared" si="0"/>
        <v>188.08333333333334</v>
      </c>
      <c r="G4" s="352">
        <f t="shared" si="0"/>
        <v>402.08333333333331</v>
      </c>
      <c r="H4" s="352">
        <f t="shared" si="0"/>
        <v>614.90909090909088</v>
      </c>
      <c r="I4" s="352">
        <f t="shared" si="0"/>
        <v>875.18181818181813</v>
      </c>
      <c r="J4" s="352">
        <f t="shared" si="0"/>
        <v>564.72727272727275</v>
      </c>
      <c r="K4" s="352">
        <f t="shared" si="0"/>
        <v>363.72727272727275</v>
      </c>
      <c r="L4" s="352">
        <f t="shared" si="0"/>
        <v>207</v>
      </c>
      <c r="M4" s="352">
        <f t="shared" si="0"/>
        <v>134.81818181818181</v>
      </c>
      <c r="N4" s="352">
        <f>AVERAGE(N7:N18)</f>
        <v>3639.7272727272725</v>
      </c>
      <c r="O4" s="10"/>
      <c r="P4" s="353" t="str">
        <f>+A4</f>
        <v>12-21年月平均</v>
      </c>
      <c r="Q4" s="352">
        <f>AVERAGE(Q7:Q18)</f>
        <v>8.1666666666666661</v>
      </c>
      <c r="R4" s="352">
        <f t="shared" ref="R4:AC4" si="1">AVERAGE(R7:R18)</f>
        <v>8.75</v>
      </c>
      <c r="S4" s="352">
        <f t="shared" si="1"/>
        <v>13.25</v>
      </c>
      <c r="T4" s="352">
        <f t="shared" si="1"/>
        <v>6.5</v>
      </c>
      <c r="U4" s="352">
        <f t="shared" si="1"/>
        <v>9.1666666666666661</v>
      </c>
      <c r="V4" s="352">
        <f t="shared" si="1"/>
        <v>8.75</v>
      </c>
      <c r="W4" s="352">
        <f t="shared" si="1"/>
        <v>8.1818181818181817</v>
      </c>
      <c r="X4" s="352">
        <f t="shared" si="1"/>
        <v>11.545454545454545</v>
      </c>
      <c r="Y4" s="352">
        <f t="shared" si="1"/>
        <v>9.9090909090909083</v>
      </c>
      <c r="Z4" s="352">
        <f t="shared" si="1"/>
        <v>19.818181818181817</v>
      </c>
      <c r="AA4" s="352">
        <f t="shared" si="1"/>
        <v>11.636363636363637</v>
      </c>
      <c r="AB4" s="352">
        <f t="shared" si="1"/>
        <v>12.181818181818182</v>
      </c>
      <c r="AC4" s="352">
        <f t="shared" si="1"/>
        <v>131.45454545454547</v>
      </c>
    </row>
    <row r="5" spans="1:29" ht="19.8" customHeight="1" thickBot="1">
      <c r="A5" s="252"/>
      <c r="B5" s="252"/>
      <c r="C5" s="252"/>
      <c r="D5" s="252"/>
      <c r="E5" s="252"/>
      <c r="F5" s="252"/>
      <c r="G5" s="11" t="s">
        <v>20</v>
      </c>
      <c r="H5" s="105"/>
      <c r="I5" s="105"/>
      <c r="J5" s="105"/>
      <c r="K5" s="105"/>
      <c r="L5" s="105"/>
      <c r="M5" s="105"/>
      <c r="N5" s="219"/>
      <c r="O5" s="106"/>
      <c r="P5" s="139"/>
      <c r="Q5" s="139"/>
      <c r="R5" s="139"/>
      <c r="S5" s="252"/>
      <c r="T5" s="252"/>
      <c r="U5" s="252"/>
      <c r="V5" s="11" t="s">
        <v>20</v>
      </c>
      <c r="W5" s="105"/>
      <c r="X5" s="105"/>
      <c r="Y5" s="105"/>
      <c r="Z5" s="105"/>
      <c r="AA5" s="105"/>
      <c r="AB5" s="105"/>
      <c r="AC5" s="219"/>
    </row>
    <row r="6" spans="1:29" ht="19.8" customHeight="1" thickBot="1">
      <c r="A6" s="252"/>
      <c r="B6" s="252"/>
      <c r="C6" s="252"/>
      <c r="D6" s="252"/>
      <c r="E6" s="252"/>
      <c r="F6" s="252"/>
      <c r="G6" s="338">
        <v>102</v>
      </c>
      <c r="H6" s="337"/>
      <c r="I6" s="337"/>
      <c r="J6" s="337"/>
      <c r="K6" s="337"/>
      <c r="L6" s="337"/>
      <c r="M6" s="337"/>
      <c r="N6" s="329"/>
      <c r="O6" s="106"/>
      <c r="P6" s="139"/>
      <c r="Q6" s="139"/>
      <c r="R6" s="139"/>
      <c r="S6" s="252"/>
      <c r="T6" s="252"/>
      <c r="U6" s="252"/>
      <c r="V6" s="338">
        <v>1</v>
      </c>
      <c r="W6" s="337"/>
      <c r="X6" s="337"/>
      <c r="Y6" s="337"/>
      <c r="Z6" s="337"/>
      <c r="AA6" s="337"/>
      <c r="AB6" s="337"/>
      <c r="AC6" s="329"/>
    </row>
    <row r="7" spans="1:29" ht="18" customHeight="1" thickBot="1">
      <c r="A7" s="330" t="s">
        <v>173</v>
      </c>
      <c r="B7" s="348">
        <v>82</v>
      </c>
      <c r="C7" s="346">
        <v>62</v>
      </c>
      <c r="D7" s="412">
        <v>99</v>
      </c>
      <c r="E7" s="346">
        <v>112</v>
      </c>
      <c r="F7" s="346">
        <v>224</v>
      </c>
      <c r="G7" s="346">
        <v>367</v>
      </c>
      <c r="H7" s="346"/>
      <c r="I7" s="346"/>
      <c r="J7" s="346"/>
      <c r="K7" s="346"/>
      <c r="L7" s="346"/>
      <c r="M7" s="349"/>
      <c r="N7" s="347"/>
      <c r="O7" s="10"/>
      <c r="P7" s="336" t="s">
        <v>173</v>
      </c>
      <c r="Q7" s="348">
        <v>1</v>
      </c>
      <c r="R7" s="346">
        <v>1</v>
      </c>
      <c r="S7" s="412">
        <v>4</v>
      </c>
      <c r="T7" s="346">
        <v>2</v>
      </c>
      <c r="U7" s="346">
        <v>2</v>
      </c>
      <c r="V7" s="346">
        <v>5</v>
      </c>
      <c r="W7" s="346"/>
      <c r="X7" s="346"/>
      <c r="Y7" s="346"/>
      <c r="Z7" s="346"/>
      <c r="AA7" s="346"/>
      <c r="AB7" s="350"/>
      <c r="AC7" s="347"/>
    </row>
    <row r="8" spans="1:29" ht="18" customHeight="1" thickBot="1">
      <c r="A8" s="330" t="s">
        <v>166</v>
      </c>
      <c r="B8" s="339">
        <v>81</v>
      </c>
      <c r="C8" s="340">
        <v>39</v>
      </c>
      <c r="D8" s="340">
        <v>72</v>
      </c>
      <c r="E8" s="341">
        <v>89</v>
      </c>
      <c r="F8" s="341">
        <v>258</v>
      </c>
      <c r="G8" s="341">
        <v>416</v>
      </c>
      <c r="H8" s="341">
        <v>554</v>
      </c>
      <c r="I8" s="341">
        <v>568</v>
      </c>
      <c r="J8" s="341">
        <v>578</v>
      </c>
      <c r="K8" s="341">
        <v>337</v>
      </c>
      <c r="L8" s="341">
        <v>169</v>
      </c>
      <c r="M8" s="341">
        <v>168</v>
      </c>
      <c r="N8" s="342">
        <f t="shared" ref="N8:N19" si="2">SUM(B8:M8)</f>
        <v>3329</v>
      </c>
      <c r="O8" s="111" t="s">
        <v>21</v>
      </c>
      <c r="P8" s="331" t="s">
        <v>166</v>
      </c>
      <c r="Q8" s="343">
        <v>0</v>
      </c>
      <c r="R8" s="344">
        <v>5</v>
      </c>
      <c r="S8" s="344">
        <v>4</v>
      </c>
      <c r="T8" s="344">
        <v>1</v>
      </c>
      <c r="U8" s="344">
        <v>1</v>
      </c>
      <c r="V8" s="344">
        <v>1</v>
      </c>
      <c r="W8" s="344">
        <v>1</v>
      </c>
      <c r="X8" s="344">
        <v>1</v>
      </c>
      <c r="Y8" s="343">
        <v>0</v>
      </c>
      <c r="Z8" s="343">
        <v>0</v>
      </c>
      <c r="AA8" s="343">
        <v>0</v>
      </c>
      <c r="AB8" s="343">
        <v>2</v>
      </c>
      <c r="AC8" s="345">
        <f t="shared" ref="AC8:AC19" si="3">SUM(Q8:AB8)</f>
        <v>16</v>
      </c>
    </row>
    <row r="9" spans="1:29" ht="18" customHeight="1" thickBot="1">
      <c r="A9" s="253" t="s">
        <v>149</v>
      </c>
      <c r="B9" s="273">
        <v>81</v>
      </c>
      <c r="C9" s="273">
        <v>48</v>
      </c>
      <c r="D9" s="274">
        <v>71</v>
      </c>
      <c r="E9" s="273">
        <v>128</v>
      </c>
      <c r="F9" s="273">
        <v>171</v>
      </c>
      <c r="G9" s="273">
        <v>350</v>
      </c>
      <c r="H9" s="273">
        <v>569</v>
      </c>
      <c r="I9" s="273">
        <v>553</v>
      </c>
      <c r="J9" s="273">
        <v>458</v>
      </c>
      <c r="K9" s="273">
        <v>306</v>
      </c>
      <c r="L9" s="273">
        <v>220</v>
      </c>
      <c r="M9" s="274">
        <v>229</v>
      </c>
      <c r="N9" s="316">
        <f t="shared" si="2"/>
        <v>3184</v>
      </c>
      <c r="O9" s="251"/>
      <c r="P9" s="331" t="s">
        <v>148</v>
      </c>
      <c r="Q9" s="332">
        <v>1</v>
      </c>
      <c r="R9" s="332">
        <v>2</v>
      </c>
      <c r="S9" s="332">
        <v>1</v>
      </c>
      <c r="T9" s="332">
        <v>0</v>
      </c>
      <c r="U9" s="332">
        <v>0</v>
      </c>
      <c r="V9" s="332">
        <v>0</v>
      </c>
      <c r="W9" s="332">
        <v>1</v>
      </c>
      <c r="X9" s="332">
        <v>1</v>
      </c>
      <c r="Y9" s="332">
        <v>0</v>
      </c>
      <c r="Z9" s="332">
        <v>1</v>
      </c>
      <c r="AA9" s="332">
        <v>0</v>
      </c>
      <c r="AB9" s="332">
        <v>0</v>
      </c>
      <c r="AC9" s="333">
        <f t="shared" si="3"/>
        <v>7</v>
      </c>
    </row>
    <row r="10" spans="1:29" ht="18" customHeight="1" thickBot="1">
      <c r="A10" s="254" t="s">
        <v>128</v>
      </c>
      <c r="B10" s="169">
        <v>112</v>
      </c>
      <c r="C10" s="169">
        <v>85</v>
      </c>
      <c r="D10" s="169">
        <v>60</v>
      </c>
      <c r="E10" s="169">
        <v>97</v>
      </c>
      <c r="F10" s="169">
        <v>95</v>
      </c>
      <c r="G10" s="169">
        <v>305</v>
      </c>
      <c r="H10" s="169">
        <v>544</v>
      </c>
      <c r="I10" s="169">
        <v>449</v>
      </c>
      <c r="J10" s="169">
        <v>475</v>
      </c>
      <c r="K10" s="169">
        <v>505</v>
      </c>
      <c r="L10" s="169">
        <v>219</v>
      </c>
      <c r="M10" s="170">
        <v>98</v>
      </c>
      <c r="N10" s="267">
        <f t="shared" si="2"/>
        <v>3044</v>
      </c>
      <c r="O10" s="111"/>
      <c r="P10" s="331" t="s">
        <v>128</v>
      </c>
      <c r="Q10" s="218">
        <v>16</v>
      </c>
      <c r="R10" s="218">
        <v>1</v>
      </c>
      <c r="S10" s="218">
        <v>19</v>
      </c>
      <c r="T10" s="218">
        <v>3</v>
      </c>
      <c r="U10" s="218">
        <v>13</v>
      </c>
      <c r="V10" s="218">
        <v>1</v>
      </c>
      <c r="W10" s="218">
        <v>2</v>
      </c>
      <c r="X10" s="218">
        <v>2</v>
      </c>
      <c r="Y10" s="218">
        <v>0</v>
      </c>
      <c r="Z10" s="218">
        <v>24</v>
      </c>
      <c r="AA10" s="218">
        <v>4</v>
      </c>
      <c r="AB10" s="218">
        <v>2</v>
      </c>
      <c r="AC10" s="266">
        <f t="shared" si="3"/>
        <v>87</v>
      </c>
    </row>
    <row r="11" spans="1:29" ht="18" customHeight="1" thickBot="1">
      <c r="A11" s="255" t="s">
        <v>29</v>
      </c>
      <c r="B11" s="220">
        <v>84</v>
      </c>
      <c r="C11" s="220">
        <v>100</v>
      </c>
      <c r="D11" s="221">
        <v>77</v>
      </c>
      <c r="E11" s="221">
        <v>80</v>
      </c>
      <c r="F11" s="127">
        <v>236</v>
      </c>
      <c r="G11" s="127">
        <v>438</v>
      </c>
      <c r="H11" s="128">
        <v>631</v>
      </c>
      <c r="I11" s="127">
        <v>752</v>
      </c>
      <c r="J11" s="126">
        <v>523</v>
      </c>
      <c r="K11" s="127">
        <v>427</v>
      </c>
      <c r="L11" s="126">
        <v>253</v>
      </c>
      <c r="M11" s="222">
        <v>136</v>
      </c>
      <c r="N11" s="257">
        <f t="shared" si="2"/>
        <v>3737</v>
      </c>
      <c r="O11" s="111"/>
      <c r="P11" s="334" t="s">
        <v>22</v>
      </c>
      <c r="Q11" s="223">
        <v>7</v>
      </c>
      <c r="R11" s="223">
        <v>7</v>
      </c>
      <c r="S11" s="224">
        <v>13</v>
      </c>
      <c r="T11" s="224">
        <v>3</v>
      </c>
      <c r="U11" s="224">
        <v>8</v>
      </c>
      <c r="V11" s="224">
        <v>11</v>
      </c>
      <c r="W11" s="223">
        <v>5</v>
      </c>
      <c r="X11" s="224">
        <v>11</v>
      </c>
      <c r="Y11" s="224">
        <v>9</v>
      </c>
      <c r="Z11" s="224">
        <v>9</v>
      </c>
      <c r="AA11" s="225">
        <v>20</v>
      </c>
      <c r="AB11" s="225">
        <v>37</v>
      </c>
      <c r="AC11" s="264">
        <f t="shared" si="3"/>
        <v>140</v>
      </c>
    </row>
    <row r="12" spans="1:29" ht="18" customHeight="1" thickBot="1">
      <c r="A12" s="255" t="s">
        <v>30</v>
      </c>
      <c r="B12" s="224">
        <v>41</v>
      </c>
      <c r="C12" s="224">
        <v>44</v>
      </c>
      <c r="D12" s="224">
        <v>67</v>
      </c>
      <c r="E12" s="224">
        <v>103</v>
      </c>
      <c r="F12" s="226">
        <v>311</v>
      </c>
      <c r="G12" s="224">
        <v>415</v>
      </c>
      <c r="H12" s="224">
        <v>539</v>
      </c>
      <c r="I12" s="226">
        <v>1165</v>
      </c>
      <c r="J12" s="224">
        <v>534</v>
      </c>
      <c r="K12" s="224">
        <v>297</v>
      </c>
      <c r="L12" s="223">
        <v>205</v>
      </c>
      <c r="M12" s="227">
        <v>92</v>
      </c>
      <c r="N12" s="258">
        <f t="shared" si="2"/>
        <v>3813</v>
      </c>
      <c r="O12" s="111"/>
      <c r="P12" s="335" t="s">
        <v>30</v>
      </c>
      <c r="Q12" s="224">
        <v>9</v>
      </c>
      <c r="R12" s="224">
        <v>22</v>
      </c>
      <c r="S12" s="223">
        <v>18</v>
      </c>
      <c r="T12" s="224">
        <v>9</v>
      </c>
      <c r="U12" s="228">
        <v>21</v>
      </c>
      <c r="V12" s="224">
        <v>14</v>
      </c>
      <c r="W12" s="224">
        <v>6</v>
      </c>
      <c r="X12" s="224">
        <v>13</v>
      </c>
      <c r="Y12" s="224">
        <v>7</v>
      </c>
      <c r="Z12" s="229">
        <v>81</v>
      </c>
      <c r="AA12" s="228">
        <v>31</v>
      </c>
      <c r="AB12" s="229">
        <v>37</v>
      </c>
      <c r="AC12" s="265">
        <f t="shared" si="3"/>
        <v>268</v>
      </c>
    </row>
    <row r="13" spans="1:29" ht="18" customHeight="1" thickBot="1">
      <c r="A13" s="255" t="s">
        <v>31</v>
      </c>
      <c r="B13" s="224">
        <v>57</v>
      </c>
      <c r="C13" s="223">
        <v>35</v>
      </c>
      <c r="D13" s="224">
        <v>95</v>
      </c>
      <c r="E13" s="223">
        <v>112</v>
      </c>
      <c r="F13" s="224">
        <v>131</v>
      </c>
      <c r="G13" s="14">
        <v>340</v>
      </c>
      <c r="H13" s="14">
        <v>483</v>
      </c>
      <c r="I13" s="15">
        <v>1339</v>
      </c>
      <c r="J13" s="14">
        <v>614</v>
      </c>
      <c r="K13" s="14">
        <v>349</v>
      </c>
      <c r="L13" s="14">
        <v>236</v>
      </c>
      <c r="M13" s="230">
        <v>68</v>
      </c>
      <c r="N13" s="257">
        <f t="shared" si="2"/>
        <v>3859</v>
      </c>
      <c r="O13" s="111"/>
      <c r="P13" s="335" t="s">
        <v>31</v>
      </c>
      <c r="Q13" s="224">
        <v>19</v>
      </c>
      <c r="R13" s="224">
        <v>12</v>
      </c>
      <c r="S13" s="224">
        <v>8</v>
      </c>
      <c r="T13" s="223">
        <v>12</v>
      </c>
      <c r="U13" s="224">
        <v>7</v>
      </c>
      <c r="V13" s="224">
        <v>15</v>
      </c>
      <c r="W13" s="14">
        <v>16</v>
      </c>
      <c r="X13" s="230">
        <v>12</v>
      </c>
      <c r="Y13" s="223">
        <v>16</v>
      </c>
      <c r="Z13" s="224">
        <v>6</v>
      </c>
      <c r="AA13" s="223">
        <v>12</v>
      </c>
      <c r="AB13" s="223">
        <v>6</v>
      </c>
      <c r="AC13" s="264">
        <f t="shared" si="3"/>
        <v>141</v>
      </c>
    </row>
    <row r="14" spans="1:29" ht="18" customHeight="1" thickBot="1">
      <c r="A14" s="255" t="s">
        <v>32</v>
      </c>
      <c r="B14" s="231">
        <v>68</v>
      </c>
      <c r="C14" s="224">
        <v>42</v>
      </c>
      <c r="D14" s="224">
        <v>44</v>
      </c>
      <c r="E14" s="223">
        <v>75</v>
      </c>
      <c r="F14" s="223">
        <v>135</v>
      </c>
      <c r="G14" s="223">
        <v>448</v>
      </c>
      <c r="H14" s="224">
        <v>507</v>
      </c>
      <c r="I14" s="224">
        <v>808</v>
      </c>
      <c r="J14" s="228">
        <v>795</v>
      </c>
      <c r="K14" s="223">
        <v>313</v>
      </c>
      <c r="L14" s="223">
        <v>246</v>
      </c>
      <c r="M14" s="223">
        <v>143</v>
      </c>
      <c r="N14" s="257">
        <f t="shared" si="2"/>
        <v>3624</v>
      </c>
      <c r="O14" s="111"/>
      <c r="P14" s="335" t="s">
        <v>32</v>
      </c>
      <c r="Q14" s="233">
        <v>9</v>
      </c>
      <c r="R14" s="224">
        <v>16</v>
      </c>
      <c r="S14" s="224">
        <v>12</v>
      </c>
      <c r="T14" s="223">
        <v>6</v>
      </c>
      <c r="U14" s="234">
        <v>7</v>
      </c>
      <c r="V14" s="234">
        <v>14</v>
      </c>
      <c r="W14" s="224">
        <v>9</v>
      </c>
      <c r="X14" s="224">
        <v>14</v>
      </c>
      <c r="Y14" s="224">
        <v>9</v>
      </c>
      <c r="Z14" s="224">
        <v>9</v>
      </c>
      <c r="AA14" s="234">
        <v>8</v>
      </c>
      <c r="AB14" s="234">
        <v>7</v>
      </c>
      <c r="AC14" s="264">
        <f t="shared" si="3"/>
        <v>120</v>
      </c>
    </row>
    <row r="15" spans="1:29" ht="18" hidden="1" customHeight="1" thickBot="1">
      <c r="A15" s="13" t="s">
        <v>33</v>
      </c>
      <c r="B15" s="235">
        <v>71</v>
      </c>
      <c r="C15" s="235">
        <v>97</v>
      </c>
      <c r="D15" s="235">
        <v>61</v>
      </c>
      <c r="E15" s="236">
        <v>105</v>
      </c>
      <c r="F15" s="236">
        <v>198</v>
      </c>
      <c r="G15" s="236">
        <v>442</v>
      </c>
      <c r="H15" s="237">
        <v>790</v>
      </c>
      <c r="I15" s="16">
        <v>674</v>
      </c>
      <c r="J15" s="16">
        <v>594</v>
      </c>
      <c r="K15" s="236">
        <v>275</v>
      </c>
      <c r="L15" s="236">
        <v>133</v>
      </c>
      <c r="M15" s="236">
        <v>108</v>
      </c>
      <c r="N15" s="257">
        <f t="shared" si="2"/>
        <v>3548</v>
      </c>
      <c r="O15" s="10"/>
      <c r="P15" s="256" t="s">
        <v>33</v>
      </c>
      <c r="Q15" s="235">
        <v>7</v>
      </c>
      <c r="R15" s="235">
        <v>13</v>
      </c>
      <c r="S15" s="235">
        <v>12</v>
      </c>
      <c r="T15" s="236">
        <v>11</v>
      </c>
      <c r="U15" s="236">
        <v>12</v>
      </c>
      <c r="V15" s="236">
        <v>15</v>
      </c>
      <c r="W15" s="236">
        <v>20</v>
      </c>
      <c r="X15" s="236">
        <v>15</v>
      </c>
      <c r="Y15" s="236">
        <v>15</v>
      </c>
      <c r="Z15" s="236">
        <v>20</v>
      </c>
      <c r="AA15" s="236">
        <v>9</v>
      </c>
      <c r="AB15" s="236">
        <v>7</v>
      </c>
      <c r="AC15" s="263">
        <f t="shared" si="3"/>
        <v>156</v>
      </c>
    </row>
    <row r="16" spans="1:29" ht="13.8" hidden="1" thickBot="1">
      <c r="A16" s="18" t="s">
        <v>34</v>
      </c>
      <c r="B16" s="233">
        <v>38</v>
      </c>
      <c r="C16" s="236">
        <v>19</v>
      </c>
      <c r="D16" s="236">
        <v>38</v>
      </c>
      <c r="E16" s="236">
        <v>203</v>
      </c>
      <c r="F16" s="236">
        <v>146</v>
      </c>
      <c r="G16" s="236">
        <v>439</v>
      </c>
      <c r="H16" s="237">
        <v>964</v>
      </c>
      <c r="I16" s="237">
        <v>1154</v>
      </c>
      <c r="J16" s="236">
        <v>423</v>
      </c>
      <c r="K16" s="236">
        <v>388</v>
      </c>
      <c r="L16" s="236">
        <v>176</v>
      </c>
      <c r="M16" s="236">
        <v>143</v>
      </c>
      <c r="N16" s="238">
        <f t="shared" si="2"/>
        <v>4131</v>
      </c>
      <c r="O16" s="10"/>
      <c r="P16" s="17" t="s">
        <v>34</v>
      </c>
      <c r="Q16" s="236">
        <v>7</v>
      </c>
      <c r="R16" s="236">
        <v>7</v>
      </c>
      <c r="S16" s="236">
        <v>8</v>
      </c>
      <c r="T16" s="236">
        <v>12</v>
      </c>
      <c r="U16" s="236">
        <v>9</v>
      </c>
      <c r="V16" s="236">
        <v>6</v>
      </c>
      <c r="W16" s="236">
        <v>11</v>
      </c>
      <c r="X16" s="236">
        <v>8</v>
      </c>
      <c r="Y16" s="236">
        <v>16</v>
      </c>
      <c r="Z16" s="236">
        <v>40</v>
      </c>
      <c r="AA16" s="236">
        <v>17</v>
      </c>
      <c r="AB16" s="236">
        <v>16</v>
      </c>
      <c r="AC16" s="236">
        <f t="shared" si="3"/>
        <v>157</v>
      </c>
    </row>
    <row r="17" spans="1:31" ht="13.8" hidden="1" thickBot="1">
      <c r="A17" s="239" t="s">
        <v>35</v>
      </c>
      <c r="B17" s="16">
        <v>49</v>
      </c>
      <c r="C17" s="16">
        <v>63</v>
      </c>
      <c r="D17" s="16">
        <v>50</v>
      </c>
      <c r="E17" s="16">
        <v>71</v>
      </c>
      <c r="F17" s="16">
        <v>144</v>
      </c>
      <c r="G17" s="16">
        <v>374</v>
      </c>
      <c r="H17" s="108">
        <v>729</v>
      </c>
      <c r="I17" s="108">
        <v>1097</v>
      </c>
      <c r="J17" s="108">
        <v>650</v>
      </c>
      <c r="K17" s="16">
        <v>397</v>
      </c>
      <c r="L17" s="16">
        <v>192</v>
      </c>
      <c r="M17" s="16">
        <v>217</v>
      </c>
      <c r="N17" s="238">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6">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2">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0">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1">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0">
        <f t="shared" si="3"/>
        <v>296</v>
      </c>
    </row>
    <row r="20" spans="1:31">
      <c r="A20" s="21"/>
      <c r="B20" s="242"/>
      <c r="C20" s="242"/>
      <c r="D20" s="242"/>
      <c r="E20" s="242"/>
      <c r="F20" s="242"/>
      <c r="G20" s="242"/>
      <c r="H20" s="242"/>
      <c r="I20" s="242"/>
      <c r="J20" s="242"/>
      <c r="K20" s="242"/>
      <c r="L20" s="242"/>
      <c r="M20" s="242"/>
      <c r="N20" s="22"/>
      <c r="O20" s="10"/>
      <c r="P20" s="23"/>
      <c r="Q20" s="243"/>
      <c r="R20" s="243"/>
      <c r="S20" s="243"/>
      <c r="T20" s="243"/>
      <c r="U20" s="243"/>
      <c r="V20" s="243"/>
      <c r="W20" s="243"/>
      <c r="X20" s="243"/>
      <c r="Y20" s="243"/>
      <c r="Z20" s="243"/>
      <c r="AA20" s="243"/>
      <c r="AB20" s="243"/>
      <c r="AC20" s="242"/>
    </row>
    <row r="21" spans="1:31" ht="13.5" customHeight="1">
      <c r="A21" s="688" t="s">
        <v>397</v>
      </c>
      <c r="B21" s="689"/>
      <c r="C21" s="689"/>
      <c r="D21" s="689"/>
      <c r="E21" s="689"/>
      <c r="F21" s="689"/>
      <c r="G21" s="689"/>
      <c r="H21" s="689"/>
      <c r="I21" s="689"/>
      <c r="J21" s="689"/>
      <c r="K21" s="689"/>
      <c r="L21" s="689"/>
      <c r="M21" s="689"/>
      <c r="N21" s="690"/>
      <c r="O21" s="10"/>
      <c r="P21" s="688" t="str">
        <f>+A21</f>
        <v>※2023年 第25週（6/19～6/25） 現在</v>
      </c>
      <c r="Q21" s="689"/>
      <c r="R21" s="689"/>
      <c r="S21" s="689"/>
      <c r="T21" s="689"/>
      <c r="U21" s="689"/>
      <c r="V21" s="689"/>
      <c r="W21" s="689"/>
      <c r="X21" s="689"/>
      <c r="Y21" s="689"/>
      <c r="Z21" s="689"/>
      <c r="AA21" s="689"/>
      <c r="AB21" s="689"/>
      <c r="AC21" s="690"/>
    </row>
    <row r="22" spans="1:31" ht="13.8" thickBot="1">
      <c r="A22" s="311" t="s">
        <v>150</v>
      </c>
      <c r="B22" s="10"/>
      <c r="C22" s="10"/>
      <c r="D22" s="10"/>
      <c r="E22" s="10"/>
      <c r="F22" s="10"/>
      <c r="G22" s="10" t="s">
        <v>21</v>
      </c>
      <c r="H22" s="10"/>
      <c r="I22" s="10"/>
      <c r="J22" s="10"/>
      <c r="K22" s="10"/>
      <c r="L22" s="10"/>
      <c r="M22" s="10"/>
      <c r="N22" s="25"/>
      <c r="O22" s="10"/>
      <c r="P22" s="312"/>
      <c r="Q22" s="10"/>
      <c r="R22" s="10"/>
      <c r="S22" s="10"/>
      <c r="T22" s="10"/>
      <c r="U22" s="10"/>
      <c r="V22" s="10"/>
      <c r="W22" s="10"/>
      <c r="X22" s="10"/>
      <c r="Y22" s="10"/>
      <c r="Z22" s="10"/>
      <c r="AA22" s="10"/>
      <c r="AB22" s="10"/>
      <c r="AC22" s="27"/>
    </row>
    <row r="23" spans="1:31" ht="17.25" customHeight="1" thickBot="1">
      <c r="A23" s="24"/>
      <c r="B23" s="244" t="s">
        <v>159</v>
      </c>
      <c r="C23" s="10"/>
      <c r="D23" s="308" t="s">
        <v>198</v>
      </c>
      <c r="E23" s="28"/>
      <c r="F23" s="10"/>
      <c r="G23" s="10" t="s">
        <v>21</v>
      </c>
      <c r="H23" s="10"/>
      <c r="I23" s="10"/>
      <c r="J23" s="10"/>
      <c r="K23" s="10"/>
      <c r="L23" s="10"/>
      <c r="M23" s="10"/>
      <c r="N23" s="25"/>
      <c r="O23" s="111" t="s">
        <v>21</v>
      </c>
      <c r="P23" s="151"/>
      <c r="Q23" s="425" t="s">
        <v>160</v>
      </c>
      <c r="R23" s="674" t="s">
        <v>398</v>
      </c>
      <c r="S23" s="675"/>
      <c r="T23" s="676"/>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1"/>
    </row>
    <row r="29" spans="1:31">
      <c r="A29" s="24"/>
      <c r="B29" s="10"/>
      <c r="C29" s="10"/>
      <c r="D29" s="10"/>
      <c r="E29" s="10"/>
      <c r="F29" s="10"/>
      <c r="G29" s="10"/>
      <c r="H29" s="10"/>
      <c r="I29" s="10"/>
      <c r="J29" s="10"/>
      <c r="K29" s="10"/>
      <c r="L29" s="10"/>
      <c r="M29" s="10"/>
      <c r="N29" s="25"/>
      <c r="O29" s="10"/>
      <c r="P29" s="12"/>
      <c r="AC29" s="29"/>
    </row>
    <row r="30" spans="1:31" ht="21.6">
      <c r="A30" s="372" t="s">
        <v>180</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5"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96" zoomScaleNormal="112" zoomScaleSheetLayoutView="96" workbookViewId="0">
      <selection activeCell="D17" sqref="D17"/>
    </sheetView>
  </sheetViews>
  <sheetFormatPr defaultColWidth="9" defaultRowHeight="13.2"/>
  <cols>
    <col min="1" max="1" width="2.10937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2:7" ht="18.75" customHeight="1">
      <c r="B1" s="90" t="s">
        <v>109</v>
      </c>
    </row>
    <row r="2" spans="2:7" ht="17.25" customHeight="1" thickBot="1">
      <c r="B2" t="s">
        <v>318</v>
      </c>
      <c r="D2" s="693"/>
      <c r="E2" s="632"/>
    </row>
    <row r="3" spans="2:7" ht="16.5" customHeight="1" thickBot="1">
      <c r="B3" s="91" t="s">
        <v>110</v>
      </c>
      <c r="C3" s="182" t="s">
        <v>111</v>
      </c>
      <c r="D3" s="140" t="s">
        <v>154</v>
      </c>
    </row>
    <row r="4" spans="2:7" ht="17.25" customHeight="1" thickBot="1">
      <c r="B4" s="92" t="s">
        <v>112</v>
      </c>
      <c r="C4" s="114" t="s">
        <v>319</v>
      </c>
      <c r="D4" s="93"/>
    </row>
    <row r="5" spans="2:7" ht="17.25" customHeight="1">
      <c r="B5" s="694" t="s">
        <v>146</v>
      </c>
      <c r="C5" s="697" t="s">
        <v>151</v>
      </c>
      <c r="D5" s="698"/>
    </row>
    <row r="6" spans="2:7" ht="19.2" customHeight="1">
      <c r="B6" s="695"/>
      <c r="C6" s="699" t="s">
        <v>152</v>
      </c>
      <c r="D6" s="700"/>
      <c r="G6" s="154"/>
    </row>
    <row r="7" spans="2:7" ht="19.95" customHeight="1">
      <c r="B7" s="695"/>
      <c r="C7" s="183" t="s">
        <v>153</v>
      </c>
      <c r="D7" s="184"/>
      <c r="G7" s="154"/>
    </row>
    <row r="8" spans="2:7" ht="25.2" customHeight="1" thickBot="1">
      <c r="B8" s="696"/>
      <c r="C8" s="156" t="s">
        <v>155</v>
      </c>
      <c r="D8" s="155"/>
      <c r="G8" s="154"/>
    </row>
    <row r="9" spans="2:7" ht="49.2" customHeight="1" thickBot="1">
      <c r="B9" s="94" t="s">
        <v>199</v>
      </c>
      <c r="C9" s="701" t="s">
        <v>320</v>
      </c>
      <c r="D9" s="702"/>
    </row>
    <row r="10" spans="2:7" ht="69" customHeight="1" thickBot="1">
      <c r="B10" s="95" t="s">
        <v>113</v>
      </c>
      <c r="C10" s="703" t="s">
        <v>322</v>
      </c>
      <c r="D10" s="704"/>
    </row>
    <row r="11" spans="2:7" ht="59.4" customHeight="1" thickBot="1">
      <c r="B11" s="96"/>
      <c r="C11" s="97" t="s">
        <v>323</v>
      </c>
      <c r="D11" s="160" t="s">
        <v>321</v>
      </c>
      <c r="F11" s="1" t="s">
        <v>21</v>
      </c>
    </row>
    <row r="12" spans="2:7" ht="42.6" customHeight="1" thickBot="1">
      <c r="B12" s="94" t="s">
        <v>184</v>
      </c>
      <c r="C12" s="703" t="s">
        <v>207</v>
      </c>
      <c r="D12" s="704"/>
    </row>
    <row r="13" spans="2:7" ht="113.4" customHeight="1" thickBot="1">
      <c r="B13" s="98" t="s">
        <v>114</v>
      </c>
      <c r="C13" s="99" t="s">
        <v>324</v>
      </c>
      <c r="D13" s="137" t="s">
        <v>325</v>
      </c>
      <c r="F13" t="s">
        <v>28</v>
      </c>
    </row>
    <row r="14" spans="2:7" ht="79.2" customHeight="1" thickBot="1">
      <c r="B14" s="100" t="s">
        <v>115</v>
      </c>
      <c r="C14" s="691" t="s">
        <v>326</v>
      </c>
      <c r="D14" s="692"/>
    </row>
    <row r="15" spans="2:7" ht="17.25" customHeight="1"/>
    <row r="16" spans="2:7" ht="17.25" customHeight="1">
      <c r="C16" s="310"/>
      <c r="D16" s="1" t="s">
        <v>150</v>
      </c>
    </row>
    <row r="17" spans="2:5">
      <c r="C17" s="1" t="s">
        <v>28</v>
      </c>
    </row>
    <row r="18" spans="2:5">
      <c r="E18" s="1" t="s">
        <v>21</v>
      </c>
    </row>
    <row r="21" spans="2:5">
      <c r="B21" s="90" t="s">
        <v>21</v>
      </c>
    </row>
    <row r="29" spans="2:5">
      <c r="D29" s="1" t="s">
        <v>168</v>
      </c>
    </row>
  </sheetData>
  <mergeCells count="8">
    <mergeCell ref="C14:D14"/>
    <mergeCell ref="D2:E2"/>
    <mergeCell ref="B5:B8"/>
    <mergeCell ref="C5:D5"/>
    <mergeCell ref="C6:D6"/>
    <mergeCell ref="C9:D9"/>
    <mergeCell ref="C10:D10"/>
    <mergeCell ref="C12:D12"/>
  </mergeCells>
  <phoneticPr fontId="87"/>
  <hyperlinks>
    <hyperlink ref="C6" r:id="rId1" location="h2_1" xr:uid="{B5E764AE-5943-4A97-AD1C-025941C051BF}"/>
  </hyperlinks>
  <pageMargins left="0.7" right="0.7" top="0.75" bottom="0.75" header="0.3" footer="0.3"/>
  <pageSetup paperSize="9" scale="43"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88" zoomScaleNormal="100" zoomScaleSheetLayoutView="88" workbookViewId="0">
      <selection activeCell="G8" sqref="G8"/>
    </sheetView>
  </sheetViews>
  <sheetFormatPr defaultColWidth="9" defaultRowHeight="13.2"/>
  <cols>
    <col min="1" max="1" width="21.33203125" style="42" customWidth="1"/>
    <col min="2" max="2" width="19.77734375" style="42" customWidth="1"/>
    <col min="3" max="3" width="80.21875" style="261"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5" t="s">
        <v>216</v>
      </c>
      <c r="B1" s="276" t="s">
        <v>158</v>
      </c>
      <c r="C1" s="359" t="s">
        <v>175</v>
      </c>
      <c r="D1" s="277" t="s">
        <v>25</v>
      </c>
      <c r="E1" s="278" t="s">
        <v>26</v>
      </c>
    </row>
    <row r="2" spans="1:5" s="106" customFormat="1" ht="22.95" customHeight="1">
      <c r="A2" s="322" t="s">
        <v>267</v>
      </c>
      <c r="B2" s="373" t="s">
        <v>268</v>
      </c>
      <c r="C2" s="469" t="s">
        <v>304</v>
      </c>
      <c r="D2" s="428">
        <v>45107</v>
      </c>
      <c r="E2" s="429">
        <v>45107</v>
      </c>
    </row>
    <row r="3" spans="1:5" s="106" customFormat="1" ht="22.95" customHeight="1">
      <c r="A3" s="322" t="s">
        <v>267</v>
      </c>
      <c r="B3" s="373" t="s">
        <v>269</v>
      </c>
      <c r="C3" s="470" t="s">
        <v>305</v>
      </c>
      <c r="D3" s="428">
        <v>45107</v>
      </c>
      <c r="E3" s="429">
        <v>45107</v>
      </c>
    </row>
    <row r="4" spans="1:5" s="106" customFormat="1" ht="22.95" customHeight="1">
      <c r="A4" s="322" t="s">
        <v>267</v>
      </c>
      <c r="B4" s="373" t="s">
        <v>270</v>
      </c>
      <c r="C4" s="472" t="s">
        <v>306</v>
      </c>
      <c r="D4" s="428">
        <v>45106</v>
      </c>
      <c r="E4" s="429">
        <v>45107</v>
      </c>
    </row>
    <row r="5" spans="1:5" s="106" customFormat="1" ht="22.95" customHeight="1">
      <c r="A5" s="414" t="s">
        <v>267</v>
      </c>
      <c r="B5" s="373" t="s">
        <v>271</v>
      </c>
      <c r="C5" s="472" t="s">
        <v>307</v>
      </c>
      <c r="D5" s="428">
        <v>45106</v>
      </c>
      <c r="E5" s="430">
        <v>45107</v>
      </c>
    </row>
    <row r="6" spans="1:5" s="106" customFormat="1" ht="22.95" customHeight="1">
      <c r="A6" s="414" t="s">
        <v>272</v>
      </c>
      <c r="B6" s="373" t="s">
        <v>273</v>
      </c>
      <c r="C6" s="474" t="s">
        <v>308</v>
      </c>
      <c r="D6" s="428">
        <v>45106</v>
      </c>
      <c r="E6" s="430">
        <v>45107</v>
      </c>
    </row>
    <row r="7" spans="1:5" s="106" customFormat="1" ht="22.95" customHeight="1">
      <c r="A7" s="414" t="s">
        <v>274</v>
      </c>
      <c r="B7" s="373" t="s">
        <v>275</v>
      </c>
      <c r="C7" s="474" t="s">
        <v>309</v>
      </c>
      <c r="D7" s="428">
        <v>45106</v>
      </c>
      <c r="E7" s="430">
        <v>45107</v>
      </c>
    </row>
    <row r="8" spans="1:5" s="106" customFormat="1" ht="22.95" customHeight="1">
      <c r="A8" s="414" t="s">
        <v>272</v>
      </c>
      <c r="B8" s="373" t="s">
        <v>273</v>
      </c>
      <c r="C8" s="474" t="s">
        <v>310</v>
      </c>
      <c r="D8" s="428">
        <v>45106</v>
      </c>
      <c r="E8" s="430">
        <v>45106</v>
      </c>
    </row>
    <row r="9" spans="1:5" s="106" customFormat="1" ht="22.95" customHeight="1">
      <c r="A9" s="414" t="s">
        <v>267</v>
      </c>
      <c r="B9" s="373" t="s">
        <v>276</v>
      </c>
      <c r="C9" s="470" t="s">
        <v>311</v>
      </c>
      <c r="D9" s="428">
        <v>45105</v>
      </c>
      <c r="E9" s="430">
        <v>45106</v>
      </c>
    </row>
    <row r="10" spans="1:5" s="106" customFormat="1" ht="22.95" customHeight="1">
      <c r="A10" s="414" t="s">
        <v>267</v>
      </c>
      <c r="B10" s="373" t="s">
        <v>277</v>
      </c>
      <c r="C10" s="471" t="s">
        <v>312</v>
      </c>
      <c r="D10" s="428">
        <v>45105</v>
      </c>
      <c r="E10" s="430">
        <v>45106</v>
      </c>
    </row>
    <row r="11" spans="1:5" s="106" customFormat="1" ht="22.95" customHeight="1">
      <c r="A11" s="414" t="s">
        <v>267</v>
      </c>
      <c r="B11" s="373" t="s">
        <v>278</v>
      </c>
      <c r="C11" s="472" t="s">
        <v>313</v>
      </c>
      <c r="D11" s="428">
        <v>45105</v>
      </c>
      <c r="E11" s="430">
        <v>45106</v>
      </c>
    </row>
    <row r="12" spans="1:5" s="106" customFormat="1" ht="22.95" customHeight="1">
      <c r="A12" s="414" t="s">
        <v>267</v>
      </c>
      <c r="B12" s="373" t="s">
        <v>276</v>
      </c>
      <c r="C12" s="470" t="s">
        <v>314</v>
      </c>
      <c r="D12" s="428">
        <v>45105</v>
      </c>
      <c r="E12" s="430">
        <v>45106</v>
      </c>
    </row>
    <row r="13" spans="1:5" s="106" customFormat="1" ht="22.95" customHeight="1">
      <c r="A13" s="414" t="s">
        <v>272</v>
      </c>
      <c r="B13" s="373" t="s">
        <v>279</v>
      </c>
      <c r="C13" s="474" t="s">
        <v>315</v>
      </c>
      <c r="D13" s="428">
        <v>45105</v>
      </c>
      <c r="E13" s="430">
        <v>45106</v>
      </c>
    </row>
    <row r="14" spans="1:5" s="106" customFormat="1" ht="22.95" customHeight="1">
      <c r="A14" s="414" t="s">
        <v>267</v>
      </c>
      <c r="B14" s="373" t="s">
        <v>280</v>
      </c>
      <c r="C14" s="474" t="s">
        <v>316</v>
      </c>
      <c r="D14" s="428">
        <v>45105</v>
      </c>
      <c r="E14" s="430">
        <v>45106</v>
      </c>
    </row>
    <row r="15" spans="1:5" s="106" customFormat="1" ht="22.95" customHeight="1">
      <c r="A15" s="414" t="s">
        <v>267</v>
      </c>
      <c r="B15" s="373" t="s">
        <v>281</v>
      </c>
      <c r="C15" s="470" t="s">
        <v>317</v>
      </c>
      <c r="D15" s="428">
        <v>45104</v>
      </c>
      <c r="E15" s="430">
        <v>45106</v>
      </c>
    </row>
    <row r="16" spans="1:5" s="106" customFormat="1" ht="22.95" customHeight="1">
      <c r="A16" s="414" t="s">
        <v>267</v>
      </c>
      <c r="B16" s="373" t="s">
        <v>282</v>
      </c>
      <c r="C16" s="470" t="s">
        <v>283</v>
      </c>
      <c r="D16" s="428">
        <v>45104</v>
      </c>
      <c r="E16" s="430">
        <v>45105</v>
      </c>
    </row>
    <row r="17" spans="1:11" s="106" customFormat="1" ht="22.95" customHeight="1">
      <c r="A17" s="414" t="s">
        <v>267</v>
      </c>
      <c r="B17" s="373" t="s">
        <v>284</v>
      </c>
      <c r="C17" s="472" t="s">
        <v>285</v>
      </c>
      <c r="D17" s="428">
        <v>45104</v>
      </c>
      <c r="E17" s="430">
        <v>45105</v>
      </c>
    </row>
    <row r="18" spans="1:11" s="106" customFormat="1" ht="22.95" customHeight="1">
      <c r="A18" s="414" t="s">
        <v>267</v>
      </c>
      <c r="B18" s="373" t="s">
        <v>286</v>
      </c>
      <c r="C18" s="470" t="s">
        <v>287</v>
      </c>
      <c r="D18" s="428">
        <v>45104</v>
      </c>
      <c r="E18" s="430">
        <v>45104</v>
      </c>
    </row>
    <row r="19" spans="1:11" s="106" customFormat="1" ht="22.95" customHeight="1">
      <c r="A19" s="414" t="s">
        <v>267</v>
      </c>
      <c r="B19" s="373" t="s">
        <v>288</v>
      </c>
      <c r="C19" s="471" t="s">
        <v>289</v>
      </c>
      <c r="D19" s="428">
        <v>45103</v>
      </c>
      <c r="E19" s="430">
        <v>45104</v>
      </c>
    </row>
    <row r="20" spans="1:11" s="106" customFormat="1" ht="22.95" customHeight="1">
      <c r="A20" s="414" t="s">
        <v>267</v>
      </c>
      <c r="B20" s="373" t="s">
        <v>290</v>
      </c>
      <c r="C20" s="470" t="s">
        <v>291</v>
      </c>
      <c r="D20" s="428">
        <v>45103</v>
      </c>
      <c r="E20" s="430">
        <v>45104</v>
      </c>
    </row>
    <row r="21" spans="1:11" s="106" customFormat="1" ht="22.95" customHeight="1">
      <c r="A21" s="414" t="s">
        <v>267</v>
      </c>
      <c r="B21" s="373" t="s">
        <v>292</v>
      </c>
      <c r="C21" s="471" t="s">
        <v>293</v>
      </c>
      <c r="D21" s="428">
        <v>45103</v>
      </c>
      <c r="E21" s="430">
        <v>45104</v>
      </c>
    </row>
    <row r="22" spans="1:11" s="106" customFormat="1" ht="22.95" customHeight="1">
      <c r="A22" s="414" t="s">
        <v>267</v>
      </c>
      <c r="B22" s="373" t="s">
        <v>294</v>
      </c>
      <c r="C22" s="475" t="s">
        <v>295</v>
      </c>
      <c r="D22" s="428">
        <v>45103</v>
      </c>
      <c r="E22" s="430">
        <v>45103</v>
      </c>
    </row>
    <row r="23" spans="1:11" s="106" customFormat="1" ht="22.95" customHeight="1">
      <c r="A23" s="414" t="s">
        <v>267</v>
      </c>
      <c r="B23" s="373" t="s">
        <v>296</v>
      </c>
      <c r="C23" s="473" t="s">
        <v>297</v>
      </c>
      <c r="D23" s="428">
        <v>45103</v>
      </c>
      <c r="E23" s="430">
        <v>45103</v>
      </c>
    </row>
    <row r="24" spans="1:11" s="106" customFormat="1" ht="22.95" customHeight="1">
      <c r="A24" s="414" t="s">
        <v>267</v>
      </c>
      <c r="B24" s="373" t="s">
        <v>298</v>
      </c>
      <c r="C24" s="473" t="s">
        <v>299</v>
      </c>
      <c r="D24" s="428">
        <v>45100</v>
      </c>
      <c r="E24" s="430">
        <v>45103</v>
      </c>
    </row>
    <row r="25" spans="1:11" s="106" customFormat="1" ht="22.95" customHeight="1">
      <c r="A25" s="414" t="s">
        <v>267</v>
      </c>
      <c r="B25" s="373" t="s">
        <v>300</v>
      </c>
      <c r="C25" s="472" t="s">
        <v>301</v>
      </c>
      <c r="D25" s="428">
        <v>45100</v>
      </c>
      <c r="E25" s="430">
        <v>45103</v>
      </c>
    </row>
    <row r="26" spans="1:11" s="106" customFormat="1" ht="22.95" customHeight="1">
      <c r="A26" s="414" t="s">
        <v>267</v>
      </c>
      <c r="B26" s="373" t="s">
        <v>302</v>
      </c>
      <c r="C26" s="470" t="s">
        <v>303</v>
      </c>
      <c r="D26" s="428">
        <v>45100</v>
      </c>
      <c r="E26" s="430">
        <v>45103</v>
      </c>
    </row>
    <row r="27" spans="1:11" s="106" customFormat="1" ht="22.95" customHeight="1">
      <c r="A27" s="414"/>
      <c r="B27" s="373"/>
      <c r="C27" s="373"/>
      <c r="D27" s="428"/>
      <c r="E27" s="430"/>
    </row>
    <row r="28" spans="1:11" s="106" customFormat="1" ht="22.95" customHeight="1">
      <c r="A28" s="414"/>
      <c r="B28" s="373"/>
      <c r="C28" s="373"/>
      <c r="D28" s="428"/>
      <c r="E28" s="430"/>
    </row>
    <row r="29" spans="1:11" ht="20.25" customHeight="1">
      <c r="A29" s="317"/>
      <c r="B29" s="318"/>
      <c r="C29" s="259"/>
      <c r="D29" s="319"/>
      <c r="E29" s="319"/>
      <c r="J29" s="124"/>
      <c r="K29" s="124"/>
    </row>
    <row r="30" spans="1:11" ht="20.25" customHeight="1">
      <c r="A30" s="39"/>
      <c r="B30" s="40"/>
      <c r="C30" s="259" t="s">
        <v>171</v>
      </c>
      <c r="D30" s="41"/>
      <c r="E30" s="41"/>
      <c r="J30" s="124"/>
      <c r="K30" s="124"/>
    </row>
    <row r="31" spans="1:11" ht="20.25" customHeight="1">
      <c r="A31" s="317"/>
      <c r="B31" s="318"/>
      <c r="C31" s="259"/>
      <c r="D31" s="319"/>
      <c r="E31" s="319"/>
      <c r="J31" s="124"/>
      <c r="K31" s="124"/>
    </row>
    <row r="32" spans="1:11">
      <c r="A32" s="260" t="s">
        <v>145</v>
      </c>
      <c r="B32" s="260"/>
      <c r="C32" s="260"/>
      <c r="D32" s="320"/>
      <c r="E32" s="320"/>
    </row>
    <row r="33" spans="1:5">
      <c r="A33" s="705" t="s">
        <v>27</v>
      </c>
      <c r="B33" s="705"/>
      <c r="C33" s="705"/>
      <c r="D33" s="321"/>
      <c r="E33" s="321"/>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25　ノロウイルス関連情報 </vt:lpstr>
      <vt:lpstr>25  衛生訓話</vt:lpstr>
      <vt:lpstr>25　食中毒記事等 </vt:lpstr>
      <vt:lpstr>25　海外情報</vt:lpstr>
      <vt:lpstr>25　感染症統計</vt:lpstr>
      <vt:lpstr>24　感染症情報</vt:lpstr>
      <vt:lpstr>25 食品回収</vt:lpstr>
      <vt:lpstr>25　食品表示</vt:lpstr>
      <vt:lpstr>25　残留農薬　等 </vt:lpstr>
      <vt:lpstr>'24　感染症情報'!Print_Area</vt:lpstr>
      <vt:lpstr>'25  衛生訓話'!Print_Area</vt:lpstr>
      <vt:lpstr>'25　ノロウイルス関連情報 '!Print_Area</vt:lpstr>
      <vt:lpstr>'25　海外情報'!Print_Area</vt:lpstr>
      <vt:lpstr>'25　感染症統計'!Print_Area</vt:lpstr>
      <vt:lpstr>'25　残留農薬　等 '!Print_Area</vt:lpstr>
      <vt:lpstr>'25　食中毒記事等 '!Print_Area</vt:lpstr>
      <vt:lpstr>'25 食品回収'!Print_Area</vt:lpstr>
      <vt:lpstr>'25　食品表示'!Print_Area</vt:lpstr>
      <vt:lpstr>スポンサー公告!Print_Area</vt:lpstr>
      <vt:lpstr>'25　残留農薬　等 '!Print_Titles</vt:lpstr>
      <vt:lpstr>'25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2023-07-02T02:07:50Z</dcterms:modified>
</cp:coreProperties>
</file>