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88632BCF-CD2F-41DF-84F0-593BFE9966E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20　ノロウイルス関連情報 " sheetId="101" r:id="rId3"/>
    <sheet name="20  衛生訓話" sheetId="154" r:id="rId4"/>
    <sheet name="20　食中毒記事等 " sheetId="29" r:id="rId5"/>
    <sheet name="20　海外情報" sheetId="123" r:id="rId6"/>
    <sheet name="20　感染症統計" sheetId="125" r:id="rId7"/>
    <sheet name="19　感染症情報" sheetId="124" r:id="rId8"/>
    <sheet name="20 食品回収" sheetId="60" r:id="rId9"/>
    <sheet name="20　食品表示" sheetId="34" r:id="rId10"/>
    <sheet name="20　残留農薬　等 " sheetId="35" r:id="rId11"/>
  </sheets>
  <definedNames>
    <definedName name="_xlnm._FilterDatabase" localSheetId="2" hidden="1">'20　ノロウイルス関連情報 '!$A$22:$G$75</definedName>
    <definedName name="_xlnm._FilterDatabase" localSheetId="10" hidden="1">'20　残留農薬　等 '!$A$1:$C$1</definedName>
    <definedName name="_xlnm._FilterDatabase" localSheetId="4" hidden="1">'20　食中毒記事等 '!$A$1:$D$1</definedName>
    <definedName name="_xlnm.Print_Area" localSheetId="7">'19　感染症情報'!$A$1:$D$21</definedName>
    <definedName name="_xlnm.Print_Area" localSheetId="3">'20  衛生訓話'!$A$1:$M$25</definedName>
    <definedName name="_xlnm.Print_Area" localSheetId="2">'20　ノロウイルス関連情報 '!$A$1:$N$84</definedName>
    <definedName name="_xlnm.Print_Area" localSheetId="5">'20　海外情報'!$A$1:$C$41</definedName>
    <definedName name="_xlnm.Print_Area" localSheetId="6">'20　感染症統計'!$A$1:$AC$37</definedName>
    <definedName name="_xlnm.Print_Area" localSheetId="10">'20　残留農薬　等 '!$A$1:$A$22</definedName>
    <definedName name="_xlnm.Print_Area" localSheetId="4">'20　食中毒記事等 '!$A$1:$D$36</definedName>
    <definedName name="_xlnm.Print_Area" localSheetId="8">'20 食品回収'!$A$1:$E$37</definedName>
    <definedName name="_xlnm.Print_Area" localSheetId="9">'20　食品表示'!$A$1:$N$13</definedName>
    <definedName name="_xlnm.Print_Area" localSheetId="1">スポンサー公告!$A$1:$Q$37</definedName>
    <definedName name="_xlnm.Print_Titles" localSheetId="10">'20　残留農薬　等 '!$1:$1</definedName>
    <definedName name="_xlnm.Print_Titles" localSheetId="4">'20　食中毒記事等 '!$1:$1</definedName>
  </definedNames>
  <calcPr calcId="191029"/>
</workbook>
</file>

<file path=xl/calcChain.xml><?xml version="1.0" encoding="utf-8"?>
<calcChain xmlns="http://schemas.openxmlformats.org/spreadsheetml/2006/main">
  <c r="B22" i="78" l="1"/>
  <c r="G15" i="78" l="1"/>
  <c r="F4" i="125" l="1"/>
  <c r="E4" i="125"/>
  <c r="D4" i="125"/>
  <c r="B19" i="78" l="1"/>
  <c r="B14" i="78"/>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18" i="78"/>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7" i="78" l="1"/>
  <c r="G75" i="101" l="1"/>
  <c r="F75" i="101" s="1"/>
  <c r="F15" i="78"/>
  <c r="I74" i="101" l="1"/>
  <c r="I73" i="101"/>
  <c r="H15" i="78" s="1"/>
  <c r="M75" i="101"/>
  <c r="K75" i="101"/>
</calcChain>
</file>

<file path=xl/sharedStrings.xml><?xml version="1.0" encoding="utf-8"?>
<sst xmlns="http://schemas.openxmlformats.org/spreadsheetml/2006/main" count="573" uniqueCount="417">
  <si>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</si>
  <si>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</si>
  <si>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</si>
  <si>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</si>
  <si>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</si>
  <si>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</si>
  <si>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</si>
  <si>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</si>
  <si>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</si>
  <si>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</si>
  <si>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</si>
  <si>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</si>
  <si>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</si>
  <si>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</si>
  <si>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</si>
  <si>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</si>
  <si>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</si>
  <si>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</si>
  <si>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</si>
  <si>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</si>
  <si>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</si>
  <si>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</si>
  <si>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</si>
  <si>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</si>
  <si>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</si>
  <si>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</si>
  <si>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</si>
  <si>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</si>
  <si>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</si>
  <si>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</si>
  <si>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</si>
  <si>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</si>
  <si>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</si>
  <si>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</si>
  <si>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</si>
  <si>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</si>
  <si>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</si>
  <si>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</si>
  <si>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</si>
  <si>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</si>
  <si>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</si>
  <si>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</si>
  <si>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</si>
  <si>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</si>
  <si>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</si>
  <si>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</si>
  <si>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</si>
  <si>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</si>
  <si>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</si>
  <si>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</si>
  <si>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</si>
  <si>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</si>
  <si>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</si>
  <si>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</si>
  <si>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</si>
  <si>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</si>
  <si>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</si>
  <si>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</si>
  <si>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</si>
  <si>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</si>
  <si>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</si>
  <si>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</si>
  <si>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</si>
  <si>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</si>
  <si>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</si>
  <si>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</si>
  <si>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</si>
  <si>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</si>
  <si>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</si>
  <si>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</si>
  <si>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</si>
  <si>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</si>
  <si>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</si>
  <si>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</si>
  <si>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</si>
  <si>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</si>
  <si>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</si>
  <si>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</si>
  <si>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</si>
  <si>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</si>
  <si>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</si>
  <si>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</si>
  <si>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</si>
  <si>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</si>
  <si>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</si>
  <si>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</si>
  <si>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</si>
  <si>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</si>
  <si>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</si>
  <si>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</si>
  <si>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</si>
  <si>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</si>
  <si>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</si>
  <si>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</si>
  <si>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</si>
  <si>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</si>
  <si>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</si>
  <si>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</si>
  <si>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</si>
  <si>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</si>
  <si>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</si>
  <si>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</si>
  <si>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</si>
  <si>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</si>
  <si>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</si>
  <si>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</si>
  <si>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</si>
  <si>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</si>
  <si>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</si>
  <si>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</si>
  <si>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</si>
  <si>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</si>
  <si>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</si>
  <si>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</si>
  <si>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</si>
  <si>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</si>
  <si>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</si>
  <si>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</si>
  <si>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</si>
  <si>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</si>
  <si>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</si>
  <si>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</si>
  <si>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</si>
  <si>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</si>
  <si>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</si>
  <si>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</si>
  <si>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</si>
  <si>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</si>
  <si>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</si>
  <si>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</si>
  <si>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</si>
  <si>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</si>
  <si>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</si>
  <si>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</si>
  <si>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</si>
  <si>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</si>
  <si>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</si>
  <si>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</si>
  <si>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</si>
  <si>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</si>
  <si>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</si>
  <si>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</si>
  <si>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</si>
  <si>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</si>
  <si>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</si>
  <si>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</si>
  <si>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</si>
  <si>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</si>
  <si>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</si>
  <si>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</si>
  <si>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</si>
  <si>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</si>
  <si>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</si>
  <si>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</si>
  <si>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</si>
  <si>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</si>
  <si>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</si>
  <si>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</si>
  <si>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</si>
  <si>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</si>
  <si>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</si>
  <si>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</si>
  <si>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</si>
  <si>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</si>
  <si>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</si>
  <si>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</si>
  <si>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</si>
  <si>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</si>
  <si>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</si>
  <si>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</si>
  <si>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</si>
  <si>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</si>
  <si>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*発行予定は2022年11月7日（月）です。</t>
  </si>
  <si>
    <t>*発行予定は2022年11月7日（月）です。</t>
    <phoneticPr fontId="87"/>
  </si>
  <si>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</si>
  <si>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</si>
  <si>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</si>
  <si>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</si>
  <si>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</si>
  <si>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</si>
  <si>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</si>
  <si>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</si>
  <si>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</si>
  <si>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</si>
  <si>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</si>
  <si>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</si>
  <si>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</si>
  <si>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</si>
  <si>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</si>
  <si>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</si>
  <si>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</si>
  <si>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</si>
  <si>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</si>
  <si>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毎週　　ひとつ　　覚えていきましょう</t>
    <phoneticPr fontId="5"/>
  </si>
  <si>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</si>
  <si>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</si>
  <si>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</si>
  <si>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</si>
  <si>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</si>
  <si>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</si>
  <si>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</si>
  <si>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</si>
  <si>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</si>
  <si>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</si>
  <si>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</si>
  <si>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</si>
  <si>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</si>
  <si>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t>
    <phoneticPr fontId="16"/>
  </si>
  <si>
    <t>JFS-B取得・維持のためのe-ラニング (コンサルタントいらず)</t>
    <rPh sb="5" eb="7">
      <t>シュトク</t>
    </rPh>
    <rPh sb="8" eb="10">
      <t>イジ</t>
    </rPh>
    <phoneticPr fontId="33"/>
  </si>
  <si>
    <t>2023/19週</t>
    <phoneticPr fontId="87"/>
  </si>
  <si>
    <t>平年並みに</t>
    <rPh sb="0" eb="2">
      <t>ヘイネン</t>
    </rPh>
    <rPh sb="2" eb="3">
      <t>ナ</t>
    </rPh>
    <phoneticPr fontId="87"/>
  </si>
  <si>
    <t>茨城県は18日、取手市宮和田の認可保育園「藤代駅前　NURSERY　SCHOOL(ナーサリースクール)」で、感染性胃腸炎の集団発生があったと発表した。同日までに、園児や職員計36人が嘔吐(おうと)や下痢の症状を訴えた。県衛生研究所で園児と職員計10人の検体を調べた結果、7人からノロウイルスが検出された。重症者はなく、全員快方に向かっている。</t>
    <phoneticPr fontId="87"/>
  </si>
  <si>
    <t>茨木新聞</t>
    <rPh sb="0" eb="4">
      <t>イバラキシンブン</t>
    </rPh>
    <phoneticPr fontId="87"/>
  </si>
  <si>
    <t>長野市保健所によりますと、10日、市内の幼稚園から「感染性胃腸炎のような症状の園児が複数いる」と連絡がありました。保健所が検査したところ、6人の便からノロウイルスが検出されました。共通して食べていたのは、8日に作った「よもぎの白玉団子」で、その後、一緒に食べた42人の内、園児23人、職員3人に下痢、嘔吐、発熱などの症状が確認されました。全員、快方に向かっているということです。</t>
    <phoneticPr fontId="87"/>
  </si>
  <si>
    <t>長野新聞</t>
    <rPh sb="0" eb="4">
      <t>ナガノシンブン</t>
    </rPh>
    <phoneticPr fontId="87"/>
  </si>
  <si>
    <t>千葉県は１６日、松戸市立第一中学校で、ノロウイルスによる集団食中毒が発生したと発表した。１～３年生の生徒５７人と職員３人の計６０人に下痢や嘔吐（おうと）などの症状が出て２２人が医療機関を受診したが、重症者はいないという。県は同校内の施設で給食調理の業務を委託されていた「東京割烹」を１６日から３日間、営業停止処分とした。</t>
    <phoneticPr fontId="87"/>
  </si>
  <si>
    <t>千葉日報</t>
    <rPh sb="0" eb="4">
      <t>チバニッポウ</t>
    </rPh>
    <phoneticPr fontId="87"/>
  </si>
  <si>
    <t>ノロウイルスの集団感染が発生しています（5月17日現在情報）
4月末以降、区立学校において10名以上のノロウイルス集団感染が数件発生しています。</t>
    <phoneticPr fontId="87"/>
  </si>
  <si>
    <t>足立区公表</t>
    <rPh sb="0" eb="3">
      <t>アダチク</t>
    </rPh>
    <rPh sb="3" eb="5">
      <t>コウヒョウ</t>
    </rPh>
    <phoneticPr fontId="87"/>
  </si>
  <si>
    <t>回収＆返金</t>
  </si>
  <si>
    <t>回収</t>
  </si>
  <si>
    <t>回収＆返金/交換</t>
  </si>
  <si>
    <t>マックスバリュ東...</t>
  </si>
  <si>
    <t>ライフコーポレー...</t>
  </si>
  <si>
    <t>神戸物産</t>
  </si>
  <si>
    <t>↓　職場の先輩は以下のことを理解して　わかり易く　指導しましょう　↓</t>
    <phoneticPr fontId="5"/>
  </si>
  <si>
    <t>2023/20週</t>
  </si>
  <si>
    <t>今週のニュース（Noroｖｉｒｕｓ） (5/22-5/28)</t>
    <rPh sb="0" eb="2">
      <t>コンシュウ</t>
    </rPh>
    <phoneticPr fontId="5"/>
  </si>
  <si>
    <t>★数年間で二番目に高い比率でノロウイルスが流行</t>
    <rPh sb="1" eb="4">
      <t>スウネンカン</t>
    </rPh>
    <rPh sb="5" eb="8">
      <t>ニバンメ</t>
    </rPh>
    <rPh sb="9" eb="10">
      <t>タカ</t>
    </rPh>
    <rPh sb="11" eb="13">
      <t>ヒリツ</t>
    </rPh>
    <rPh sb="21" eb="23">
      <t>リュウコウ</t>
    </rPh>
    <phoneticPr fontId="5"/>
  </si>
  <si>
    <t>食中毒情報 (5/22-5/28)</t>
    <rPh sb="0" eb="3">
      <t>ショクチュウドク</t>
    </rPh>
    <rPh sb="3" eb="5">
      <t>ジョウホウ</t>
    </rPh>
    <phoneticPr fontId="5"/>
  </si>
  <si>
    <t>海外情報 (5/22-5/28)</t>
    <rPh sb="0" eb="2">
      <t>カイガイ</t>
    </rPh>
    <rPh sb="2" eb="4">
      <t>ジョウホウ</t>
    </rPh>
    <phoneticPr fontId="5"/>
  </si>
  <si>
    <t>食品リコール・回収情報
 (5/22-5/28)</t>
    <rPh sb="0" eb="2">
      <t>ショクヒン</t>
    </rPh>
    <rPh sb="7" eb="9">
      <t>カイシュウ</t>
    </rPh>
    <rPh sb="9" eb="11">
      <t>ジョウホウ</t>
    </rPh>
    <phoneticPr fontId="5"/>
  </si>
  <si>
    <t>食品表示 (5/22-5/28)</t>
    <rPh sb="0" eb="2">
      <t>ショクヒン</t>
    </rPh>
    <rPh sb="2" eb="4">
      <t>ヒョウジ</t>
    </rPh>
    <phoneticPr fontId="5"/>
  </si>
  <si>
    <t>残留農薬 (5/22-5/28)</t>
    <phoneticPr fontId="16"/>
  </si>
  <si>
    <t>※2023年 第20週（5/15～5/21） 現在</t>
    <phoneticPr fontId="5"/>
  </si>
  <si>
    <t>なとり</t>
  </si>
  <si>
    <t>コモディイイダ</t>
  </si>
  <si>
    <t>トライアルストア...</t>
  </si>
  <si>
    <t>全国農業協同組合...</t>
  </si>
  <si>
    <t>イオン九州</t>
  </si>
  <si>
    <t>全日本食品</t>
  </si>
  <si>
    <t>ロイヤル</t>
  </si>
  <si>
    <t>オーケー</t>
  </si>
  <si>
    <t>ヨーク</t>
  </si>
  <si>
    <t>三元豚味付スティック 一部ラベル誤貼付で(乳成分)表示欠落</t>
  </si>
  <si>
    <t>IMI</t>
  </si>
  <si>
    <t>モーニングウインナー 一部亜硝酸根基準値超過コメントあり</t>
  </si>
  <si>
    <t>西友</t>
  </si>
  <si>
    <t>アンガス牛入りコロッケ 一部アレルギー表示欠落</t>
  </si>
  <si>
    <t>あぶり焼きガーリックチキン 一部ラベル誤貼付で表示欠落</t>
  </si>
  <si>
    <t>むすんでひらいて...</t>
  </si>
  <si>
    <t>梅しそメンチカツ 一部ラベル誤貼付で(カニ)表示欠落</t>
  </si>
  <si>
    <t>杉山食品工業</t>
  </si>
  <si>
    <t>杉山ゆで瓦そばスープ付 一部賞味期限誤表示</t>
  </si>
  <si>
    <t>お魚屋さんの焼魚 一部消費期限誤表示</t>
  </si>
  <si>
    <t>にぎり寿司(北海道産ホタテ入) 一部消費期限誤表示</t>
  </si>
  <si>
    <t>ヤマブン味噌醤油...</t>
  </si>
  <si>
    <t>文治衛門醤油三年仕込み 一部添加物の基準値超過コメントあり</t>
  </si>
  <si>
    <t>三和水産加工セン...</t>
  </si>
  <si>
    <t>生食用サーモンクリームチーズ 一部裏面シール誤記載</t>
  </si>
  <si>
    <t>まいばすけっと</t>
  </si>
  <si>
    <t>カット野菜など83品目 一部保存方法の温度逸脱</t>
  </si>
  <si>
    <t>煮穴子 一部期限誤表示</t>
  </si>
  <si>
    <t>お魚屋さんの焼魚 一部期限誤表示</t>
  </si>
  <si>
    <t>菅野漬物食品</t>
  </si>
  <si>
    <t>オリーブとチーズのバジルトマト 一部ラベル誤貼付で表示欠落</t>
  </si>
  <si>
    <t>ダイム</t>
  </si>
  <si>
    <t>しらすとあおさの和風クリーム 一部賞味期限切れ</t>
  </si>
  <si>
    <t>織田正商店</t>
  </si>
  <si>
    <t>平子ちりめん 一部賞味期限印字間違い</t>
  </si>
  <si>
    <t>サンエー</t>
  </si>
  <si>
    <t>とうきびチーズタルト 一部賞味期限表示欠落</t>
  </si>
  <si>
    <t>富士シティオ</t>
  </si>
  <si>
    <t>穴子天ぷら 一部ラベル誤貼付で表示欠落</t>
  </si>
  <si>
    <t>オールハーツ・カ...</t>
  </si>
  <si>
    <t>ふぃにゃんシェ 一部賞味期限の異なる個包装混入</t>
  </si>
  <si>
    <t>FAR EAST...</t>
  </si>
  <si>
    <t>花蜜キャラメル カップジェラート 一部アレルギー表示欠落</t>
  </si>
  <si>
    <t>干し赤ぶどう 一部包装袋が膨脹</t>
  </si>
  <si>
    <t>黒酢酢豚弁当 一部アレルゲン表示欠落</t>
  </si>
  <si>
    <t>味付豚トンテキ3枚 一部特定原材料(小麦)表示欠落</t>
  </si>
  <si>
    <t>ごぼうにんじんミックス 一部異物混入の恐れ</t>
  </si>
  <si>
    <t>茨城県産豚ローズポークロース塩こうじ漬 賞味期限過ぎた原料使用</t>
  </si>
  <si>
    <t>水海道店 チェロス2商品 アレルゲン(卵)表示欠落</t>
  </si>
  <si>
    <t>島原店 ポテトとベーコンのチーズ焼き アレルギー表示欠落</t>
  </si>
  <si>
    <t>シティマーケット朝日町店 海鮮6商品 冷凍品を冷蔵販売</t>
  </si>
  <si>
    <t>ロイヤルデリ スープ2商品 加熱中に中身吹きこぼれる恐れ</t>
  </si>
  <si>
    <t>デニッシュブレッド 一部ラベル誤貼付で(卵,大豆)表示欠落</t>
  </si>
  <si>
    <t>2023年第19週（5月8日〜5月14日）</t>
    <phoneticPr fontId="87"/>
  </si>
  <si>
    <t>結核例　239</t>
    <phoneticPr fontId="5"/>
  </si>
  <si>
    <t xml:space="preserve">血清群・毒素型：‌O26 VT1（8例）、O157 VT2（5例）、O111VT1（2例）、O157 VT1・VT2（2例）、O91VT1（2例）、
O115 VT1（1 例）、O121VT2（1例）、その他・不明（11例）
累積報告数：409例（有症者234例、うちHUS 5例．死亡なし）
</t>
    <phoneticPr fontId="87"/>
  </si>
  <si>
    <t>腸チフス2例 感染地域：インド1例、フィリピン1例</t>
    <phoneticPr fontId="87"/>
  </si>
  <si>
    <t xml:space="preserve">年齢群：‌1歳（1例）、2歳（1例）、9歳（1例）、10代（8例）、20代（6例）、
30代（4例）、40代（1例）、50代（2例）、60代（4例）、70代（1例）、80代（3例）
</t>
    <phoneticPr fontId="87"/>
  </si>
  <si>
    <t xml:space="preserve">腸管出血性大腸菌感染症32例（有症者28例、うちHUS 1例）
感染地域：国内24例、国内・国外不明8例
国内の感染地域：‌三重県3例、兵庫県3例、神奈川県2例、熊本県2例、北海道1例、福島県1例、茨城県1例、群馬県1例、富山県1例、石川県1例、長野県1例、山口県1例、福岡県1例、
長崎県1例、宮崎県1例、群馬県/長野県1例、国内（都道府県
不明）2例
</t>
    <phoneticPr fontId="87"/>
  </si>
  <si>
    <t>Ｅ型肝炎21例 感染地域（感染源）：‌北海道2例（豚レバー1例、不明1例）、
東京都2例（不明2例）、宮城県1例（牛レバー）、茨城県1例（馬刺し）、
埼玉県1例（不明）、千葉県1例（不明）、石川県1例（不明）、
長野県1例（豚足）、滋賀県1例（不明）、国内（都道府県不明）7例（馬刺し1例、焼き鳥1例、不明5例）、オーストラリア1例（不明）、中国1例（レバー）、
国内・国外不明1例（不明）</t>
    <phoneticPr fontId="87"/>
  </si>
  <si>
    <t>レジオネラ症31例（肺炎型28例、ポンティアック型3例）
感染地域：‌福島県3例、茨城県2例、岐阜県2例、福岡県2例、宮城県1例、山形県1例、栃木県1例、群馬県1例、神奈川県1例、新潟県1例、長野県1例、静岡県1例、愛知県1例、京都府1例、大阪府1例、兵庫県1例、
奈良県1例、岡山県1例、新潟県/三重県1例、国内・国外不明7例
年齢群：‌30代（2例）、40代（2例）、50代（2例）、60代（6例）、70代（10例）、80代（5例）、90代以上（4例）
累積報告数：489例</t>
    <phoneticPr fontId="87"/>
  </si>
  <si>
    <t>アメーバ赤痢7例（腸管アメーバ症6例、腸管外アメーバ症1例）
感染地域：‌東京都1例、香川県1例、国内（都道府県不明）2例、シンガポール1例、国内・国外不明2例
感染経路：‌性的接触2例（同性間1例、異性間・同性間不明1例）、その他・不明5例</t>
    <phoneticPr fontId="87"/>
  </si>
  <si>
    <t>１９日に大分県国東市の民宿で製造された弁当を食べた１８人が食中毒になっていたことがわかりました。全員、快方に向かっていますが、県はこの民宿の飲食に関する業務について、２日間の停止命令を出しています。
食中毒を起こした弁当を提供したのは、国東市安岐町の「民宿いこい」です。</t>
    <phoneticPr fontId="87"/>
  </si>
  <si>
    <t>テレビ大分</t>
    <rPh sb="3" eb="5">
      <t>オオイタ</t>
    </rPh>
    <phoneticPr fontId="87"/>
  </si>
  <si>
    <t>旭川市保健所管内の保育所からノロウイルスの集団感染が発生し、０歳から５歳までの乳幼児１９人、職員４人の計２３人がおう吐や下痢などの症状を訴えました。
今月１９日から２４日にかけておう吐や下痢などの症状を訴え、一部の感染者が医療機関を受診しましたが入院した感染者はいません。</t>
    <phoneticPr fontId="87"/>
  </si>
  <si>
    <t>北海道ニュース</t>
    <rPh sb="0" eb="3">
      <t>ホッカイドウ</t>
    </rPh>
    <phoneticPr fontId="87"/>
  </si>
  <si>
    <t>岐阜県北方町の結婚式場で食事をした客が食中毒の症状を訴え、県はこの式場の厨房を営業禁止処分にしました。　食中毒が発生したのは、北方町平成にある結婚式場「ル・シャン・ド・クク」です。　岐阜県によりますと、この式場では、5月20日に1組の披露宴と二次会があり、それぞれ食事が提供されましたが、出席した客109人のうち2歳から72歳までの男女56人が、翌日以降下痢や発熱などの症状を訴えました。</t>
    <phoneticPr fontId="87"/>
  </si>
  <si>
    <t>名古屋テレビ</t>
    <rPh sb="0" eb="3">
      <t>ナゴヤ</t>
    </rPh>
    <phoneticPr fontId="87"/>
  </si>
  <si>
    <t>今週のお題(段ボールを食品製造・加工現場に入れないこと)</t>
    <rPh sb="6" eb="7">
      <t>ダン</t>
    </rPh>
    <rPh sb="11" eb="13">
      <t>ショクヒン</t>
    </rPh>
    <rPh sb="13" eb="15">
      <t>セイゾウ</t>
    </rPh>
    <rPh sb="16" eb="18">
      <t>カコウ</t>
    </rPh>
    <rPh sb="18" eb="20">
      <t>ゲンバ</t>
    </rPh>
    <rPh sb="21" eb="22">
      <t>イ</t>
    </rPh>
    <phoneticPr fontId="5"/>
  </si>
  <si>
    <t>なぜ　段ボールを入れてはいけないのかな?</t>
    <rPh sb="3" eb="4">
      <t>ダン</t>
    </rPh>
    <rPh sb="8" eb="9">
      <t>イ</t>
    </rPh>
    <phoneticPr fontId="5"/>
  </si>
  <si>
    <t>滋賀県</t>
    <rPh sb="0" eb="3">
      <t>シガケン</t>
    </rPh>
    <phoneticPr fontId="16"/>
  </si>
  <si>
    <t>食中毒（疑い）が発生しました(アニサキス)</t>
    <phoneticPr fontId="16"/>
  </si>
  <si>
    <t>令和５年５月２６日（金）、柳川市の医療機関から、患者を診察し、胃アニサキス症と診断した旨、南筑後保健福祉環境事務所に届出があった。
同事務所が調査したところ、５月２４日（水）の１２時ごろに大牟田市内の飲食店にて寿司等、同日夜に柳川市内の販売店で購入したイカの刺身、並びに、２５日（木）１８時ごろに柳川市内の販売店で購入したカツオのたたき等を喫食したところ、２６日（金）２時頃から食中毒様症状を呈していることが判明した。　現在、同事務所において、食中毒疑いとして調査を進めている。
発生日時　判明分：令和５年５月２６日（金）２時頃　　摂食者数　調査中　判明分：１名
症状　　判明分：腹痛、胃痛　有症者数　調査中　判明分：１名（３０代男性）
医療機関を受診しているが、入院はしていない。
重篤な症状は呈しておらず、回復している。７　原因施設、原因食品、原因物質　　（１）原因施設：調査中　（２）原因食品：調査中
原因物質：アニサキス</t>
    <phoneticPr fontId="16"/>
  </si>
  <si>
    <t>福岡県</t>
    <rPh sb="0" eb="3">
      <t>フクオカケン</t>
    </rPh>
    <phoneticPr fontId="16"/>
  </si>
  <si>
    <t>福岡県公表</t>
    <rPh sb="0" eb="5">
      <t>フクオカケンコウヒョウ</t>
    </rPh>
    <phoneticPr fontId="16"/>
  </si>
  <si>
    <t>【お知らせ】食中毒事故発生に関するお詫び  Reservation &amp; Contact ホームページより</t>
    <phoneticPr fontId="16"/>
  </si>
  <si>
    <t>令和5年5月20日（土）に当施設で実施した婚礼において、ノロウィルスによる食中毒事故が発生いたしました。これにより、令和5年5月24日付で岐阜保健所から、施設厨房部分の営業停止が命じられております。
発症されたお客様とそのご家族の方々には、多大なる苦痛とご迷惑をお掛けしましたことを心より深くお詫び申し上げます。また、多くの関係者の皆様にも多大なご迷惑とご心配をお掛けしましたことを、重ねてお詫び申し上げます。
尚、食中毒の原因については、現在調査中でございます。所轄保健所の指導の下、早急に発生原因を追究し、再発防止に努めてまいります。</t>
    <phoneticPr fontId="16"/>
  </si>
  <si>
    <t>岐阜県</t>
    <rPh sb="0" eb="3">
      <t>ギフケン</t>
    </rPh>
    <phoneticPr fontId="16"/>
  </si>
  <si>
    <t>Reservation &amp; Contact 社告</t>
    <rPh sb="22" eb="24">
      <t>シャコク</t>
    </rPh>
    <phoneticPr fontId="16"/>
  </si>
  <si>
    <t>https://lechantde-coucou.com/news/news-687/</t>
    <phoneticPr fontId="16"/>
  </si>
  <si>
    <t>https://www.pref.fukuoka.lg.jp/press-release/syokuchudoku20230526.html</t>
    <phoneticPr fontId="16"/>
  </si>
  <si>
    <t>彦根 保育園児ら１１人食中毒 保健所“給食のさばが原因”</t>
    <phoneticPr fontId="16"/>
  </si>
  <si>
    <t>　彦根市の保育園で今月２３日、園の給食施設で作られた給食を食べた園児など１１人が皮膚の発疹などの症状を訴えました。
彦根保健所は、さばが原因の食中毒と断定し、この園の給食施設を２７日から３日間の業務停止処分にしました。滋賀県によりますと、彦根市にある「こだまそよかぜ保育園」で今月２３日に給食を食べた３歳から５歳の園児８人と、保育士３人の、あわせて１１人が皮膚の発疹や顔が赤くなるなどの症状を訴えました。保健所が調べたところ、保育園の給食室で調理された給食のさばからアレルギー症状を引き起こす「ヒスタミン」が検出されました。園児の症状はいずれも軽く、すでに回復しているということです。
彦根保健所ではヒスタミンによる食中毒と断定して、保育園の給食施設部分を２７日から３日間の業務停止処分としました。
「ヒスタミン」はさばのほか、まぐろやぶりなどの魚を常温で放置すると増えやすく、加熱しても分解されないということで、魚を生のまま保存する場合は速やかに冷蔵や冷凍することなどを呼びかけています。</t>
    <phoneticPr fontId="16"/>
  </si>
  <si>
    <t>NHK</t>
    <phoneticPr fontId="16"/>
  </si>
  <si>
    <t>https://www3.nhk.or.jp/lnews/otsu/20230526/2060013348.html</t>
    <phoneticPr fontId="16"/>
  </si>
  <si>
    <t xml:space="preserve">食中毒に注意です。岐阜県北方町の結婚式場で5月20日に食事をした50人以上の客が、食中毒の症状を訴え、岐阜県は式場の厨房を営業禁止処分にしました。岐阜県北方町の結婚式場で発生した食中毒。岐阜県によりますと、5月20日に結婚式場「ル・シャン・ド・クク」で食事をした、2歳から72歳の男女合わせて56人が下痢や発熱、嘔吐などの症状を訴えたということです。患者や式場の調理スタッフの便からノロウイルスが検出され、岐阜県は、この日提供された料理が食中毒の原因と断定し、式場の厨房を当面、営業禁止処分としました。入院した人はなく、全員快方に向かっているということです。
これから暑くなるにつれて多くなる食中毒。2022年のデータでは6月が最も多く、梅雨時や湿度が高い時期は注意が必要ですが、ウイルスの活動が活発になる冬も油断は禁物です。飲食店は特に、この時期、食中毒に警戒を強めています。
（八百★dining★すべえ ）「気温が上がってくると、食中毒に関しては心配にはなってくる」名古★駅近くの、ランチタイムに弁当を販売している、こちらの居酒★。ボリュームたっぷりのお弁当にフルーツやスープもついて1個500円。多くのサラリーマンなどで連日賑わう人気店です。食中毒対策を聞いてみると…。
（八百★dining★すべえ ）「作っておいて、冷ましてから入れるようにはしている」おかずなどは温かいままで容器に詰めると、中で細菌が増殖してしまうため、冷ました状態で保存し、注文を受けてから詰めています。ほかにも…。
（八百★dining★すべえ ）「温度管理は18℃に設定して、なるべく室内の温度を下げて作るようにはしています」
室内の温度を低く保つのは、食中毒の原因となる細菌が約20℃で増殖し始めて、35℃から40℃で最も活発になるとされているため。
また、食品に付着しても安全なアルコールを使い、スタッフの消毒も徹底しています。
（八百★dining★すべえ）「今のところ、できる対策自体は自分の店ではしているので…。（今後も）食中毒対策は続けていく」
</t>
  </si>
  <si>
    <t>食中毒の発生は6月がピーク 原因の細菌は約20度で増殖し始める 去年は1か月で128件 
名古屋の「八百★ダイニング」では温度設定を18度に</t>
    <rPh sb="47" eb="48">
      <t>ヤ</t>
    </rPh>
    <phoneticPr fontId="16"/>
  </si>
  <si>
    <t>名古屋</t>
    <rPh sb="0" eb="3">
      <t>ナゴヤ</t>
    </rPh>
    <phoneticPr fontId="16"/>
  </si>
  <si>
    <t>CBCテレビ</t>
    <phoneticPr fontId="16"/>
  </si>
  <si>
    <t>サルモネラ菌による集団食中毒発生　串間市の小学生20人が発症　宮崎県</t>
    <phoneticPr fontId="16"/>
  </si>
  <si>
    <t xml:space="preserve">宮崎県串間市で集団食中毒が発生しました。
宮崎県によりますと、5月14日にPTA主催のスポーツ大会が串間市の小学校で開かれ、懇親会で弁当などを食べた6歳から11歳までの小学生20人が腹痛や下痢、発熱の症状を訴えました。患者の便からは、サルモネラ菌が検出されました。症状はいずれも軽症で快方に向かっているということです。日南保健所は、食品衛生法に基づき弁当を作った串間市の「ホームキッチンなついろ」を25日と26日の2日間営業停止処分としました。
</t>
    <phoneticPr fontId="16"/>
  </si>
  <si>
    <t>テレビ宮崎</t>
    <phoneticPr fontId="16"/>
  </si>
  <si>
    <t>宮崎県</t>
    <rPh sb="0" eb="3">
      <t>ミヤザキケン</t>
    </rPh>
    <phoneticPr fontId="16"/>
  </si>
  <si>
    <t>https://news.yahoo.co.jp/articles/5c001ce401fb9b58f3b7ee295929a4ddda4afc27</t>
    <phoneticPr fontId="16"/>
  </si>
  <si>
    <t>飲食店で食中毒「海鮮丼」を食べた６人が嘔吐などの症状「ヒラメ」の刺身に寄生虫（島根・大田市）　</t>
    <phoneticPr fontId="16"/>
  </si>
  <si>
    <t>今月２２日、大田市の飲食店で海鮮丼を食べた６人が食中毒を起こし、県央保健所はこの飲食店を２日間の営業停止処分とした。
２２日、浜田市の医療機関から保健所に食中毒が疑われる患者が受診したと連絡があり、保健所が調査したところ、２２日午後２時から午後１０時の間に、大田市の飲食店で海鮮丼を食べた６０代から７０代の男女６人が嘔吐や下痢、発熱などの症状が訴えていることが分かった。
さらに検査したところ、患者の便から寄生虫「クドア・セプテンプンクタータ」が検出され、保健所はこの飲食店が原因の食中毒であると断定、２日間の営業停止処分とした。
６人は入院しておらず、全員が快方に向かっているという。寄生虫「クドア・セプテンプンクタータ」はヒラメに寄生することが知られていて、海鮮丼にもヒラメの刺身が入っていた。保健所によると、この寄生虫は冷凍（ー２０度で４時間以上）か、加熱（中心温度７５度で５分以上）することで病原性が失われることが確認されている。</t>
    <phoneticPr fontId="16"/>
  </si>
  <si>
    <t>山陰中央テレビ</t>
    <rPh sb="0" eb="2">
      <t>サンイン</t>
    </rPh>
    <rPh sb="2" eb="4">
      <t>チュウオウ</t>
    </rPh>
    <phoneticPr fontId="16"/>
  </si>
  <si>
    <t>島根県</t>
    <rPh sb="0" eb="3">
      <t>シマネケン</t>
    </rPh>
    <phoneticPr fontId="16"/>
  </si>
  <si>
    <t>https://news.yahoo.co.jp/articles/04b3b6b13ec49760031cd029ade79ce9d291847a</t>
    <phoneticPr fontId="16"/>
  </si>
  <si>
    <t>自宅でマグロ食べた２人　アニサキス食中毒　静岡県中部</t>
    <phoneticPr fontId="16"/>
  </si>
  <si>
    <t>静岡県</t>
    <rPh sb="0" eb="3">
      <t>シズオカケン</t>
    </rPh>
    <phoneticPr fontId="16"/>
  </si>
  <si>
    <t>静岡県は２４日、自宅でトンボマグロのさくを食べた静岡県中部の２人が腹痛や嘔吐（おうと）の症状を訴え、中部保健所が食中毒と断定したと発表した。胃から寄生虫のアニサキスが見つかった。現在は快方に向かっているという。
　アニサキスは長さ２～３センチで、サバやアジ、サンマ、カツオ、イカなどの魚介類に寄生する。県衛生課によると全国的に食中毒の報告件数が増えていて、「目視で確認し、冷凍や加熱することが有効」と呼びかけている。</t>
    <phoneticPr fontId="16"/>
  </si>
  <si>
    <t>静岡新聞</t>
    <rPh sb="0" eb="4">
      <t>シズオカシンブン</t>
    </rPh>
    <phoneticPr fontId="16"/>
  </si>
  <si>
    <t>https://www.at-s.com/news/article/shizuoka/1246242.html</t>
    <phoneticPr fontId="16"/>
  </si>
  <si>
    <t>中野区の子ども食堂で食中毒　16人が下痢や腹痛</t>
    <phoneticPr fontId="16"/>
  </si>
  <si>
    <t>東京都は23日、中野区内の子ども食堂でウェルシュ菌による食中毒が発生したと発表した。食堂を利用した1～42歳の男女16人が下痢や腹痛を訴えたが、全員軽症で、回復傾向だという。　都福祉保健局によると、14日昼に提供されたチキンカレー弁当のカレーなどからウェルシュ菌が検出された。弁当は14日朝に調理されていた。ウェルシュ菌は煮物をつかった弁当や、カレーなど大量に加熱調理されて室温で大きな器のまま保管された食品に多くみられる</t>
    <phoneticPr fontId="16"/>
  </si>
  <si>
    <t>https://www.asahi.com/articles/ASR5R7725R5ROXIE02Q.html</t>
    <phoneticPr fontId="16"/>
  </si>
  <si>
    <t>東京都</t>
    <rPh sb="0" eb="3">
      <t>トウキョウト</t>
    </rPh>
    <phoneticPr fontId="16"/>
  </si>
  <si>
    <t>朝日新聞</t>
    <rPh sb="0" eb="4">
      <t>アサヒシンブン</t>
    </rPh>
    <phoneticPr fontId="16"/>
  </si>
  <si>
    <t>報道発表資料　巻貝を原因とする食中毒の発生について（注意喚起）</t>
    <phoneticPr fontId="16"/>
  </si>
  <si>
    <t>大阪市</t>
    <rPh sb="0" eb="3">
      <t>オオサカシ</t>
    </rPh>
    <phoneticPr fontId="16"/>
  </si>
  <si>
    <t>令和5年5月16日（火曜日）12時頃、大阪市内の医療機関から巻貝を食べたことによる食中毒が疑われる患者を診察したとの届出が大阪市保健所にありました。　調査したところ、当該患者は5月15日（月曜日）に知人が市内の食品販売店で購入した巻貝を3個もらい受け、自宅にて焼いたものを同日17時30分頃に食べたところ、18時30分頃より嘔気、嘔吐の症状を呈し、その後、左上下肢の麻痺及び視界のぼやけの症状が現れ、20時30分頃医療機関に救急搬送されたことが判明しました。
　また、食べた巻貝は「ツブ貝」として販売されていたもので、貝の種類は、エゾボラモドキと推察されました。当該患者は殻から取り出した身（肉と内臓）を1個分ともう1個分の肉を食べていました。エゾボラモドキなどの肉食性巻貝は唾液腺（肉の部分に含まれる）にテトラミンという毒性のある物質を持っていますが、当該患者はそのことを知らず、調理時に唾液腺を取り除いていませんでした。
　当該患者の症状がテトラミンによる中毒症状と一致していたため、患者の血清及び尿の検査を実施したところ、いずれの検体からもテトラミンが検出されたこと、当該患者を診察した医師から食中毒の届出が提出されたことから、「ツブ貝」を原因とする食中毒と断定しました。
　「ツブ貝」等と呼ばれる巻貝には、エゾボラモドキなど唾液腺に毒成分であるテトラミンを持っている種類があり、この唾液腺を取り除かずに食べたことを原因とする食中毒（テトラミン中毒）が、全国で毎年発生しています。巻貝を食べる際には、貝の種類に注意し、テトラミンを持っている種類の場合は、調理時に必ず唾液腺を取り除いてください。</t>
    <phoneticPr fontId="16"/>
  </si>
  <si>
    <t>https://www.city.osaka.lg.jp/hodoshiryo/kenko/0000600391.html</t>
    <phoneticPr fontId="16"/>
  </si>
  <si>
    <t>大阪市公表</t>
    <rPh sb="0" eb="3">
      <t>オオサカシ</t>
    </rPh>
    <rPh sb="3" eb="5">
      <t>コウヒョウ</t>
    </rPh>
    <phoneticPr fontId="16"/>
  </si>
  <si>
    <t>細菌界の”F1レーサー”「ウェルシュ菌」原因の”集団食中毒”各地で相次ぐ　カレーなど煮込み料理で増殖</t>
    <phoneticPr fontId="16"/>
  </si>
  <si>
    <t>今月に入り関西各地で集団食中毒が発生しています。その原因とされているのが「ウエルシュ菌」と呼ばれる細菌。実際に集団食中毒が発生した高齢者施設を取材するとやっかいなウエルシュ菌の注意点が見えてきました。今月9日、堺市中区の堺平成病院で発生した集団食中毒。食堂を利用した職員72名が下痢や腹痛などの症状を訴えました。さらに神戸市北区の老人ホームでも入居者78人が症状を訴える集団食中毒が発生。
この２つの食中毒に共通していたのが「ウエルシュ菌」です。
ウエルシュ菌による食中毒は、肉類や魚介類などを使ったカレーなどの煮込み料理で発生しやすいと言われています。また施設での集団感染だけでなく、一般家庭でも注意が必要なウエルシュ菌。熱に強く、100度で加熱しても菌が生き残るため完全に殺菌するのは非常に困難ということです。
どういった状況でウエルシュ菌による食中毒が発生したのか。集団食中毒が発生した神戸市北区の老人ホームが関西テレビの取材に答えました。
【施設の食事担当者】「調理工程がまずかったと認識しています。午後１時半くらいに炊きあがって、そこから少し放置していて、そこから盛り付けをして午後3時半くらいに温蔵庫にしまうという行程にしていました」湿度や気温の高い日に完成した食事を２時間ほど常温で放置したことにより、ウエルシュ菌が増殖してしまったのではないかということ
【施設の食事担当者】「食中毒は絶対加熱85度以上で１分以上温度管理を徹底して基準に基づいて行っていました。そしたら今回のウエルシュ菌は100度で１時間以上加熱しても死なないとわかったので今回が初めてです」幸い、感染した高齢者は全員軽症で、翌日には回復したということですが、施設は今後どのような対策をするのでしょうか。
【施設の食事担当者】「ブラストチラー(瞬間冷却器)に入れて、マイナス10度ないしマイナス20度で冷却します。中心温度が10度以下に下がれば冷蔵保存で、お鍋をそのままにしておかないで、加熱後に即冷却して冷蔵庫保管する。それが一番だと思います」特別な機材を使ってウエルシュ菌が増殖しやすい環境を作らないようにしたり、作業場所のエリア分けを徹底したりするなどの対策を強化するということです。</t>
    <phoneticPr fontId="16"/>
  </si>
  <si>
    <t>https://www.fnn.jp/articles/-/532305</t>
    <phoneticPr fontId="16"/>
  </si>
  <si>
    <t>関西テレビ</t>
    <rPh sb="0" eb="2">
      <t>カンサイ</t>
    </rPh>
    <phoneticPr fontId="16"/>
  </si>
  <si>
    <t>大阪府</t>
    <rPh sb="0" eb="3">
      <t>オオサカフ</t>
    </rPh>
    <phoneticPr fontId="16"/>
  </si>
  <si>
    <t>https://news.yahoo.co.jp/articles/468dd2887aee37646ea14ae20a12ea5da08071fc</t>
    <phoneticPr fontId="16"/>
  </si>
  <si>
    <t>https://www.viet-jo.com/news/social/230523090807.html</t>
  </si>
  <si>
    <t>https://finance.yahoo.co.jp/news/detail/79b16839e110da6c785050d203518ab424e68cc1</t>
  </si>
  <si>
    <t>ＥＵ、韓国産ラーメンの輸入規制を１８カ月ぶりに解除｜ニフティニュース</t>
  </si>
  <si>
    <t>https://news.yahoo.co.jp/articles/11459f05d19611fec0c106d8479c7ca42cbeceaa</t>
    <phoneticPr fontId="87"/>
  </si>
  <si>
    <t>https://news.nifty.com/article/world/korea/12329-2353307/</t>
    <phoneticPr fontId="87"/>
  </si>
  <si>
    <t>https://news.yahoo.co.jp/articles/77ddd5ea75ab74f35b2c6f9b1f781a4d2f4fe1f6</t>
    <phoneticPr fontId="87"/>
  </si>
  <si>
    <t>https://www.agrinews.co.jp/news/index/157890</t>
    <phoneticPr fontId="87"/>
  </si>
  <si>
    <t>https://news.nissyoku.co.jp/flash/927416</t>
    <phoneticPr fontId="87"/>
  </si>
  <si>
    <t>https://www.jetro.go.jp/biznews/2023/05/6a799e8a8e6dd58f.html</t>
    <phoneticPr fontId="87"/>
  </si>
  <si>
    <t>https://www.nikkei.com/article/DGXZRSP655566_S3A520C2000000/</t>
    <phoneticPr fontId="87"/>
  </si>
  <si>
    <t>https://www.figlobal.com/china/en/forms/register.html</t>
    <phoneticPr fontId="87"/>
  </si>
  <si>
    <t>ペットボトルに入った水から１ミリリットル当たり１億個以上のナノプラスチックが検出されたという研究結果が海外で発表された。ナノプラスチックは、直径が１マイクロメートル（１０００分の１ミリ）よりも小さなプラスチック片を指す。ノルウェー科学技術大学と中国の南開大学、ベルギーのゲント大学などの国際研究チームは最近、ミネラルウォーターの中のナノプラスチック濃度を測定した論文を「環境科学技術（Ｅｎｖｉｒｏｎｍｅｎｔａｌ　Ｓｃｉｅｎｃｅ　ａｎｄ　Ｔｅｃｈｎｏｌｏｇｙ）」ジャーナルに発表した。研究チームはノルウェーで流通している４つのブランドのペットボトル入りの飲料水を購入し、実験を行った。研究チームは、ミネラルウォーターのサンプルをガラス繊維フィルターろ過膜（穴径１００ナノメートル＝０．１マイクロメートル）でろ過した後、ろ過膜を通過した水を分析した。
また、ろ過膜に残ったナノプラスチックを電子顕微鏡で観察した。分析の結果、サンプル１ミリリットルにはナノプラスチックが平均１億６６００万個含まれていた。ナノプラスチックの平均サイズは８８．２ナノメートルだった。大人の場合１日２リットル、子どもの場合１日１リットルの水を飲むと仮定すると、大人は年間１２０兆個、子どもは年間５４兆個のナノプラスチックを水を通して摂取すると推定されると研究チームは説明した。これまで知られているマイクロプラスチックの摂取レベルよりはるかに多い。サイズが１マイクロメートル以上で５ナノメートル以下の微細プラスチックの場合、ミネラルウォーター１ミリリットル当たり０．１～１万個が含まれており、これを１年間摂取した場合、子どもは７万４０００個、大人は１５万個程度を摂取するといわれている。
研究チームは「市販されているミネラルウォーターボトルに存在するナノプラスチックは、ボトル自体が汚染されている可能性もあるが、取水源の汚染や製品の包装過程でも汚染が起こる可能性がある」と指摘した。一方、食品用ナイロン袋や低密度ポリエチレン（ＬＤＰＥ）でコーティングされた使い捨て飲料水カップが１００度の高温にさらされると、１ミリリットル当たり１０億個のナノプラスチック粒子が放出されるという研究結果もある。今回の実験で研究チームは、ナノプラスチック検出のために比較的最近開発された「表面増強ラマン分光法（Ｓｕｒｆａｃｅ－Ｅｎｈａｎｃｅｄ　Ｒａｍａｎ　ｓｐｅｃｔｒｏｓｃｏｐｙ、ＳＥＲＳ）」を適用した。従来の方法では極小のナノプラスチックを研究するのに不適当だと判断したからだ。研究チームは、ナノプラスチック（ポリエチレン）がある基板の上に銀と金成分を順に蒸着させ、最後に銀を硝酸で溶かす方法で三角形の隙間を持つ基板（ｔｒｉａｎｇｕｌａｒ　ｃａｖｉｔｙ　ａｒｒａｙｓ、ＴＣＡ）を完成させた。このように表面に金箔が施されたＴＣＡにミネラルウォーターのサンプルを落とした後、ラマン分光法でナノプラスチック粒子を確認した。</t>
    <phoneticPr fontId="87"/>
  </si>
  <si>
    <t xml:space="preserve">「ミネラルウォーターにナノプラスチック大量に…１ミリリットル当たり１億個」衝撃の研究結果（中央日報日本語版） </t>
  </si>
  <si>
    <t>ブラジルで野鳥が鳥インフル　鶏肉最大輸入先　農水省「感染状況を注視」 / 日本農業新聞</t>
  </si>
  <si>
    <t>ベトナムハムでボツリヌス食中毒、当局が注意喚起 [社会] VIETJOベトナムニュース</t>
  </si>
  <si>
    <t>農水省、輸出支援PFを中国4都市で設立 - 日本食糧新聞電子版</t>
  </si>
  <si>
    <t>タイ商務省、拡大する対中食品輸出にかかる規則・要件の順守を呼びかけ(タイ、中国) ｜ ビジネス短信  - ジェトロ</t>
  </si>
  <si>
    <t>マルハニチロ、介護食事業において中国本格進出 - 日本経済新聞</t>
  </si>
  <si>
    <t xml:space="preserve">兼松、インドネシアの外食運営事業で合弁契約 - ニュース・コラム - Yahoo!ファイナンス </t>
  </si>
  <si>
    <t>知財権：韓国の食品メーカー4社、コピー商品販売の中国企業に勝訴（朝鮮日報日本語版） - Yahoo!ニュース</t>
  </si>
  <si>
    <t>鶏肉輸出量が世界最大のブラジル政府は２２日、野鳥での高病原性鳥インフルエンザ「Ｈ５Ｎ１型」の感染を確認したとして、全土に１８０日間の動物衛生緊急事態を宣言した。農水省によると、ブラジルでの感染確認は初めて。同省は「現時点で鶏肉や鶏卵の輸入に影響はないが、今後の感染状況を注視する必要がある」（動物衛生課）としている。　今後、家禽（かきん）で感染を確認した場合、日本は発生した州からの鶏肉や鶏卵の輸入を停止する。日本が輸入する鶏肉の７割はブラジル産で、需給への影響が懸念される。
　ブラジルでは今月、鶏肉生産が盛んな南東部のエスピリトサント州とリオデジャネイロ州の野鳥で計８件の感染が確認された。政府は鳥類を集める展示会などのイベントを停止。住民に病気になったり、死んだりした鳥を回収しないよう求めている。
　日本とブラジルは、家禽で発生を確認した場合でも、発生していない州の鶏肉・鶏卵は輸入できる「地域主義」を適用することで合意。発生州からの輸入再開は、防疫措置が完了してから９０日間、新たな発生がないことなどが要件になる。
　鶏肉の輸入量は、国内消費量全体の３、４割を占める。同省によると、調製品を除く鶏肉の輸入量（２０２１年）のうちブラジル産は４３万トンに上る。日本は国内での同病発生で加工用鶏卵が不足し、３月以降は鶏卵もブラジルから輸入する。３月は２４９トンの殻付き卵の輸入実績があった。</t>
    <phoneticPr fontId="87"/>
  </si>
  <si>
    <t>　農林水産省は19日、日本産食品の輸出先第1位である中国の主要4都市（上海・北京・広州・成都）で、輸出事業を後押しする「輸出支援プラットフォーム」（輸出PF）を設立した。同日、上海で開催した立ち上げ式には、日本側から山口靖農林水産省大臣官房輸出促進審議官、仙台光仁ジェトロ本部理事が出席。上海総領事・大使はじめ現地の事業者らと、中国での日本食市場の現状と課題、プラットフォームに期待することについて意見交換を行った。</t>
    <phoneticPr fontId="87"/>
  </si>
  <si>
    <t>タイ商務省外国貿易局（DFT）は5月9日、中国向けに食品（農水産品を含む）を輸出する事業者に対し、中国税関総署（GACC）の規則・要件を十分に調査し、順守するよう求めた。GACCの3月28日付の発表によれば、2023年2月に中国では33カ国からの156件の食品輸入が拒否された外部サイトへ、新しいウィンドウで開きます。拒否されたのはワイン・飲料、魚介類や水産品、肉製品、菓子・チョコレートなどで、主に米国、ロシア、韓国、日本、モンゴルからの食品だったが、タイからの輸出品も含まれていた。2022年のタイから中国への農林水産品・食品の輸出額は119億7,200万ドルに上り、新型コロナウイルス感染拡大前の2019年と比べて64.6％増と堅調に拡大している。その輸出規模は大きく、2022年の対中輸出全体（343億9,000万ドル）の34.8％を占める。タイ工場から中国へ輸出を行う日系食品メーカーも少なくない。DFTによれば、中国側で食品輸入が拒否される主な理由として、（1）不適切な表示、（2）細菌による汚染、（3）検査・検疫許可の欠如、（4）貨物と証明書の不一致、（5）食品添加物や栄養強化物質の過剰使用などが挙げられる。
　中国税関総署は2022年から、中国に輸入される食品の輸入管理を強化している。外国の食品生産者に登録を義務付ける「輸入食品海外製造企業登録管理規定」（税関総署令第248号、2021年5月24日記事参照）と、中国に輸入される食品（健康食品、サプリメント、生鮮・冷凍肉、水産品など）の食品安全基準、包装内容および表示条件を規定する「輸出入食品安全管理弁法」（税関総署令第249号、2021年5月24日記事参照）が2022年1月1日に発効した。DFTは、2つの指令について、タイ語に翻訳したものをウェブサイトに掲載している。</t>
    <phoneticPr fontId="87"/>
  </si>
  <si>
    <t>“This well-regulated exhibition with a timely reminder, offers a series of activities of high value so as to give usan opportunity to contact with each other while displaying products. Other than various types of activities forplant-based products, the exhibition with an eye to market new trend, fully leverages brand influences of allexhibitors. So there is no doubt that it is a feast for domestic healthy food industry.” - Yantai Oriental Protein Tech Co., Ltd.Dora Xu, VP of Business Department
「タイムリーなリマインダーを備えたこの十分に規制された展示会は、製品を展示しながら互いに接触する機会を私たちに与えるために、価値の高い一連の活動を提供します。植物ベースの製品のさまざまな種類の活動に加えて、市場の新しいトレンドを見据えた展示会は、すべての出展者のブランドの影響を十分に活用しています。ですから、国内の健康食品産業の饗宴であることは間違いありません。」- 煙台オリエンタルプロテインテック株式会社 ドラ・シュウ 事業部副社長</t>
    <phoneticPr fontId="87"/>
  </si>
  <si>
    <t>International guests can easily attend Hi &amp; Fi Asia China 2023 As of January 8, international visitors can cross into China without quarantining.
海外からのゲストは Hi&amp;Fi Asia China 2023 に簡単に参加可能 1 月 8 日現在、海外からのゲストは検疫なしで
中国に入国できます。</t>
    <phoneticPr fontId="87"/>
  </si>
  <si>
    <t>マルハニチロ株式会社（本社 : 東京都江東区、代表取締役社長 : 池見 賢、以下「マルハニチロ」）は、日本国内で2005年から生産・販売している介護食事業の海外展開を図るため、かねてよりアジアを中心に新たな市場開拓を模索してまいりましたが、このたび、中国現地のグループ会社および現地パートナー企業との協業により、中国市場での生産および販売に向けて本格的な取り組みを開始いたします。中国における65歳以上の人口は、2021年末時点で中国全人口の14.2%に相当する約2億56万人にのぼり（出典:国家統計局）、2035年には60歳以上の人口が4億人を超える見通しです。すでに高齢社会に突入している中国では、高齢化がさらに進み、今後、高齢者向け食品の需要が高まることが予想されます。現在中国では、咀嚼力や嚥下機能が低下した高齢者に対し、段階的に粘度や固さを変えた食べやすい食事を提供する病院医療施設は少なく、在宅介護向け商品のラインアップも限られており、今後高齢者向け食品の市場は急成長していく事が見込まれます。
　そうした状況下の中国で介護食市場をターゲットに、マルハニチロは日本国内で蓄積してきた介護食に関する知見を生かし、噛む力が弱くなった高齢者にも「食べる喜び」をお届けすることを目的に、日本企業として先駆けて介護食の中国国内における生産体制を確立し、中国都市部を中心に（1）病院医療向け、（2）シルバーサービス関連施設向け、（3）在宅向けの3つの販売チャネルを開拓してまいります。まず、2023年3月中旬から各都市の総合病院などの病院医療向けに、2023年6月からはシルバーサービス関連施設向けに販売を開始いたします。在宅向けも順次試験販売に着手し、事業本格化と拡大に向けて商品開発も含めた取り組みを今後加速させてまいります。マルハニチロは、中期経営計画「海といのちの未来をつくる MNV 2024」において、介護食事業を成長ドライバー領域と位置付けるとともに、グローバルに健康価値創造に貢献し、提供価値を向上させることをめざしています。「食を通じて健康を応援する」という介護食事業のコンセプトのもと、食べる人、食事を準備する人に寄り添い、グローバルに食の発展と豊かな食生活に貢献してまいります。</t>
    <phoneticPr fontId="87"/>
  </si>
  <si>
    <t>韓国の食品衛生当局である食品医薬品安全処（食薬処）は２３日、韓国産ラーメンなど即席めん類に対し、欧州連合（ＥＵ）が進めてきた「エチレンオキシド（ＥＯ）管理強化措置」が１８ヶ月ぶりに解除されることを明らかにした。
※韓国食薬処の当該発表文（韓国語）：https://www.korea.kr/briefing/pressReleaseView.do?newsId=156571074&amp;call_from=rsslink
ＥＯは米国とカナダで農産物などの殺菌剤などに使用される物質だ。
ＥＵは今年７月から輸入される韓国産ラーメンに対してこの措置を解除することにした。輸送期間を考慮すると、韓国で５～６月に出荷する製品から緩和された基準が適用される。２０２１年８月、ＥＵに輸出した韓国産ラーメンからＥＯの反応生成物として生成される可能性がある２－クロロエタノール（２－ＣＥ）が検出され、ＥＵは昨年２月からＥＯ管理強化措置を施行してきた。これにより、ＥＵは韓国メーカーにＥＯ最大残留レベル規制の遵守を証明できる公認試験、検査機関の試験・検査成績書と韓国政府の公式証明書の提出などを要求してきた。
　食品医薬品安全処は、書類提出による国内企業の困難を最小限に抑えるため、管理強化措置の施行日の延期を要請し続け、昨年６月からは措置を再検討してほしいとＥＵ保健食品安全総局とビデオ会議を開いた。その後、昨年１１月と先月にはＥＵ保健食品安全総局に韓国代表団を派遣し、措置解除を要請したと食品医薬品安全処は説明した。食品医薬品安全処は、ＥＵの今回の決定で関連企業の輸出額が１千８００万ドル（約２４億円）以上増加することが期待されるとし、ＥＯ基準をそのまま準用する台湾やタイなどでも韓国産ラーメンの輸出が増加すると予想した。</t>
    <phoneticPr fontId="87"/>
  </si>
  <si>
    <t>韓国の食品メーカー4社がコピー商品を販売してきた中国企業を相手取り、著作権と商標権を侵害されたと訴えた裁判の大半で勝訴したことが24日までに分かった。
食品業界によると、韓国食品産業協会は2021年12月、CJ第一製糖、三養食品、大象、オットギの4社と「K－フード模造品根絶のための共同協議体」を結成し、中国の青島太陽食品と正道食品を相手取り、知的財産権侵害訴訟を起こした。　韓国食品産業協会によると、中国青島太陽草食品と正道食品は韓国食品メーカーの商品流通を担当すると同時に、人気製品の商標やデザインを盗用し、類似する商品を製造し中国全土に販売してきた。
　これに対し、業界は▲三養食品の即席麺「プルダックポックンミョン」▲CJ第一製糖の粉末調味料「ダシダ」、砂糖、塩▲大象のうまみ調味料「味元（ミウォン）」、カタクチイワシ魚醤、わかめ▲オットギの春雨－－などのコピー商品に対する知的財産権侵害訴訟7件を同時に起こした。
　中国の裁判所はうち5件で原告勝訴の判決を下した。中国企業が支払いを命じられた賠償額は、CJ第一製糖に対し25万元（約494万円）、三養食品に対し35万元、大象に対し20万元となっている。</t>
    <phoneticPr fontId="87"/>
  </si>
  <si>
    <t>ノルウェー</t>
    <phoneticPr fontId="87"/>
  </si>
  <si>
    <t>ブラジル</t>
    <phoneticPr fontId="87"/>
  </si>
  <si>
    <t>中国</t>
    <rPh sb="0" eb="2">
      <t>チュウゴク</t>
    </rPh>
    <phoneticPr fontId="87"/>
  </si>
  <si>
    <t>タイ</t>
    <phoneticPr fontId="87"/>
  </si>
  <si>
    <t>　</t>
    <phoneticPr fontId="87"/>
  </si>
  <si>
    <t>EU</t>
    <phoneticPr fontId="87"/>
  </si>
  <si>
    <t>韓国</t>
    <rPh sb="0" eb="2">
      <t>カンコク</t>
    </rPh>
    <phoneticPr fontId="87"/>
  </si>
  <si>
    <t>大和のスーパーで販売のマアジにフグ混入で回収</t>
    <rPh sb="0" eb="2">
      <t>ヤマト</t>
    </rPh>
    <rPh sb="8" eb="10">
      <t>ハンバイ</t>
    </rPh>
    <rPh sb="17" eb="19">
      <t>コンニュウ</t>
    </rPh>
    <rPh sb="20" eb="22">
      <t>カイシュウ</t>
    </rPh>
    <phoneticPr fontId="16"/>
  </si>
  <si>
    <t>(神奈川新聞) 2023/05/26 22:49
神奈川県横須賀市は２６日、スーパー「エイビイりんかんモール店」（大和市中央林間）で２５日に販売された「マアジ」のトレーパックに体長約２センチのフグの稚魚１匹が混入していたと発表した。これまでに健康被害の届け出はないという。</t>
    <phoneticPr fontId="16"/>
  </si>
  <si>
    <t>丸亀製麺「シェイクうどん」にカエル混入　一部商品の販売休止</t>
    <phoneticPr fontId="16"/>
  </si>
  <si>
    <t>トリドールホールディングス（ＨＤ）が運営する讃岐うどん専門店「丸亀製麺」で、１６日から販売が始まった新商品「丸亀シェイクうどん」の容器の中にカエルが混入していたとして、丸亀製麺は２３日、「多大なるご心配とご迷惑をお掛けしたことを深くお詫び申し上げます」と同社の公式サイトで謝罪した。生野菜（サラダミックス）を使用する一部商品について、２３～２５日は販売を休止する。同社によると、カエルが混入したのは、丸亀製麺諫早店（長崎県諫早市）で２１日に販売されたシェイクうどんの「ピリ辛担々サラダうどん」。このうどんを食べたとみられる利用客が、カエルが混入した画像をツイッターに投稿し、会員制交流サイト（ＳＮＳ）で拡散していた。
カエルの混入について同社は「原材料（野菜加工工場）由来の混入と判断した」と説明。管轄の保健所に指導を仰ぐとともに、生野菜を扱う取引先の全工場で立ち入り検査を実施した。
丸亀製麺では「今回の事態を真摯（しんし）に受け止め、再発防止に努めてまいります」としている。
「丸亀シェイクうどん」は、うどん、だし、具材が入ったカップ容器を、食べる寸前に振って食べるという、持ち帰り専用（テークアウト）の限定商品。「ピリ辛担々サラダうどん」のほか、「梅おろしうどん」「明太とろろうどん」など計５種類を販売している。同社によると、販売開始から３日間での累計販売数は約２１万食に上っている。</t>
    <phoneticPr fontId="16"/>
  </si>
  <si>
    <t>株式会社エーコープ京都中央における牛の個体識別番号の不適正表示に対する措置について　(近畿農政局)</t>
    <rPh sb="43" eb="48">
      <t>キンキノウセイキョク</t>
    </rPh>
    <phoneticPr fontId="16"/>
  </si>
  <si>
    <t xml:space="preserve">et </t>
    <phoneticPr fontId="16"/>
  </si>
  <si>
    <r>
      <t xml:space="preserve">農林水産省近畿農政局は、株式会社エーコープ京都中央（京都府京都市左京区岩倉中町395番地。法人番号5130001006004。以下「京都中央」という。）が、特定牛肉に事実と異なる牛の個体識別番号を表示して販売していたことを確認しました。このため、本日、京都中央に対し、牛トレーサビリティ法に基づき、表示の是正と併せて、原因の究明・分析の徹底、再発防止対策の実施等について勧告を行いました。
1.経過
農林水産省近畿農政局が、令和4年5月19日から令和5年4月26日までの間、京都中央に対し、牛の個体識別のための情報の管理及び伝達に関する特別措置法（平成15年法律第72号。以下「牛トレーサビリティ法」という。）第19条第3項の規定に基づく立入検査を行いました。この結果、農林水産省近畿農政局は、京都中央が、特定牛肉について事実と異なる個体識別番号を表示し、少なくとも令和4年1月7日から5月31日までの間に687.57kgを販売業者、外食業者又は一般消費者に販売したことを確認しました（別紙1参照）。
</t>
    </r>
    <r>
      <rPr>
        <b/>
        <sz val="12"/>
        <color rgb="FF000000"/>
        <rFont val="游ゴシック"/>
        <family val="3"/>
        <charset val="128"/>
      </rPr>
      <t xml:space="preserve">2.措置
京都中央が行った上記1の行為は、牛トレーサビリティ法第15条第1項の規定に違反するものです（別紙2参照）。
このため、農林水産省は、京都中央に対し、牛トレーサビリティ法第18条第2項の規定に基づき、以下の内容の勧告を行いました。勧告の内容は以下
（1）現在保持している特定牛肉について、直ちに個体識別番号の表示の点検を行い、適正に表示していない特定牛肉が発見された場合には、速やかに牛トレーサビリティ法に従って、適正な表示に是正した上で販売すること。
（2）販売した特定牛肉について、事実と異なる個体識別番号の表示をしたことの主な原因として、正しい情報を提供するという意識、牛トレーサビリティ制度に対する認識及び法令遵守に対する意識の欠如が考えられるとともに、不適正表示を防止するための管理体制及び商品管理システムの不備があると考えられることから、これらの事項を点検し、原因の究明・分析を実施すること。
（3）（2）の結果を踏まえ、個体識別番号の表示に関する責任の所在を明確にするとともに、特定牛肉への適正な個体識別番号の表示について確実にチェックできる管理体制及び商品管理システムを整備するなどの再発防止のための対策を適切に実施すること。これにより、今後、販売する特定牛肉について、牛トレーサビリティ法に違反する不適正な表示を行わないこと。
（4）全役員及び全従業員に対して、牛トレーサビリティ制度についての啓発を行い、その遵守を徹底すること。
（5）（1）から（4）までに基づき講じた措置について報告書にとりまとめ、令和5年6月26日までに農林水産大臣宛てに提出すること。
</t>
    </r>
    <rPh sb="576" eb="578">
      <t>イカ</t>
    </rPh>
    <phoneticPr fontId="16"/>
  </si>
  <si>
    <t>トリガイや岩ガキから下痢性の貝毒検出　京都府漁業協同組合が自主回収発表　首都圏や関西圏に既に出荷</t>
    <phoneticPr fontId="16"/>
  </si>
  <si>
    <t>https://nordot.app/1034408398855176724?c=768367547562557440</t>
    <phoneticPr fontId="16"/>
  </si>
  <si>
    <t xml:space="preserve">京都府漁業協同組合は、５月中旬から出荷している養殖のトリガイや岩ガキについて、下痢性の貝毒が検出されたとして、自主回収することを発表しました。
漁協によりますと、自主回収の対象となっているのは、京都府内で獲れた、養殖トリガイ３５０００個（５月１７日～２３日の出荷分）・養殖・天然の岩ガキ３３００個（５月２２日の出荷分）の２種類です。漁協は３週間に一度、貝毒の検査を行っていますが、１７日の定期検査の際、基準値を超える下痢性の貝毒が検出されました。舞鶴湾のプランクトンが原因だということですが、詳しくは分かっていないということです。これらのトリガイや岩ガキは、首都圏や関西圏を中心に既に出荷されていて、漁協は安全が確認されるまで出荷を停止するとともに、卸売業者などに連絡し、回収を呼び掛けています。
■お問い合わせ先：京都府漁業協同組合 総務部総務課０７７３－７７－２２００
</t>
    <phoneticPr fontId="16"/>
  </si>
  <si>
    <t>日本産ブルーベリーとブドウが水際検査で不合格 残留農薬の違反で／台湾</t>
    <phoneticPr fontId="16"/>
  </si>
  <si>
    <t>（台北中央社）衛生福利部（保健省）食品薬物管理署は23日、日本から輸出されたブルーベリーとブドウが残留農薬の規定違反により水際検査で不合格になったと発表した。全て積み戻しまたは廃棄処分される。台湾では日本産果物が水際検査で不合格になるケースが相次いでいる。不合格になったのは、ブルーベリー9キロとブドウ45キロ。ブルーベリーからはフルベンジアミドが、ブドウからはシクラニリプロールが検出された。同署によれば、いずれも台湾では当該作物への使用は認められていない。
日本産ブルーベリーが不合格になるのは半年で2度目。抜き取り検査の割合を20～50％に引き上げ、検査を強化している。
この日発表された不合格品は計11件。日本産果物2件の他、日本から輸出されたホタルイカや長ネギ、中国から輸出されたタレやマッシュルームパウダー、ベトナムから輸出された白菜や加工済みマンゴーなどもリストに含まれている。</t>
    <phoneticPr fontId="16"/>
  </si>
  <si>
    <t>https://japan.focustaiwan.tw/society/202305230008</t>
    <phoneticPr fontId="16"/>
  </si>
  <si>
    <t>台湾で不合格となった輸入食品、日本が最多―台湾メディア</t>
    <phoneticPr fontId="16"/>
  </si>
  <si>
    <t>2023年5月23日、台湾メディア・太報は、台湾衛生福利部食品薬物管理署が発表した輸入食品の不合格リストで、日本からの輸入品の割合が最も高かったと報じた。
記事は、毎週火曜日に輸入食品不合格リストを発表する同署が23日に出した最新の不合格リストでは11品目の輸入食品が不合格とされ、そのうち日本の輸入食品が4品目で最も多く、中国本土とベトナムが3品目で次に多かったと紹介。日本からの輸入食品では生鮮ブドウ、長ネギ、生鮮ブルーベリー、ホタルイカが不合格となっており、中でもホタルイカからは基準値の3倍のカドミウムが検出されたと伝えた。また、中国本土からの輸入食品では野菜の漬物（甘味料含有用の規定違反）、調味料パック（防腐剤含有量の規定違反）、マッシュルーム粉末（残留農薬の規定違反）、ベトナムからの輸入食品ではマンゴー食品（漂白剤含有量の規定違反）、白菜2品目（残留農薬の規定違反）がそれぞれ不合格となったことを紹介するとともに、米国から輸入された食用トウモロコシ50万キロからデオキシニバレノールが基準値の1キロ当たり1750マイクログラムを上回る2437マイクログラム検出されて不合格になったとしている。</t>
    <phoneticPr fontId="16"/>
  </si>
  <si>
    <t>https://news.nifty.com/article/world/china/12181-2352775/</t>
    <phoneticPr fontId="16"/>
  </si>
  <si>
    <t>ベトナムハムのボツリヌス食中毒、6人中1人死亡　WHOから抗毒素到着も間に合わず</t>
    <phoneticPr fontId="16"/>
  </si>
  <si>
    <t>　ホーチミン市でボツリヌス菌による食中毒が相次いで発生し、6人が重度の中毒症状を起こした問題で、スイスにある世界保健機関(WHO)の倉庫から輸送されたボツリヌス抗毒素6本が24日夜に同市に到着した。　ダオ・ホン・ラン保健相が23日午後、WHOベトナム事務所に緊急支援を要請し、WHOは抗毒素の支給に応じた。抗毒素はホーチミン市に到着後、患者が入院している病院に配分され、第2小児病院が3本、チョーライ病院が2本、ザーディン人民病院が1本を受け取った。　しかし、ザーディン人民病院で10日間にわたり治療を受けていた45歳の男性患者は24日夜に死亡が確認され、抗毒素による治療も間に合わなかった。　今回の一連の食中毒では、患者らは行商が販売した製造元の不明なベトナムハム(チャールア＝Cha lua)や、マム(醤)料理を食べていた。</t>
    <phoneticPr fontId="16"/>
  </si>
  <si>
    <t>https://www.viet-jo.com/news/social/230525193036.html</t>
    <phoneticPr fontId="16"/>
  </si>
  <si>
    <t>ベトナム</t>
    <phoneticPr fontId="16"/>
  </si>
  <si>
    <t>VietJO</t>
    <phoneticPr fontId="16"/>
  </si>
  <si>
    <t>★段ボールは、中身を保護する物で外側は汚れている。
★熱を逃がしにくいので虫が集まる。
★ゴキブリが卵を産むのに最適である。
★シロアリは、発泡スチロールやプラスチック、ダンボールなどの人工物でさえエサにしてしまうことがある。
★倉庫や通路に直置きされることがあるので、埃や泥やカビなどが付着している可能性がある。</t>
    <rPh sb="1" eb="2">
      <t>ダン</t>
    </rPh>
    <rPh sb="7" eb="9">
      <t>ナカミ</t>
    </rPh>
    <rPh sb="10" eb="12">
      <t>ホゴ</t>
    </rPh>
    <rPh sb="14" eb="15">
      <t>モノ</t>
    </rPh>
    <rPh sb="16" eb="18">
      <t>ソトガワ</t>
    </rPh>
    <rPh sb="19" eb="20">
      <t>ヨゴ</t>
    </rPh>
    <rPh sb="27" eb="28">
      <t>ネツ</t>
    </rPh>
    <rPh sb="29" eb="30">
      <t>ニ</t>
    </rPh>
    <rPh sb="37" eb="38">
      <t>ムシ</t>
    </rPh>
    <rPh sb="39" eb="40">
      <t>アツ</t>
    </rPh>
    <rPh sb="50" eb="51">
      <t>タマゴ</t>
    </rPh>
    <rPh sb="52" eb="53">
      <t>ウ</t>
    </rPh>
    <rPh sb="56" eb="58">
      <t>サイテキ</t>
    </rPh>
    <rPh sb="115" eb="117">
      <t>ソウコ</t>
    </rPh>
    <rPh sb="118" eb="120">
      <t>ツウロ</t>
    </rPh>
    <rPh sb="121" eb="122">
      <t>ジカ</t>
    </rPh>
    <rPh sb="122" eb="123">
      <t>オ</t>
    </rPh>
    <rPh sb="135" eb="136">
      <t>ホコリ</t>
    </rPh>
    <rPh sb="137" eb="138">
      <t>ドロ</t>
    </rPh>
    <rPh sb="144" eb="146">
      <t>フチャク</t>
    </rPh>
    <rPh sb="150" eb="153">
      <t>カノウセイ</t>
    </rPh>
    <phoneticPr fontId="5"/>
  </si>
  <si>
    <r>
      <t>見た目綺麗な段ボールなら食品収納容器として、冷蔵庫内や食品製造場所で使える。</t>
    </r>
    <r>
      <rPr>
        <b/>
        <sz val="12"/>
        <rFont val="ＭＳ Ｐゴシック"/>
        <family val="3"/>
        <charset val="128"/>
      </rPr>
      <t xml:space="preserve">
</t>
    </r>
    <r>
      <rPr>
        <b/>
        <i/>
        <u/>
        <sz val="14"/>
        <color rgb="FFFF0000"/>
        <rFont val="ＭＳ Ｐゴシック"/>
        <family val="3"/>
        <charset val="128"/>
      </rPr>
      <t xml:space="preserve">この理屈は    </t>
    </r>
    <r>
      <rPr>
        <b/>
        <sz val="14"/>
        <color rgb="FFFF0000"/>
        <rFont val="ＭＳ Ｐゴシック"/>
        <family val="3"/>
        <charset val="128"/>
      </rPr>
      <t xml:space="preserve">食品取り扱い施設では通用しません。決して使わないでください。
</t>
    </r>
    <r>
      <rPr>
        <b/>
        <sz val="12"/>
        <rFont val="ＭＳ Ｐゴシック"/>
        <family val="3"/>
        <charset val="128"/>
      </rPr>
      <t xml:space="preserve">
食品工場や調理場に段ボールを持ち込んで食品保管は勿論、調理器具や什器の下敷きにもしてはいけません。
これまで述べた通り、外部で梱包資材として使用されている段ボールは清潔ではありません。
段ボール内のものは、清潔な容器に移し替えてから清潔区域に持ち込みます。</t>
    </r>
    <rPh sb="0" eb="1">
      <t>ミ</t>
    </rPh>
    <rPh sb="2" eb="3">
      <t>メ</t>
    </rPh>
    <rPh sb="3" eb="5">
      <t>キレイ</t>
    </rPh>
    <rPh sb="6" eb="7">
      <t>ダン</t>
    </rPh>
    <rPh sb="12" eb="14">
      <t>ショクヒン</t>
    </rPh>
    <rPh sb="14" eb="16">
      <t>シュウノウ</t>
    </rPh>
    <rPh sb="16" eb="18">
      <t>ヨウキ</t>
    </rPh>
    <rPh sb="22" eb="25">
      <t>レイゾウコ</t>
    </rPh>
    <rPh sb="25" eb="26">
      <t>ナイ</t>
    </rPh>
    <rPh sb="27" eb="29">
      <t>ショクヒン</t>
    </rPh>
    <rPh sb="29" eb="31">
      <t>セイゾウ</t>
    </rPh>
    <rPh sb="31" eb="33">
      <t>バショ</t>
    </rPh>
    <rPh sb="34" eb="35">
      <t>ツカ</t>
    </rPh>
    <rPh sb="42" eb="44">
      <t>リクツ</t>
    </rPh>
    <rPh sb="49" eb="51">
      <t>ショクヒン</t>
    </rPh>
    <rPh sb="51" eb="52">
      <t>ト</t>
    </rPh>
    <rPh sb="53" eb="54">
      <t>アツカ</t>
    </rPh>
    <rPh sb="55" eb="57">
      <t>シセツ</t>
    </rPh>
    <rPh sb="59" eb="61">
      <t>ツウヨウ</t>
    </rPh>
    <rPh sb="66" eb="67">
      <t>ケッ</t>
    </rPh>
    <rPh sb="69" eb="70">
      <t>ツカ</t>
    </rPh>
    <rPh sb="81" eb="83">
      <t>ショクヒン</t>
    </rPh>
    <rPh sb="83" eb="85">
      <t>コウジョウ</t>
    </rPh>
    <rPh sb="86" eb="88">
      <t>チョウリ</t>
    </rPh>
    <rPh sb="88" eb="89">
      <t>バ</t>
    </rPh>
    <rPh sb="90" eb="91">
      <t>ダン</t>
    </rPh>
    <rPh sb="95" eb="96">
      <t>モ</t>
    </rPh>
    <rPh sb="97" eb="98">
      <t>コ</t>
    </rPh>
    <rPh sb="100" eb="102">
      <t>ショクヒン</t>
    </rPh>
    <rPh sb="102" eb="104">
      <t>ホカン</t>
    </rPh>
    <rPh sb="105" eb="107">
      <t>モチロン</t>
    </rPh>
    <rPh sb="108" eb="110">
      <t>チョウリ</t>
    </rPh>
    <rPh sb="110" eb="112">
      <t>キグ</t>
    </rPh>
    <rPh sb="113" eb="115">
      <t>ジュウキ</t>
    </rPh>
    <rPh sb="116" eb="118">
      <t>シタジ</t>
    </rPh>
    <rPh sb="135" eb="136">
      <t>ノ</t>
    </rPh>
    <rPh sb="138" eb="139">
      <t>トオ</t>
    </rPh>
    <rPh sb="141" eb="143">
      <t>ガイブ</t>
    </rPh>
    <rPh sb="144" eb="146">
      <t>コンポウ</t>
    </rPh>
    <rPh sb="146" eb="148">
      <t>シザイ</t>
    </rPh>
    <rPh sb="151" eb="153">
      <t>シヨウ</t>
    </rPh>
    <rPh sb="158" eb="159">
      <t>ダン</t>
    </rPh>
    <rPh sb="163" eb="165">
      <t>セイケツ</t>
    </rPh>
    <rPh sb="174" eb="175">
      <t>ダン</t>
    </rPh>
    <rPh sb="178" eb="179">
      <t>ナイ</t>
    </rPh>
    <rPh sb="187" eb="189">
      <t>ヨウキ</t>
    </rPh>
    <rPh sb="190" eb="191">
      <t>ウツ</t>
    </rPh>
    <rPh sb="192" eb="193">
      <t>カ</t>
    </rPh>
    <rPh sb="197" eb="199">
      <t>セイケツ</t>
    </rPh>
    <rPh sb="199" eb="201">
      <t>クイキ</t>
    </rPh>
    <rPh sb="202" eb="203">
      <t>モ</t>
    </rPh>
    <rPh sb="204" eb="205">
      <t>コ</t>
    </rPh>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</si>
  <si>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</si>
  <si>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t xml:space="preserve"> GⅡ　19週　1例</t>
    <rPh sb="6" eb="7">
      <t>シュウ</t>
    </rPh>
    <phoneticPr fontId="5"/>
  </si>
  <si>
    <t xml:space="preserve"> GⅡ　20週　3例</t>
    <rPh sb="9" eb="10">
      <t>レイ</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</si>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</sst>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4"/>
      <color rgb="FFFF0000"/>
      <name val="ＭＳ Ｐゴシック"/>
      <family val="3"/>
      <charset val="128"/>
      <scheme val="minor"/>
    </font>
    <font>
      <b/>
      <sz val="14"/>
      <color indexed="53"/>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2"/>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sz val="8.8000000000000007"/>
      <color indexed="23"/>
      <name val="ＭＳ Ｐゴシック"/>
      <family val="3"/>
      <charset val="128"/>
    </font>
    <font>
      <sz val="10"/>
      <name val="Arial"/>
      <family val="2"/>
    </font>
    <font>
      <b/>
      <i/>
      <u/>
      <sz val="12"/>
      <color indexed="12"/>
      <name val="ＭＳ Ｐゴシック"/>
      <family val="3"/>
      <charset val="128"/>
    </font>
    <font>
      <b/>
      <i/>
      <u/>
      <sz val="14"/>
      <color rgb="FFFF0000"/>
      <name val="ＭＳ Ｐゴシック"/>
      <family val="3"/>
      <charset val="128"/>
    </font>
    <font>
      <b/>
      <sz val="14"/>
      <color rgb="FFFF0000"/>
      <name val="ＭＳ Ｐゴシック"/>
      <family val="3"/>
      <charset val="128"/>
    </font>
    <font>
      <b/>
      <sz val="15"/>
      <color rgb="FF333333"/>
      <name val="游ゴシック"/>
      <family val="3"/>
      <charset val="128"/>
    </font>
    <font>
      <b/>
      <sz val="12"/>
      <color rgb="FF000000"/>
      <name val="游ゴシック"/>
      <family val="3"/>
      <charset val="128"/>
    </font>
  </fonts>
  <fills count="4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indexed="48"/>
        <bgColor indexed="64"/>
      </patternFill>
    </fill>
    <fill>
      <patternFill patternType="solid">
        <fgColor rgb="FFFF99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s>
  <borders count="24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5" fillId="0" borderId="0"/>
    <xf numFmtId="0" fontId="116" fillId="0" borderId="0" applyNumberFormat="0" applyFill="0" applyBorder="0" applyAlignment="0" applyProtection="0"/>
    <xf numFmtId="0" fontId="115" fillId="0" borderId="0"/>
  </cellStyleXfs>
  <cellXfs count="72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4"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6" fillId="19" borderId="8" xfId="0" applyFont="1" applyFill="1" applyBorder="1" applyAlignment="1">
      <alignment horizontal="center" vertical="center" wrapText="1"/>
    </xf>
    <xf numFmtId="177" fontId="107" fillId="19" borderId="8" xfId="2" applyNumberFormat="1" applyFont="1" applyFill="1" applyBorder="1" applyAlignment="1">
      <alignment horizontal="center" vertical="center" shrinkToFit="1"/>
    </xf>
    <xf numFmtId="0" fontId="6" fillId="0" borderId="0" xfId="2" applyAlignment="1">
      <alignment horizontal="left" vertical="center"/>
    </xf>
    <xf numFmtId="0" fontId="108" fillId="5" borderId="68" xfId="0" applyFont="1" applyFill="1" applyBorder="1">
      <alignment vertical="center"/>
    </xf>
    <xf numFmtId="0" fontId="108" fillId="5" borderId="0" xfId="0" applyFont="1" applyFill="1" applyAlignment="1">
      <alignment horizontal="left" vertical="center"/>
    </xf>
    <xf numFmtId="0" fontId="108" fillId="5" borderId="0" xfId="0" applyFont="1" applyFill="1">
      <alignment vertical="center"/>
    </xf>
    <xf numFmtId="176" fontId="108" fillId="5" borderId="0" xfId="0" applyNumberFormat="1" applyFont="1" applyFill="1" applyAlignment="1">
      <alignment horizontal="left" vertical="center"/>
    </xf>
    <xf numFmtId="183" fontId="108" fillId="5" borderId="0" xfId="0" applyNumberFormat="1" applyFont="1" applyFill="1" applyAlignment="1">
      <alignment horizontal="center" vertical="center"/>
    </xf>
    <xf numFmtId="0" fontId="108" fillId="5" borderId="68" xfId="0" applyFont="1" applyFill="1" applyBorder="1" applyAlignment="1">
      <alignment vertical="top"/>
    </xf>
    <xf numFmtId="0" fontId="108" fillId="5" borderId="0" xfId="0" applyFont="1" applyFill="1" applyAlignment="1">
      <alignment vertical="top"/>
    </xf>
    <xf numFmtId="14" fontId="108" fillId="5" borderId="0" xfId="0" applyNumberFormat="1" applyFont="1" applyFill="1" applyAlignment="1">
      <alignment horizontal="left" vertical="center"/>
    </xf>
    <xf numFmtId="14" fontId="108" fillId="0" borderId="0" xfId="0" applyNumberFormat="1" applyFont="1">
      <alignment vertical="center"/>
    </xf>
    <xf numFmtId="0" fontId="109"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10"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6" fillId="19" borderId="137" xfId="0" applyFont="1" applyFill="1" applyBorder="1" applyAlignment="1">
      <alignment horizontal="center" vertical="center" wrapText="1"/>
    </xf>
    <xf numFmtId="0" fontId="106"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8" fillId="5" borderId="0" xfId="0" applyFont="1" applyFill="1" applyAlignment="1">
      <alignment horizontal="left" vertical="top"/>
    </xf>
    <xf numFmtId="0" fontId="121" fillId="21" borderId="162" xfId="1" applyFont="1" applyFill="1" applyBorder="1" applyAlignment="1" applyProtection="1">
      <alignment horizontal="center" vertical="center" wrapText="1"/>
    </xf>
    <xf numFmtId="0" fontId="120"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4"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3"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8" fillId="5" borderId="17" xfId="2" applyFont="1" applyFill="1" applyBorder="1">
      <alignment vertical="center"/>
    </xf>
    <xf numFmtId="0" fontId="123" fillId="0" borderId="151" xfId="0" applyFont="1" applyBorder="1" applyAlignment="1">
      <alignment horizontal="left" vertical="top" wrapText="1"/>
    </xf>
    <xf numFmtId="0" fontId="72" fillId="0" borderId="0" xfId="0" applyFont="1">
      <alignment vertical="center"/>
    </xf>
    <xf numFmtId="0" fontId="131" fillId="5" borderId="14" xfId="2" applyFont="1" applyFill="1" applyBorder="1">
      <alignment vertical="center"/>
    </xf>
    <xf numFmtId="0" fontId="130" fillId="0" borderId="136" xfId="0" applyFont="1" applyBorder="1">
      <alignment vertical="center"/>
    </xf>
    <xf numFmtId="0" fontId="86" fillId="35" borderId="122" xfId="0" applyFont="1" applyFill="1" applyBorder="1" applyAlignment="1">
      <alignment horizontal="center" vertical="center" wrapText="1"/>
    </xf>
    <xf numFmtId="0" fontId="129"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2"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9" fillId="5" borderId="0" xfId="0" applyFont="1" applyFill="1">
      <alignment vertical="center"/>
    </xf>
    <xf numFmtId="0" fontId="110" fillId="0" borderId="0" xfId="17" applyFont="1" applyAlignment="1">
      <alignment horizontal="left" vertical="center"/>
    </xf>
    <xf numFmtId="0" fontId="0" fillId="32" borderId="0" xfId="0" applyFill="1">
      <alignment vertical="center"/>
    </xf>
    <xf numFmtId="0" fontId="132" fillId="32" borderId="0" xfId="0" applyFont="1" applyFill="1">
      <alignment vertical="center"/>
    </xf>
    <xf numFmtId="0" fontId="126" fillId="32" borderId="0" xfId="0" applyFont="1" applyFill="1">
      <alignment vertical="center"/>
    </xf>
    <xf numFmtId="0" fontId="127" fillId="32" borderId="0" xfId="1" applyFont="1" applyFill="1" applyAlignment="1" applyProtection="1">
      <alignmen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7" fillId="19" borderId="8" xfId="2" applyNumberFormat="1" applyFont="1" applyFill="1" applyBorder="1" applyAlignment="1">
      <alignment horizontal="center" vertical="center" shrinkToFit="1"/>
    </xf>
    <xf numFmtId="177" fontId="118"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3" fillId="19" borderId="206" xfId="2" applyFont="1" applyFill="1" applyBorder="1" applyAlignment="1">
      <alignment horizontal="center" vertical="center"/>
    </xf>
    <xf numFmtId="177" fontId="143" fillId="19" borderId="206" xfId="2" applyNumberFormat="1" applyFont="1" applyFill="1" applyBorder="1" applyAlignment="1">
      <alignment horizontal="center" vertical="center" shrinkToFit="1"/>
    </xf>
    <xf numFmtId="0" fontId="144"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3" fillId="19" borderId="10" xfId="2" applyFont="1" applyFill="1" applyBorder="1" applyAlignment="1">
      <alignment horizontal="center" vertical="center"/>
    </xf>
    <xf numFmtId="177" fontId="143"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89" xfId="2" applyFont="1" applyBorder="1" applyAlignment="1">
      <alignment horizontal="left" vertical="top"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5" fillId="21" borderId="0" xfId="0" applyFont="1" applyFill="1" applyAlignment="1">
      <alignment horizontal="center" vertical="center" wrapText="1"/>
    </xf>
    <xf numFmtId="0" fontId="124" fillId="3" borderId="9" xfId="2" applyFont="1" applyFill="1" applyBorder="1" applyAlignment="1">
      <alignment horizontal="center" vertical="center" wrapText="1"/>
    </xf>
    <xf numFmtId="0" fontId="121" fillId="28" borderId="208" xfId="1" applyFont="1" applyFill="1" applyBorder="1" applyAlignment="1" applyProtection="1">
      <alignment horizontal="center" vertical="center" wrapText="1"/>
    </xf>
    <xf numFmtId="0" fontId="112" fillId="26" borderId="178" xfId="2" applyFont="1" applyFill="1" applyBorder="1" applyAlignment="1">
      <alignment horizontal="left" vertical="center" shrinkToFit="1"/>
    </xf>
    <xf numFmtId="0" fontId="146" fillId="0" borderId="201" xfId="1" applyFont="1" applyFill="1" applyBorder="1" applyAlignment="1" applyProtection="1">
      <alignment vertical="top" wrapText="1"/>
    </xf>
    <xf numFmtId="0" fontId="0" fillId="36" borderId="0" xfId="0" applyFill="1">
      <alignment vertical="center"/>
    </xf>
    <xf numFmtId="14" fontId="94" fillId="19" borderId="135"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4" fillId="3" borderId="9" xfId="2" applyFont="1" applyFill="1" applyBorder="1" applyAlignment="1">
      <alignment horizontal="center" vertical="center" shrinkToFit="1"/>
    </xf>
    <xf numFmtId="14" fontId="133" fillId="19" borderId="135" xfId="0" applyNumberFormat="1"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7" fillId="0" borderId="201" xfId="1" applyFont="1" applyFill="1" applyBorder="1" applyAlignment="1" applyProtection="1">
      <alignment vertical="top" wrapText="1"/>
    </xf>
    <xf numFmtId="0" fontId="146" fillId="0" borderId="30" xfId="1" applyFont="1" applyBorder="1" applyAlignment="1" applyProtection="1">
      <alignment horizontal="left" vertical="top" wrapText="1"/>
    </xf>
    <xf numFmtId="0" fontId="148" fillId="0" borderId="121" xfId="1" applyFont="1" applyFill="1" applyBorder="1" applyAlignment="1" applyProtection="1">
      <alignment horizontal="left" vertical="top" wrapText="1"/>
    </xf>
    <xf numFmtId="0" fontId="149" fillId="0" borderId="196" xfId="1" applyFont="1" applyFill="1" applyBorder="1" applyAlignment="1" applyProtection="1">
      <alignment vertical="top" wrapText="1"/>
    </xf>
    <xf numFmtId="0" fontId="123" fillId="0" borderId="158" xfId="1" applyFont="1" applyFill="1" applyBorder="1" applyAlignment="1" applyProtection="1">
      <alignment vertical="top" wrapText="1"/>
    </xf>
    <xf numFmtId="0" fontId="150" fillId="0" borderId="139" xfId="0" applyFont="1" applyBorder="1" applyAlignment="1">
      <alignment horizontal="left" vertical="top" wrapText="1"/>
    </xf>
    <xf numFmtId="0" fontId="151" fillId="0" borderId="0" xfId="0" applyFont="1">
      <alignment vertical="center"/>
    </xf>
    <xf numFmtId="0" fontId="122" fillId="19" borderId="180" xfId="0" applyFont="1" applyFill="1" applyBorder="1" applyAlignment="1">
      <alignment horizontal="left" vertical="center"/>
    </xf>
    <xf numFmtId="0" fontId="153"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5"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54" fillId="32" borderId="0" xfId="0" applyFont="1" applyFill="1">
      <alignment vertical="center"/>
    </xf>
    <xf numFmtId="0" fontId="152" fillId="32" borderId="0" xfId="0" applyFont="1" applyFill="1">
      <alignment vertical="center"/>
    </xf>
    <xf numFmtId="0" fontId="119" fillId="32" borderId="0" xfId="0" applyFont="1" applyFill="1">
      <alignment vertical="center"/>
    </xf>
    <xf numFmtId="0" fontId="140"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57" fillId="32" borderId="0" xfId="0" applyFont="1" applyFill="1">
      <alignment vertical="center"/>
    </xf>
    <xf numFmtId="0" fontId="158" fillId="32" borderId="0" xfId="0" applyFont="1" applyFill="1">
      <alignment vertical="center"/>
    </xf>
    <xf numFmtId="0" fontId="160" fillId="32" borderId="0" xfId="0" applyFont="1" applyFill="1">
      <alignment vertical="center"/>
    </xf>
    <xf numFmtId="0" fontId="71" fillId="32" borderId="0" xfId="0" applyFont="1" applyFill="1">
      <alignment vertical="center"/>
    </xf>
    <xf numFmtId="0" fontId="108"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56" fontId="94" fillId="19" borderId="134" xfId="17" applyNumberFormat="1" applyFont="1"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0" fontId="6" fillId="0" borderId="0" xfId="4"/>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2" fillId="19" borderId="221" xfId="0" applyFont="1" applyFill="1" applyBorder="1" applyAlignment="1">
      <alignment horizontal="left" vertical="center"/>
    </xf>
    <xf numFmtId="0" fontId="95" fillId="19" borderId="0" xfId="0" applyFont="1" applyFill="1" applyAlignment="1">
      <alignment horizontal="center" vertical="center"/>
    </xf>
    <xf numFmtId="0" fontId="162" fillId="21" borderId="156"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64" fillId="0" borderId="0" xfId="0" applyFont="1" applyAlignment="1">
      <alignment vertical="top" wrapText="1"/>
    </xf>
    <xf numFmtId="0" fontId="163" fillId="32" borderId="0" xfId="0" applyFont="1" applyFill="1" applyAlignment="1">
      <alignment horizontal="center" vertical="center" wrapText="1"/>
    </xf>
    <xf numFmtId="0" fontId="146"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6"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50"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2" fillId="19" borderId="180" xfId="0" applyNumberFormat="1" applyFont="1" applyFill="1" applyBorder="1" applyAlignment="1">
      <alignment horizontal="center" vertical="center"/>
    </xf>
    <xf numFmtId="14" fontId="122" fillId="19" borderId="199" xfId="0" applyNumberFormat="1" applyFont="1" applyFill="1" applyBorder="1" applyAlignment="1">
      <alignment horizontal="center" vertical="center"/>
    </xf>
    <xf numFmtId="14" fontId="122" fillId="19" borderId="222" xfId="0" applyNumberFormat="1" applyFont="1" applyFill="1" applyBorder="1" applyAlignment="1">
      <alignment horizontal="center" vertical="center"/>
    </xf>
    <xf numFmtId="0" fontId="6" fillId="19" borderId="180" xfId="2" applyFill="1" applyBorder="1">
      <alignment vertical="center"/>
    </xf>
    <xf numFmtId="0" fontId="103"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0" fontId="159" fillId="0" borderId="0" xfId="2" applyFont="1">
      <alignment vertical="center"/>
    </xf>
    <xf numFmtId="183" fontId="108"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14" fontId="6" fillId="19" borderId="180" xfId="2" applyNumberFormat="1" applyFill="1" applyBorder="1" applyAlignment="1">
      <alignment horizontal="center" vertical="center"/>
    </xf>
    <xf numFmtId="0" fontId="7" fillId="3" borderId="0" xfId="4" applyFont="1" applyFill="1" applyAlignment="1">
      <alignment vertical="top"/>
    </xf>
    <xf numFmtId="0" fontId="7" fillId="3" borderId="0" xfId="2" applyFont="1" applyFill="1" applyAlignment="1">
      <alignment vertical="top"/>
    </xf>
    <xf numFmtId="0" fontId="165" fillId="3" borderId="0" xfId="2" applyFont="1" applyFill="1" applyAlignment="1">
      <alignment vertical="top"/>
    </xf>
    <xf numFmtId="0" fontId="34" fillId="3" borderId="0" xfId="2" applyFont="1" applyFill="1" applyAlignment="1">
      <alignment vertical="top"/>
    </xf>
    <xf numFmtId="0" fontId="169" fillId="0" borderId="0" xfId="2" applyFont="1">
      <alignment vertical="center"/>
    </xf>
    <xf numFmtId="0" fontId="35" fillId="7" borderId="0" xfId="4" applyFont="1" applyFill="1"/>
    <xf numFmtId="0" fontId="6" fillId="7" borderId="0" xfId="4" applyFill="1"/>
    <xf numFmtId="0" fontId="102"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6" fillId="40" borderId="122" xfId="0" applyFont="1" applyFill="1" applyBorder="1" applyAlignment="1">
      <alignment horizontal="center" vertical="center" wrapText="1"/>
    </xf>
    <xf numFmtId="14" fontId="122" fillId="19" borderId="180" xfId="0" applyNumberFormat="1" applyFont="1" applyFill="1" applyBorder="1" applyAlignment="1">
      <alignment horizontal="left" vertical="center"/>
    </xf>
    <xf numFmtId="0" fontId="94" fillId="21" borderId="134" xfId="17" applyFont="1" applyFill="1" applyBorder="1" applyAlignment="1">
      <alignment horizontal="center" vertical="center" wrapText="1"/>
    </xf>
    <xf numFmtId="14" fontId="94" fillId="21" borderId="135" xfId="17" applyNumberFormat="1" applyFont="1" applyFill="1" applyBorder="1" applyAlignment="1">
      <alignment horizontal="center" vertical="center"/>
    </xf>
    <xf numFmtId="0" fontId="103" fillId="21" borderId="134" xfId="17" applyFont="1" applyFill="1" applyBorder="1" applyAlignment="1">
      <alignment horizontal="center" vertical="center" wrapText="1"/>
    </xf>
    <xf numFmtId="14" fontId="103" fillId="21" borderId="135" xfId="17" applyNumberFormat="1" applyFont="1" applyFill="1" applyBorder="1" applyAlignment="1">
      <alignment horizontal="center" vertical="center" wrapText="1"/>
    </xf>
    <xf numFmtId="0" fontId="170" fillId="0" borderId="0" xfId="2" applyFont="1">
      <alignment vertical="center"/>
    </xf>
    <xf numFmtId="0" fontId="75" fillId="0" borderId="0" xfId="0" applyFont="1" applyAlignment="1">
      <alignment horizontal="left" vertical="center"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8" fillId="5" borderId="0" xfId="0" applyFont="1" applyFill="1" applyAlignment="1">
      <alignment horizontal="left" vertical="center" wrapText="1"/>
    </xf>
    <xf numFmtId="0" fontId="108" fillId="5" borderId="70" xfId="0" applyFont="1" applyFill="1" applyBorder="1" applyAlignment="1">
      <alignment horizontal="left" vertical="center" wrapText="1"/>
    </xf>
    <xf numFmtId="0" fontId="108" fillId="5" borderId="0" xfId="0" applyFont="1" applyFill="1" applyAlignment="1">
      <alignment horizontal="left" vertical="center"/>
    </xf>
    <xf numFmtId="0" fontId="108" fillId="5" borderId="0" xfId="0" applyFont="1" applyFill="1" applyAlignment="1">
      <alignment horizontal="left" vertical="top" wrapText="1"/>
    </xf>
    <xf numFmtId="0" fontId="8" fillId="0" borderId="0" xfId="1" applyAlignment="1" applyProtection="1">
      <alignment horizontal="center" vertical="center" wrapText="1"/>
    </xf>
    <xf numFmtId="0" fontId="111"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114" fillId="19" borderId="166" xfId="17" applyFont="1" applyFill="1" applyBorder="1" applyAlignment="1">
      <alignment horizontal="left" vertical="top" wrapText="1"/>
    </xf>
    <xf numFmtId="0" fontId="114" fillId="19" borderId="167" xfId="17" applyFont="1" applyFill="1" applyBorder="1" applyAlignment="1">
      <alignment horizontal="left" vertical="top" wrapText="1"/>
    </xf>
    <xf numFmtId="0" fontId="114"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13" fillId="21" borderId="166" xfId="2" applyFont="1" applyFill="1" applyBorder="1" applyAlignment="1">
      <alignment horizontal="left" vertical="top" wrapText="1"/>
    </xf>
    <xf numFmtId="0" fontId="13" fillId="21" borderId="167" xfId="2" applyFont="1" applyFill="1" applyBorder="1" applyAlignment="1">
      <alignment horizontal="left" vertical="top" wrapText="1"/>
    </xf>
    <xf numFmtId="0" fontId="13" fillId="21" borderId="168" xfId="2" applyFont="1" applyFill="1" applyBorder="1" applyAlignment="1">
      <alignment horizontal="left" vertical="top" wrapText="1"/>
    </xf>
    <xf numFmtId="0" fontId="172" fillId="7" borderId="232" xfId="4" applyFont="1" applyFill="1" applyBorder="1" applyAlignment="1">
      <alignment horizontal="left" vertical="center" wrapText="1" indent="1"/>
    </xf>
    <xf numFmtId="0" fontId="13" fillId="7" borderId="233" xfId="4" applyFont="1" applyFill="1" applyBorder="1" applyAlignment="1">
      <alignment horizontal="left" vertical="center" wrapText="1" indent="1"/>
    </xf>
    <xf numFmtId="0" fontId="13" fillId="7" borderId="234" xfId="4" applyFont="1" applyFill="1" applyBorder="1" applyAlignment="1">
      <alignment horizontal="left" vertical="center" wrapText="1" indent="1"/>
    </xf>
    <xf numFmtId="0" fontId="13" fillId="7" borderId="235" xfId="4" applyFont="1" applyFill="1" applyBorder="1" applyAlignment="1">
      <alignment horizontal="left" vertical="center" wrapText="1" indent="1"/>
    </xf>
    <xf numFmtId="0" fontId="13" fillId="7" borderId="0" xfId="4" applyFont="1" applyFill="1" applyAlignment="1">
      <alignment horizontal="left" vertical="center" wrapText="1" indent="1"/>
    </xf>
    <xf numFmtId="0" fontId="13" fillId="7" borderId="236" xfId="4" applyFont="1" applyFill="1" applyBorder="1" applyAlignment="1">
      <alignment horizontal="left" vertical="center" wrapText="1" indent="1"/>
    </xf>
    <xf numFmtId="0" fontId="13" fillId="7" borderId="237" xfId="4" applyFont="1" applyFill="1" applyBorder="1" applyAlignment="1">
      <alignment horizontal="left" vertical="center" wrapText="1" indent="1"/>
    </xf>
    <xf numFmtId="0" fontId="13" fillId="7" borderId="238" xfId="4" applyFont="1" applyFill="1" applyBorder="1" applyAlignment="1">
      <alignment horizontal="left" vertical="center" wrapText="1" indent="1"/>
    </xf>
    <xf numFmtId="0" fontId="13" fillId="7" borderId="239" xfId="4" applyFont="1" applyFill="1" applyBorder="1" applyAlignment="1">
      <alignment horizontal="left" vertical="center" wrapText="1" indent="1"/>
    </xf>
    <xf numFmtId="0" fontId="142" fillId="38" borderId="0" xfId="2" applyFont="1" applyFill="1" applyAlignment="1">
      <alignment horizontal="center" vertical="center"/>
    </xf>
    <xf numFmtId="0" fontId="6" fillId="0" borderId="0" xfId="2">
      <alignment vertical="center"/>
    </xf>
    <xf numFmtId="0" fontId="88" fillId="19" borderId="0" xfId="2" applyFont="1" applyFill="1" applyAlignment="1">
      <alignment horizontal="center" vertical="center"/>
    </xf>
    <xf numFmtId="0" fontId="21" fillId="19" borderId="0" xfId="2" applyFont="1" applyFill="1" applyAlignment="1">
      <alignment horizontal="center" vertical="center"/>
    </xf>
    <xf numFmtId="0" fontId="171" fillId="0" borderId="0" xfId="2" applyFont="1">
      <alignment vertical="center"/>
    </xf>
    <xf numFmtId="0" fontId="161" fillId="19" borderId="0" xfId="2" applyFont="1" applyFill="1" applyAlignment="1">
      <alignment horizontal="center" vertical="center"/>
    </xf>
    <xf numFmtId="0" fontId="6" fillId="19" borderId="0" xfId="2" applyFill="1" applyAlignment="1">
      <alignment horizontal="center" vertical="center"/>
    </xf>
    <xf numFmtId="0" fontId="166" fillId="2" borderId="0" xfId="2" applyFont="1" applyFill="1" applyAlignment="1">
      <alignment vertical="top" wrapText="1"/>
    </xf>
    <xf numFmtId="0" fontId="167" fillId="2" borderId="0" xfId="2" applyFont="1" applyFill="1" applyAlignment="1">
      <alignment vertical="top" wrapText="1"/>
    </xf>
    <xf numFmtId="0" fontId="167" fillId="0" borderId="0" xfId="2" applyFont="1" applyAlignment="1">
      <alignment vertical="top" wrapText="1"/>
    </xf>
    <xf numFmtId="0" fontId="6" fillId="0" borderId="0" xfId="2" applyAlignment="1">
      <alignment vertical="top" wrapText="1"/>
    </xf>
    <xf numFmtId="0" fontId="51" fillId="39" borderId="0" xfId="2" applyFont="1" applyFill="1" applyAlignment="1">
      <alignment horizontal="left" vertical="center" wrapText="1" indent="1"/>
    </xf>
    <xf numFmtId="0" fontId="168" fillId="0" borderId="0" xfId="2" applyFont="1" applyAlignment="1">
      <alignment horizontal="left" vertical="center" wrapText="1" inden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0" fontId="10" fillId="0" borderId="154" xfId="2" applyFont="1" applyBorder="1">
      <alignment vertical="center"/>
    </xf>
    <xf numFmtId="0" fontId="10" fillId="0" borderId="0" xfId="2" applyFont="1" applyAlignment="1">
      <alignment vertical="center" wrapTex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6"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21" fillId="30" borderId="95" xfId="2" applyFont="1" applyFill="1" applyBorder="1" applyAlignment="1">
      <alignment vertical="top" wrapText="1"/>
    </xf>
    <xf numFmtId="0" fontId="21" fillId="30" borderId="96" xfId="2" applyFont="1" applyFill="1" applyBorder="1" applyAlignment="1">
      <alignment vertical="top" wrapText="1"/>
    </xf>
    <xf numFmtId="0" fontId="10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8"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22" fillId="21" borderId="180" xfId="0" applyFont="1" applyFill="1" applyBorder="1" applyAlignment="1">
      <alignment horizontal="left" vertical="center"/>
    </xf>
    <xf numFmtId="0" fontId="122" fillId="41" borderId="180" xfId="0" applyFont="1" applyFill="1" applyBorder="1" applyAlignment="1">
      <alignment horizontal="left" vertical="center"/>
    </xf>
    <xf numFmtId="0" fontId="122" fillId="37" borderId="180" xfId="0" applyFont="1" applyFill="1" applyBorder="1" applyAlignment="1">
      <alignment horizontal="left" vertical="center"/>
    </xf>
    <xf numFmtId="0" fontId="122" fillId="29" borderId="180" xfId="0" applyFont="1" applyFill="1" applyBorder="1" applyAlignment="1">
      <alignment horizontal="left" vertical="center"/>
    </xf>
    <xf numFmtId="0" fontId="122" fillId="42" borderId="180" xfId="0" applyFont="1" applyFill="1" applyBorder="1" applyAlignment="1">
      <alignment horizontal="left" vertical="center"/>
    </xf>
    <xf numFmtId="0" fontId="122" fillId="43" borderId="180" xfId="0" applyFont="1" applyFill="1" applyBorder="1" applyAlignment="1">
      <alignment horizontal="left" vertical="center"/>
    </xf>
    <xf numFmtId="0" fontId="175" fillId="0" borderId="139" xfId="0" applyFont="1" applyBorder="1" applyAlignment="1">
      <alignment horizontal="left" vertical="top" wrapText="1"/>
    </xf>
    <xf numFmtId="0" fontId="43" fillId="19" borderId="0" xfId="17" applyFont="1" applyFill="1" applyAlignment="1">
      <alignment horizontal="lef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'20　感染症統計'!$A$7</c:f>
              <c:strCache>
                <c:ptCount val="1"/>
                <c:pt idx="0">
                  <c:v>2023年</c:v>
                </c:pt>
              </c:strCache>
            </c:strRef>
          </c:tx>
          <c:spPr>
            <a:ln w="63500" cap="rnd">
              <a:solidFill>
                <a:srgbClr val="FF0000"/>
              </a:solidFill>
              <a:round/>
            </a:ln>
            <a:effectLst/>
          </c:spPr>
          <c:marker>
            <c:symbol val="none"/>
          </c:marker>
          <c:val>
            <c:numRef>
              <c:f>'20　感染症統計'!$B$7:$M$7</c:f>
              <c:numCache>
                <c:formatCode>#,##0_ </c:formatCode>
                <c:ptCount val="12"/>
                <c:pt idx="0" formatCode="General">
                  <c:v>82</c:v>
                </c:pt>
                <c:pt idx="1">
                  <c:v>62</c:v>
                </c:pt>
                <c:pt idx="2">
                  <c:v>100</c:v>
                </c:pt>
                <c:pt idx="3">
                  <c:v>111</c:v>
                </c:pt>
                <c:pt idx="4">
                  <c:v>121</c:v>
                </c:pt>
              </c:numCache>
            </c:numRef>
          </c:val>
          <c:smooth val="0"/>
          <c:extLst>
            <c:ext xmlns:c16="http://schemas.microsoft.com/office/drawing/2014/chart" uri="{C3380CC4-5D6E-409C-BE32-E72D297353CC}">
              <c16:uniqueId val="{00000000-EF25-4824-8530-875CCEE0B185}"/>
            </c:ext>
          </c:extLst>
        </c:ser>
        <c:ser>
          <c:idx val="7"/>
          <c:order val="1"/>
          <c:tx>
            <c:strRef>
              <c:f>'20　感染症統計'!$A$8</c:f>
              <c:strCache>
                <c:ptCount val="1"/>
                <c:pt idx="0">
                  <c:v>2022年</c:v>
                </c:pt>
              </c:strCache>
            </c:strRef>
          </c:tx>
          <c:spPr>
            <a:ln w="25400" cap="rnd">
              <a:solidFill>
                <a:schemeClr val="accent6">
                  <a:lumMod val="75000"/>
                </a:schemeClr>
              </a:solidFill>
              <a:round/>
            </a:ln>
            <a:effectLst/>
          </c:spPr>
          <c:marker>
            <c:symbol val="none"/>
          </c:marker>
          <c:val>
            <c:numRef>
              <c:f>'20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'20　感染症統計'!$A$9</c:f>
              <c:strCache>
                <c:ptCount val="1"/>
                <c:pt idx="0">
                  <c:v>2021年</c:v>
                </c:pt>
              </c:strCache>
            </c:strRef>
          </c:tx>
          <c:spPr>
            <a:ln w="28575" cap="rnd">
              <a:solidFill>
                <a:schemeClr val="accent6"/>
              </a:solidFill>
              <a:round/>
            </a:ln>
            <a:effectLst/>
          </c:spPr>
          <c:marker>
            <c:symbol val="none"/>
          </c:marker>
          <c:val>
            <c:numRef>
              <c:f>'20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'20　感染症統計'!$A$10</c:f>
              <c:strCache>
                <c:ptCount val="1"/>
                <c:pt idx="0">
                  <c:v>2020年</c:v>
                </c:pt>
              </c:strCache>
            </c:strRef>
          </c:tx>
          <c:spPr>
            <a:ln w="12700" cap="rnd">
              <a:solidFill>
                <a:srgbClr val="FF0066"/>
              </a:solidFill>
              <a:round/>
            </a:ln>
            <a:effectLst/>
          </c:spPr>
          <c:marker>
            <c:symbol val="none"/>
          </c:marker>
          <c:val>
            <c:numRef>
              <c:f>'20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'20　感染症統計'!$A$11</c:f>
              <c:strCache>
                <c:ptCount val="1"/>
                <c:pt idx="0">
                  <c:v>2019年</c:v>
                </c:pt>
              </c:strCache>
            </c:strRef>
          </c:tx>
          <c:spPr>
            <a:ln w="19050" cap="rnd">
              <a:solidFill>
                <a:srgbClr val="0070C0"/>
              </a:solidFill>
              <a:round/>
            </a:ln>
            <a:effectLst/>
          </c:spPr>
          <c:marker>
            <c:symbol val="none"/>
          </c:marker>
          <c:val>
            <c:numRef>
              <c:f>'20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'20　感染症統計'!$A$12</c:f>
              <c:strCache>
                <c:ptCount val="1"/>
                <c:pt idx="0">
                  <c:v>2018年</c:v>
                </c:pt>
              </c:strCache>
            </c:strRef>
          </c:tx>
          <c:spPr>
            <a:ln w="12700" cap="rnd">
              <a:solidFill>
                <a:schemeClr val="accent4"/>
              </a:solidFill>
              <a:round/>
            </a:ln>
            <a:effectLst/>
          </c:spPr>
          <c:marker>
            <c:symbol val="none"/>
          </c:marker>
          <c:val>
            <c:numRef>
              <c:f>'20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'20　感染症統計'!$A$13</c:f>
              <c:strCache>
                <c:ptCount val="1"/>
                <c:pt idx="0">
                  <c:v>2017年</c:v>
                </c:pt>
              </c:strCache>
            </c:strRef>
          </c:tx>
          <c:spPr>
            <a:ln w="12700" cap="rnd">
              <a:solidFill>
                <a:schemeClr val="accent5"/>
              </a:solidFill>
              <a:round/>
            </a:ln>
            <a:effectLst/>
          </c:spPr>
          <c:marker>
            <c:symbol val="none"/>
          </c:marker>
          <c:val>
            <c:numRef>
              <c:f>'20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'20　感染症統計'!$A$14</c:f>
              <c:strCache>
                <c:ptCount val="1"/>
                <c:pt idx="0">
                  <c:v>2016年</c:v>
                </c:pt>
              </c:strCache>
            </c:strRef>
          </c:tx>
          <c:spPr>
            <a:ln w="12700" cap="rnd">
              <a:solidFill>
                <a:schemeClr val="tx2"/>
              </a:solidFill>
              <a:round/>
            </a:ln>
            <a:effectLst/>
          </c:spPr>
          <c:marker>
            <c:symbol val="none"/>
          </c:marker>
          <c:val>
            <c:numRef>
              <c:f>'20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'20　感染症統計'!$A$15</c:f>
              <c:strCache>
                <c:ptCount val="1"/>
                <c:pt idx="0">
                  <c:v>2015年</c:v>
                </c:pt>
              </c:strCache>
            </c:strRef>
          </c:tx>
          <c:spPr>
            <a:ln w="28575" cap="rnd">
              <a:solidFill>
                <a:schemeClr val="accent3">
                  <a:lumMod val="60000"/>
                </a:schemeClr>
              </a:solidFill>
              <a:round/>
            </a:ln>
            <a:effectLst/>
          </c:spPr>
          <c:marker>
            <c:symbol val="none"/>
          </c:marker>
          <c:val>
            <c:numRef>
              <c:f>'20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'20　感染症統計'!$P$7</c:f>
              <c:strCache>
                <c:ptCount val="1"/>
                <c:pt idx="0">
                  <c:v>2023年</c:v>
                </c:pt>
              </c:strCache>
            </c:strRef>
          </c:tx>
          <c:spPr>
            <a:ln w="63500" cap="rnd">
              <a:solidFill>
                <a:srgbClr val="FF0000"/>
              </a:solidFill>
              <a:round/>
            </a:ln>
            <a:effectLst/>
          </c:spPr>
          <c:marker>
            <c:symbol val="none"/>
          </c:marker>
          <c:val>
            <c:numRef>
              <c:f>'20　感染症統計'!$Q$7:$AB$7</c:f>
              <c:numCache>
                <c:formatCode>#,##0_ </c:formatCode>
                <c:ptCount val="12"/>
                <c:pt idx="0" formatCode="General">
                  <c:v>1</c:v>
                </c:pt>
                <c:pt idx="1">
                  <c:v>1</c:v>
                </c:pt>
                <c:pt idx="2">
                  <c:v>4</c:v>
                </c:pt>
                <c:pt idx="3">
                  <c:v>2</c:v>
                </c:pt>
                <c:pt idx="4">
                  <c:v>2</c:v>
                </c:pt>
              </c:numCache>
            </c:numRef>
          </c:val>
          <c:smooth val="0"/>
          <c:extLst>
            <c:ext xmlns:c16="http://schemas.microsoft.com/office/drawing/2014/chart" uri="{C3380CC4-5D6E-409C-BE32-E72D297353CC}">
              <c16:uniqueId val="{00000000-691A-4A61-BF12-3A5977548A2F}"/>
            </c:ext>
          </c:extLst>
        </c:ser>
        <c:ser>
          <c:idx val="7"/>
          <c:order val="1"/>
          <c:tx>
            <c:strRef>
              <c:f>'20　感染症統計'!$P$8</c:f>
              <c:strCache>
                <c:ptCount val="1"/>
                <c:pt idx="0">
                  <c:v>2022年</c:v>
                </c:pt>
              </c:strCache>
            </c:strRef>
          </c:tx>
          <c:spPr>
            <a:ln w="25400" cap="rnd">
              <a:solidFill>
                <a:schemeClr val="accent6">
                  <a:lumMod val="75000"/>
                </a:schemeClr>
              </a:solidFill>
              <a:round/>
            </a:ln>
            <a:effectLst/>
          </c:spPr>
          <c:marker>
            <c:symbol val="none"/>
          </c:marker>
          <c:val>
            <c:numRef>
              <c:f>'20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'20　感染症統計'!$P$9</c:f>
              <c:strCache>
                <c:ptCount val="1"/>
                <c:pt idx="0">
                  <c:v>2021年</c:v>
                </c:pt>
              </c:strCache>
            </c:strRef>
          </c:tx>
          <c:spPr>
            <a:ln w="28575" cap="rnd">
              <a:solidFill>
                <a:srgbClr val="FF0066"/>
              </a:solidFill>
              <a:round/>
            </a:ln>
            <a:effectLst/>
          </c:spPr>
          <c:marker>
            <c:symbol val="none"/>
          </c:marker>
          <c:val>
            <c:numRef>
              <c:f>'20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'20　感染症統計'!$P$10</c:f>
              <c:strCache>
                <c:ptCount val="1"/>
                <c:pt idx="0">
                  <c:v>2020年</c:v>
                </c:pt>
              </c:strCache>
            </c:strRef>
          </c:tx>
          <c:spPr>
            <a:ln w="28575" cap="rnd">
              <a:solidFill>
                <a:schemeClr val="accent2"/>
              </a:solidFill>
              <a:round/>
            </a:ln>
            <a:effectLst/>
          </c:spPr>
          <c:marker>
            <c:symbol val="none"/>
          </c:marker>
          <c:val>
            <c:numRef>
              <c:f>'20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'20　感染症統計'!$P$11</c:f>
              <c:strCache>
                <c:ptCount val="1"/>
                <c:pt idx="0">
                  <c:v>2019年</c:v>
                </c:pt>
              </c:strCache>
            </c:strRef>
          </c:tx>
          <c:spPr>
            <a:ln w="28575" cap="rnd">
              <a:solidFill>
                <a:schemeClr val="accent3">
                  <a:lumMod val="50000"/>
                </a:schemeClr>
              </a:solidFill>
              <a:round/>
            </a:ln>
            <a:effectLst/>
          </c:spPr>
          <c:marker>
            <c:symbol val="none"/>
          </c:marker>
          <c:val>
            <c:numRef>
              <c:f>'20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'20　感染症統計'!$P$12</c:f>
              <c:strCache>
                <c:ptCount val="1"/>
                <c:pt idx="0">
                  <c:v>2018年</c:v>
                </c:pt>
              </c:strCache>
            </c:strRef>
          </c:tx>
          <c:spPr>
            <a:ln w="28575" cap="rnd">
              <a:solidFill>
                <a:schemeClr val="accent4">
                  <a:lumMod val="75000"/>
                </a:schemeClr>
              </a:solidFill>
              <a:round/>
            </a:ln>
            <a:effectLst/>
          </c:spPr>
          <c:marker>
            <c:symbol val="none"/>
          </c:marker>
          <c:val>
            <c:numRef>
              <c:f>'20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'20　感染症統計'!$P$13</c:f>
              <c:strCache>
                <c:ptCount val="1"/>
                <c:pt idx="0">
                  <c:v>2017年</c:v>
                </c:pt>
              </c:strCache>
            </c:strRef>
          </c:tx>
          <c:spPr>
            <a:ln w="28575" cap="rnd">
              <a:solidFill>
                <a:schemeClr val="accent5"/>
              </a:solidFill>
              <a:round/>
            </a:ln>
            <a:effectLst/>
          </c:spPr>
          <c:marker>
            <c:symbol val="none"/>
          </c:marker>
          <c:val>
            <c:numRef>
              <c:f>'20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'20　感染症統計'!$P$14</c:f>
              <c:strCache>
                <c:ptCount val="1"/>
                <c:pt idx="0">
                  <c:v>2016年</c:v>
                </c:pt>
              </c:strCache>
            </c:strRef>
          </c:tx>
          <c:spPr>
            <a:ln w="28575" cap="rnd">
              <a:solidFill>
                <a:srgbClr val="3399FF"/>
              </a:solidFill>
              <a:round/>
            </a:ln>
            <a:effectLst/>
          </c:spPr>
          <c:marker>
            <c:symbol val="none"/>
          </c:marker>
          <c:val>
            <c:numRef>
              <c:f>'20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5" Type="http://schemas.openxmlformats.org/officeDocument/2006/relationships/image" Target="../media/image11.jpe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603670</xdr:colOff>
      <xdr:row>36</xdr:row>
      <xdr:rowOff>160020</xdr:rowOff>
    </xdr:to>
    <xdr:grpSp>
      <xdr:nvGrpSpPr>
        <xdr:cNvPr id="6" name="グループ化 5">
          <a:extLst>
            <a:ext uri="{FF2B5EF4-FFF2-40B4-BE49-F238E27FC236}">
              <a16:creationId xmlns:a16="http://schemas.microsoft.com/office/drawing/2014/main" id="{E3BB6F7D-377E-7607-155B-B35E7F0EEC23}"/>
            </a:ext>
          </a:extLst>
        </xdr:cNvPr>
        <xdr:cNvGrpSpPr/>
      </xdr:nvGrpSpPr>
      <xdr:grpSpPr>
        <a:xfrm>
          <a:off x="0" y="0"/>
          <a:ext cx="9191410" cy="6835140"/>
          <a:chOff x="0" y="0"/>
          <a:chExt cx="9191410" cy="6835140"/>
        </a:xfrm>
      </xdr:grpSpPr>
      <xdr:pic>
        <xdr:nvPicPr>
          <xdr:cNvPr id="4" name="図 3">
            <a:extLst>
              <a:ext uri="{FF2B5EF4-FFF2-40B4-BE49-F238E27FC236}">
                <a16:creationId xmlns:a16="http://schemas.microsoft.com/office/drawing/2014/main" id="{25B8EBEF-8E47-6CD2-662E-7F43E5293D82}"/>
              </a:ext>
            </a:extLst>
          </xdr:cNvPr>
          <xdr:cNvPicPr>
            <a:picLocks noChangeAspect="1"/>
          </xdr:cNvPicPr>
        </xdr:nvPicPr>
        <xdr:blipFill>
          <a:blip xmlns:r="http://schemas.openxmlformats.org/officeDocument/2006/relationships" r:embed="rId1"/>
          <a:stretch>
            <a:fillRect/>
          </a:stretch>
        </xdr:blipFill>
        <xdr:spPr>
          <a:xfrm>
            <a:off x="0" y="0"/>
            <a:ext cx="9160034" cy="6439458"/>
          </a:xfrm>
          <a:prstGeom prst="rect">
            <a:avLst/>
          </a:prstGeom>
        </xdr:spPr>
      </xdr:pic>
      <xdr:pic>
        <xdr:nvPicPr>
          <xdr:cNvPr id="5" name="図 4">
            <a:extLst>
              <a:ext uri="{FF2B5EF4-FFF2-40B4-BE49-F238E27FC236}">
                <a16:creationId xmlns:a16="http://schemas.microsoft.com/office/drawing/2014/main" id="{670729B6-4DD3-A339-4601-9BC839009967}"/>
              </a:ext>
            </a:extLst>
          </xdr:cNvPr>
          <xdr:cNvPicPr>
            <a:picLocks noChangeAspect="1"/>
          </xdr:cNvPicPr>
        </xdr:nvPicPr>
        <xdr:blipFill>
          <a:blip xmlns:r="http://schemas.openxmlformats.org/officeDocument/2006/relationships" r:embed="rId2"/>
          <a:stretch>
            <a:fillRect/>
          </a:stretch>
        </xdr:blipFill>
        <xdr:spPr>
          <a:xfrm>
            <a:off x="5059680" y="5928360"/>
            <a:ext cx="4131730" cy="906780"/>
          </a:xfrm>
          <a:prstGeom prst="rect">
            <a:avLst/>
          </a:prstGeom>
        </xdr:spPr>
      </xdr:pic>
    </xdr:grpSp>
    <xdr:clientData/>
  </xdr:twoCellAnchor>
  <xdr:twoCellAnchor editAs="oneCell">
    <xdr:from>
      <xdr:col>0</xdr:col>
      <xdr:colOff>68580</xdr:colOff>
      <xdr:row>11</xdr:row>
      <xdr:rowOff>144780</xdr:rowOff>
    </xdr:from>
    <xdr:to>
      <xdr:col>14</xdr:col>
      <xdr:colOff>229144</xdr:colOff>
      <xdr:row>23</xdr:row>
      <xdr:rowOff>121920</xdr:rowOff>
    </xdr:to>
    <xdr:pic>
      <xdr:nvPicPr>
        <xdr:cNvPr id="2" name="図 1">
          <a:extLst>
            <a:ext uri="{FF2B5EF4-FFF2-40B4-BE49-F238E27FC236}">
              <a16:creationId xmlns:a16="http://schemas.microsoft.com/office/drawing/2014/main" id="{6CE18B7E-C21B-4059-F7DD-17E80C797E7F}"/>
            </a:ext>
          </a:extLst>
        </xdr:cNvPr>
        <xdr:cNvPicPr>
          <a:picLocks noChangeAspect="1"/>
        </xdr:cNvPicPr>
      </xdr:nvPicPr>
      <xdr:blipFill>
        <a:blip xmlns:r="http://schemas.openxmlformats.org/officeDocument/2006/relationships" r:embed="rId3"/>
        <a:stretch>
          <a:fillRect/>
        </a:stretch>
      </xdr:blipFill>
      <xdr:spPr>
        <a:xfrm>
          <a:off x="68580" y="2590800"/>
          <a:ext cx="7529104" cy="1988820"/>
        </a:xfrm>
        <a:prstGeom prst="rect">
          <a:avLst/>
        </a:prstGeom>
        <a:ln w="41275" cmpd="sng">
          <a:solidFill>
            <a:srgbClr val="FF0000"/>
          </a:solidFill>
        </a:ln>
        <a:effectLst>
          <a:outerShdw blurRad="50800" dist="50800" dir="840000" algn="ctr" rotWithShape="0">
            <a:srgbClr val="FF0000"/>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4</xdr:row>
      <xdr:rowOff>0</xdr:rowOff>
    </xdr:from>
    <xdr:to>
      <xdr:col>13</xdr:col>
      <xdr:colOff>175260</xdr:colOff>
      <xdr:row>18</xdr:row>
      <xdr:rowOff>15240</xdr:rowOff>
    </xdr:to>
    <xdr:pic>
      <xdr:nvPicPr>
        <xdr:cNvPr id="31" name="図 30" descr="感染性胃腸炎患者報告数　直近5シーズン">
          <a:extLst>
            <a:ext uri="{FF2B5EF4-FFF2-40B4-BE49-F238E27FC236}">
              <a16:creationId xmlns:a16="http://schemas.microsoft.com/office/drawing/2014/main" id="{3290519A-5FB2-B79A-B6B0-587C3E5B3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990600"/>
          <a:ext cx="737616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6.54</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87805"/>
            <a:gd name="adj6" fmla="val 2364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252184</xdr:colOff>
      <xdr:row>13</xdr:row>
      <xdr:rowOff>77327</xdr:rowOff>
    </xdr:from>
    <xdr:to>
      <xdr:col>11</xdr:col>
      <xdr:colOff>575002</xdr:colOff>
      <xdr:row>15</xdr:row>
      <xdr:rowOff>41446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533344" y="263002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883920</xdr:colOff>
      <xdr:row>2</xdr:row>
      <xdr:rowOff>0</xdr:rowOff>
    </xdr:from>
    <xdr:to>
      <xdr:col>6</xdr:col>
      <xdr:colOff>762000</xdr:colOff>
      <xdr:row>16</xdr:row>
      <xdr:rowOff>39251</xdr:rowOff>
    </xdr:to>
    <xdr:pic>
      <xdr:nvPicPr>
        <xdr:cNvPr id="16" name="図 15">
          <a:extLst>
            <a:ext uri="{FF2B5EF4-FFF2-40B4-BE49-F238E27FC236}">
              <a16:creationId xmlns:a16="http://schemas.microsoft.com/office/drawing/2014/main" id="{AA670B32-D48B-74E1-1A1A-802F5C3C01B1}"/>
            </a:ext>
          </a:extLst>
        </xdr:cNvPr>
        <xdr:cNvPicPr>
          <a:picLocks noChangeAspect="1"/>
        </xdr:cNvPicPr>
      </xdr:nvPicPr>
      <xdr:blipFill>
        <a:blip xmlns:r="http://schemas.openxmlformats.org/officeDocument/2006/relationships" r:embed="rId3"/>
        <a:stretch>
          <a:fillRect/>
        </a:stretch>
      </xdr:blipFill>
      <xdr:spPr>
        <a:xfrm>
          <a:off x="2842260" y="548640"/>
          <a:ext cx="1676400" cy="2546231"/>
        </a:xfrm>
        <a:prstGeom prst="rect">
          <a:avLst/>
        </a:prstGeom>
      </xdr:spPr>
    </xdr:pic>
    <xdr:clientData/>
  </xdr:twoCellAnchor>
  <xdr:twoCellAnchor editAs="oneCell">
    <xdr:from>
      <xdr:col>0</xdr:col>
      <xdr:colOff>0</xdr:colOff>
      <xdr:row>2</xdr:row>
      <xdr:rowOff>0</xdr:rowOff>
    </xdr:from>
    <xdr:to>
      <xdr:col>3</xdr:col>
      <xdr:colOff>291624</xdr:colOff>
      <xdr:row>16</xdr:row>
      <xdr:rowOff>0</xdr:rowOff>
    </xdr:to>
    <xdr:pic>
      <xdr:nvPicPr>
        <xdr:cNvPr id="28" name="図 27">
          <a:extLst>
            <a:ext uri="{FF2B5EF4-FFF2-40B4-BE49-F238E27FC236}">
              <a16:creationId xmlns:a16="http://schemas.microsoft.com/office/drawing/2014/main" id="{E306AB84-E2A2-97B1-E199-026196C68FD4}"/>
            </a:ext>
          </a:extLst>
        </xdr:cNvPr>
        <xdr:cNvPicPr>
          <a:picLocks noChangeAspect="1"/>
        </xdr:cNvPicPr>
      </xdr:nvPicPr>
      <xdr:blipFill>
        <a:blip xmlns:r="http://schemas.openxmlformats.org/officeDocument/2006/relationships" r:embed="rId4"/>
        <a:stretch>
          <a:fillRect/>
        </a:stretch>
      </xdr:blipFill>
      <xdr:spPr>
        <a:xfrm>
          <a:off x="0" y="548640"/>
          <a:ext cx="1777524" cy="2506980"/>
        </a:xfrm>
        <a:prstGeom prst="rect">
          <a:avLst/>
        </a:prstGeom>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43A56C8E-C9F8-4749-8E82-7CD6699B985A}"/>
            </a:ext>
          </a:extLst>
        </xdr:cNvPr>
        <xdr:cNvSpPr>
          <a:spLocks noChangeAspect="1" noChangeArrowheads="1"/>
        </xdr:cNvSpPr>
      </xdr:nvSpPr>
      <xdr:spPr bwMode="auto">
        <a:xfrm>
          <a:off x="4945380" y="3169920"/>
          <a:ext cx="304800" cy="299085"/>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BE3A981-1DB6-425F-91A9-BEC18DD82DE9}"/>
            </a:ext>
          </a:extLst>
        </xdr:cNvPr>
        <xdr:cNvSpPr>
          <a:spLocks noChangeAspect="1" noChangeArrowheads="1"/>
        </xdr:cNvSpPr>
      </xdr:nvSpPr>
      <xdr:spPr bwMode="auto">
        <a:xfrm>
          <a:off x="9867900" y="2522220"/>
          <a:ext cx="304800" cy="297180"/>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C96D77E6-D898-440B-938E-0025A2C81CBE}"/>
            </a:ext>
          </a:extLst>
        </xdr:cNvPr>
        <xdr:cNvSpPr>
          <a:spLocks noChangeAspect="1" noChangeArrowheads="1"/>
        </xdr:cNvSpPr>
      </xdr:nvSpPr>
      <xdr:spPr bwMode="auto">
        <a:xfrm>
          <a:off x="9867900" y="2522220"/>
          <a:ext cx="304800" cy="297180"/>
        </a:xfrm>
        <a:prstGeom prst="rect">
          <a:avLst/>
        </a:prstGeom>
        <a:noFill/>
        <a:ln w="9525">
          <a:noFill/>
          <a:miter lim="800000"/>
          <a:headEnd/>
          <a:tailEnd/>
        </a:ln>
      </xdr:spPr>
    </xdr:sp>
    <xdr:clientData/>
  </xdr:twoCellAnchor>
  <xdr:twoCellAnchor>
    <xdr:from>
      <xdr:col>5</xdr:col>
      <xdr:colOff>295275</xdr:colOff>
      <xdr:row>7</xdr:row>
      <xdr:rowOff>38100</xdr:rowOff>
    </xdr:from>
    <xdr:to>
      <xdr:col>6</xdr:col>
      <xdr:colOff>523875</xdr:colOff>
      <xdr:row>10</xdr:row>
      <xdr:rowOff>114300</xdr:rowOff>
    </xdr:to>
    <xdr:sp macro="" textlink="">
      <xdr:nvSpPr>
        <xdr:cNvPr id="5" name="右矢印 4">
          <a:extLst>
            <a:ext uri="{FF2B5EF4-FFF2-40B4-BE49-F238E27FC236}">
              <a16:creationId xmlns:a16="http://schemas.microsoft.com/office/drawing/2014/main" id="{A51CDCAA-5FCE-48E8-A89F-B9A64F93D6E3}"/>
            </a:ext>
          </a:extLst>
        </xdr:cNvPr>
        <xdr:cNvSpPr>
          <a:spLocks noChangeArrowheads="1"/>
        </xdr:cNvSpPr>
      </xdr:nvSpPr>
      <xdr:spPr bwMode="auto">
        <a:xfrm>
          <a:off x="3099435" y="1531620"/>
          <a:ext cx="845820" cy="693420"/>
        </a:xfrm>
        <a:prstGeom prst="rightArrow">
          <a:avLst>
            <a:gd name="adj1" fmla="val 50000"/>
            <a:gd name="adj2" fmla="val 50003"/>
          </a:avLst>
        </a:prstGeom>
        <a:solidFill>
          <a:srgbClr val="969696"/>
        </a:solidFill>
        <a:ln w="25400" algn="ctr">
          <a:solidFill>
            <a:srgbClr val="FFFFFF"/>
          </a:solidFill>
          <a:miter lim="800000"/>
          <a:headEnd/>
          <a:tailEnd/>
        </a:ln>
        <a:effectLst>
          <a:outerShdw dist="56796" dir="3806097" algn="ctr" rotWithShape="0">
            <a:srgbClr val="C0C0C0"/>
          </a:outerShdw>
        </a:effectLst>
      </xdr:spPr>
      <xdr:txBody>
        <a:bodyPr/>
        <a:lstStyle/>
        <a:p>
          <a:endParaRPr lang="ja-JP" altLang="en-US"/>
        </a:p>
      </xdr:txBody>
    </xdr:sp>
    <xdr:clientData/>
  </xdr:twoCellAnchor>
  <xdr:twoCellAnchor>
    <xdr:from>
      <xdr:col>1</xdr:col>
      <xdr:colOff>0</xdr:colOff>
      <xdr:row>5</xdr:row>
      <xdr:rowOff>0</xdr:rowOff>
    </xdr:from>
    <xdr:to>
      <xdr:col>5</xdr:col>
      <xdr:colOff>152400</xdr:colOff>
      <xdr:row>14</xdr:row>
      <xdr:rowOff>38100</xdr:rowOff>
    </xdr:to>
    <xdr:grpSp>
      <xdr:nvGrpSpPr>
        <xdr:cNvPr id="6" name="グループ化 11">
          <a:extLst>
            <a:ext uri="{FF2B5EF4-FFF2-40B4-BE49-F238E27FC236}">
              <a16:creationId xmlns:a16="http://schemas.microsoft.com/office/drawing/2014/main" id="{730637BD-2058-4653-89BC-53FE9B11E2EE}"/>
            </a:ext>
          </a:extLst>
        </xdr:cNvPr>
        <xdr:cNvGrpSpPr>
          <a:grpSpLocks/>
        </xdr:cNvGrpSpPr>
      </xdr:nvGrpSpPr>
      <xdr:grpSpPr bwMode="auto">
        <a:xfrm>
          <a:off x="335280" y="1082040"/>
          <a:ext cx="2621280" cy="1905000"/>
          <a:chOff x="371475" y="1419225"/>
          <a:chExt cx="2895600" cy="2021985"/>
        </a:xfrm>
      </xdr:grpSpPr>
      <xdr:pic>
        <xdr:nvPicPr>
          <xdr:cNvPr id="7" name="図 8">
            <a:extLst>
              <a:ext uri="{FF2B5EF4-FFF2-40B4-BE49-F238E27FC236}">
                <a16:creationId xmlns:a16="http://schemas.microsoft.com/office/drawing/2014/main" id="{C0E2E8EA-EF16-901B-9732-CEF6EF91D0AD}"/>
              </a:ext>
            </a:extLst>
          </xdr:cNvPr>
          <xdr:cNvPicPr>
            <a:picLocks noChangeAspect="1"/>
          </xdr:cNvPicPr>
        </xdr:nvPicPr>
        <xdr:blipFill>
          <a:blip xmlns:r="http://schemas.openxmlformats.org/officeDocument/2006/relationships" r:embed="rId3" cstate="print">
            <a:lum bright="20000"/>
          </a:blip>
          <a:srcRect/>
          <a:stretch>
            <a:fillRect/>
          </a:stretch>
        </xdr:blipFill>
        <xdr:spPr bwMode="auto">
          <a:xfrm>
            <a:off x="371475" y="1419225"/>
            <a:ext cx="1514475" cy="2021985"/>
          </a:xfrm>
          <a:prstGeom prst="rect">
            <a:avLst/>
          </a:prstGeom>
          <a:noFill/>
          <a:ln w="9525">
            <a:noFill/>
            <a:miter lim="800000"/>
            <a:headEnd/>
            <a:tailEnd/>
          </a:ln>
        </xdr:spPr>
      </xdr:pic>
      <xdr:pic>
        <xdr:nvPicPr>
          <xdr:cNvPr id="8" name="図 9">
            <a:extLst>
              <a:ext uri="{FF2B5EF4-FFF2-40B4-BE49-F238E27FC236}">
                <a16:creationId xmlns:a16="http://schemas.microsoft.com/office/drawing/2014/main" id="{CDC15AE5-A258-1411-094D-B140364FABAA}"/>
              </a:ext>
            </a:extLst>
          </xdr:cNvPr>
          <xdr:cNvPicPr>
            <a:picLocks noChangeAspect="1"/>
          </xdr:cNvPicPr>
        </xdr:nvPicPr>
        <xdr:blipFill>
          <a:blip xmlns:r="http://schemas.openxmlformats.org/officeDocument/2006/relationships" r:embed="rId4" cstate="print">
            <a:lum bright="20000"/>
          </a:blip>
          <a:srcRect/>
          <a:stretch>
            <a:fillRect/>
          </a:stretch>
        </xdr:blipFill>
        <xdr:spPr bwMode="auto">
          <a:xfrm>
            <a:off x="1880798" y="1428750"/>
            <a:ext cx="1386277" cy="971550"/>
          </a:xfrm>
          <a:prstGeom prst="rect">
            <a:avLst/>
          </a:prstGeom>
          <a:noFill/>
          <a:ln w="9525">
            <a:noFill/>
            <a:miter lim="800000"/>
            <a:headEnd/>
            <a:tailEnd/>
          </a:ln>
        </xdr:spPr>
      </xdr:pic>
      <xdr:pic>
        <xdr:nvPicPr>
          <xdr:cNvPr id="9" name="図 10">
            <a:extLst>
              <a:ext uri="{FF2B5EF4-FFF2-40B4-BE49-F238E27FC236}">
                <a16:creationId xmlns:a16="http://schemas.microsoft.com/office/drawing/2014/main" id="{8392FEFB-1A74-660D-2327-2CDAC0B403D5}"/>
              </a:ext>
            </a:extLst>
          </xdr:cNvPr>
          <xdr:cNvPicPr>
            <a:picLocks noChangeAspect="1"/>
          </xdr:cNvPicPr>
        </xdr:nvPicPr>
        <xdr:blipFill>
          <a:blip xmlns:r="http://schemas.openxmlformats.org/officeDocument/2006/relationships" r:embed="rId5" cstate="print">
            <a:lum bright="20000"/>
          </a:blip>
          <a:srcRect/>
          <a:stretch>
            <a:fillRect/>
          </a:stretch>
        </xdr:blipFill>
        <xdr:spPr bwMode="auto">
          <a:xfrm>
            <a:off x="1890333" y="2400300"/>
            <a:ext cx="1376742" cy="1028700"/>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19</xdr:col>
      <xdr:colOff>205740</xdr:colOff>
      <xdr:row>45</xdr:row>
      <xdr:rowOff>76200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651673"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38100</xdr:colOff>
      <xdr:row>46</xdr:row>
      <xdr:rowOff>91440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496841" cy="40107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news.nifty.com/article/world/china/12181-2352775/" TargetMode="External"/><Relationship Id="rId2" Type="http://schemas.openxmlformats.org/officeDocument/2006/relationships/hyperlink" Target="https://japan.focustaiwan.tw/society/202305230008" TargetMode="External"/><Relationship Id="rId1" Type="http://schemas.openxmlformats.org/officeDocument/2006/relationships/hyperlink" Target="https://nordot.app/1034408398855176724?c=768367547562557440"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ity.osaka.lg.jp/hodoshiryo/kenko/0000600391.html" TargetMode="External"/><Relationship Id="rId3" Type="http://schemas.openxmlformats.org/officeDocument/2006/relationships/hyperlink" Target="https://www3.nhk.or.jp/lnews/otsu/20230526/2060013348.html" TargetMode="External"/><Relationship Id="rId7" Type="http://schemas.openxmlformats.org/officeDocument/2006/relationships/hyperlink" Target="https://www.asahi.com/articles/ASR5R7725R5ROXIE02Q.html" TargetMode="External"/><Relationship Id="rId12" Type="http://schemas.openxmlformats.org/officeDocument/2006/relationships/printerSettings" Target="../printerSettings/printerSettings5.bin"/><Relationship Id="rId2" Type="http://schemas.openxmlformats.org/officeDocument/2006/relationships/hyperlink" Target="https://www.pref.fukuoka.lg.jp/press-release/syokuchudoku20230526.html" TargetMode="External"/><Relationship Id="rId1" Type="http://schemas.openxmlformats.org/officeDocument/2006/relationships/hyperlink" Target="https://lechantde-coucou.com/news/news-687/" TargetMode="External"/><Relationship Id="rId6" Type="http://schemas.openxmlformats.org/officeDocument/2006/relationships/hyperlink" Target="https://www.at-s.com/news/article/shizuoka/1246242.html" TargetMode="External"/><Relationship Id="rId11" Type="http://schemas.openxmlformats.org/officeDocument/2006/relationships/hyperlink" Target="https://www.viet-jo.com/news/social/230525193036.html" TargetMode="External"/><Relationship Id="rId5" Type="http://schemas.openxmlformats.org/officeDocument/2006/relationships/hyperlink" Target="https://news.yahoo.co.jp/articles/04b3b6b13ec49760031cd029ade79ce9d291847a" TargetMode="External"/><Relationship Id="rId10" Type="http://schemas.openxmlformats.org/officeDocument/2006/relationships/hyperlink" Target="https://news.yahoo.co.jp/articles/468dd2887aee37646ea14ae20a12ea5da08071fc" TargetMode="External"/><Relationship Id="rId4" Type="http://schemas.openxmlformats.org/officeDocument/2006/relationships/hyperlink" Target="https://news.yahoo.co.jp/articles/5c001ce401fb9b58f3b7ee295929a4ddda4afc27" TargetMode="External"/><Relationship Id="rId9" Type="http://schemas.openxmlformats.org/officeDocument/2006/relationships/hyperlink" Target="https://www.fnn.jp/articles/-/53230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iglobal.com/china/en/forms/register.html" TargetMode="External"/><Relationship Id="rId3" Type="http://schemas.openxmlformats.org/officeDocument/2006/relationships/hyperlink" Target="https://news.yahoo.co.jp/articles/77ddd5ea75ab74f35b2c6f9b1f781a4d2f4fe1f6" TargetMode="External"/><Relationship Id="rId7" Type="http://schemas.openxmlformats.org/officeDocument/2006/relationships/hyperlink" Target="https://www.nikkei.com/article/DGXZRSP655566_S3A520C2000000/" TargetMode="External"/><Relationship Id="rId2" Type="http://schemas.openxmlformats.org/officeDocument/2006/relationships/hyperlink" Target="https://news.nifty.com/article/world/korea/12329-2353307/" TargetMode="External"/><Relationship Id="rId1" Type="http://schemas.openxmlformats.org/officeDocument/2006/relationships/hyperlink" Target="https://news.yahoo.co.jp/articles/11459f05d19611fec0c106d8479c7ca42cbeceaa" TargetMode="External"/><Relationship Id="rId6" Type="http://schemas.openxmlformats.org/officeDocument/2006/relationships/hyperlink" Target="https://www.jetro.go.jp/biznews/2023/05/6a799e8a8e6dd58f.html" TargetMode="External"/><Relationship Id="rId5" Type="http://schemas.openxmlformats.org/officeDocument/2006/relationships/hyperlink" Target="https://news.nissyoku.co.jp/flash/927416" TargetMode="External"/><Relationship Id="rId4" Type="http://schemas.openxmlformats.org/officeDocument/2006/relationships/hyperlink" Target="https://www.agrinews.co.jp/news/index/157890"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H22" sqref="A14:H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4" t="s">
        <v>174</v>
      </c>
      <c r="B1" s="145"/>
      <c r="C1" s="145" t="s">
        <v>171</v>
      </c>
      <c r="D1" s="145"/>
      <c r="E1" s="145"/>
      <c r="F1" s="145"/>
      <c r="G1" s="145"/>
      <c r="H1" s="145"/>
      <c r="I1" s="103"/>
    </row>
    <row r="2" spans="1:17">
      <c r="A2" s="146" t="s">
        <v>117</v>
      </c>
      <c r="B2" s="147"/>
      <c r="C2" s="147"/>
      <c r="D2" s="147"/>
      <c r="E2" s="147"/>
      <c r="F2" s="147"/>
      <c r="G2" s="147"/>
      <c r="H2" s="147"/>
      <c r="I2" s="103"/>
    </row>
    <row r="3" spans="1:17" ht="15.75" customHeight="1">
      <c r="A3" s="493" t="s">
        <v>28</v>
      </c>
      <c r="B3" s="494"/>
      <c r="C3" s="494"/>
      <c r="D3" s="494"/>
      <c r="E3" s="494"/>
      <c r="F3" s="494"/>
      <c r="G3" s="494"/>
      <c r="H3" s="495"/>
      <c r="I3" s="103"/>
    </row>
    <row r="4" spans="1:17">
      <c r="A4" s="146" t="s">
        <v>149</v>
      </c>
      <c r="B4" s="147"/>
      <c r="C4" s="147"/>
      <c r="D4" s="147"/>
      <c r="E4" s="147"/>
      <c r="F4" s="147"/>
      <c r="G4" s="147"/>
      <c r="H4" s="147"/>
      <c r="I4" s="103"/>
    </row>
    <row r="5" spans="1:17">
      <c r="A5" s="146" t="s">
        <v>118</v>
      </c>
      <c r="B5" s="147"/>
      <c r="C5" s="147"/>
      <c r="D5" s="147"/>
      <c r="E5" s="147"/>
      <c r="F5" s="147"/>
      <c r="G5" s="147"/>
      <c r="H5" s="147"/>
      <c r="I5" s="103"/>
    </row>
    <row r="6" spans="1:17">
      <c r="A6" s="148" t="s">
        <v>117</v>
      </c>
      <c r="B6" s="149"/>
      <c r="C6" s="149"/>
      <c r="D6" s="149"/>
      <c r="E6" s="149"/>
      <c r="F6" s="149"/>
      <c r="G6" s="149"/>
      <c r="H6" s="149"/>
      <c r="I6" s="103"/>
    </row>
    <row r="7" spans="1:17">
      <c r="A7" s="148" t="s">
        <v>119</v>
      </c>
      <c r="B7" s="149"/>
      <c r="C7" s="149"/>
      <c r="D7" s="149"/>
      <c r="E7" s="149"/>
      <c r="F7" s="149"/>
      <c r="G7" s="149"/>
      <c r="H7" s="149"/>
      <c r="I7" s="103"/>
    </row>
    <row r="8" spans="1:17">
      <c r="A8" s="150" t="s">
        <v>120</v>
      </c>
      <c r="B8" s="151"/>
      <c r="C8" s="151"/>
      <c r="D8" s="151"/>
      <c r="E8" s="151"/>
      <c r="F8" s="151"/>
      <c r="G8" s="151"/>
      <c r="H8" s="151"/>
      <c r="I8" s="103"/>
    </row>
    <row r="9" spans="1:17" ht="15" customHeight="1">
      <c r="A9" s="406" t="s">
        <v>194</v>
      </c>
      <c r="C9" s="176"/>
      <c r="D9" s="176"/>
      <c r="E9" s="176"/>
      <c r="F9" s="176"/>
      <c r="G9" s="176"/>
      <c r="H9" s="176"/>
      <c r="I9" s="103"/>
    </row>
    <row r="10" spans="1:17" ht="15" customHeight="1">
      <c r="A10" s="406" t="s">
        <v>199</v>
      </c>
      <c r="B10" s="175"/>
      <c r="C10" s="176"/>
      <c r="D10" s="176"/>
      <c r="E10" s="176"/>
      <c r="F10" s="176"/>
      <c r="G10" s="176"/>
      <c r="H10" s="176"/>
      <c r="I10" s="103"/>
    </row>
    <row r="11" spans="1:17" ht="15" customHeight="1">
      <c r="A11" s="406" t="s">
        <v>200</v>
      </c>
      <c r="B11" s="175"/>
      <c r="C11" s="176"/>
      <c r="D11" s="176"/>
      <c r="E11" s="176"/>
      <c r="F11" s="176"/>
      <c r="G11" s="176"/>
      <c r="H11" s="176"/>
      <c r="I11" s="103"/>
    </row>
    <row r="12" spans="1:17" ht="15" customHeight="1">
      <c r="A12" s="406" t="s">
        <v>201</v>
      </c>
      <c r="G12" s="176" t="s">
        <v>28</v>
      </c>
      <c r="H12" s="176"/>
      <c r="I12" s="103"/>
      <c r="L12" t="s">
        <v>177</v>
      </c>
      <c r="M12" t="s">
        <v>182</v>
      </c>
      <c r="N12">
        <v>7.26</v>
      </c>
      <c r="O12" t="s">
        <v>183</v>
      </c>
      <c r="P12">
        <v>-0.65000000000000036</v>
      </c>
      <c r="Q12" t="s">
        <v>184</v>
      </c>
    </row>
    <row r="13" spans="1:17" ht="15" customHeight="1">
      <c r="A13" s="406"/>
      <c r="G13" s="176"/>
      <c r="H13" s="176"/>
      <c r="I13" s="103"/>
    </row>
    <row r="14" spans="1:17" ht="15" customHeight="1">
      <c r="A14" s="406" t="s">
        <v>202</v>
      </c>
      <c r="B14" s="175" t="str">
        <f>+'20　食中毒記事等 '!A2</f>
        <v>彦根 保育園児ら１１人食中毒 保健所“給食のさばが原因”</v>
      </c>
      <c r="C14" s="175"/>
      <c r="D14" s="177"/>
      <c r="E14" s="175"/>
      <c r="F14" s="178"/>
      <c r="G14" s="176"/>
      <c r="H14" s="176"/>
      <c r="I14" s="103"/>
    </row>
    <row r="15" spans="1:17" ht="15" customHeight="1">
      <c r="A15" s="406" t="s">
        <v>203</v>
      </c>
      <c r="B15" s="175" t="s">
        <v>204</v>
      </c>
      <c r="C15" s="175"/>
      <c r="D15" s="175" t="s">
        <v>205</v>
      </c>
      <c r="E15" s="175"/>
      <c r="F15" s="177">
        <f>+'20　ノロウイルス関連情報 '!G73</f>
        <v>6.54</v>
      </c>
      <c r="G15" s="175" t="str">
        <f>+'20　ノロウイルス関連情報 '!H73</f>
        <v>　：先週より</v>
      </c>
      <c r="H15" s="466">
        <f>+'20　ノロウイルス関連情報 '!I73</f>
        <v>1.2700000000000005</v>
      </c>
      <c r="I15" s="103"/>
    </row>
    <row r="16" spans="1:17" s="115" customFormat="1" ht="15" customHeight="1">
      <c r="A16" s="179" t="s">
        <v>121</v>
      </c>
      <c r="B16" s="499" t="str">
        <f>+'20　残留農薬　等 '!A2</f>
        <v>トリガイや岩ガキから下痢性の貝毒検出　京都府漁業協同組合が自主回収発表　首都圏や関西圏に既に出荷</v>
      </c>
      <c r="C16" s="499"/>
      <c r="D16" s="499"/>
      <c r="E16" s="499"/>
      <c r="F16" s="499"/>
      <c r="G16" s="499"/>
      <c r="H16" s="180"/>
      <c r="I16" s="114"/>
      <c r="J16" s="115" t="s">
        <v>122</v>
      </c>
      <c r="L16" s="115" t="s">
        <v>181</v>
      </c>
    </row>
    <row r="17" spans="1:16" ht="15" customHeight="1">
      <c r="A17" s="174" t="s">
        <v>123</v>
      </c>
      <c r="B17" s="175" t="str">
        <f>+'20　食品表示'!A2</f>
        <v>大和のスーパーで販売のマアジにフグ混入で回収</v>
      </c>
      <c r="C17" s="176"/>
      <c r="D17" s="176"/>
      <c r="E17" s="176"/>
      <c r="F17" s="176"/>
      <c r="G17" s="176"/>
      <c r="H17" s="176"/>
      <c r="I17" s="103"/>
      <c r="L17" t="s">
        <v>186</v>
      </c>
    </row>
    <row r="18" spans="1:16" ht="15" customHeight="1">
      <c r="A18" s="174" t="s">
        <v>124</v>
      </c>
      <c r="B18" s="181" t="str">
        <f>+'20　海外情報'!A2</f>
        <v xml:space="preserve">「ミネラルウォーターにナノプラスチック大量に…１ミリリットル当たり１億個」衝撃の研究結果（中央日報日本語版） </v>
      </c>
      <c r="C18" s="176"/>
      <c r="D18" s="176"/>
      <c r="E18" s="176"/>
      <c r="F18" s="176"/>
      <c r="G18" s="176"/>
      <c r="H18" s="176"/>
      <c r="I18" s="103"/>
      <c r="L18" t="s">
        <v>187</v>
      </c>
    </row>
    <row r="19" spans="1:16" ht="15" customHeight="1">
      <c r="A19" s="181" t="s">
        <v>125</v>
      </c>
      <c r="B19" s="182" t="str">
        <f>+'20　海外情報'!A5</f>
        <v>ブラジルで野鳥が鳥インフル　鶏肉最大輸入先　農水省「感染状況を注視」 / 日本農業新聞</v>
      </c>
      <c r="C19" s="496"/>
      <c r="D19" s="496"/>
      <c r="E19" s="496"/>
      <c r="F19" s="496"/>
      <c r="G19" s="496"/>
      <c r="H19" s="497"/>
      <c r="I19" s="103"/>
      <c r="L19" t="s">
        <v>188</v>
      </c>
    </row>
    <row r="20" spans="1:16" ht="15" customHeight="1">
      <c r="A20" s="174" t="s">
        <v>126</v>
      </c>
      <c r="B20" s="175" t="str">
        <f>+'20　感染症統計'!A21</f>
        <v>※2023年 第20週（5/15～5/21） 現在</v>
      </c>
      <c r="C20" s="176"/>
      <c r="D20" s="175" t="s">
        <v>21</v>
      </c>
      <c r="E20" s="176"/>
      <c r="F20" s="176"/>
      <c r="G20" s="176"/>
      <c r="H20" s="176"/>
      <c r="I20" s="103"/>
      <c r="N20" t="s">
        <v>185</v>
      </c>
    </row>
    <row r="21" spans="1:16" ht="15" customHeight="1">
      <c r="A21" s="174" t="s">
        <v>127</v>
      </c>
      <c r="B21" s="498" t="str">
        <f>+'19　感染症情報'!B2</f>
        <v>2023年第19週（5月8日〜5月14日）</v>
      </c>
      <c r="C21" s="498"/>
      <c r="D21" s="498"/>
      <c r="E21" s="498"/>
      <c r="F21" s="498"/>
      <c r="G21" s="498"/>
      <c r="H21" s="176"/>
      <c r="I21" s="103"/>
    </row>
    <row r="22" spans="1:16" ht="15" customHeight="1">
      <c r="A22" s="174" t="s">
        <v>166</v>
      </c>
      <c r="B22" s="289" t="str">
        <f>+'20  衛生訓話'!A2</f>
        <v>今週のお題(段ボールを食品製造・加工現場に入れないこと)</v>
      </c>
      <c r="C22" s="176"/>
      <c r="D22" s="176"/>
      <c r="E22" s="176"/>
      <c r="F22" s="183"/>
      <c r="G22" s="176"/>
      <c r="H22" s="176"/>
      <c r="I22" s="103"/>
    </row>
    <row r="23" spans="1:16" ht="15" customHeight="1">
      <c r="A23" s="174" t="s">
        <v>131</v>
      </c>
      <c r="B23" s="329" t="s">
        <v>208</v>
      </c>
      <c r="C23" s="176"/>
      <c r="D23" s="176"/>
      <c r="E23" s="176"/>
      <c r="F23" s="176" t="s">
        <v>21</v>
      </c>
      <c r="G23" s="176"/>
      <c r="H23" s="176"/>
      <c r="I23" s="103"/>
      <c r="P23" t="s">
        <v>185</v>
      </c>
    </row>
    <row r="24" spans="1:16" ht="15" customHeight="1">
      <c r="A24" s="174" t="s">
        <v>21</v>
      </c>
      <c r="C24" s="176"/>
      <c r="D24" s="176"/>
      <c r="E24" s="176"/>
      <c r="F24" s="176"/>
      <c r="G24" s="176"/>
      <c r="H24" s="176"/>
      <c r="I24" s="103"/>
      <c r="L24" t="s">
        <v>189</v>
      </c>
    </row>
    <row r="25" spans="1:16">
      <c r="A25" s="150" t="s">
        <v>120</v>
      </c>
      <c r="B25" s="151"/>
      <c r="C25" s="151"/>
      <c r="D25" s="151"/>
      <c r="E25" s="151"/>
      <c r="F25" s="151"/>
      <c r="G25" s="151"/>
      <c r="H25" s="151"/>
      <c r="I25" s="103"/>
    </row>
    <row r="26" spans="1:16">
      <c r="A26" s="148" t="s">
        <v>21</v>
      </c>
      <c r="B26" s="149"/>
      <c r="C26" s="149"/>
      <c r="D26" s="149"/>
      <c r="E26" s="149"/>
      <c r="F26" s="149"/>
      <c r="G26" s="149"/>
      <c r="H26" s="149"/>
      <c r="I26" s="103"/>
    </row>
    <row r="27" spans="1:16">
      <c r="A27" s="104" t="s">
        <v>128</v>
      </c>
      <c r="I27" s="103"/>
    </row>
    <row r="28" spans="1:16">
      <c r="A28" s="103"/>
      <c r="I28" s="103"/>
    </row>
    <row r="29" spans="1:16">
      <c r="A29" s="103"/>
      <c r="I29" s="103"/>
    </row>
    <row r="30" spans="1:16">
      <c r="A30" s="103"/>
      <c r="I30" s="103"/>
    </row>
    <row r="31" spans="1:16">
      <c r="A31" s="103"/>
      <c r="I31" s="103"/>
    </row>
    <row r="32" spans="1:16">
      <c r="A32" s="103"/>
      <c r="I32" s="103"/>
    </row>
    <row r="33" spans="1:9">
      <c r="A33" s="103"/>
      <c r="I33" s="103"/>
    </row>
    <row r="34" spans="1:9">
      <c r="A34" s="103"/>
      <c r="H34" t="s">
        <v>191</v>
      </c>
      <c r="I34" s="103"/>
    </row>
    <row r="35" spans="1:9">
      <c r="A35" s="103"/>
      <c r="I35" s="103"/>
    </row>
    <row r="36" spans="1:9">
      <c r="A36" s="103"/>
      <c r="I36" s="103"/>
    </row>
    <row r="37" spans="1:9">
      <c r="A37" s="103"/>
      <c r="I37" s="103"/>
    </row>
    <row r="38" spans="1:9" ht="13.8" thickBot="1">
      <c r="A38" s="105"/>
      <c r="B38" s="106"/>
      <c r="C38" s="106"/>
      <c r="D38" s="106"/>
      <c r="E38" s="106"/>
      <c r="F38" s="106"/>
      <c r="G38" s="106"/>
      <c r="H38" s="106"/>
      <c r="I38" s="103"/>
    </row>
    <row r="39" spans="1:9" ht="13.8" thickTop="1"/>
    <row r="42" spans="1:9" ht="24.6">
      <c r="A42" s="119" t="s">
        <v>132</v>
      </c>
    </row>
    <row r="43" spans="1:9" ht="40.5" customHeight="1">
      <c r="A43" s="500" t="s">
        <v>133</v>
      </c>
      <c r="B43" s="500"/>
      <c r="C43" s="500"/>
      <c r="D43" s="500"/>
      <c r="E43" s="500"/>
      <c r="F43" s="500"/>
      <c r="G43" s="500"/>
    </row>
    <row r="44" spans="1:9" ht="30.75" customHeight="1">
      <c r="A44" s="492" t="s">
        <v>134</v>
      </c>
      <c r="B44" s="492"/>
      <c r="C44" s="492"/>
      <c r="D44" s="492"/>
      <c r="E44" s="492"/>
      <c r="F44" s="492"/>
      <c r="G44" s="492"/>
    </row>
    <row r="45" spans="1:9" ht="15">
      <c r="A45" s="120"/>
    </row>
    <row r="46" spans="1:9" ht="69.75" customHeight="1">
      <c r="A46" s="487" t="s">
        <v>142</v>
      </c>
      <c r="B46" s="487"/>
      <c r="C46" s="487"/>
      <c r="D46" s="487"/>
      <c r="E46" s="487"/>
      <c r="F46" s="487"/>
      <c r="G46" s="487"/>
    </row>
    <row r="47" spans="1:9" ht="35.25" customHeight="1">
      <c r="A47" s="492" t="s">
        <v>135</v>
      </c>
      <c r="B47" s="492"/>
      <c r="C47" s="492"/>
      <c r="D47" s="492"/>
      <c r="E47" s="492"/>
      <c r="F47" s="492"/>
      <c r="G47" s="492"/>
    </row>
    <row r="48" spans="1:9" ht="59.25" customHeight="1">
      <c r="A48" s="487" t="s">
        <v>136</v>
      </c>
      <c r="B48" s="487"/>
      <c r="C48" s="487"/>
      <c r="D48" s="487"/>
      <c r="E48" s="487"/>
      <c r="F48" s="487"/>
      <c r="G48" s="487"/>
    </row>
    <row r="49" spans="1:7" ht="15">
      <c r="A49" s="121"/>
    </row>
    <row r="50" spans="1:7" ht="27.75" customHeight="1">
      <c r="A50" s="489" t="s">
        <v>137</v>
      </c>
      <c r="B50" s="489"/>
      <c r="C50" s="489"/>
      <c r="D50" s="489"/>
      <c r="E50" s="489"/>
      <c r="F50" s="489"/>
      <c r="G50" s="489"/>
    </row>
    <row r="51" spans="1:7" ht="53.25" customHeight="1">
      <c r="A51" s="488" t="s">
        <v>143</v>
      </c>
      <c r="B51" s="487"/>
      <c r="C51" s="487"/>
      <c r="D51" s="487"/>
      <c r="E51" s="487"/>
      <c r="F51" s="487"/>
      <c r="G51" s="487"/>
    </row>
    <row r="52" spans="1:7" ht="15">
      <c r="A52" s="121"/>
    </row>
    <row r="53" spans="1:7" ht="32.25" customHeight="1">
      <c r="A53" s="489" t="s">
        <v>138</v>
      </c>
      <c r="B53" s="489"/>
      <c r="C53" s="489"/>
      <c r="D53" s="489"/>
      <c r="E53" s="489"/>
      <c r="F53" s="489"/>
      <c r="G53" s="489"/>
    </row>
    <row r="54" spans="1:7" ht="15">
      <c r="A54" s="120"/>
    </row>
    <row r="55" spans="1:7" ht="87" customHeight="1">
      <c r="A55" s="488" t="s">
        <v>144</v>
      </c>
      <c r="B55" s="487"/>
      <c r="C55" s="487"/>
      <c r="D55" s="487"/>
      <c r="E55" s="487"/>
      <c r="F55" s="487"/>
      <c r="G55" s="487"/>
    </row>
    <row r="56" spans="1:7" ht="15">
      <c r="A56" s="121"/>
    </row>
    <row r="57" spans="1:7" ht="32.25" customHeight="1">
      <c r="A57" s="489" t="s">
        <v>139</v>
      </c>
      <c r="B57" s="489"/>
      <c r="C57" s="489"/>
      <c r="D57" s="489"/>
      <c r="E57" s="489"/>
      <c r="F57" s="489"/>
      <c r="G57" s="489"/>
    </row>
    <row r="58" spans="1:7" ht="29.25" customHeight="1">
      <c r="A58" s="487" t="s">
        <v>140</v>
      </c>
      <c r="B58" s="487"/>
      <c r="C58" s="487"/>
      <c r="D58" s="487"/>
      <c r="E58" s="487"/>
      <c r="F58" s="487"/>
      <c r="G58" s="487"/>
    </row>
    <row r="59" spans="1:7" ht="15">
      <c r="A59" s="121"/>
    </row>
    <row r="60" spans="1:7" s="115" customFormat="1" ht="110.25" customHeight="1">
      <c r="A60" s="490" t="s">
        <v>145</v>
      </c>
      <c r="B60" s="491"/>
      <c r="C60" s="491"/>
      <c r="D60" s="491"/>
      <c r="E60" s="491"/>
      <c r="F60" s="491"/>
      <c r="G60" s="491"/>
    </row>
    <row r="61" spans="1:7" ht="34.5" customHeight="1">
      <c r="A61" s="492" t="s">
        <v>141</v>
      </c>
      <c r="B61" s="492"/>
      <c r="C61" s="492"/>
      <c r="D61" s="492"/>
      <c r="E61" s="492"/>
      <c r="F61" s="492"/>
      <c r="G61" s="492"/>
    </row>
    <row r="62" spans="1:7" ht="114" customHeight="1">
      <c r="A62" s="488" t="s">
        <v>146</v>
      </c>
      <c r="B62" s="487"/>
      <c r="C62" s="487"/>
      <c r="D62" s="487"/>
      <c r="E62" s="487"/>
      <c r="F62" s="487"/>
      <c r="G62" s="487"/>
    </row>
    <row r="63" spans="1:7" ht="109.5" customHeight="1">
      <c r="A63" s="487"/>
      <c r="B63" s="487"/>
      <c r="C63" s="487"/>
      <c r="D63" s="487"/>
      <c r="E63" s="487"/>
      <c r="F63" s="487"/>
      <c r="G63" s="487"/>
    </row>
    <row r="64" spans="1:7" ht="15">
      <c r="A64" s="121"/>
    </row>
    <row r="65" spans="1:7" s="118" customFormat="1" ht="57.75" customHeight="1">
      <c r="A65" s="487"/>
      <c r="B65" s="487"/>
      <c r="C65" s="487"/>
      <c r="D65" s="487"/>
      <c r="E65" s="487"/>
      <c r="F65" s="487"/>
      <c r="G65" s="487"/>
    </row>
  </sheetData>
  <mergeCells count="20">
    <mergeCell ref="A3:H3"/>
    <mergeCell ref="C19:H19"/>
    <mergeCell ref="B21:G21"/>
    <mergeCell ref="B16:G16"/>
    <mergeCell ref="A43:G43"/>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13" sqref="A13:N1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83" t="s">
        <v>232</v>
      </c>
      <c r="B1" s="684"/>
      <c r="C1" s="684"/>
      <c r="D1" s="684"/>
      <c r="E1" s="684"/>
      <c r="F1" s="684"/>
      <c r="G1" s="684"/>
      <c r="H1" s="684"/>
      <c r="I1" s="684"/>
      <c r="J1" s="684"/>
      <c r="K1" s="684"/>
      <c r="L1" s="684"/>
      <c r="M1" s="684"/>
      <c r="N1" s="685"/>
    </row>
    <row r="2" spans="1:16" ht="47.4" customHeight="1">
      <c r="A2" s="686" t="s">
        <v>390</v>
      </c>
      <c r="B2" s="687"/>
      <c r="C2" s="687"/>
      <c r="D2" s="687"/>
      <c r="E2" s="687"/>
      <c r="F2" s="687"/>
      <c r="G2" s="687"/>
      <c r="H2" s="687"/>
      <c r="I2" s="687"/>
      <c r="J2" s="687"/>
      <c r="K2" s="687"/>
      <c r="L2" s="687"/>
      <c r="M2" s="687"/>
      <c r="N2" s="688"/>
    </row>
    <row r="3" spans="1:16" ht="81.599999999999994" customHeight="1" thickBot="1">
      <c r="A3" s="689" t="s">
        <v>391</v>
      </c>
      <c r="B3" s="690"/>
      <c r="C3" s="690"/>
      <c r="D3" s="690"/>
      <c r="E3" s="690"/>
      <c r="F3" s="690"/>
      <c r="G3" s="690"/>
      <c r="H3" s="690"/>
      <c r="I3" s="690"/>
      <c r="J3" s="690"/>
      <c r="K3" s="690"/>
      <c r="L3" s="690"/>
      <c r="M3" s="690"/>
      <c r="N3" s="691"/>
      <c r="P3" s="307"/>
    </row>
    <row r="4" spans="1:16" ht="54.6" customHeight="1">
      <c r="A4" s="695" t="s">
        <v>392</v>
      </c>
      <c r="B4" s="696"/>
      <c r="C4" s="696"/>
      <c r="D4" s="696"/>
      <c r="E4" s="696"/>
      <c r="F4" s="696"/>
      <c r="G4" s="696"/>
      <c r="H4" s="696"/>
      <c r="I4" s="696"/>
      <c r="J4" s="696"/>
      <c r="K4" s="696"/>
      <c r="L4" s="696"/>
      <c r="M4" s="696"/>
      <c r="N4" s="697"/>
    </row>
    <row r="5" spans="1:16" ht="190.8" customHeight="1" thickBot="1">
      <c r="A5" s="692" t="s">
        <v>393</v>
      </c>
      <c r="B5" s="693"/>
      <c r="C5" s="693"/>
      <c r="D5" s="693"/>
      <c r="E5" s="693"/>
      <c r="F5" s="693"/>
      <c r="G5" s="693"/>
      <c r="H5" s="693"/>
      <c r="I5" s="693"/>
      <c r="J5" s="693"/>
      <c r="K5" s="693"/>
      <c r="L5" s="693"/>
      <c r="M5" s="693"/>
      <c r="N5" s="694"/>
    </row>
    <row r="6" spans="1:16" ht="54.6" customHeight="1" thickBot="1">
      <c r="A6" s="698" t="s">
        <v>394</v>
      </c>
      <c r="B6" s="699"/>
      <c r="C6" s="699"/>
      <c r="D6" s="699"/>
      <c r="E6" s="699"/>
      <c r="F6" s="699"/>
      <c r="G6" s="699"/>
      <c r="H6" s="699"/>
      <c r="I6" s="699"/>
      <c r="J6" s="699"/>
      <c r="K6" s="699"/>
      <c r="L6" s="699"/>
      <c r="M6" s="699"/>
      <c r="N6" s="700"/>
    </row>
    <row r="7" spans="1:16" ht="364.2" customHeight="1" thickBot="1">
      <c r="A7" s="701" t="s">
        <v>396</v>
      </c>
      <c r="B7" s="702"/>
      <c r="C7" s="702"/>
      <c r="D7" s="702"/>
      <c r="E7" s="702"/>
      <c r="F7" s="702"/>
      <c r="G7" s="702"/>
      <c r="H7" s="702"/>
      <c r="I7" s="702"/>
      <c r="J7" s="702"/>
      <c r="K7" s="702"/>
      <c r="L7" s="702"/>
      <c r="M7" s="702"/>
      <c r="N7" s="703"/>
      <c r="O7" s="44" t="s">
        <v>395</v>
      </c>
    </row>
    <row r="8" spans="1:16" ht="50.4" hidden="1" customHeight="1" thickBot="1">
      <c r="A8" s="706"/>
      <c r="B8" s="707"/>
      <c r="C8" s="707"/>
      <c r="D8" s="707"/>
      <c r="E8" s="707"/>
      <c r="F8" s="707"/>
      <c r="G8" s="707"/>
      <c r="H8" s="707"/>
      <c r="I8" s="707"/>
      <c r="J8" s="707"/>
      <c r="K8" s="707"/>
      <c r="L8" s="707"/>
      <c r="M8" s="707"/>
      <c r="N8" s="708"/>
      <c r="O8" s="47"/>
    </row>
    <row r="9" spans="1:16" ht="276" hidden="1" customHeight="1" thickBot="1">
      <c r="A9" s="709"/>
      <c r="B9" s="710"/>
      <c r="C9" s="710"/>
      <c r="D9" s="710"/>
      <c r="E9" s="710"/>
      <c r="F9" s="710"/>
      <c r="G9" s="710"/>
      <c r="H9" s="710"/>
      <c r="I9" s="710"/>
      <c r="J9" s="710"/>
      <c r="K9" s="710"/>
      <c r="L9" s="710"/>
      <c r="M9" s="710"/>
      <c r="N9" s="711"/>
      <c r="O9" s="47"/>
    </row>
    <row r="10" spans="1:16" s="108" customFormat="1" ht="49.2" hidden="1" customHeight="1">
      <c r="A10" s="712"/>
      <c r="B10" s="713"/>
      <c r="C10" s="713"/>
      <c r="D10" s="713"/>
      <c r="E10" s="713"/>
      <c r="F10" s="713"/>
      <c r="G10" s="713"/>
      <c r="H10" s="713"/>
      <c r="I10" s="713"/>
      <c r="J10" s="713"/>
      <c r="K10" s="713"/>
      <c r="L10" s="713"/>
      <c r="M10" s="713"/>
      <c r="N10" s="714"/>
      <c r="O10" s="283"/>
    </row>
    <row r="11" spans="1:16" s="108" customFormat="1" ht="361.8" hidden="1" customHeight="1" thickBot="1">
      <c r="A11" s="715"/>
      <c r="B11" s="716"/>
      <c r="C11" s="716"/>
      <c r="D11" s="716"/>
      <c r="E11" s="716"/>
      <c r="F11" s="716"/>
      <c r="G11" s="716"/>
      <c r="H11" s="716"/>
      <c r="I11" s="716"/>
      <c r="J11" s="716"/>
      <c r="K11" s="716"/>
      <c r="L11" s="716"/>
      <c r="M11" s="716"/>
      <c r="N11" s="717"/>
      <c r="O11" s="283"/>
    </row>
    <row r="12" spans="1:16" ht="39.6" customHeight="1">
      <c r="A12" s="705" t="s">
        <v>28</v>
      </c>
      <c r="B12" s="705"/>
      <c r="C12" s="705"/>
      <c r="D12" s="705"/>
      <c r="E12" s="705"/>
      <c r="F12" s="705"/>
      <c r="G12" s="705"/>
      <c r="H12" s="705"/>
      <c r="I12" s="705"/>
      <c r="J12" s="705"/>
      <c r="K12" s="705"/>
      <c r="L12" s="705"/>
      <c r="M12" s="705"/>
      <c r="N12" s="705"/>
    </row>
    <row r="13" spans="1:16" ht="34.799999999999997" customHeight="1">
      <c r="A13" s="650" t="s">
        <v>27</v>
      </c>
      <c r="B13" s="704"/>
      <c r="C13" s="704"/>
      <c r="D13" s="704"/>
      <c r="E13" s="704"/>
      <c r="F13" s="704"/>
      <c r="G13" s="704"/>
      <c r="H13" s="704"/>
      <c r="I13" s="704"/>
      <c r="J13" s="704"/>
      <c r="K13" s="704"/>
      <c r="L13" s="704"/>
      <c r="M13" s="704"/>
      <c r="N13" s="704"/>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24" sqref="A24"/>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31" t="s">
        <v>233</v>
      </c>
      <c r="B1" s="45" t="s">
        <v>0</v>
      </c>
      <c r="C1" s="46" t="s">
        <v>2</v>
      </c>
    </row>
    <row r="2" spans="1:3" ht="40.799999999999997" customHeight="1">
      <c r="A2" s="316" t="s">
        <v>397</v>
      </c>
      <c r="B2" s="2"/>
      <c r="C2" s="718"/>
    </row>
    <row r="3" spans="1:3" ht="142.80000000000001" customHeight="1">
      <c r="A3" s="378" t="s">
        <v>399</v>
      </c>
      <c r="B3" s="48"/>
      <c r="C3" s="719"/>
    </row>
    <row r="4" spans="1:3" ht="34.799999999999997" customHeight="1" thickBot="1">
      <c r="A4" s="122" t="s">
        <v>398</v>
      </c>
      <c r="B4" s="1"/>
      <c r="C4" s="1"/>
    </row>
    <row r="5" spans="1:3" ht="41.4" customHeight="1" thickBot="1">
      <c r="A5" s="365" t="s">
        <v>400</v>
      </c>
      <c r="B5" s="2"/>
      <c r="C5" s="718"/>
    </row>
    <row r="6" spans="1:3" ht="140.4" customHeight="1">
      <c r="A6" s="444" t="s">
        <v>401</v>
      </c>
      <c r="B6" s="48"/>
      <c r="C6" s="719"/>
    </row>
    <row r="7" spans="1:3" ht="34.799999999999997" customHeight="1">
      <c r="A7" s="307" t="s">
        <v>402</v>
      </c>
      <c r="B7" s="1"/>
      <c r="C7" s="1"/>
    </row>
    <row r="8" spans="1:3" ht="43.2" customHeight="1">
      <c r="A8" s="445" t="s">
        <v>403</v>
      </c>
      <c r="B8" s="159"/>
      <c r="C8" s="718"/>
    </row>
    <row r="9" spans="1:3" ht="160.19999999999999" customHeight="1" thickBot="1">
      <c r="A9" s="379" t="s">
        <v>404</v>
      </c>
      <c r="B9" s="160"/>
      <c r="C9" s="719"/>
    </row>
    <row r="10" spans="1:3" ht="39" customHeight="1">
      <c r="A10" s="386" t="s">
        <v>405</v>
      </c>
      <c r="B10" s="1"/>
      <c r="C10" s="1"/>
    </row>
    <row r="11" spans="1:3" s="389" customFormat="1" ht="42.6" hidden="1" customHeight="1">
      <c r="A11" s="387"/>
      <c r="B11" s="388"/>
      <c r="C11" s="388"/>
    </row>
    <row r="12" spans="1:3" ht="316.2" hidden="1" customHeight="1" thickBot="1">
      <c r="A12" s="446"/>
      <c r="B12" s="391"/>
      <c r="C12" s="391"/>
    </row>
    <row r="13" spans="1:3" s="393" customFormat="1" ht="34.200000000000003" hidden="1" customHeight="1">
      <c r="A13" s="392"/>
    </row>
    <row r="14" spans="1:3" s="389" customFormat="1" ht="42.6" hidden="1" customHeight="1">
      <c r="A14" s="387"/>
      <c r="B14" s="388"/>
      <c r="C14" s="388"/>
    </row>
    <row r="15" spans="1:3" ht="93.6" hidden="1" customHeight="1" thickBot="1">
      <c r="A15" s="390"/>
      <c r="B15" s="391"/>
      <c r="C15" s="391"/>
    </row>
    <row r="16" spans="1:3" ht="33.6" hidden="1" customHeight="1">
      <c r="A16" s="395"/>
      <c r="B16" s="394"/>
      <c r="C16" s="394"/>
    </row>
    <row r="17" spans="1:3" ht="33.6" hidden="1" customHeight="1">
      <c r="A17" s="447"/>
      <c r="B17" s="394"/>
      <c r="C17" s="394"/>
    </row>
    <row r="18" spans="1:3" s="393" customFormat="1" ht="126.6" hidden="1" customHeight="1">
      <c r="A18" s="449"/>
    </row>
    <row r="19" spans="1:3" ht="29.4" hidden="1" customHeight="1">
      <c r="A19" s="448"/>
      <c r="B19" s="1"/>
      <c r="C19" s="1"/>
    </row>
    <row r="20" spans="1:3" ht="29.4" customHeight="1">
      <c r="A20" s="448"/>
      <c r="B20" s="1"/>
      <c r="C20" s="1"/>
    </row>
    <row r="21" spans="1:3" ht="39" customHeight="1">
      <c r="A21" s="1" t="s">
        <v>158</v>
      </c>
      <c r="B21" s="1"/>
      <c r="C21" s="1"/>
    </row>
    <row r="22" spans="1:3" ht="32.25" customHeight="1">
      <c r="A22" s="1" t="s">
        <v>159</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752DDE94-EB92-4703-9829-26AA0442A531}"/>
    <hyperlink ref="A7" r:id="rId2" xr:uid="{981CB49F-2336-4B7B-9B68-BA97ECF3965A}"/>
    <hyperlink ref="A10" r:id="rId3" xr:uid="{AD205FA2-F372-43BC-8693-FB50C7C571EF}"/>
  </hyperlinks>
  <pageMargins left="0" right="0" top="0.19685039370078741" bottom="0.39370078740157483" header="0" footer="0.19685039370078741"/>
  <pageSetup paperSize="9" scale="6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topLeftCell="A4" zoomScaleNormal="100" zoomScaleSheetLayoutView="100" workbookViewId="0">
      <selection activeCell="S27" sqref="S27"/>
    </sheetView>
  </sheetViews>
  <sheetFormatPr defaultRowHeight="13.2"/>
  <cols>
    <col min="7" max="7" width="8.88671875" customWidth="1"/>
    <col min="8" max="8" width="8.88671875" hidden="1" customWidth="1"/>
    <col min="9" max="9" width="0.77734375" customWidth="1"/>
  </cols>
  <sheetData>
    <row r="1" spans="1:17" ht="24.6" customHeight="1">
      <c r="A1" s="331"/>
      <c r="B1" s="331"/>
      <c r="C1" s="331"/>
      <c r="D1" s="331"/>
      <c r="E1" s="331"/>
      <c r="F1" s="331"/>
      <c r="G1" s="331"/>
      <c r="H1" s="331"/>
      <c r="I1" s="331"/>
      <c r="J1" s="331"/>
      <c r="K1" s="331"/>
      <c r="L1" s="331"/>
      <c r="M1" s="331"/>
      <c r="N1" s="331"/>
      <c r="O1" s="331"/>
      <c r="P1" s="331"/>
      <c r="Q1" s="306"/>
    </row>
    <row r="2" spans="1:17" ht="24.6" customHeight="1">
      <c r="A2" s="332"/>
      <c r="B2" s="400"/>
      <c r="C2" s="401"/>
      <c r="D2" s="401"/>
      <c r="E2" s="401"/>
      <c r="F2" s="401"/>
      <c r="G2" s="401"/>
      <c r="H2" s="401"/>
      <c r="I2" s="401"/>
      <c r="J2" s="401"/>
      <c r="K2" s="401"/>
      <c r="L2" s="401"/>
      <c r="M2" s="401"/>
      <c r="N2" s="401"/>
      <c r="O2" s="396"/>
      <c r="P2" s="331"/>
    </row>
    <row r="3" spans="1:17" ht="24.6" customHeight="1">
      <c r="A3" s="331"/>
      <c r="B3" s="398"/>
      <c r="C3" s="397"/>
      <c r="D3" s="397"/>
      <c r="E3" s="397"/>
      <c r="F3" s="397"/>
      <c r="G3" s="397"/>
      <c r="H3" s="397"/>
      <c r="I3" s="397"/>
      <c r="J3" s="397"/>
      <c r="K3" s="397"/>
      <c r="L3" s="404"/>
      <c r="M3" s="404"/>
      <c r="N3" s="404"/>
      <c r="O3" s="404"/>
      <c r="P3" s="405"/>
    </row>
    <row r="4" spans="1:17" ht="7.2" customHeight="1">
      <c r="A4" s="331"/>
      <c r="B4" s="398"/>
      <c r="C4" s="331"/>
      <c r="D4" s="331"/>
      <c r="E4" s="331"/>
      <c r="F4" s="331"/>
      <c r="G4" s="399"/>
      <c r="H4" s="399"/>
      <c r="I4" s="399"/>
      <c r="J4" s="399"/>
      <c r="K4" s="399"/>
      <c r="L4" s="399"/>
      <c r="M4" s="399"/>
      <c r="N4" s="399"/>
      <c r="O4" s="399"/>
      <c r="P4" s="399"/>
    </row>
    <row r="5" spans="1:17" ht="24.6" customHeight="1">
      <c r="A5" s="331"/>
      <c r="B5" s="402"/>
      <c r="C5" s="403"/>
      <c r="D5" s="403"/>
      <c r="E5" s="403"/>
      <c r="F5" s="403"/>
      <c r="G5" s="403"/>
      <c r="H5" s="403"/>
      <c r="I5" s="403"/>
      <c r="J5" s="403"/>
      <c r="K5" s="403"/>
      <c r="L5" s="403"/>
      <c r="M5" s="403"/>
      <c r="N5" s="403"/>
      <c r="O5" s="403"/>
      <c r="P5" s="399"/>
    </row>
    <row r="6" spans="1:17" ht="13.2" customHeight="1">
      <c r="A6" s="331"/>
      <c r="B6" s="331"/>
      <c r="C6" s="331"/>
      <c r="D6" s="331"/>
      <c r="E6" s="331"/>
      <c r="F6" s="331"/>
      <c r="G6" s="399"/>
      <c r="H6" s="399"/>
      <c r="I6" s="399"/>
      <c r="J6" s="399"/>
      <c r="K6" s="399"/>
      <c r="L6" s="399"/>
      <c r="M6" s="399"/>
      <c r="N6" s="399"/>
      <c r="O6" s="399"/>
      <c r="P6" s="399"/>
    </row>
    <row r="7" spans="1:17" ht="13.2" customHeight="1">
      <c r="A7" s="331"/>
      <c r="B7" s="331"/>
      <c r="C7" s="331"/>
      <c r="D7" s="331"/>
      <c r="E7" s="331"/>
      <c r="F7" s="331"/>
      <c r="G7" s="399"/>
      <c r="H7" s="399"/>
      <c r="I7" s="399"/>
      <c r="J7" s="399"/>
      <c r="K7" s="399"/>
      <c r="L7" s="399"/>
      <c r="M7" s="399"/>
      <c r="N7" s="399"/>
      <c r="O7" s="399"/>
      <c r="P7" s="399"/>
    </row>
    <row r="8" spans="1:17" ht="13.2" customHeight="1">
      <c r="A8" s="331"/>
      <c r="B8" s="331"/>
      <c r="C8" s="331"/>
      <c r="D8" s="331"/>
      <c r="E8" s="331"/>
      <c r="F8" s="331"/>
      <c r="G8" s="399"/>
      <c r="H8" s="399"/>
      <c r="I8" s="399"/>
      <c r="J8" s="399"/>
      <c r="K8" s="399"/>
      <c r="L8" s="399"/>
      <c r="M8" s="399"/>
      <c r="N8" s="399"/>
      <c r="O8" s="399"/>
      <c r="P8" s="399"/>
    </row>
    <row r="9" spans="1:17" ht="13.2" customHeight="1">
      <c r="A9" s="331"/>
      <c r="B9" s="331"/>
      <c r="C9" s="331"/>
      <c r="D9" s="331"/>
      <c r="E9" s="331"/>
      <c r="F9" s="331"/>
      <c r="G9" s="399"/>
      <c r="H9" s="399"/>
      <c r="I9" s="399"/>
      <c r="J9" s="399"/>
      <c r="K9" s="399"/>
      <c r="L9" s="399"/>
      <c r="M9" s="399"/>
      <c r="N9" s="399"/>
      <c r="O9" s="399"/>
      <c r="P9" s="399"/>
    </row>
    <row r="10" spans="1:17">
      <c r="A10" s="331"/>
      <c r="B10" s="331"/>
      <c r="C10" s="331"/>
      <c r="D10" s="331"/>
      <c r="E10" s="331"/>
      <c r="F10" s="331"/>
      <c r="G10" s="331"/>
      <c r="H10" s="331"/>
      <c r="I10" s="331"/>
      <c r="J10" s="331"/>
      <c r="K10" s="331"/>
      <c r="L10" s="331"/>
      <c r="M10" s="331"/>
      <c r="N10" s="331"/>
      <c r="O10" s="331"/>
      <c r="P10" s="331"/>
    </row>
    <row r="11" spans="1:17" ht="21" customHeight="1">
      <c r="A11" s="331"/>
      <c r="B11" s="331"/>
      <c r="C11" s="331"/>
      <c r="D11" s="331"/>
      <c r="E11" s="331"/>
      <c r="F11" s="331"/>
      <c r="G11" s="331"/>
      <c r="H11" s="331"/>
      <c r="I11" s="331"/>
      <c r="J11" s="331"/>
      <c r="K11" s="331"/>
      <c r="L11" s="331"/>
      <c r="M11" s="331"/>
      <c r="N11" s="331"/>
      <c r="O11" s="331"/>
      <c r="P11" s="331"/>
    </row>
    <row r="12" spans="1:17" ht="13.2" customHeight="1">
      <c r="A12" s="331"/>
      <c r="B12" s="331"/>
      <c r="C12" s="331"/>
      <c r="D12" s="331"/>
      <c r="E12" s="331"/>
      <c r="F12" s="331"/>
      <c r="G12" s="331"/>
      <c r="H12" s="331"/>
      <c r="I12" s="331"/>
      <c r="J12" s="331"/>
      <c r="K12" s="331"/>
      <c r="L12" s="331"/>
      <c r="M12" s="331"/>
      <c r="N12" s="331"/>
      <c r="O12" s="331"/>
      <c r="P12" s="331"/>
    </row>
    <row r="13" spans="1:17" ht="13.2" customHeight="1">
      <c r="A13" s="331"/>
      <c r="B13" s="331"/>
      <c r="C13" s="331"/>
      <c r="D13" s="331"/>
      <c r="E13" s="331"/>
      <c r="F13" s="331"/>
      <c r="G13" s="331"/>
      <c r="H13" s="331"/>
      <c r="I13" s="331"/>
      <c r="J13" s="331"/>
      <c r="K13" s="331"/>
      <c r="L13" s="331"/>
      <c r="M13" s="331"/>
      <c r="N13" s="331"/>
      <c r="O13" s="331"/>
      <c r="P13" s="331"/>
    </row>
    <row r="14" spans="1:17">
      <c r="A14" s="331"/>
      <c r="B14" s="331"/>
      <c r="C14" s="331"/>
      <c r="D14" s="331"/>
      <c r="E14" s="331"/>
      <c r="F14" s="331"/>
      <c r="G14" s="331"/>
      <c r="H14" s="331"/>
      <c r="I14" s="331"/>
      <c r="J14" s="331"/>
      <c r="K14" s="331"/>
      <c r="L14" s="331"/>
      <c r="M14" s="331"/>
      <c r="N14" s="331"/>
      <c r="O14" s="331"/>
      <c r="P14" s="331"/>
    </row>
    <row r="15" spans="1:17">
      <c r="A15" s="331"/>
      <c r="B15" s="331"/>
      <c r="C15" s="331"/>
      <c r="D15" s="331"/>
      <c r="E15" s="331"/>
      <c r="F15" s="331"/>
      <c r="G15" s="331"/>
      <c r="H15" s="331"/>
      <c r="I15" s="331"/>
      <c r="J15" s="331"/>
      <c r="K15" s="331"/>
      <c r="L15" s="331"/>
      <c r="M15" s="331"/>
      <c r="N15" s="331"/>
      <c r="O15" s="331"/>
      <c r="P15" s="331"/>
    </row>
    <row r="16" spans="1:17">
      <c r="A16" s="331"/>
      <c r="B16" s="331"/>
      <c r="C16" s="331"/>
      <c r="D16" s="331"/>
      <c r="E16" s="331"/>
      <c r="F16" s="331"/>
      <c r="G16" s="331"/>
      <c r="H16" s="331"/>
      <c r="I16" s="331"/>
      <c r="J16" s="331"/>
      <c r="K16" s="331"/>
      <c r="L16" s="331"/>
      <c r="M16" s="331"/>
      <c r="N16" s="331"/>
      <c r="O16" s="331"/>
      <c r="P16" s="331"/>
    </row>
    <row r="17" spans="1:19">
      <c r="A17" s="501"/>
      <c r="B17" s="501"/>
      <c r="C17" s="501"/>
      <c r="D17" s="501"/>
      <c r="E17" s="501"/>
      <c r="F17" s="501"/>
      <c r="G17" s="331"/>
      <c r="H17" s="331"/>
      <c r="I17" s="331"/>
      <c r="J17" s="331"/>
      <c r="K17" s="331"/>
      <c r="L17" s="331"/>
      <c r="M17" s="331"/>
      <c r="N17" s="331"/>
      <c r="O17" s="331"/>
      <c r="P17" s="331"/>
      <c r="S17" s="307"/>
    </row>
    <row r="18" spans="1:19">
      <c r="A18" s="501"/>
      <c r="B18" s="501"/>
      <c r="C18" s="501"/>
      <c r="D18" s="501"/>
      <c r="E18" s="501"/>
      <c r="F18" s="501"/>
      <c r="G18" s="331"/>
      <c r="H18" s="331"/>
      <c r="I18" s="331"/>
      <c r="J18" s="331"/>
      <c r="K18" s="331"/>
      <c r="L18" s="331"/>
      <c r="M18" s="331"/>
      <c r="N18" s="331"/>
      <c r="O18" s="331"/>
      <c r="P18" s="331"/>
    </row>
    <row r="19" spans="1:19">
      <c r="A19" s="501"/>
      <c r="B19" s="501"/>
      <c r="C19" s="501"/>
      <c r="D19" s="501"/>
      <c r="E19" s="501"/>
      <c r="F19" s="501"/>
      <c r="G19" s="331"/>
      <c r="H19" s="331"/>
      <c r="I19" s="331"/>
      <c r="J19" s="331"/>
      <c r="K19" s="331"/>
      <c r="L19" s="331"/>
      <c r="M19" s="331"/>
      <c r="N19" s="331"/>
      <c r="O19" s="331"/>
      <c r="P19" s="331"/>
    </row>
    <row r="20" spans="1:19">
      <c r="A20" s="501"/>
      <c r="B20" s="501"/>
      <c r="C20" s="501"/>
      <c r="D20" s="501"/>
      <c r="E20" s="501"/>
      <c r="F20" s="501"/>
      <c r="G20" s="331"/>
      <c r="H20" s="331"/>
      <c r="I20" s="331"/>
      <c r="J20" s="331"/>
      <c r="K20" s="331"/>
      <c r="L20" s="331"/>
      <c r="M20" s="331"/>
      <c r="N20" s="331"/>
      <c r="O20" s="331"/>
      <c r="P20" s="331"/>
    </row>
    <row r="21" spans="1:19">
      <c r="A21" s="501"/>
      <c r="B21" s="501"/>
      <c r="C21" s="501"/>
      <c r="D21" s="501"/>
      <c r="E21" s="501"/>
      <c r="F21" s="501"/>
      <c r="G21" s="331"/>
      <c r="H21" s="331"/>
      <c r="I21" s="331"/>
      <c r="J21" s="331"/>
      <c r="K21" s="331"/>
      <c r="L21" s="331"/>
      <c r="M21" s="331"/>
      <c r="N21" s="331"/>
      <c r="O21" s="331"/>
      <c r="P21" s="331"/>
    </row>
    <row r="22" spans="1:19">
      <c r="A22" s="501"/>
      <c r="B22" s="501"/>
      <c r="C22" s="501"/>
      <c r="D22" s="501"/>
      <c r="E22" s="501"/>
      <c r="F22" s="501"/>
      <c r="G22" s="331"/>
      <c r="H22" s="331"/>
      <c r="I22" s="331"/>
      <c r="J22" s="331"/>
      <c r="K22" s="331"/>
      <c r="L22" s="331"/>
      <c r="M22" s="331"/>
      <c r="N22" s="331"/>
      <c r="O22" s="331"/>
      <c r="P22" s="331"/>
    </row>
    <row r="23" spans="1:19">
      <c r="A23" s="501"/>
      <c r="B23" s="501"/>
      <c r="C23" s="501"/>
      <c r="D23" s="501"/>
      <c r="E23" s="501"/>
      <c r="F23" s="501"/>
      <c r="G23" s="331"/>
      <c r="H23" s="331"/>
      <c r="I23" s="331"/>
      <c r="J23" s="331"/>
      <c r="K23" s="331"/>
      <c r="L23" s="331"/>
      <c r="M23" s="331"/>
      <c r="N23" s="331"/>
      <c r="O23" s="331"/>
      <c r="P23" s="331"/>
    </row>
    <row r="24" spans="1:19">
      <c r="A24" s="501"/>
      <c r="B24" s="501"/>
      <c r="C24" s="501"/>
      <c r="D24" s="501"/>
      <c r="E24" s="501"/>
      <c r="F24" s="501"/>
      <c r="G24" s="331"/>
      <c r="H24" s="331"/>
      <c r="I24" s="331"/>
      <c r="J24" s="331"/>
      <c r="K24" s="331"/>
      <c r="L24" s="331"/>
      <c r="M24" s="331"/>
      <c r="N24" s="331"/>
      <c r="O24" s="331"/>
      <c r="P24" s="331"/>
    </row>
    <row r="25" spans="1:19">
      <c r="A25" s="501"/>
      <c r="B25" s="501"/>
      <c r="C25" s="501"/>
      <c r="D25" s="501"/>
      <c r="E25" s="501"/>
      <c r="F25" s="501"/>
      <c r="G25" s="331"/>
      <c r="H25" s="331"/>
      <c r="I25" s="331"/>
      <c r="J25" s="331"/>
      <c r="K25" s="331"/>
      <c r="L25" s="331"/>
      <c r="M25" s="331"/>
      <c r="N25" s="331"/>
      <c r="O25" s="331"/>
      <c r="P25" s="331"/>
    </row>
    <row r="26" spans="1:19">
      <c r="A26" s="501"/>
      <c r="B26" s="501"/>
      <c r="C26" s="501"/>
      <c r="D26" s="501"/>
      <c r="E26" s="501"/>
      <c r="F26" s="501"/>
      <c r="G26" s="331"/>
      <c r="H26" s="331"/>
      <c r="I26" s="331"/>
      <c r="J26" s="331"/>
      <c r="K26" s="331"/>
      <c r="L26" s="331"/>
      <c r="M26" s="331"/>
      <c r="N26" s="331"/>
      <c r="O26" s="331"/>
      <c r="P26" s="331"/>
    </row>
    <row r="27" spans="1:19">
      <c r="A27" s="501"/>
      <c r="B27" s="501"/>
      <c r="C27" s="501"/>
      <c r="D27" s="501"/>
      <c r="E27" s="501"/>
      <c r="F27" s="501"/>
      <c r="G27" s="331"/>
      <c r="H27" s="331"/>
      <c r="I27" s="331"/>
      <c r="J27" s="331"/>
      <c r="K27" s="331"/>
      <c r="L27" s="331"/>
      <c r="M27" s="331"/>
      <c r="N27" s="331"/>
      <c r="O27" s="331"/>
      <c r="P27" s="331"/>
    </row>
    <row r="28" spans="1:19">
      <c r="A28" s="331"/>
      <c r="B28" s="331"/>
      <c r="C28" s="331"/>
      <c r="D28" s="331"/>
      <c r="E28" s="331"/>
      <c r="F28" s="331"/>
      <c r="G28" s="331"/>
      <c r="H28" s="331"/>
      <c r="I28" s="331"/>
      <c r="J28" s="331"/>
      <c r="K28" s="331"/>
      <c r="L28" s="331"/>
      <c r="M28" s="331"/>
      <c r="N28" s="331"/>
      <c r="O28" s="331"/>
      <c r="P28" s="331"/>
    </row>
    <row r="29" spans="1:19" ht="16.2">
      <c r="A29" s="334"/>
      <c r="B29" s="333"/>
      <c r="C29" s="333"/>
      <c r="D29" s="333"/>
      <c r="E29" s="333"/>
      <c r="F29" s="333"/>
      <c r="G29" s="333"/>
      <c r="H29" s="331"/>
      <c r="I29" s="331"/>
      <c r="J29" s="331"/>
      <c r="K29" s="331"/>
      <c r="L29" s="331"/>
      <c r="M29" s="331"/>
      <c r="N29" s="331"/>
      <c r="O29" s="331"/>
      <c r="P29" s="331"/>
    </row>
    <row r="30" spans="1:19">
      <c r="A30" s="331"/>
      <c r="B30" s="331"/>
      <c r="C30" s="331"/>
      <c r="D30" s="331"/>
      <c r="E30" s="331"/>
      <c r="F30" s="331"/>
      <c r="G30" s="331"/>
      <c r="H30" s="331"/>
      <c r="I30" s="331"/>
      <c r="J30" s="331"/>
      <c r="K30" s="331"/>
      <c r="L30" s="331"/>
      <c r="M30" s="331"/>
      <c r="N30" s="331"/>
      <c r="O30" s="331"/>
      <c r="P30" s="331"/>
    </row>
    <row r="31" spans="1:19">
      <c r="A31" s="331"/>
      <c r="B31" s="331"/>
      <c r="C31" s="331"/>
      <c r="D31" s="331"/>
      <c r="E31" s="331"/>
      <c r="F31" s="331"/>
      <c r="G31" s="331"/>
      <c r="H31" s="331"/>
      <c r="I31" s="331"/>
      <c r="J31" s="331"/>
      <c r="K31" s="331"/>
      <c r="L31" s="331"/>
      <c r="M31" s="331"/>
      <c r="N31" s="331"/>
      <c r="O31" s="331"/>
      <c r="P31" s="331"/>
    </row>
    <row r="32" spans="1:19">
      <c r="A32" s="331"/>
      <c r="B32" s="331"/>
      <c r="C32" s="331"/>
      <c r="D32" s="331"/>
      <c r="E32" s="331"/>
      <c r="F32" s="331"/>
      <c r="G32" s="331"/>
      <c r="H32" s="331"/>
      <c r="I32" s="331"/>
      <c r="J32" s="331"/>
      <c r="K32" s="331"/>
      <c r="L32" s="331"/>
      <c r="M32" s="331"/>
      <c r="N32" s="331"/>
      <c r="O32" s="331"/>
      <c r="P32" s="331"/>
    </row>
    <row r="33" spans="1:16">
      <c r="A33" s="331"/>
      <c r="B33" s="331"/>
      <c r="C33" s="331"/>
      <c r="D33" s="331"/>
      <c r="E33" s="331"/>
      <c r="F33" s="331"/>
      <c r="G33" s="331"/>
      <c r="H33" s="331"/>
      <c r="I33" s="331"/>
      <c r="J33" s="331"/>
      <c r="K33" s="331"/>
      <c r="L33" s="331"/>
      <c r="M33" s="331"/>
      <c r="N33" s="331"/>
      <c r="O33" s="331"/>
      <c r="P33" s="331"/>
    </row>
    <row r="34" spans="1:16">
      <c r="A34" s="331"/>
      <c r="B34" s="331"/>
      <c r="C34" s="331"/>
      <c r="D34" s="331"/>
      <c r="E34" s="331"/>
      <c r="F34" s="331"/>
      <c r="G34" s="331"/>
      <c r="H34" s="331"/>
      <c r="I34" s="331"/>
      <c r="J34" s="331"/>
      <c r="K34" s="331"/>
      <c r="L34" s="331"/>
      <c r="M34" s="331"/>
      <c r="N34" s="331"/>
      <c r="O34" s="331"/>
      <c r="P34" s="331"/>
    </row>
    <row r="35" spans="1:16">
      <c r="A35" s="109"/>
      <c r="B35" s="109"/>
      <c r="C35" s="109"/>
      <c r="D35" s="109"/>
      <c r="E35" s="109"/>
      <c r="F35" s="109"/>
      <c r="G35" s="109"/>
      <c r="H35" s="109"/>
      <c r="I35" s="109"/>
      <c r="J35" s="109"/>
      <c r="K35" s="109"/>
      <c r="L35" s="331"/>
      <c r="M35" s="331"/>
      <c r="N35" s="331"/>
      <c r="O35" s="331"/>
      <c r="P35" s="331"/>
    </row>
    <row r="36" spans="1:16">
      <c r="A36" s="109"/>
      <c r="B36" s="109"/>
      <c r="C36" s="109"/>
      <c r="D36" s="109"/>
      <c r="E36" s="109"/>
      <c r="F36" s="109"/>
      <c r="G36" s="109"/>
      <c r="H36" s="109"/>
      <c r="I36" s="109"/>
      <c r="J36" s="109"/>
      <c r="K36" s="109"/>
      <c r="L36" s="331"/>
      <c r="M36" s="331"/>
      <c r="N36" s="331"/>
      <c r="O36" s="331"/>
      <c r="P36" s="331"/>
    </row>
    <row r="37" spans="1:16">
      <c r="A37" s="109"/>
      <c r="B37" s="109"/>
      <c r="C37" s="109"/>
      <c r="D37" s="109"/>
      <c r="E37" s="109"/>
      <c r="F37" s="109"/>
      <c r="G37" s="109"/>
      <c r="H37" s="109"/>
      <c r="I37" s="109"/>
      <c r="J37" s="109"/>
      <c r="K37" s="109"/>
      <c r="L37" s="331"/>
      <c r="M37" s="331"/>
      <c r="N37" s="331"/>
      <c r="O37" s="331"/>
      <c r="P37" s="331"/>
    </row>
    <row r="38" spans="1:16">
      <c r="A38" s="331"/>
      <c r="B38" s="331"/>
      <c r="C38" s="331"/>
      <c r="D38" s="331"/>
      <c r="E38" s="331"/>
      <c r="F38" s="331"/>
      <c r="G38" s="331"/>
      <c r="H38" s="331"/>
      <c r="I38" s="331"/>
      <c r="J38" s="331"/>
      <c r="K38" s="331"/>
      <c r="L38" s="331"/>
      <c r="M38" s="331"/>
      <c r="N38" s="331"/>
      <c r="O38" s="331"/>
      <c r="P38" s="331"/>
    </row>
    <row r="39" spans="1:16">
      <c r="A39" s="331"/>
      <c r="B39" s="331"/>
      <c r="C39" s="331"/>
      <c r="D39" s="331"/>
      <c r="E39" s="331"/>
      <c r="F39" s="331"/>
      <c r="G39" s="331"/>
      <c r="H39" s="331"/>
      <c r="I39" s="331"/>
      <c r="J39" s="331"/>
      <c r="K39" s="331"/>
      <c r="L39" s="331"/>
      <c r="M39" s="331"/>
      <c r="N39" s="331"/>
      <c r="O39" s="331"/>
      <c r="P39" s="331"/>
    </row>
    <row r="40" spans="1:16">
      <c r="A40" s="331"/>
      <c r="B40" s="331"/>
      <c r="C40" s="331"/>
      <c r="D40" s="331"/>
      <c r="E40" s="331"/>
      <c r="F40" s="331"/>
      <c r="G40" s="331"/>
      <c r="H40" s="331"/>
      <c r="I40" s="331"/>
      <c r="J40" s="331"/>
      <c r="K40" s="331"/>
      <c r="L40" s="331"/>
      <c r="M40" s="331"/>
      <c r="N40" s="331"/>
      <c r="O40" s="331"/>
      <c r="P40" s="331"/>
    </row>
    <row r="41" spans="1:16">
      <c r="A41" s="368"/>
      <c r="B41" s="368"/>
      <c r="C41" s="368"/>
      <c r="D41" s="368"/>
      <c r="E41" s="368"/>
      <c r="F41" s="368"/>
      <c r="G41" s="368"/>
      <c r="H41" s="368"/>
      <c r="I41" s="368"/>
      <c r="J41" s="368"/>
      <c r="K41" s="368"/>
      <c r="L41" s="368"/>
      <c r="M41" s="368"/>
      <c r="N41" s="368"/>
      <c r="O41" s="368"/>
      <c r="P41" s="368"/>
    </row>
    <row r="42" spans="1:16">
      <c r="A42" s="368"/>
      <c r="B42" s="368"/>
      <c r="C42" s="368"/>
      <c r="D42" s="368"/>
      <c r="E42" s="368"/>
      <c r="F42" s="368"/>
      <c r="G42" s="368"/>
      <c r="H42" s="368"/>
      <c r="I42" s="368"/>
      <c r="J42" s="368"/>
      <c r="K42" s="368"/>
      <c r="L42" s="368"/>
      <c r="M42" s="368"/>
      <c r="N42" s="368"/>
      <c r="O42" s="368"/>
      <c r="P42" s="368"/>
    </row>
    <row r="43" spans="1:16">
      <c r="A43" s="368"/>
      <c r="B43" s="368"/>
      <c r="C43" s="368"/>
      <c r="D43" s="368"/>
      <c r="E43" s="368"/>
      <c r="F43" s="368"/>
      <c r="G43" s="368"/>
      <c r="H43" s="368"/>
      <c r="I43" s="368"/>
      <c r="J43" s="368"/>
      <c r="K43" s="368"/>
      <c r="L43" s="368"/>
      <c r="M43" s="368"/>
      <c r="N43" s="368"/>
      <c r="O43" s="368"/>
      <c r="P43" s="368"/>
    </row>
    <row r="44" spans="1:16">
      <c r="A44" s="368"/>
      <c r="B44" s="368"/>
      <c r="C44" s="368"/>
      <c r="D44" s="368"/>
      <c r="E44" s="368"/>
      <c r="F44" s="368"/>
      <c r="G44" s="368"/>
      <c r="H44" s="368"/>
      <c r="I44" s="368"/>
      <c r="J44" s="368"/>
      <c r="K44" s="368"/>
      <c r="L44" s="368"/>
      <c r="M44" s="368"/>
      <c r="N44" s="368"/>
      <c r="O44" s="368"/>
      <c r="P44" s="368"/>
    </row>
    <row r="45" spans="1:16">
      <c r="A45" s="368"/>
      <c r="B45" s="368"/>
      <c r="C45" s="368"/>
      <c r="D45" s="368"/>
      <c r="E45" s="368"/>
      <c r="F45" s="368"/>
      <c r="G45" s="368"/>
      <c r="H45" s="368"/>
      <c r="I45" s="368"/>
      <c r="J45" s="368"/>
      <c r="K45" s="368"/>
      <c r="L45" s="368"/>
      <c r="M45" s="368"/>
      <c r="N45" s="368"/>
      <c r="O45" s="368"/>
      <c r="P45" s="368"/>
    </row>
    <row r="46" spans="1:16">
      <c r="A46" s="368"/>
      <c r="B46" s="368"/>
      <c r="C46" s="368"/>
      <c r="D46" s="368"/>
      <c r="E46" s="368"/>
      <c r="F46" s="368"/>
      <c r="G46" s="368"/>
      <c r="H46" s="368"/>
      <c r="I46" s="368"/>
      <c r="J46" s="368"/>
      <c r="K46" s="368"/>
      <c r="L46" s="368"/>
      <c r="M46" s="368"/>
      <c r="N46" s="368"/>
      <c r="O46" s="368"/>
      <c r="P46" s="368"/>
    </row>
    <row r="47" spans="1:16">
      <c r="A47" s="368"/>
      <c r="B47" s="368"/>
      <c r="C47" s="368"/>
      <c r="D47" s="368"/>
      <c r="E47" s="368"/>
      <c r="F47" s="368"/>
      <c r="G47" s="368"/>
      <c r="H47" s="368"/>
      <c r="I47" s="368"/>
      <c r="J47" s="368"/>
      <c r="K47" s="368"/>
      <c r="L47" s="368"/>
      <c r="M47" s="368"/>
      <c r="N47" s="368"/>
      <c r="O47" s="368"/>
      <c r="P47" s="368"/>
    </row>
    <row r="48" spans="1:16">
      <c r="A48" s="368"/>
      <c r="B48" s="368"/>
      <c r="C48" s="368"/>
      <c r="D48" s="368"/>
      <c r="E48" s="368"/>
      <c r="F48" s="368"/>
      <c r="G48" s="368"/>
      <c r="H48" s="368"/>
      <c r="I48" s="368"/>
      <c r="J48" s="368"/>
      <c r="K48" s="368"/>
      <c r="L48" s="368"/>
      <c r="M48" s="368"/>
      <c r="N48" s="368"/>
      <c r="O48" s="368"/>
      <c r="P48" s="368"/>
    </row>
    <row r="49" spans="1:16">
      <c r="A49" s="368"/>
      <c r="B49" s="368"/>
      <c r="C49" s="368"/>
      <c r="D49" s="368"/>
      <c r="E49" s="368"/>
      <c r="F49" s="368"/>
      <c r="G49" s="368"/>
      <c r="H49" s="368"/>
      <c r="I49" s="368"/>
      <c r="J49" s="368"/>
      <c r="K49" s="368"/>
      <c r="L49" s="368"/>
      <c r="M49" s="368"/>
      <c r="N49" s="368"/>
      <c r="O49" s="368"/>
      <c r="P49" s="368"/>
    </row>
    <row r="50" spans="1:16">
      <c r="A50" s="368"/>
      <c r="B50" s="368"/>
      <c r="C50" s="368"/>
      <c r="D50" s="368"/>
      <c r="E50" s="368"/>
      <c r="F50" s="368"/>
      <c r="G50" s="368"/>
      <c r="H50" s="368"/>
      <c r="I50" s="368"/>
      <c r="J50" s="368"/>
      <c r="K50" s="368"/>
      <c r="L50" s="368"/>
      <c r="M50" s="368"/>
      <c r="N50" s="368"/>
      <c r="O50" s="368"/>
      <c r="P50" s="368"/>
    </row>
    <row r="51" spans="1:16">
      <c r="A51" s="368"/>
      <c r="B51" s="368"/>
      <c r="C51" s="368"/>
      <c r="D51" s="368"/>
      <c r="E51" s="368"/>
      <c r="F51" s="368"/>
      <c r="G51" s="368"/>
      <c r="H51" s="368"/>
      <c r="I51" s="368"/>
      <c r="J51" s="368"/>
      <c r="K51" s="368"/>
      <c r="L51" s="368"/>
      <c r="M51" s="368"/>
      <c r="N51" s="368"/>
      <c r="O51" s="368"/>
      <c r="P51" s="368"/>
    </row>
    <row r="52" spans="1:16">
      <c r="A52" s="368"/>
      <c r="B52" s="368"/>
      <c r="C52" s="368"/>
      <c r="D52" s="368"/>
      <c r="E52" s="368"/>
      <c r="F52" s="368"/>
      <c r="G52" s="368"/>
      <c r="H52" s="368"/>
      <c r="I52" s="368"/>
      <c r="J52" s="368"/>
      <c r="K52" s="368"/>
      <c r="L52" s="368"/>
      <c r="M52" s="368"/>
      <c r="N52" s="368"/>
      <c r="O52" s="368"/>
      <c r="P52" s="368"/>
    </row>
    <row r="53" spans="1:16">
      <c r="A53" s="368"/>
      <c r="B53" s="368"/>
      <c r="C53" s="368"/>
      <c r="D53" s="368"/>
      <c r="E53" s="368"/>
      <c r="F53" s="368"/>
      <c r="G53" s="368"/>
      <c r="H53" s="368"/>
      <c r="I53" s="368"/>
      <c r="J53" s="368"/>
      <c r="K53" s="368"/>
      <c r="L53" s="368"/>
      <c r="M53" s="368"/>
      <c r="N53" s="368"/>
      <c r="O53" s="368"/>
      <c r="P53" s="368"/>
    </row>
    <row r="54" spans="1:16">
      <c r="A54" s="368"/>
      <c r="B54" s="368"/>
      <c r="C54" s="368"/>
      <c r="D54" s="368"/>
      <c r="E54" s="368"/>
      <c r="F54" s="368"/>
      <c r="G54" s="368"/>
      <c r="H54" s="368"/>
      <c r="I54" s="368"/>
      <c r="J54" s="368"/>
      <c r="K54" s="368"/>
      <c r="L54" s="368"/>
      <c r="M54" s="368"/>
      <c r="N54" s="368"/>
      <c r="O54" s="368"/>
      <c r="P54" s="368"/>
    </row>
    <row r="55" spans="1:16">
      <c r="A55" s="368"/>
      <c r="B55" s="368"/>
      <c r="C55" s="368"/>
      <c r="D55" s="368"/>
      <c r="E55" s="368"/>
      <c r="F55" s="368"/>
      <c r="G55" s="368"/>
      <c r="H55" s="368"/>
      <c r="I55" s="368"/>
      <c r="J55" s="368"/>
      <c r="K55" s="368"/>
      <c r="L55" s="368"/>
      <c r="M55" s="368"/>
      <c r="N55" s="368"/>
      <c r="O55" s="368"/>
      <c r="P55" s="368"/>
    </row>
    <row r="56" spans="1:16">
      <c r="A56" s="368"/>
      <c r="B56" s="368"/>
      <c r="C56" s="368"/>
      <c r="D56" s="368"/>
      <c r="E56" s="368"/>
      <c r="F56" s="368"/>
      <c r="G56" s="368"/>
      <c r="H56" s="368"/>
      <c r="I56" s="368"/>
      <c r="J56" s="368"/>
      <c r="K56" s="368"/>
      <c r="L56" s="368"/>
      <c r="M56" s="368"/>
      <c r="N56" s="368"/>
      <c r="O56" s="368"/>
      <c r="P56" s="368"/>
    </row>
    <row r="57" spans="1:16">
      <c r="A57" s="368"/>
      <c r="B57" s="368"/>
      <c r="C57" s="368"/>
      <c r="D57" s="368"/>
      <c r="E57" s="368"/>
      <c r="F57" s="368"/>
      <c r="G57" s="368"/>
      <c r="H57" s="368"/>
      <c r="I57" s="368"/>
      <c r="J57" s="368"/>
      <c r="K57" s="368"/>
      <c r="L57" s="368"/>
      <c r="M57" s="368"/>
      <c r="N57" s="368"/>
      <c r="O57" s="368"/>
      <c r="P57" s="368"/>
    </row>
    <row r="58" spans="1:16">
      <c r="A58" s="368"/>
      <c r="B58" s="368"/>
      <c r="C58" s="368"/>
      <c r="D58" s="368"/>
      <c r="E58" s="368"/>
      <c r="F58" s="368"/>
      <c r="G58" s="368"/>
      <c r="H58" s="368"/>
      <c r="I58" s="368"/>
      <c r="J58" s="368"/>
      <c r="K58" s="368"/>
      <c r="L58" s="368"/>
      <c r="M58" s="368"/>
      <c r="N58" s="368"/>
      <c r="O58" s="368"/>
      <c r="P58" s="368"/>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4" sqref="H24:L24"/>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179</v>
      </c>
      <c r="B1" s="50"/>
      <c r="C1" s="50"/>
      <c r="D1" s="51"/>
      <c r="E1" s="51"/>
      <c r="F1" s="52"/>
      <c r="G1" s="53"/>
      <c r="H1" s="407"/>
      <c r="I1" s="408" t="s">
        <v>37</v>
      </c>
      <c r="J1" s="409"/>
      <c r="K1" s="410"/>
      <c r="L1" s="411"/>
      <c r="M1" s="412"/>
    </row>
    <row r="2" spans="1:16" ht="17.399999999999999">
      <c r="A2" s="56"/>
      <c r="B2" s="187"/>
      <c r="C2" s="187"/>
      <c r="D2" s="187"/>
      <c r="E2" s="187"/>
      <c r="F2" s="187"/>
      <c r="G2" s="57"/>
      <c r="H2" s="413"/>
      <c r="I2" s="727" t="s">
        <v>413</v>
      </c>
      <c r="J2" s="727"/>
      <c r="K2" s="727"/>
      <c r="L2" s="727"/>
      <c r="M2" s="727"/>
      <c r="N2" s="161"/>
      <c r="P2" s="123"/>
    </row>
    <row r="3" spans="1:16" ht="17.399999999999999">
      <c r="A3" s="188" t="s">
        <v>28</v>
      </c>
      <c r="B3" s="189"/>
      <c r="D3" s="190"/>
      <c r="E3" s="190"/>
      <c r="F3" s="190"/>
      <c r="G3" s="58"/>
      <c r="H3" s="109"/>
      <c r="I3" s="416"/>
      <c r="J3" s="417"/>
      <c r="K3" s="418"/>
      <c r="L3" s="410"/>
      <c r="M3" s="419"/>
    </row>
    <row r="4" spans="1:16" ht="17.399999999999999">
      <c r="A4" s="60"/>
      <c r="B4" s="189"/>
      <c r="C4" s="89"/>
      <c r="D4" s="190"/>
      <c r="E4" s="190"/>
      <c r="F4" s="191"/>
      <c r="G4" s="61"/>
      <c r="H4" s="420"/>
      <c r="I4" s="420"/>
      <c r="J4" s="409"/>
      <c r="K4" s="418"/>
      <c r="L4" s="410"/>
      <c r="M4" s="419"/>
      <c r="N4" s="251"/>
    </row>
    <row r="5" spans="1:16">
      <c r="A5" s="192"/>
      <c r="D5" s="190"/>
      <c r="E5" s="62"/>
      <c r="F5" s="193"/>
      <c r="G5" s="63"/>
      <c r="H5"/>
      <c r="I5" s="421"/>
      <c r="J5" s="409"/>
      <c r="K5" s="418"/>
      <c r="L5" s="418"/>
      <c r="M5" s="419"/>
    </row>
    <row r="6" spans="1:16" ht="17.399999999999999">
      <c r="A6" s="192"/>
      <c r="D6" s="190"/>
      <c r="E6" s="193"/>
      <c r="F6" s="193"/>
      <c r="G6" s="63"/>
      <c r="H6" s="413"/>
      <c r="I6" s="422"/>
      <c r="J6" s="409"/>
      <c r="K6" s="418"/>
      <c r="L6" s="418"/>
      <c r="M6" s="419"/>
    </row>
    <row r="7" spans="1:16">
      <c r="A7" s="192"/>
      <c r="D7" s="190"/>
      <c r="E7" s="193"/>
      <c r="F7" s="193"/>
      <c r="G7" s="63"/>
      <c r="H7" s="423"/>
      <c r="I7" s="421"/>
      <c r="J7" s="409"/>
      <c r="K7" s="418"/>
      <c r="L7" s="418"/>
      <c r="M7" s="419"/>
    </row>
    <row r="8" spans="1:16">
      <c r="A8" s="192"/>
      <c r="D8" s="190"/>
      <c r="E8" s="193"/>
      <c r="F8" s="193"/>
      <c r="G8" s="63"/>
      <c r="H8" s="414"/>
      <c r="I8" s="424"/>
      <c r="J8" s="424"/>
      <c r="K8" s="424"/>
      <c r="L8" s="418"/>
      <c r="M8" s="425"/>
    </row>
    <row r="9" spans="1:16">
      <c r="A9" s="192"/>
      <c r="D9" s="190"/>
      <c r="E9" s="193"/>
      <c r="F9" s="193"/>
      <c r="G9" s="63"/>
      <c r="H9" s="424"/>
      <c r="I9" s="424"/>
      <c r="J9" s="424"/>
      <c r="K9" s="424"/>
      <c r="L9" s="418"/>
      <c r="M9" s="425"/>
      <c r="N9" s="65"/>
    </row>
    <row r="10" spans="1:16">
      <c r="A10" s="192"/>
      <c r="D10" s="190"/>
      <c r="E10" s="193"/>
      <c r="F10" s="193"/>
      <c r="G10" s="63"/>
      <c r="H10" s="424"/>
      <c r="I10" s="424"/>
      <c r="J10" s="424"/>
      <c r="K10" s="424"/>
      <c r="L10" s="418"/>
      <c r="M10" s="425"/>
      <c r="N10" s="65" t="s">
        <v>38</v>
      </c>
    </row>
    <row r="11" spans="1:16">
      <c r="A11" s="192"/>
      <c r="D11" s="190"/>
      <c r="E11" s="193"/>
      <c r="F11" s="193"/>
      <c r="G11" s="63"/>
      <c r="H11" s="424"/>
      <c r="I11" s="424"/>
      <c r="J11" s="424"/>
      <c r="K11" s="424"/>
      <c r="L11" s="418"/>
      <c r="M11" s="425"/>
    </row>
    <row r="12" spans="1:16">
      <c r="A12" s="192"/>
      <c r="D12" s="190"/>
      <c r="E12" s="193"/>
      <c r="F12" s="193"/>
      <c r="G12" s="63"/>
      <c r="H12" s="424"/>
      <c r="I12" s="424"/>
      <c r="J12" s="424"/>
      <c r="K12" s="424"/>
      <c r="L12" s="418"/>
      <c r="M12" s="425"/>
      <c r="N12" s="65" t="s">
        <v>39</v>
      </c>
      <c r="O12" s="288"/>
    </row>
    <row r="13" spans="1:16">
      <c r="A13" s="192"/>
      <c r="D13" s="190"/>
      <c r="E13" s="193"/>
      <c r="F13" s="193"/>
      <c r="G13" s="63"/>
      <c r="H13" s="424"/>
      <c r="I13" s="424"/>
      <c r="J13" s="424"/>
      <c r="K13" s="424"/>
      <c r="L13" s="418"/>
      <c r="M13" s="425"/>
    </row>
    <row r="14" spans="1:16">
      <c r="A14" s="192"/>
      <c r="D14" s="190"/>
      <c r="E14" s="193"/>
      <c r="F14" s="193"/>
      <c r="G14" s="63"/>
      <c r="H14" s="424"/>
      <c r="I14" s="424"/>
      <c r="J14" s="424"/>
      <c r="K14" s="424"/>
      <c r="L14" s="418"/>
      <c r="M14" s="425"/>
      <c r="N14" s="330" t="s">
        <v>40</v>
      </c>
    </row>
    <row r="15" spans="1:16">
      <c r="A15" s="192"/>
      <c r="D15" s="190"/>
      <c r="E15" s="190" t="s">
        <v>21</v>
      </c>
      <c r="F15" s="191"/>
      <c r="G15" s="58"/>
      <c r="H15" s="423"/>
      <c r="I15" s="421"/>
      <c r="J15" s="414"/>
      <c r="K15" s="418"/>
      <c r="L15" s="418"/>
      <c r="M15" s="425"/>
    </row>
    <row r="16" spans="1:16">
      <c r="A16" s="192"/>
      <c r="D16" s="190"/>
      <c r="E16" s="190"/>
      <c r="F16" s="191"/>
      <c r="G16" s="58"/>
      <c r="H16" s="409"/>
      <c r="I16" s="421"/>
      <c r="J16" s="409"/>
      <c r="K16" s="418"/>
      <c r="L16" s="418"/>
      <c r="M16" s="425"/>
      <c r="N16" s="252" t="s">
        <v>176</v>
      </c>
    </row>
    <row r="17" spans="1:19" ht="20.25" customHeight="1" thickBot="1">
      <c r="A17" s="502" t="s">
        <v>414</v>
      </c>
      <c r="B17" s="503"/>
      <c r="C17" s="503"/>
      <c r="D17" s="195"/>
      <c r="E17" s="196"/>
      <c r="F17" s="503" t="s">
        <v>415</v>
      </c>
      <c r="G17" s="504"/>
      <c r="H17" s="423"/>
      <c r="I17" s="421"/>
      <c r="J17" s="414"/>
      <c r="K17" s="418"/>
      <c r="L17" s="415"/>
      <c r="M17" s="419"/>
      <c r="N17" s="194" t="s">
        <v>129</v>
      </c>
    </row>
    <row r="18" spans="1:19" ht="39" customHeight="1" thickTop="1">
      <c r="A18" s="505" t="s">
        <v>41</v>
      </c>
      <c r="B18" s="506"/>
      <c r="C18" s="507"/>
      <c r="D18" s="197" t="s">
        <v>42</v>
      </c>
      <c r="E18" s="198"/>
      <c r="F18" s="508" t="s">
        <v>43</v>
      </c>
      <c r="G18" s="509"/>
      <c r="H18" s="409"/>
      <c r="I18" s="421"/>
      <c r="J18" s="409"/>
      <c r="K18" s="418"/>
      <c r="L18" s="418"/>
      <c r="M18" s="419"/>
      <c r="Q18" s="54" t="s">
        <v>28</v>
      </c>
      <c r="S18" s="54" t="s">
        <v>21</v>
      </c>
    </row>
    <row r="19" spans="1:19" ht="30" customHeight="1">
      <c r="A19" s="510" t="s">
        <v>228</v>
      </c>
      <c r="B19" s="510"/>
      <c r="C19" s="510"/>
      <c r="D19" s="510"/>
      <c r="E19" s="510"/>
      <c r="F19" s="510"/>
      <c r="G19" s="510"/>
      <c r="H19" s="426"/>
      <c r="I19" s="427" t="s">
        <v>44</v>
      </c>
      <c r="J19" s="427"/>
      <c r="K19" s="427"/>
      <c r="L19" s="415"/>
      <c r="M19" s="419"/>
    </row>
    <row r="20" spans="1:19" ht="17.399999999999999">
      <c r="E20" s="199" t="s">
        <v>45</v>
      </c>
      <c r="F20" s="200" t="s">
        <v>46</v>
      </c>
      <c r="H20" s="291" t="s">
        <v>152</v>
      </c>
      <c r="I20" s="421"/>
      <c r="J20" s="409" t="s">
        <v>21</v>
      </c>
      <c r="K20" s="428" t="s">
        <v>21</v>
      </c>
      <c r="L20" s="418"/>
      <c r="M20" s="419"/>
    </row>
    <row r="21" spans="1:19" ht="16.8" thickBot="1">
      <c r="A21" s="201"/>
      <c r="B21" s="511">
        <v>45074</v>
      </c>
      <c r="C21" s="512"/>
      <c r="D21" s="202" t="s">
        <v>47</v>
      </c>
      <c r="E21" s="513" t="s">
        <v>48</v>
      </c>
      <c r="F21" s="514"/>
      <c r="G21" s="59" t="s">
        <v>49</v>
      </c>
      <c r="H21" s="521" t="s">
        <v>227</v>
      </c>
      <c r="I21" s="522"/>
      <c r="J21" s="522"/>
      <c r="K21" s="522"/>
      <c r="L21" s="522"/>
      <c r="M21" s="429" t="s">
        <v>152</v>
      </c>
      <c r="N21" s="432"/>
    </row>
    <row r="22" spans="1:19" ht="36" customHeight="1" thickTop="1" thickBot="1">
      <c r="A22" s="203" t="s">
        <v>50</v>
      </c>
      <c r="B22" s="523" t="s">
        <v>51</v>
      </c>
      <c r="C22" s="524"/>
      <c r="D22" s="525"/>
      <c r="E22" s="67" t="s">
        <v>209</v>
      </c>
      <c r="F22" s="67" t="s">
        <v>226</v>
      </c>
      <c r="G22" s="204" t="s">
        <v>52</v>
      </c>
      <c r="H22" s="526" t="s">
        <v>416</v>
      </c>
      <c r="I22" s="527"/>
      <c r="J22" s="527"/>
      <c r="K22" s="527"/>
      <c r="L22" s="528"/>
      <c r="M22" s="430" t="s">
        <v>53</v>
      </c>
      <c r="N22" s="433" t="s">
        <v>54</v>
      </c>
      <c r="R22" s="54" t="s">
        <v>28</v>
      </c>
    </row>
    <row r="23" spans="1:19" ht="79.2" customHeight="1" thickBot="1">
      <c r="A23" s="374" t="s">
        <v>55</v>
      </c>
      <c r="B23" s="515" t="str">
        <f t="shared" ref="B23" si="0">IF(G23&gt;5,"☆☆☆☆",IF(AND(G23&gt;=2.39,G23&lt;5),"☆☆☆",IF(AND(G23&gt;=1.39,G23&lt;2.4),"☆☆",IF(AND(G23&gt;0,G23&lt;1.4),"☆",IF(AND(G23&gt;=-1.39,G23&lt;0),"★",IF(AND(G23&gt;=-2.39,G23&lt;-1.4),"★★",IF(AND(G23&gt;=-3.39,G23&lt;-2.4),"★★★")))))))</f>
        <v>☆</v>
      </c>
      <c r="C23" s="516"/>
      <c r="D23" s="517"/>
      <c r="E23" s="376">
        <v>2.66</v>
      </c>
      <c r="F23" s="125">
        <v>3.06</v>
      </c>
      <c r="G23" s="375">
        <f>F23-E23</f>
        <v>0.39999999999999991</v>
      </c>
      <c r="H23" s="529" t="s">
        <v>299</v>
      </c>
      <c r="I23" s="529"/>
      <c r="J23" s="529"/>
      <c r="K23" s="529"/>
      <c r="L23" s="530"/>
      <c r="M23" s="484" t="s">
        <v>300</v>
      </c>
      <c r="N23" s="485">
        <v>45071</v>
      </c>
      <c r="O23" s="264" t="s">
        <v>165</v>
      </c>
    </row>
    <row r="24" spans="1:19" ht="66" customHeight="1" thickBot="1">
      <c r="A24" s="205" t="s">
        <v>56</v>
      </c>
      <c r="B24" s="515" t="str">
        <f t="shared" ref="B24" si="1">IF(G24&gt;5,"☆☆☆☆",IF(AND(G24&gt;=2.39,G24&lt;5),"☆☆☆",IF(AND(G24&gt;=1.39,G24&lt;2.4),"☆☆",IF(AND(G24&gt;0,G24&lt;1.4),"☆",IF(AND(G24&gt;=-1.39,G24&lt;0),"★",IF(AND(G24&gt;=-2.39,G24&lt;-1.4),"★★",IF(AND(G24&gt;=-3.39,G24&lt;-2.4),"★★★")))))))</f>
        <v>★</v>
      </c>
      <c r="C24" s="516"/>
      <c r="D24" s="517"/>
      <c r="E24" s="376">
        <v>2.92</v>
      </c>
      <c r="F24" s="376">
        <v>2.82</v>
      </c>
      <c r="G24" s="295">
        <f t="shared" ref="G24:G70" si="2">F24-E24</f>
        <v>-0.10000000000000009</v>
      </c>
      <c r="H24" s="531"/>
      <c r="I24" s="532"/>
      <c r="J24" s="532"/>
      <c r="K24" s="532"/>
      <c r="L24" s="533"/>
      <c r="M24" s="154"/>
      <c r="N24" s="155"/>
      <c r="O24" s="264" t="s">
        <v>56</v>
      </c>
      <c r="Q24" s="54" t="s">
        <v>28</v>
      </c>
    </row>
    <row r="25" spans="1:19" ht="81" customHeight="1" thickBot="1">
      <c r="A25" s="270" t="s">
        <v>57</v>
      </c>
      <c r="B25" s="515" t="str">
        <f t="shared" ref="B25:B26" si="3">IF(G25&gt;5,"☆☆☆☆",IF(AND(G25&gt;=2.39,G25&lt;5),"☆☆☆",IF(AND(G25&gt;=1.39,G25&lt;2.4),"☆☆",IF(AND(G25&gt;0,G25&lt;1.4),"☆",IF(AND(G25&gt;=-1.39,G25&lt;0),"★",IF(AND(G25&gt;=-2.39,G25&lt;-1.4),"★★",IF(AND(G25&gt;=-3.39,G25&lt;-2.4),"★★★")))))))</f>
        <v>☆</v>
      </c>
      <c r="C25" s="516"/>
      <c r="D25" s="517"/>
      <c r="E25" s="125">
        <v>3.68</v>
      </c>
      <c r="F25" s="125">
        <v>4.7</v>
      </c>
      <c r="G25" s="295">
        <f t="shared" si="2"/>
        <v>1.02</v>
      </c>
      <c r="H25" s="518"/>
      <c r="I25" s="519"/>
      <c r="J25" s="519"/>
      <c r="K25" s="519"/>
      <c r="L25" s="520"/>
      <c r="M25" s="459"/>
      <c r="N25" s="155"/>
      <c r="O25" s="264" t="s">
        <v>57</v>
      </c>
    </row>
    <row r="26" spans="1:19" ht="83.25" customHeight="1" thickBot="1">
      <c r="A26" s="270" t="s">
        <v>58</v>
      </c>
      <c r="B26" s="515" t="str">
        <f t="shared" si="3"/>
        <v>☆</v>
      </c>
      <c r="C26" s="516"/>
      <c r="D26" s="517"/>
      <c r="E26" s="125">
        <v>4.6100000000000003</v>
      </c>
      <c r="F26" s="125">
        <v>4.9800000000000004</v>
      </c>
      <c r="G26" s="295">
        <f t="shared" si="2"/>
        <v>0.37000000000000011</v>
      </c>
      <c r="H26" s="518"/>
      <c r="I26" s="519"/>
      <c r="J26" s="519"/>
      <c r="K26" s="519"/>
      <c r="L26" s="520"/>
      <c r="M26" s="154"/>
      <c r="N26" s="155"/>
      <c r="O26" s="264" t="s">
        <v>58</v>
      </c>
    </row>
    <row r="27" spans="1:19" ht="78.599999999999994" customHeight="1" thickBot="1">
      <c r="A27" s="270" t="s">
        <v>59</v>
      </c>
      <c r="B27" s="515" t="str">
        <f t="shared" ref="B27:B70" si="4">IF(G27&gt;5,"☆☆☆☆",IF(AND(G27&gt;=2.39,G27&lt;5),"☆☆☆",IF(AND(G27&gt;=1.39,G27&lt;2.4),"☆☆",IF(AND(G27&gt;0,G27&lt;1.4),"☆",IF(AND(G27&gt;=-1.39,G27&lt;0),"★",IF(AND(G27&gt;=-2.39,G27&lt;-1.4),"★★",IF(AND(G27&gt;=-3.39,G27&lt;-2.4),"★★★")))))))</f>
        <v>☆</v>
      </c>
      <c r="C27" s="516"/>
      <c r="D27" s="517"/>
      <c r="E27" s="376">
        <v>2.5299999999999998</v>
      </c>
      <c r="F27" s="376">
        <v>2.71</v>
      </c>
      <c r="G27" s="295">
        <f t="shared" si="2"/>
        <v>0.18000000000000016</v>
      </c>
      <c r="H27" s="518"/>
      <c r="I27" s="519"/>
      <c r="J27" s="519"/>
      <c r="K27" s="519"/>
      <c r="L27" s="520"/>
      <c r="M27" s="154"/>
      <c r="N27" s="155"/>
      <c r="O27" s="264" t="s">
        <v>59</v>
      </c>
    </row>
    <row r="28" spans="1:19" ht="87" customHeight="1" thickBot="1">
      <c r="A28" s="270" t="s">
        <v>60</v>
      </c>
      <c r="B28" s="515" t="str">
        <f t="shared" si="4"/>
        <v>☆☆☆</v>
      </c>
      <c r="C28" s="516"/>
      <c r="D28" s="517"/>
      <c r="E28" s="125">
        <v>3.61</v>
      </c>
      <c r="F28" s="315">
        <v>6</v>
      </c>
      <c r="G28" s="295">
        <f t="shared" si="2"/>
        <v>2.39</v>
      </c>
      <c r="H28" s="518"/>
      <c r="I28" s="519"/>
      <c r="J28" s="519"/>
      <c r="K28" s="519"/>
      <c r="L28" s="520"/>
      <c r="M28" s="154"/>
      <c r="N28" s="155"/>
      <c r="O28" s="264" t="s">
        <v>60</v>
      </c>
    </row>
    <row r="29" spans="1:19" ht="71.25" customHeight="1" thickBot="1">
      <c r="A29" s="270" t="s">
        <v>61</v>
      </c>
      <c r="B29" s="515" t="str">
        <f t="shared" si="4"/>
        <v>☆</v>
      </c>
      <c r="C29" s="516"/>
      <c r="D29" s="517"/>
      <c r="E29" s="376">
        <v>2.31</v>
      </c>
      <c r="F29" s="125">
        <v>3.1</v>
      </c>
      <c r="G29" s="295">
        <f t="shared" si="2"/>
        <v>0.79</v>
      </c>
      <c r="H29" s="518"/>
      <c r="I29" s="519"/>
      <c r="J29" s="519"/>
      <c r="K29" s="519"/>
      <c r="L29" s="520"/>
      <c r="M29" s="154"/>
      <c r="N29" s="155"/>
      <c r="O29" s="264" t="s">
        <v>61</v>
      </c>
    </row>
    <row r="30" spans="1:19" ht="73.5" customHeight="1" thickBot="1">
      <c r="A30" s="270" t="s">
        <v>62</v>
      </c>
      <c r="B30" s="515" t="str">
        <f t="shared" si="4"/>
        <v>☆</v>
      </c>
      <c r="C30" s="516"/>
      <c r="D30" s="517"/>
      <c r="E30" s="125">
        <v>3.55</v>
      </c>
      <c r="F30" s="125">
        <v>4.88</v>
      </c>
      <c r="G30" s="295">
        <f t="shared" si="2"/>
        <v>1.33</v>
      </c>
      <c r="H30" s="518" t="s">
        <v>211</v>
      </c>
      <c r="I30" s="519"/>
      <c r="J30" s="519"/>
      <c r="K30" s="519"/>
      <c r="L30" s="520"/>
      <c r="M30" s="154" t="s">
        <v>212</v>
      </c>
      <c r="N30" s="155">
        <v>45064</v>
      </c>
      <c r="O30" s="264" t="s">
        <v>62</v>
      </c>
    </row>
    <row r="31" spans="1:19" ht="75.75" customHeight="1" thickBot="1">
      <c r="A31" s="270" t="s">
        <v>63</v>
      </c>
      <c r="B31" s="515" t="str">
        <f t="shared" si="4"/>
        <v>☆</v>
      </c>
      <c r="C31" s="516"/>
      <c r="D31" s="517"/>
      <c r="E31" s="376">
        <v>1.46</v>
      </c>
      <c r="F31" s="376">
        <v>2.38</v>
      </c>
      <c r="G31" s="295">
        <f t="shared" si="2"/>
        <v>0.91999999999999993</v>
      </c>
      <c r="H31" s="518"/>
      <c r="I31" s="519"/>
      <c r="J31" s="519"/>
      <c r="K31" s="519"/>
      <c r="L31" s="520"/>
      <c r="M31" s="154"/>
      <c r="N31" s="155"/>
      <c r="O31" s="264" t="s">
        <v>63</v>
      </c>
    </row>
    <row r="32" spans="1:19" ht="90" customHeight="1" thickBot="1">
      <c r="A32" s="271" t="s">
        <v>64</v>
      </c>
      <c r="B32" s="515" t="str">
        <f t="shared" si="4"/>
        <v>☆</v>
      </c>
      <c r="C32" s="516"/>
      <c r="D32" s="517"/>
      <c r="E32" s="125">
        <v>3.63</v>
      </c>
      <c r="F32" s="125">
        <v>4.6100000000000003</v>
      </c>
      <c r="G32" s="295">
        <f t="shared" si="2"/>
        <v>0.98000000000000043</v>
      </c>
      <c r="H32" s="518"/>
      <c r="I32" s="519"/>
      <c r="J32" s="519"/>
      <c r="K32" s="519"/>
      <c r="L32" s="520"/>
      <c r="M32" s="154"/>
      <c r="N32" s="155"/>
      <c r="O32" s="264" t="s">
        <v>64</v>
      </c>
    </row>
    <row r="33" spans="1:16" ht="94.95" customHeight="1" thickBot="1">
      <c r="A33" s="272" t="s">
        <v>65</v>
      </c>
      <c r="B33" s="515" t="str">
        <f t="shared" si="4"/>
        <v>☆☆☆</v>
      </c>
      <c r="C33" s="516"/>
      <c r="D33" s="517"/>
      <c r="E33" s="315">
        <v>6.93</v>
      </c>
      <c r="F33" s="315">
        <v>9.4499999999999993</v>
      </c>
      <c r="G33" s="295">
        <f t="shared" si="2"/>
        <v>2.5199999999999996</v>
      </c>
      <c r="H33" s="518"/>
      <c r="I33" s="519"/>
      <c r="J33" s="519"/>
      <c r="K33" s="519"/>
      <c r="L33" s="520"/>
      <c r="M33" s="154"/>
      <c r="N33" s="155"/>
      <c r="O33" s="264" t="s">
        <v>65</v>
      </c>
    </row>
    <row r="34" spans="1:16" ht="81" customHeight="1" thickBot="1">
      <c r="A34" s="205" t="s">
        <v>66</v>
      </c>
      <c r="B34" s="515" t="str">
        <f t="shared" si="4"/>
        <v>☆☆</v>
      </c>
      <c r="C34" s="516"/>
      <c r="D34" s="517"/>
      <c r="E34" s="125">
        <v>5.63</v>
      </c>
      <c r="F34" s="315">
        <v>7.39</v>
      </c>
      <c r="G34" s="295">
        <f t="shared" si="2"/>
        <v>1.7599999999999998</v>
      </c>
      <c r="H34" s="534" t="s">
        <v>215</v>
      </c>
      <c r="I34" s="535"/>
      <c r="J34" s="535"/>
      <c r="K34" s="535"/>
      <c r="L34" s="536"/>
      <c r="M34" s="476" t="s">
        <v>216</v>
      </c>
      <c r="N34" s="477">
        <v>45062</v>
      </c>
      <c r="O34" s="264" t="s">
        <v>66</v>
      </c>
    </row>
    <row r="35" spans="1:16" ht="94.5" customHeight="1" thickBot="1">
      <c r="A35" s="271" t="s">
        <v>67</v>
      </c>
      <c r="B35" s="515" t="str">
        <f t="shared" si="4"/>
        <v>☆☆</v>
      </c>
      <c r="C35" s="516"/>
      <c r="D35" s="517"/>
      <c r="E35" s="125">
        <v>5.87</v>
      </c>
      <c r="F35" s="315">
        <v>7.42</v>
      </c>
      <c r="G35" s="295">
        <f t="shared" si="2"/>
        <v>1.5499999999999998</v>
      </c>
      <c r="H35" s="534" t="s">
        <v>217</v>
      </c>
      <c r="I35" s="535"/>
      <c r="J35" s="535"/>
      <c r="K35" s="535"/>
      <c r="L35" s="536"/>
      <c r="M35" s="478" t="s">
        <v>218</v>
      </c>
      <c r="N35" s="479">
        <v>45063</v>
      </c>
      <c r="O35" s="264" t="s">
        <v>67</v>
      </c>
    </row>
    <row r="36" spans="1:16" ht="92.4" customHeight="1" thickBot="1">
      <c r="A36" s="273" t="s">
        <v>68</v>
      </c>
      <c r="B36" s="515" t="str">
        <f t="shared" si="4"/>
        <v>☆☆</v>
      </c>
      <c r="C36" s="516"/>
      <c r="D36" s="517"/>
      <c r="E36" s="125">
        <v>4.38</v>
      </c>
      <c r="F36" s="315">
        <v>6.28</v>
      </c>
      <c r="G36" s="295">
        <f t="shared" si="2"/>
        <v>1.9000000000000004</v>
      </c>
      <c r="H36" s="518"/>
      <c r="I36" s="519"/>
      <c r="J36" s="519"/>
      <c r="K36" s="519"/>
      <c r="L36" s="520"/>
      <c r="M36" s="325"/>
      <c r="N36" s="326"/>
      <c r="O36" s="264" t="s">
        <v>68</v>
      </c>
    </row>
    <row r="37" spans="1:16" ht="87.75" customHeight="1" thickBot="1">
      <c r="A37" s="270" t="s">
        <v>69</v>
      </c>
      <c r="B37" s="515" t="str">
        <f t="shared" si="4"/>
        <v>★</v>
      </c>
      <c r="C37" s="516"/>
      <c r="D37" s="517"/>
      <c r="E37" s="125">
        <v>5.15</v>
      </c>
      <c r="F37" s="125">
        <v>4.9800000000000004</v>
      </c>
      <c r="G37" s="295">
        <f t="shared" si="2"/>
        <v>-0.16999999999999993</v>
      </c>
      <c r="H37" s="518"/>
      <c r="I37" s="519"/>
      <c r="J37" s="519"/>
      <c r="K37" s="519"/>
      <c r="L37" s="520"/>
      <c r="M37" s="154"/>
      <c r="N37" s="155"/>
      <c r="O37" s="264" t="s">
        <v>69</v>
      </c>
    </row>
    <row r="38" spans="1:16" ht="75.75" customHeight="1" thickBot="1">
      <c r="A38" s="270" t="s">
        <v>70</v>
      </c>
      <c r="B38" s="515" t="str">
        <f t="shared" si="4"/>
        <v>☆</v>
      </c>
      <c r="C38" s="516"/>
      <c r="D38" s="517"/>
      <c r="E38" s="315">
        <v>8.4499999999999993</v>
      </c>
      <c r="F38" s="315">
        <v>8.59</v>
      </c>
      <c r="G38" s="295">
        <f t="shared" si="2"/>
        <v>0.14000000000000057</v>
      </c>
      <c r="H38" s="518"/>
      <c r="I38" s="519"/>
      <c r="J38" s="519"/>
      <c r="K38" s="519"/>
      <c r="L38" s="520"/>
      <c r="M38" s="154"/>
      <c r="N38" s="155"/>
      <c r="O38" s="264" t="s">
        <v>70</v>
      </c>
    </row>
    <row r="39" spans="1:16" ht="70.2" customHeight="1" thickBot="1">
      <c r="A39" s="270" t="s">
        <v>71</v>
      </c>
      <c r="B39" s="515" t="str">
        <f t="shared" si="4"/>
        <v>☆</v>
      </c>
      <c r="C39" s="516"/>
      <c r="D39" s="517"/>
      <c r="E39" s="315">
        <v>8.17</v>
      </c>
      <c r="F39" s="315">
        <v>9.14</v>
      </c>
      <c r="G39" s="295">
        <f t="shared" si="2"/>
        <v>0.97000000000000064</v>
      </c>
      <c r="H39" s="518"/>
      <c r="I39" s="519"/>
      <c r="J39" s="519"/>
      <c r="K39" s="519"/>
      <c r="L39" s="520"/>
      <c r="M39" s="325"/>
      <c r="N39" s="326"/>
      <c r="O39" s="264" t="s">
        <v>71</v>
      </c>
    </row>
    <row r="40" spans="1:16" ht="78.75" customHeight="1" thickBot="1">
      <c r="A40" s="270" t="s">
        <v>72</v>
      </c>
      <c r="B40" s="515" t="str">
        <f t="shared" si="4"/>
        <v>☆</v>
      </c>
      <c r="C40" s="516"/>
      <c r="D40" s="517"/>
      <c r="E40" s="125">
        <v>4.92</v>
      </c>
      <c r="F40" s="315">
        <v>6.24</v>
      </c>
      <c r="G40" s="295">
        <f t="shared" si="2"/>
        <v>1.3200000000000003</v>
      </c>
      <c r="H40" s="518"/>
      <c r="I40" s="519"/>
      <c r="J40" s="519"/>
      <c r="K40" s="519"/>
      <c r="L40" s="520"/>
      <c r="M40" s="154"/>
      <c r="N40" s="155"/>
      <c r="O40" s="264" t="s">
        <v>72</v>
      </c>
    </row>
    <row r="41" spans="1:16" ht="66" customHeight="1" thickBot="1">
      <c r="A41" s="270" t="s">
        <v>73</v>
      </c>
      <c r="B41" s="515" t="str">
        <f t="shared" si="4"/>
        <v>☆</v>
      </c>
      <c r="C41" s="516"/>
      <c r="D41" s="517"/>
      <c r="E41" s="125">
        <v>3.88</v>
      </c>
      <c r="F41" s="125">
        <v>4.71</v>
      </c>
      <c r="G41" s="295">
        <f t="shared" si="2"/>
        <v>0.83000000000000007</v>
      </c>
      <c r="H41" s="518"/>
      <c r="I41" s="519"/>
      <c r="J41" s="519"/>
      <c r="K41" s="519"/>
      <c r="L41" s="520"/>
      <c r="M41" s="154"/>
      <c r="N41" s="155"/>
      <c r="O41" s="264" t="s">
        <v>73</v>
      </c>
    </row>
    <row r="42" spans="1:16" ht="77.25" customHeight="1" thickBot="1">
      <c r="A42" s="270" t="s">
        <v>74</v>
      </c>
      <c r="B42" s="515" t="str">
        <f t="shared" si="4"/>
        <v>☆</v>
      </c>
      <c r="C42" s="516"/>
      <c r="D42" s="517"/>
      <c r="E42" s="315">
        <v>6.63</v>
      </c>
      <c r="F42" s="315">
        <v>7.61</v>
      </c>
      <c r="G42" s="295">
        <f t="shared" si="2"/>
        <v>0.98000000000000043</v>
      </c>
      <c r="H42" s="518" t="s">
        <v>213</v>
      </c>
      <c r="I42" s="519"/>
      <c r="J42" s="519"/>
      <c r="K42" s="519"/>
      <c r="L42" s="520"/>
      <c r="M42" s="325" t="s">
        <v>214</v>
      </c>
      <c r="N42" s="155">
        <v>45064</v>
      </c>
      <c r="O42" s="264" t="s">
        <v>74</v>
      </c>
      <c r="P42" s="54" t="s">
        <v>152</v>
      </c>
    </row>
    <row r="43" spans="1:16" ht="77.400000000000006" customHeight="1" thickBot="1">
      <c r="A43" s="270" t="s">
        <v>75</v>
      </c>
      <c r="B43" s="515" t="str">
        <f t="shared" si="4"/>
        <v>☆</v>
      </c>
      <c r="C43" s="516"/>
      <c r="D43" s="517"/>
      <c r="E43" s="125">
        <v>5.87</v>
      </c>
      <c r="F43" s="315">
        <v>7.17</v>
      </c>
      <c r="G43" s="295">
        <f t="shared" si="2"/>
        <v>1.2999999999999998</v>
      </c>
      <c r="H43" s="537" t="s">
        <v>301</v>
      </c>
      <c r="I43" s="529"/>
      <c r="J43" s="529"/>
      <c r="K43" s="529"/>
      <c r="L43" s="530"/>
      <c r="M43" s="482" t="s">
        <v>302</v>
      </c>
      <c r="N43" s="483">
        <v>45070</v>
      </c>
      <c r="O43" s="264" t="s">
        <v>75</v>
      </c>
    </row>
    <row r="44" spans="1:16" ht="77.25" customHeight="1" thickBot="1">
      <c r="A44" s="274" t="s">
        <v>76</v>
      </c>
      <c r="B44" s="515" t="str">
        <f t="shared" si="4"/>
        <v>☆☆</v>
      </c>
      <c r="C44" s="516"/>
      <c r="D44" s="517"/>
      <c r="E44" s="125">
        <v>4.58</v>
      </c>
      <c r="F44" s="315">
        <v>6.35</v>
      </c>
      <c r="G44" s="295">
        <f t="shared" si="2"/>
        <v>1.7699999999999996</v>
      </c>
      <c r="H44" s="538"/>
      <c r="I44" s="539"/>
      <c r="J44" s="539"/>
      <c r="K44" s="539"/>
      <c r="L44" s="539"/>
      <c r="M44" s="154"/>
      <c r="N44" s="372"/>
      <c r="O44" s="264" t="s">
        <v>76</v>
      </c>
    </row>
    <row r="45" spans="1:16" ht="81.75" customHeight="1" thickBot="1">
      <c r="A45" s="270" t="s">
        <v>77</v>
      </c>
      <c r="B45" s="515" t="str">
        <f t="shared" si="4"/>
        <v>☆☆</v>
      </c>
      <c r="C45" s="516"/>
      <c r="D45" s="517"/>
      <c r="E45" s="125">
        <v>5.96</v>
      </c>
      <c r="F45" s="315">
        <v>7.43</v>
      </c>
      <c r="G45" s="295">
        <f t="shared" si="2"/>
        <v>1.4699999999999998</v>
      </c>
      <c r="H45" s="540"/>
      <c r="I45" s="541"/>
      <c r="J45" s="541"/>
      <c r="K45" s="541"/>
      <c r="L45" s="542"/>
      <c r="M45" s="154"/>
      <c r="N45" s="369"/>
      <c r="O45" s="264" t="s">
        <v>77</v>
      </c>
    </row>
    <row r="46" spans="1:16" ht="72.75" customHeight="1" thickBot="1">
      <c r="A46" s="270" t="s">
        <v>78</v>
      </c>
      <c r="B46" s="515" t="str">
        <f t="shared" si="4"/>
        <v>☆☆☆</v>
      </c>
      <c r="C46" s="516"/>
      <c r="D46" s="517"/>
      <c r="E46" s="315">
        <v>7.07</v>
      </c>
      <c r="F46" s="315">
        <v>10.31</v>
      </c>
      <c r="G46" s="295">
        <f t="shared" si="2"/>
        <v>3.24</v>
      </c>
      <c r="H46" s="518"/>
      <c r="I46" s="519"/>
      <c r="J46" s="519"/>
      <c r="K46" s="519"/>
      <c r="L46" s="520"/>
      <c r="M46" s="154"/>
      <c r="N46" s="155"/>
      <c r="O46" s="264" t="s">
        <v>78</v>
      </c>
    </row>
    <row r="47" spans="1:16" ht="91.2" customHeight="1" thickBot="1">
      <c r="A47" s="270" t="s">
        <v>79</v>
      </c>
      <c r="B47" s="515" t="str">
        <f t="shared" si="4"/>
        <v>☆</v>
      </c>
      <c r="C47" s="516"/>
      <c r="D47" s="517"/>
      <c r="E47" s="125">
        <v>4.25</v>
      </c>
      <c r="F47" s="125">
        <v>5.25</v>
      </c>
      <c r="G47" s="295">
        <f t="shared" si="2"/>
        <v>1</v>
      </c>
      <c r="H47" s="518"/>
      <c r="I47" s="519"/>
      <c r="J47" s="519"/>
      <c r="K47" s="519"/>
      <c r="L47" s="520"/>
      <c r="M47" s="438"/>
      <c r="N47" s="155"/>
      <c r="O47" s="264" t="s">
        <v>79</v>
      </c>
    </row>
    <row r="48" spans="1:16" ht="78.75" customHeight="1" thickBot="1">
      <c r="A48" s="270" t="s">
        <v>80</v>
      </c>
      <c r="B48" s="515" t="str">
        <f t="shared" si="4"/>
        <v>☆☆</v>
      </c>
      <c r="C48" s="516"/>
      <c r="D48" s="517"/>
      <c r="E48" s="125">
        <v>4.54</v>
      </c>
      <c r="F48" s="315">
        <v>6.03</v>
      </c>
      <c r="G48" s="295">
        <f t="shared" si="2"/>
        <v>1.4900000000000002</v>
      </c>
      <c r="H48" s="543"/>
      <c r="I48" s="544"/>
      <c r="J48" s="544"/>
      <c r="K48" s="544"/>
      <c r="L48" s="545"/>
      <c r="M48" s="154"/>
      <c r="N48" s="155"/>
      <c r="O48" s="264" t="s">
        <v>80</v>
      </c>
    </row>
    <row r="49" spans="1:15" ht="74.25" customHeight="1" thickBot="1">
      <c r="A49" s="270" t="s">
        <v>81</v>
      </c>
      <c r="B49" s="515" t="str">
        <f t="shared" si="4"/>
        <v>☆☆</v>
      </c>
      <c r="C49" s="516"/>
      <c r="D49" s="517"/>
      <c r="E49" s="125">
        <v>5.71</v>
      </c>
      <c r="F49" s="315">
        <v>7.15</v>
      </c>
      <c r="G49" s="295">
        <f t="shared" si="2"/>
        <v>1.4400000000000004</v>
      </c>
      <c r="H49" s="518"/>
      <c r="I49" s="519"/>
      <c r="J49" s="519"/>
      <c r="K49" s="519"/>
      <c r="L49" s="520"/>
      <c r="M49" s="154"/>
      <c r="N49" s="155"/>
      <c r="O49" s="264" t="s">
        <v>81</v>
      </c>
    </row>
    <row r="50" spans="1:15" ht="73.2" customHeight="1" thickBot="1">
      <c r="A50" s="270" t="s">
        <v>82</v>
      </c>
      <c r="B50" s="515" t="str">
        <f t="shared" si="4"/>
        <v>☆</v>
      </c>
      <c r="C50" s="516"/>
      <c r="D50" s="517"/>
      <c r="E50" s="315">
        <v>7.18</v>
      </c>
      <c r="F50" s="315">
        <v>8.19</v>
      </c>
      <c r="G50" s="295">
        <f t="shared" si="2"/>
        <v>1.0099999999999998</v>
      </c>
      <c r="H50" s="543"/>
      <c r="I50" s="544"/>
      <c r="J50" s="544"/>
      <c r="K50" s="544"/>
      <c r="L50" s="545"/>
      <c r="M50" s="154"/>
      <c r="N50" s="467"/>
      <c r="O50" s="264" t="s">
        <v>82</v>
      </c>
    </row>
    <row r="51" spans="1:15" ht="73.5" customHeight="1" thickBot="1">
      <c r="A51" s="270" t="s">
        <v>83</v>
      </c>
      <c r="B51" s="515" t="str">
        <f t="shared" si="4"/>
        <v>☆</v>
      </c>
      <c r="C51" s="516"/>
      <c r="D51" s="517"/>
      <c r="E51" s="315">
        <v>7.06</v>
      </c>
      <c r="F51" s="315">
        <v>7.5</v>
      </c>
      <c r="G51" s="295">
        <f t="shared" si="2"/>
        <v>0.44000000000000039</v>
      </c>
      <c r="H51" s="518"/>
      <c r="I51" s="519"/>
      <c r="J51" s="519"/>
      <c r="K51" s="519"/>
      <c r="L51" s="520"/>
      <c r="M51" s="327"/>
      <c r="N51" s="328"/>
      <c r="O51" s="264" t="s">
        <v>83</v>
      </c>
    </row>
    <row r="52" spans="1:15" ht="75" customHeight="1" thickBot="1">
      <c r="A52" s="270" t="s">
        <v>84</v>
      </c>
      <c r="B52" s="515" t="str">
        <f t="shared" si="4"/>
        <v>☆</v>
      </c>
      <c r="C52" s="516"/>
      <c r="D52" s="517"/>
      <c r="E52" s="125">
        <v>4.63</v>
      </c>
      <c r="F52" s="125">
        <v>4.67</v>
      </c>
      <c r="G52" s="295">
        <f t="shared" si="2"/>
        <v>4.0000000000000036E-2</v>
      </c>
      <c r="H52" s="518"/>
      <c r="I52" s="519"/>
      <c r="J52" s="519"/>
      <c r="K52" s="519"/>
      <c r="L52" s="520"/>
      <c r="M52" s="154"/>
      <c r="N52" s="155"/>
      <c r="O52" s="264" t="s">
        <v>84</v>
      </c>
    </row>
    <row r="53" spans="1:15" ht="77.25" customHeight="1" thickBot="1">
      <c r="A53" s="270" t="s">
        <v>85</v>
      </c>
      <c r="B53" s="515" t="str">
        <f t="shared" si="4"/>
        <v>☆</v>
      </c>
      <c r="C53" s="516"/>
      <c r="D53" s="517"/>
      <c r="E53" s="315">
        <v>8.6300000000000008</v>
      </c>
      <c r="F53" s="315">
        <v>8.9499999999999993</v>
      </c>
      <c r="G53" s="295">
        <f t="shared" si="2"/>
        <v>0.31999999999999851</v>
      </c>
      <c r="H53" s="518"/>
      <c r="I53" s="519"/>
      <c r="J53" s="519"/>
      <c r="K53" s="519"/>
      <c r="L53" s="520"/>
      <c r="M53" s="154"/>
      <c r="N53" s="155"/>
      <c r="O53" s="264" t="s">
        <v>85</v>
      </c>
    </row>
    <row r="54" spans="1:15" ht="63.75" customHeight="1" thickBot="1">
      <c r="A54" s="270" t="s">
        <v>86</v>
      </c>
      <c r="B54" s="515" t="str">
        <f t="shared" si="4"/>
        <v>☆</v>
      </c>
      <c r="C54" s="516"/>
      <c r="D54" s="517"/>
      <c r="E54" s="125">
        <v>5.22</v>
      </c>
      <c r="F54" s="315">
        <v>6.26</v>
      </c>
      <c r="G54" s="295">
        <f t="shared" si="2"/>
        <v>1.04</v>
      </c>
      <c r="H54" s="518"/>
      <c r="I54" s="519"/>
      <c r="J54" s="519"/>
      <c r="K54" s="519"/>
      <c r="L54" s="520"/>
      <c r="M54" s="154"/>
      <c r="N54" s="155"/>
      <c r="O54" s="264" t="s">
        <v>86</v>
      </c>
    </row>
    <row r="55" spans="1:15" ht="93.6" customHeight="1" thickBot="1">
      <c r="A55" s="270" t="s">
        <v>87</v>
      </c>
      <c r="B55" s="515" t="str">
        <f t="shared" si="4"/>
        <v>☆</v>
      </c>
      <c r="C55" s="516"/>
      <c r="D55" s="517"/>
      <c r="E55" s="125">
        <v>4.8899999999999997</v>
      </c>
      <c r="F55" s="125">
        <v>5.76</v>
      </c>
      <c r="G55" s="295">
        <f t="shared" si="2"/>
        <v>0.87000000000000011</v>
      </c>
      <c r="H55" s="518"/>
      <c r="I55" s="519"/>
      <c r="J55" s="519"/>
      <c r="K55" s="519"/>
      <c r="L55" s="520"/>
      <c r="M55" s="154"/>
      <c r="N55" s="155"/>
      <c r="O55" s="264" t="s">
        <v>87</v>
      </c>
    </row>
    <row r="56" spans="1:15" ht="80.25" customHeight="1" thickBot="1">
      <c r="A56" s="270" t="s">
        <v>88</v>
      </c>
      <c r="B56" s="515" t="str">
        <f t="shared" si="4"/>
        <v>☆☆</v>
      </c>
      <c r="C56" s="516"/>
      <c r="D56" s="517"/>
      <c r="E56" s="125">
        <v>4.21</v>
      </c>
      <c r="F56" s="125">
        <v>5.83</v>
      </c>
      <c r="G56" s="295">
        <f t="shared" si="2"/>
        <v>1.62</v>
      </c>
      <c r="H56" s="518"/>
      <c r="I56" s="519"/>
      <c r="J56" s="519"/>
      <c r="K56" s="519"/>
      <c r="L56" s="520"/>
      <c r="M56" s="154"/>
      <c r="N56" s="155"/>
      <c r="O56" s="264" t="s">
        <v>88</v>
      </c>
    </row>
    <row r="57" spans="1:15" ht="63.75" customHeight="1" thickBot="1">
      <c r="A57" s="270" t="s">
        <v>89</v>
      </c>
      <c r="B57" s="515" t="str">
        <f t="shared" si="4"/>
        <v>☆</v>
      </c>
      <c r="C57" s="516"/>
      <c r="D57" s="517"/>
      <c r="E57" s="125">
        <v>4.6500000000000004</v>
      </c>
      <c r="F57" s="125">
        <v>5.42</v>
      </c>
      <c r="G57" s="295">
        <f t="shared" si="2"/>
        <v>0.76999999999999957</v>
      </c>
      <c r="H57" s="543"/>
      <c r="I57" s="544"/>
      <c r="J57" s="544"/>
      <c r="K57" s="544"/>
      <c r="L57" s="545"/>
      <c r="M57" s="154"/>
      <c r="N57" s="155"/>
      <c r="O57" s="264" t="s">
        <v>89</v>
      </c>
    </row>
    <row r="58" spans="1:15" ht="69.75" customHeight="1" thickBot="1">
      <c r="A58" s="270" t="s">
        <v>90</v>
      </c>
      <c r="B58" s="515" t="str">
        <f t="shared" si="4"/>
        <v>★</v>
      </c>
      <c r="C58" s="516"/>
      <c r="D58" s="517"/>
      <c r="E58" s="125">
        <v>5</v>
      </c>
      <c r="F58" s="125">
        <v>4.3499999999999996</v>
      </c>
      <c r="G58" s="295">
        <f t="shared" si="2"/>
        <v>-0.65000000000000036</v>
      </c>
      <c r="H58" s="518"/>
      <c r="I58" s="519"/>
      <c r="J58" s="519"/>
      <c r="K58" s="519"/>
      <c r="L58" s="520"/>
      <c r="M58" s="154"/>
      <c r="N58" s="155"/>
      <c r="O58" s="264" t="s">
        <v>90</v>
      </c>
    </row>
    <row r="59" spans="1:15" ht="76.2" customHeight="1" thickBot="1">
      <c r="A59" s="270" t="s">
        <v>91</v>
      </c>
      <c r="B59" s="515" t="str">
        <f t="shared" si="4"/>
        <v>☆☆</v>
      </c>
      <c r="C59" s="516"/>
      <c r="D59" s="517"/>
      <c r="E59" s="315">
        <v>6.86</v>
      </c>
      <c r="F59" s="315">
        <v>8.7100000000000009</v>
      </c>
      <c r="G59" s="295">
        <f t="shared" si="2"/>
        <v>1.8500000000000005</v>
      </c>
      <c r="H59" s="518"/>
      <c r="I59" s="519"/>
      <c r="J59" s="519"/>
      <c r="K59" s="519"/>
      <c r="L59" s="520"/>
      <c r="M59" s="327"/>
      <c r="N59" s="328"/>
      <c r="O59" s="264" t="s">
        <v>91</v>
      </c>
    </row>
    <row r="60" spans="1:15" ht="91.95" customHeight="1" thickBot="1">
      <c r="A60" s="270" t="s">
        <v>92</v>
      </c>
      <c r="B60" s="515" t="str">
        <f t="shared" si="4"/>
        <v>☆☆</v>
      </c>
      <c r="C60" s="516"/>
      <c r="D60" s="517"/>
      <c r="E60" s="315">
        <v>7.43</v>
      </c>
      <c r="F60" s="315">
        <v>8.84</v>
      </c>
      <c r="G60" s="295">
        <f t="shared" si="2"/>
        <v>1.4100000000000001</v>
      </c>
      <c r="H60" s="518"/>
      <c r="I60" s="519"/>
      <c r="J60" s="519"/>
      <c r="K60" s="519"/>
      <c r="L60" s="520"/>
      <c r="M60" s="154"/>
      <c r="N60" s="155"/>
      <c r="O60" s="264" t="s">
        <v>92</v>
      </c>
    </row>
    <row r="61" spans="1:15" ht="81" customHeight="1" thickBot="1">
      <c r="A61" s="270" t="s">
        <v>93</v>
      </c>
      <c r="B61" s="515" t="str">
        <f t="shared" si="4"/>
        <v>☆☆</v>
      </c>
      <c r="C61" s="516"/>
      <c r="D61" s="517"/>
      <c r="E61" s="376">
        <v>2</v>
      </c>
      <c r="F61" s="125">
        <v>3.46</v>
      </c>
      <c r="G61" s="295">
        <f t="shared" si="2"/>
        <v>1.46</v>
      </c>
      <c r="H61" s="518"/>
      <c r="I61" s="519"/>
      <c r="J61" s="519"/>
      <c r="K61" s="519"/>
      <c r="L61" s="520"/>
      <c r="M61" s="154"/>
      <c r="N61" s="155"/>
      <c r="O61" s="264" t="s">
        <v>93</v>
      </c>
    </row>
    <row r="62" spans="1:15" ht="75.599999999999994" customHeight="1" thickBot="1">
      <c r="A62" s="270" t="s">
        <v>94</v>
      </c>
      <c r="B62" s="515" t="str">
        <f t="shared" si="4"/>
        <v>☆</v>
      </c>
      <c r="C62" s="516"/>
      <c r="D62" s="517"/>
      <c r="E62" s="315">
        <v>6.37</v>
      </c>
      <c r="F62" s="315">
        <v>7.66</v>
      </c>
      <c r="G62" s="295">
        <f t="shared" si="2"/>
        <v>1.29</v>
      </c>
      <c r="H62" s="518"/>
      <c r="I62" s="519"/>
      <c r="J62" s="519"/>
      <c r="K62" s="519"/>
      <c r="L62" s="520"/>
      <c r="M62" s="431"/>
      <c r="N62" s="155"/>
      <c r="O62" s="264" t="s">
        <v>94</v>
      </c>
    </row>
    <row r="63" spans="1:15" ht="87" customHeight="1" thickBot="1">
      <c r="A63" s="270" t="s">
        <v>95</v>
      </c>
      <c r="B63" s="515" t="str">
        <f t="shared" si="4"/>
        <v>★</v>
      </c>
      <c r="C63" s="516"/>
      <c r="D63" s="517"/>
      <c r="E63" s="125">
        <v>4</v>
      </c>
      <c r="F63" s="125">
        <v>3.35</v>
      </c>
      <c r="G63" s="295">
        <f t="shared" si="2"/>
        <v>-0.64999999999999991</v>
      </c>
      <c r="H63" s="518"/>
      <c r="I63" s="519"/>
      <c r="J63" s="519"/>
      <c r="K63" s="519"/>
      <c r="L63" s="520"/>
      <c r="M63" s="361"/>
      <c r="N63" s="155"/>
      <c r="O63" s="264" t="s">
        <v>95</v>
      </c>
    </row>
    <row r="64" spans="1:15" ht="73.2" customHeight="1" thickBot="1">
      <c r="A64" s="270" t="s">
        <v>96</v>
      </c>
      <c r="B64" s="515" t="str">
        <f t="shared" si="4"/>
        <v>☆</v>
      </c>
      <c r="C64" s="516"/>
      <c r="D64" s="517"/>
      <c r="E64" s="376">
        <v>2.64</v>
      </c>
      <c r="F64" s="125">
        <v>3.2</v>
      </c>
      <c r="G64" s="295">
        <f t="shared" si="2"/>
        <v>0.56000000000000005</v>
      </c>
      <c r="H64" s="588"/>
      <c r="I64" s="589"/>
      <c r="J64" s="589"/>
      <c r="K64" s="589"/>
      <c r="L64" s="590"/>
      <c r="M64" s="154"/>
      <c r="N64" s="155"/>
      <c r="O64" s="264" t="s">
        <v>96</v>
      </c>
    </row>
    <row r="65" spans="1:18" ht="80.25" customHeight="1" thickBot="1">
      <c r="A65" s="270" t="s">
        <v>97</v>
      </c>
      <c r="B65" s="515" t="str">
        <f t="shared" si="4"/>
        <v>☆☆</v>
      </c>
      <c r="C65" s="516"/>
      <c r="D65" s="517"/>
      <c r="E65" s="125">
        <v>5.76</v>
      </c>
      <c r="F65" s="315">
        <v>7.48</v>
      </c>
      <c r="G65" s="295">
        <f t="shared" si="2"/>
        <v>1.7200000000000006</v>
      </c>
      <c r="H65" s="543"/>
      <c r="I65" s="544"/>
      <c r="J65" s="544"/>
      <c r="K65" s="544"/>
      <c r="L65" s="545"/>
      <c r="M65" s="450"/>
      <c r="N65" s="155"/>
      <c r="O65" s="264" t="s">
        <v>97</v>
      </c>
    </row>
    <row r="66" spans="1:18" ht="88.5" customHeight="1" thickBot="1">
      <c r="A66" s="270" t="s">
        <v>98</v>
      </c>
      <c r="B66" s="515" t="str">
        <f t="shared" si="4"/>
        <v>☆</v>
      </c>
      <c r="C66" s="516"/>
      <c r="D66" s="517"/>
      <c r="E66" s="315">
        <v>11.56</v>
      </c>
      <c r="F66" s="480">
        <v>12.64</v>
      </c>
      <c r="G66" s="295">
        <f t="shared" si="2"/>
        <v>1.08</v>
      </c>
      <c r="H66" s="591" t="s">
        <v>297</v>
      </c>
      <c r="I66" s="592"/>
      <c r="J66" s="592"/>
      <c r="K66" s="592"/>
      <c r="L66" s="593"/>
      <c r="M66" s="482" t="s">
        <v>298</v>
      </c>
      <c r="N66" s="483">
        <v>45071</v>
      </c>
      <c r="O66" s="264" t="s">
        <v>98</v>
      </c>
    </row>
    <row r="67" spans="1:18" ht="78.75" customHeight="1" thickBot="1">
      <c r="A67" s="270" t="s">
        <v>99</v>
      </c>
      <c r="B67" s="515" t="str">
        <f t="shared" si="4"/>
        <v>☆</v>
      </c>
      <c r="C67" s="516"/>
      <c r="D67" s="517"/>
      <c r="E67" s="315">
        <v>7.69</v>
      </c>
      <c r="F67" s="315">
        <v>8.94</v>
      </c>
      <c r="G67" s="295">
        <f t="shared" si="2"/>
        <v>1.2499999999999991</v>
      </c>
      <c r="H67" s="518"/>
      <c r="I67" s="519"/>
      <c r="J67" s="519"/>
      <c r="K67" s="519"/>
      <c r="L67" s="520"/>
      <c r="M67" s="154"/>
      <c r="N67" s="155"/>
      <c r="O67" s="264" t="s">
        <v>99</v>
      </c>
    </row>
    <row r="68" spans="1:18" ht="63" customHeight="1" thickBot="1">
      <c r="A68" s="273" t="s">
        <v>100</v>
      </c>
      <c r="B68" s="515" t="str">
        <f t="shared" si="4"/>
        <v>★</v>
      </c>
      <c r="C68" s="516"/>
      <c r="D68" s="517"/>
      <c r="E68" s="315">
        <v>6.94</v>
      </c>
      <c r="F68" s="315">
        <v>6.79</v>
      </c>
      <c r="G68" s="295">
        <f t="shared" si="2"/>
        <v>-0.15000000000000036</v>
      </c>
      <c r="H68" s="518"/>
      <c r="I68" s="519"/>
      <c r="J68" s="519"/>
      <c r="K68" s="519"/>
      <c r="L68" s="520"/>
      <c r="M68" s="327"/>
      <c r="N68" s="155"/>
      <c r="O68" s="264" t="s">
        <v>100</v>
      </c>
    </row>
    <row r="69" spans="1:18" ht="72.75" customHeight="1" thickBot="1">
      <c r="A69" s="271" t="s">
        <v>101</v>
      </c>
      <c r="B69" s="515" t="str">
        <f t="shared" ref="B69" si="5">IF(G69&gt;5,"☆☆☆☆",IF(AND(G69&gt;=2.39,G69&lt;5),"☆☆☆",IF(AND(G69&gt;=1.39,G69&lt;2.4),"☆☆",IF(AND(G69&gt;0,G69&lt;1.4),"☆",IF(AND(G69&gt;=-1.39,G69&lt;0),"★",IF(AND(G69&gt;=-2.39,G69&lt;-1.4),"★★",IF(AND(G69&gt;=-3.39,G69&lt;-2.4),"★★★")))))))</f>
        <v>☆☆</v>
      </c>
      <c r="C69" s="516"/>
      <c r="D69" s="517"/>
      <c r="E69" s="454">
        <v>3.13</v>
      </c>
      <c r="F69" s="454">
        <v>4.6100000000000003</v>
      </c>
      <c r="G69" s="295">
        <f t="shared" si="2"/>
        <v>1.4800000000000004</v>
      </c>
      <c r="H69" s="543"/>
      <c r="I69" s="544"/>
      <c r="J69" s="544"/>
      <c r="K69" s="544"/>
      <c r="L69" s="545"/>
      <c r="M69" s="154"/>
      <c r="N69" s="155"/>
      <c r="O69" s="264" t="s">
        <v>101</v>
      </c>
    </row>
    <row r="70" spans="1:18" ht="58.5" customHeight="1" thickBot="1">
      <c r="A70" s="206" t="s">
        <v>102</v>
      </c>
      <c r="B70" s="576" t="str">
        <f t="shared" si="4"/>
        <v>☆</v>
      </c>
      <c r="C70" s="577"/>
      <c r="D70" s="578"/>
      <c r="E70" s="125">
        <v>5.27</v>
      </c>
      <c r="F70" s="315">
        <v>6.54</v>
      </c>
      <c r="G70" s="436">
        <f t="shared" si="2"/>
        <v>1.2700000000000005</v>
      </c>
      <c r="H70" s="518"/>
      <c r="I70" s="519"/>
      <c r="J70" s="519"/>
      <c r="K70" s="519"/>
      <c r="L70" s="520"/>
      <c r="M70" s="207"/>
      <c r="N70" s="155"/>
      <c r="O70" s="264"/>
    </row>
    <row r="71" spans="1:18" ht="42.75" customHeight="1" thickBot="1">
      <c r="A71" s="208"/>
      <c r="B71" s="208"/>
      <c r="C71" s="208"/>
      <c r="D71" s="208"/>
      <c r="E71" s="579"/>
      <c r="F71" s="579"/>
      <c r="G71" s="579"/>
      <c r="H71" s="579"/>
      <c r="I71" s="579"/>
      <c r="J71" s="579"/>
      <c r="K71" s="579"/>
      <c r="L71" s="579"/>
      <c r="M71" s="55">
        <f>COUNTIF(E24:E69,"&gt;=10")</f>
        <v>1</v>
      </c>
      <c r="N71" s="55">
        <f>COUNTIF(F24:F69,"&gt;=10")</f>
        <v>2</v>
      </c>
      <c r="O71" s="55" t="s">
        <v>28</v>
      </c>
    </row>
    <row r="72" spans="1:18" ht="36.75" customHeight="1" thickBot="1">
      <c r="A72" s="68" t="s">
        <v>21</v>
      </c>
      <c r="B72" s="69"/>
      <c r="C72" s="117"/>
      <c r="D72" s="117"/>
      <c r="E72" s="580" t="s">
        <v>20</v>
      </c>
      <c r="F72" s="580"/>
      <c r="G72" s="580"/>
      <c r="H72" s="581" t="s">
        <v>198</v>
      </c>
      <c r="I72" s="582"/>
      <c r="J72" s="69"/>
      <c r="K72" s="70"/>
      <c r="L72" s="70"/>
      <c r="M72" s="71"/>
      <c r="N72" s="72"/>
    </row>
    <row r="73" spans="1:18" ht="36.75" customHeight="1" thickBot="1">
      <c r="A73" s="73"/>
      <c r="B73" s="209"/>
      <c r="C73" s="585" t="s">
        <v>190</v>
      </c>
      <c r="D73" s="586"/>
      <c r="E73" s="586"/>
      <c r="F73" s="587"/>
      <c r="G73" s="74">
        <f>+F70</f>
        <v>6.54</v>
      </c>
      <c r="H73" s="75" t="s">
        <v>103</v>
      </c>
      <c r="I73" s="583">
        <f>+G70</f>
        <v>1.2700000000000005</v>
      </c>
      <c r="J73" s="584"/>
      <c r="K73" s="210"/>
      <c r="L73" s="210"/>
      <c r="M73" s="211"/>
      <c r="N73" s="76"/>
    </row>
    <row r="74" spans="1:18" ht="36.75" customHeight="1" thickBot="1">
      <c r="A74" s="73"/>
      <c r="B74" s="209"/>
      <c r="C74" s="546" t="s">
        <v>104</v>
      </c>
      <c r="D74" s="547"/>
      <c r="E74" s="547"/>
      <c r="F74" s="548"/>
      <c r="G74" s="77">
        <f>+F35</f>
        <v>7.42</v>
      </c>
      <c r="H74" s="78" t="s">
        <v>103</v>
      </c>
      <c r="I74" s="549">
        <f>+G35</f>
        <v>1.5499999999999998</v>
      </c>
      <c r="J74" s="550"/>
      <c r="K74" s="210"/>
      <c r="L74" s="210"/>
      <c r="M74" s="211"/>
      <c r="N74" s="76"/>
      <c r="R74" s="248" t="s">
        <v>21</v>
      </c>
    </row>
    <row r="75" spans="1:18" ht="36.75" customHeight="1" thickBot="1">
      <c r="A75" s="73"/>
      <c r="B75" s="209"/>
      <c r="C75" s="551" t="s">
        <v>105</v>
      </c>
      <c r="D75" s="552"/>
      <c r="E75" s="552"/>
      <c r="F75" s="79" t="str">
        <f>VLOOKUP(G75,F:P,10,0)</f>
        <v>大分県</v>
      </c>
      <c r="G75" s="80">
        <f>MAX(F23:F70)</f>
        <v>12.64</v>
      </c>
      <c r="H75" s="553" t="s">
        <v>106</v>
      </c>
      <c r="I75" s="554"/>
      <c r="J75" s="554"/>
      <c r="K75" s="81">
        <f>+N71</f>
        <v>2</v>
      </c>
      <c r="L75" s="82" t="s">
        <v>107</v>
      </c>
      <c r="M75" s="83">
        <f>N71-M71</f>
        <v>1</v>
      </c>
      <c r="N75" s="76"/>
      <c r="R75" s="249"/>
    </row>
    <row r="76" spans="1:18" ht="36.75" customHeight="1" thickBot="1">
      <c r="A76" s="84"/>
      <c r="B76" s="85"/>
      <c r="C76" s="85"/>
      <c r="D76" s="85"/>
      <c r="E76" s="85"/>
      <c r="F76" s="85"/>
      <c r="G76" s="85"/>
      <c r="H76" s="85"/>
      <c r="I76" s="85"/>
      <c r="J76" s="85"/>
      <c r="K76" s="86"/>
      <c r="L76" s="86"/>
      <c r="M76" s="87"/>
      <c r="N76" s="88"/>
      <c r="R76" s="249"/>
    </row>
    <row r="77" spans="1:18" ht="30.75" customHeight="1">
      <c r="A77" s="113"/>
      <c r="B77" s="113"/>
      <c r="C77" s="113"/>
      <c r="D77" s="113"/>
      <c r="E77" s="113"/>
      <c r="F77" s="113"/>
      <c r="G77" s="113"/>
      <c r="H77" s="113"/>
      <c r="I77" s="113"/>
      <c r="J77" s="113"/>
      <c r="K77" s="212"/>
      <c r="L77" s="212"/>
      <c r="M77" s="213"/>
      <c r="N77" s="214"/>
      <c r="R77" s="250"/>
    </row>
    <row r="78" spans="1:18" ht="30.75" customHeight="1" thickBot="1">
      <c r="A78" s="215"/>
      <c r="B78" s="215"/>
      <c r="C78" s="215"/>
      <c r="D78" s="215"/>
      <c r="E78" s="215"/>
      <c r="F78" s="215"/>
      <c r="G78" s="215"/>
      <c r="H78" s="215"/>
      <c r="I78" s="215"/>
      <c r="J78" s="215"/>
      <c r="K78" s="216"/>
      <c r="L78" s="216"/>
      <c r="M78" s="217"/>
      <c r="N78" s="215"/>
    </row>
    <row r="79" spans="1:18" ht="24.75" customHeight="1" thickTop="1">
      <c r="A79" s="555">
        <v>3</v>
      </c>
      <c r="B79" s="558" t="s">
        <v>195</v>
      </c>
      <c r="C79" s="559"/>
      <c r="D79" s="559"/>
      <c r="E79" s="559"/>
      <c r="F79" s="560"/>
      <c r="G79" s="567" t="s">
        <v>196</v>
      </c>
      <c r="H79" s="568"/>
      <c r="I79" s="568"/>
      <c r="J79" s="568"/>
      <c r="K79" s="568"/>
      <c r="L79" s="568"/>
      <c r="M79" s="568"/>
      <c r="N79" s="569"/>
    </row>
    <row r="80" spans="1:18" ht="24.75" customHeight="1">
      <c r="A80" s="556"/>
      <c r="B80" s="561"/>
      <c r="C80" s="562"/>
      <c r="D80" s="562"/>
      <c r="E80" s="562"/>
      <c r="F80" s="563"/>
      <c r="G80" s="570"/>
      <c r="H80" s="571"/>
      <c r="I80" s="571"/>
      <c r="J80" s="571"/>
      <c r="K80" s="571"/>
      <c r="L80" s="571"/>
      <c r="M80" s="571"/>
      <c r="N80" s="572"/>
      <c r="O80" s="218" t="s">
        <v>28</v>
      </c>
      <c r="P80" s="218"/>
    </row>
    <row r="81" spans="1:16" ht="24.75" customHeight="1">
      <c r="A81" s="556"/>
      <c r="B81" s="561"/>
      <c r="C81" s="562"/>
      <c r="D81" s="562"/>
      <c r="E81" s="562"/>
      <c r="F81" s="563"/>
      <c r="G81" s="570"/>
      <c r="H81" s="571"/>
      <c r="I81" s="571"/>
      <c r="J81" s="571"/>
      <c r="K81" s="571"/>
      <c r="L81" s="571"/>
      <c r="M81" s="571"/>
      <c r="N81" s="572"/>
      <c r="O81" s="218" t="s">
        <v>21</v>
      </c>
      <c r="P81" s="218" t="s">
        <v>108</v>
      </c>
    </row>
    <row r="82" spans="1:16" ht="24.75" customHeight="1">
      <c r="A82" s="556"/>
      <c r="B82" s="561"/>
      <c r="C82" s="562"/>
      <c r="D82" s="562"/>
      <c r="E82" s="562"/>
      <c r="F82" s="563"/>
      <c r="G82" s="570"/>
      <c r="H82" s="571"/>
      <c r="I82" s="571"/>
      <c r="J82" s="571"/>
      <c r="K82" s="571"/>
      <c r="L82" s="571"/>
      <c r="M82" s="571"/>
      <c r="N82" s="572"/>
      <c r="O82" s="219"/>
      <c r="P82" s="218"/>
    </row>
    <row r="83" spans="1:16" ht="46.2" customHeight="1" thickBot="1">
      <c r="A83" s="557"/>
      <c r="B83" s="564"/>
      <c r="C83" s="565"/>
      <c r="D83" s="565"/>
      <c r="E83" s="565"/>
      <c r="F83" s="566"/>
      <c r="G83" s="573"/>
      <c r="H83" s="574"/>
      <c r="I83" s="574"/>
      <c r="J83" s="574"/>
      <c r="K83" s="574"/>
      <c r="L83" s="574"/>
      <c r="M83" s="574"/>
      <c r="N83" s="57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6CF8-7BEB-46FA-AE1B-DEE15FFBD131}">
  <dimension ref="A1:P25"/>
  <sheetViews>
    <sheetView view="pageBreakPreview" zoomScaleNormal="75" zoomScaleSheetLayoutView="75" workbookViewId="0">
      <selection activeCell="P21" sqref="P21"/>
    </sheetView>
  </sheetViews>
  <sheetFormatPr defaultColWidth="9" defaultRowHeight="13.2"/>
  <cols>
    <col min="1" max="1" width="4.88671875" style="434" customWidth="1"/>
    <col min="2" max="7" width="9" style="434"/>
    <col min="8" max="10" width="13.21875" style="434" customWidth="1"/>
    <col min="11" max="11" width="9.6640625" style="434" customWidth="1"/>
    <col min="12" max="12" width="13.21875" style="434" customWidth="1"/>
    <col min="13" max="13" width="4.44140625" style="434" customWidth="1"/>
    <col min="14" max="16384" width="9" style="434"/>
  </cols>
  <sheetData>
    <row r="1" spans="1:16" ht="23.4">
      <c r="A1" s="603" t="s">
        <v>193</v>
      </c>
      <c r="B1" s="603"/>
      <c r="C1" s="603"/>
      <c r="D1" s="603"/>
      <c r="E1" s="603"/>
      <c r="F1" s="603"/>
      <c r="G1" s="603"/>
      <c r="H1" s="603"/>
      <c r="I1" s="603"/>
      <c r="J1" s="604"/>
      <c r="K1" s="604"/>
      <c r="L1" s="604"/>
      <c r="M1" s="604"/>
    </row>
    <row r="2" spans="1:16" ht="19.2">
      <c r="A2" s="605" t="s">
        <v>303</v>
      </c>
      <c r="B2" s="605"/>
      <c r="C2" s="605"/>
      <c r="D2" s="605"/>
      <c r="E2" s="605"/>
      <c r="F2" s="605"/>
      <c r="G2" s="605"/>
      <c r="H2" s="605"/>
      <c r="I2" s="605"/>
      <c r="J2" s="606"/>
      <c r="K2" s="606"/>
      <c r="L2" s="606"/>
      <c r="M2" s="606"/>
      <c r="N2" s="486"/>
    </row>
    <row r="3" spans="1:16" ht="19.2">
      <c r="A3" s="605" t="s">
        <v>304</v>
      </c>
      <c r="B3" s="605"/>
      <c r="C3" s="605"/>
      <c r="D3" s="605"/>
      <c r="E3" s="605"/>
      <c r="F3" s="605"/>
      <c r="G3" s="605"/>
      <c r="H3" s="605"/>
      <c r="I3" s="605"/>
      <c r="J3" s="606"/>
      <c r="K3" s="606"/>
      <c r="L3" s="606"/>
      <c r="M3" s="606"/>
      <c r="N3" s="607"/>
    </row>
    <row r="4" spans="1:16" ht="16.2">
      <c r="A4" s="608" t="s">
        <v>225</v>
      </c>
      <c r="B4" s="608"/>
      <c r="C4" s="608"/>
      <c r="D4" s="608"/>
      <c r="E4" s="608"/>
      <c r="F4" s="608"/>
      <c r="G4" s="608"/>
      <c r="H4" s="608"/>
      <c r="I4" s="608"/>
      <c r="J4" s="609"/>
      <c r="K4" s="609"/>
      <c r="L4" s="609"/>
      <c r="M4" s="609"/>
      <c r="N4" s="607"/>
    </row>
    <row r="5" spans="1:16" ht="7.2" customHeight="1">
      <c r="A5" s="469"/>
      <c r="B5" s="470"/>
      <c r="C5" s="470"/>
      <c r="D5" s="470"/>
      <c r="E5" s="470"/>
      <c r="F5" s="470"/>
      <c r="G5" s="470"/>
      <c r="H5" s="470"/>
      <c r="I5" s="470"/>
      <c r="J5" s="470"/>
      <c r="K5" s="470"/>
      <c r="L5" s="470"/>
      <c r="M5" s="470"/>
      <c r="N5" s="607"/>
    </row>
    <row r="6" spans="1:16" ht="16.2">
      <c r="A6" s="470"/>
      <c r="B6" s="610" t="s">
        <v>28</v>
      </c>
      <c r="C6" s="611"/>
      <c r="D6" s="611"/>
      <c r="E6" s="611"/>
      <c r="F6" s="470"/>
      <c r="G6" s="470"/>
      <c r="H6" s="614" t="s">
        <v>411</v>
      </c>
      <c r="I6" s="615"/>
      <c r="J6" s="615"/>
      <c r="K6" s="615"/>
      <c r="L6" s="615"/>
      <c r="M6" s="470"/>
      <c r="N6" s="607"/>
      <c r="O6" s="434" t="s">
        <v>21</v>
      </c>
    </row>
    <row r="7" spans="1:16" ht="16.2">
      <c r="A7" s="470"/>
      <c r="B7" s="612"/>
      <c r="C7" s="612"/>
      <c r="D7" s="612"/>
      <c r="E7" s="612"/>
      <c r="F7" s="470"/>
      <c r="G7" s="470"/>
      <c r="H7" s="615"/>
      <c r="I7" s="615"/>
      <c r="J7" s="615"/>
      <c r="K7" s="615"/>
      <c r="L7" s="615"/>
      <c r="M7" s="470"/>
      <c r="N7" s="607"/>
      <c r="O7" s="434" t="s">
        <v>21</v>
      </c>
    </row>
    <row r="8" spans="1:16" ht="16.2">
      <c r="A8" s="470"/>
      <c r="B8" s="612"/>
      <c r="C8" s="612"/>
      <c r="D8" s="612"/>
      <c r="E8" s="612"/>
      <c r="F8" s="470"/>
      <c r="G8" s="470"/>
      <c r="H8" s="615"/>
      <c r="I8" s="615"/>
      <c r="J8" s="615"/>
      <c r="K8" s="615"/>
      <c r="L8" s="615"/>
      <c r="M8" s="470"/>
    </row>
    <row r="9" spans="1:16" ht="16.2">
      <c r="A9" s="470"/>
      <c r="B9" s="612"/>
      <c r="C9" s="612"/>
      <c r="D9" s="612"/>
      <c r="E9" s="612"/>
      <c r="F9" s="470"/>
      <c r="G9" s="470"/>
      <c r="H9" s="615"/>
      <c r="I9" s="615"/>
      <c r="J9" s="615"/>
      <c r="K9" s="615"/>
      <c r="L9" s="615"/>
      <c r="M9" s="470"/>
    </row>
    <row r="10" spans="1:16" ht="16.2">
      <c r="A10" s="470"/>
      <c r="B10" s="612"/>
      <c r="C10" s="612"/>
      <c r="D10" s="612"/>
      <c r="E10" s="612"/>
      <c r="F10" s="470"/>
      <c r="G10" s="470"/>
      <c r="H10" s="615"/>
      <c r="I10" s="615"/>
      <c r="J10" s="615"/>
      <c r="K10" s="615"/>
      <c r="L10" s="615"/>
      <c r="M10" s="470"/>
    </row>
    <row r="11" spans="1:16" ht="16.2">
      <c r="A11" s="470"/>
      <c r="B11" s="612"/>
      <c r="C11" s="612"/>
      <c r="D11" s="612"/>
      <c r="E11" s="612"/>
      <c r="F11" s="471"/>
      <c r="G11" s="471"/>
      <c r="H11" s="615"/>
      <c r="I11" s="615"/>
      <c r="J11" s="615"/>
      <c r="K11" s="615"/>
      <c r="L11" s="615"/>
      <c r="M11" s="470"/>
    </row>
    <row r="12" spans="1:16" ht="16.2">
      <c r="A12" s="470"/>
      <c r="B12" s="612"/>
      <c r="C12" s="612"/>
      <c r="D12" s="612"/>
      <c r="E12" s="612"/>
      <c r="F12" s="472"/>
      <c r="G12" s="472"/>
      <c r="H12" s="615"/>
      <c r="I12" s="615"/>
      <c r="J12" s="615"/>
      <c r="K12" s="615"/>
      <c r="L12" s="615"/>
      <c r="M12" s="470"/>
    </row>
    <row r="13" spans="1:16" ht="17.399999999999999">
      <c r="A13" s="470"/>
      <c r="B13" s="613"/>
      <c r="C13" s="613"/>
      <c r="D13" s="613"/>
      <c r="E13" s="613"/>
      <c r="F13" s="472"/>
      <c r="G13" s="472"/>
      <c r="H13" s="615"/>
      <c r="I13" s="615"/>
      <c r="J13" s="615"/>
      <c r="K13" s="615"/>
      <c r="L13" s="615"/>
      <c r="M13" s="470"/>
      <c r="P13" s="465"/>
    </row>
    <row r="14" spans="1:16" ht="16.2">
      <c r="A14" s="470"/>
      <c r="B14" s="613"/>
      <c r="C14" s="613"/>
      <c r="D14" s="613"/>
      <c r="E14" s="613"/>
      <c r="F14" s="471"/>
      <c r="G14" s="471"/>
      <c r="H14" s="615"/>
      <c r="I14" s="615"/>
      <c r="J14" s="615"/>
      <c r="K14" s="615"/>
      <c r="L14" s="615"/>
      <c r="M14" s="470"/>
      <c r="P14" s="473" t="s">
        <v>21</v>
      </c>
    </row>
    <row r="15" spans="1:16" ht="8.4" customHeight="1">
      <c r="A15" s="470"/>
      <c r="B15" s="470"/>
      <c r="C15" s="470"/>
      <c r="D15" s="470"/>
      <c r="E15" s="470"/>
      <c r="F15" s="470"/>
      <c r="G15" s="470"/>
      <c r="H15" s="470"/>
      <c r="I15" s="470"/>
      <c r="J15" s="470"/>
      <c r="K15" s="470"/>
      <c r="L15" s="470"/>
      <c r="M15" s="470"/>
    </row>
    <row r="16" spans="1:16" ht="9" customHeight="1" thickBot="1">
      <c r="A16" s="474"/>
      <c r="B16" s="475"/>
      <c r="C16" s="475"/>
      <c r="D16" s="475"/>
      <c r="E16" s="475"/>
      <c r="F16" s="475"/>
      <c r="G16" s="475"/>
      <c r="H16" s="475"/>
      <c r="I16" s="475"/>
      <c r="J16" s="475"/>
      <c r="K16" s="475"/>
      <c r="L16" s="475"/>
      <c r="M16" s="475"/>
    </row>
    <row r="17" spans="1:13" ht="13.8" thickTop="1">
      <c r="A17" s="475"/>
      <c r="B17" s="594" t="s">
        <v>412</v>
      </c>
      <c r="C17" s="595"/>
      <c r="D17" s="595"/>
      <c r="E17" s="595"/>
      <c r="F17" s="595"/>
      <c r="G17" s="595"/>
      <c r="H17" s="595"/>
      <c r="I17" s="595"/>
      <c r="J17" s="595"/>
      <c r="K17" s="595"/>
      <c r="L17" s="596"/>
      <c r="M17" s="475"/>
    </row>
    <row r="18" spans="1:13">
      <c r="A18" s="475"/>
      <c r="B18" s="597"/>
      <c r="C18" s="598"/>
      <c r="D18" s="598"/>
      <c r="E18" s="598"/>
      <c r="F18" s="598"/>
      <c r="G18" s="598"/>
      <c r="H18" s="598"/>
      <c r="I18" s="598"/>
      <c r="J18" s="598"/>
      <c r="K18" s="598"/>
      <c r="L18" s="599"/>
      <c r="M18" s="475"/>
    </row>
    <row r="19" spans="1:13">
      <c r="A19" s="475"/>
      <c r="B19" s="597"/>
      <c r="C19" s="598"/>
      <c r="D19" s="598"/>
      <c r="E19" s="598"/>
      <c r="F19" s="598"/>
      <c r="G19" s="598"/>
      <c r="H19" s="598"/>
      <c r="I19" s="598"/>
      <c r="J19" s="598"/>
      <c r="K19" s="598"/>
      <c r="L19" s="599"/>
      <c r="M19" s="475"/>
    </row>
    <row r="20" spans="1:13">
      <c r="A20" s="475"/>
      <c r="B20" s="597"/>
      <c r="C20" s="598"/>
      <c r="D20" s="598"/>
      <c r="E20" s="598"/>
      <c r="F20" s="598"/>
      <c r="G20" s="598"/>
      <c r="H20" s="598"/>
      <c r="I20" s="598"/>
      <c r="J20" s="598"/>
      <c r="K20" s="598"/>
      <c r="L20" s="599"/>
      <c r="M20" s="475"/>
    </row>
    <row r="21" spans="1:13" ht="27.6" customHeight="1">
      <c r="A21" s="475"/>
      <c r="B21" s="597"/>
      <c r="C21" s="598"/>
      <c r="D21" s="598"/>
      <c r="E21" s="598"/>
      <c r="F21" s="598"/>
      <c r="G21" s="598"/>
      <c r="H21" s="598"/>
      <c r="I21" s="598"/>
      <c r="J21" s="598"/>
      <c r="K21" s="598"/>
      <c r="L21" s="599"/>
      <c r="M21" s="475"/>
    </row>
    <row r="22" spans="1:13" ht="27.6" customHeight="1">
      <c r="A22" s="475"/>
      <c r="B22" s="597"/>
      <c r="C22" s="598"/>
      <c r="D22" s="598"/>
      <c r="E22" s="598"/>
      <c r="F22" s="598"/>
      <c r="G22" s="598"/>
      <c r="H22" s="598"/>
      <c r="I22" s="598"/>
      <c r="J22" s="598"/>
      <c r="K22" s="598"/>
      <c r="L22" s="599"/>
      <c r="M22" s="475"/>
    </row>
    <row r="23" spans="1:13" ht="27.6" customHeight="1">
      <c r="A23" s="475"/>
      <c r="B23" s="597"/>
      <c r="C23" s="598"/>
      <c r="D23" s="598"/>
      <c r="E23" s="598"/>
      <c r="F23" s="598"/>
      <c r="G23" s="598"/>
      <c r="H23" s="598"/>
      <c r="I23" s="598"/>
      <c r="J23" s="598"/>
      <c r="K23" s="598"/>
      <c r="L23" s="599"/>
      <c r="M23" s="475"/>
    </row>
    <row r="24" spans="1:13" ht="27.6" customHeight="1" thickBot="1">
      <c r="A24" s="475"/>
      <c r="B24" s="600"/>
      <c r="C24" s="601"/>
      <c r="D24" s="601"/>
      <c r="E24" s="601"/>
      <c r="F24" s="601"/>
      <c r="G24" s="601"/>
      <c r="H24" s="601"/>
      <c r="I24" s="601"/>
      <c r="J24" s="601"/>
      <c r="K24" s="601"/>
      <c r="L24" s="602"/>
      <c r="M24" s="475"/>
    </row>
    <row r="25" spans="1:13" ht="13.8" thickTop="1">
      <c r="A25" s="475"/>
      <c r="B25" s="475"/>
      <c r="C25" s="475"/>
      <c r="D25" s="475"/>
      <c r="E25" s="475"/>
      <c r="F25" s="475"/>
      <c r="G25" s="475"/>
      <c r="H25" s="475"/>
      <c r="I25" s="475"/>
      <c r="J25" s="475"/>
      <c r="K25" s="475"/>
      <c r="L25" s="475"/>
      <c r="M25" s="475"/>
    </row>
  </sheetData>
  <mergeCells count="8">
    <mergeCell ref="B17:L24"/>
    <mergeCell ref="A1:M1"/>
    <mergeCell ref="A2:M2"/>
    <mergeCell ref="A3:M3"/>
    <mergeCell ref="N3:N7"/>
    <mergeCell ref="A4:M4"/>
    <mergeCell ref="B6:E14"/>
    <mergeCell ref="H6:L14"/>
  </mergeCells>
  <phoneticPr fontId="87"/>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80" zoomScaleNormal="80" zoomScaleSheetLayoutView="79" workbookViewId="0">
      <selection activeCell="F48" sqref="F48"/>
    </sheetView>
  </sheetViews>
  <sheetFormatPr defaultColWidth="9" defaultRowHeight="19.2"/>
  <cols>
    <col min="1" max="1" width="200.5546875" style="287" customWidth="1"/>
    <col min="2" max="2" width="11.21875" style="285" customWidth="1"/>
    <col min="3" max="3" width="27.44140625" style="285" customWidth="1"/>
    <col min="4" max="4" width="17.88671875" style="286" customWidth="1"/>
    <col min="5" max="16384" width="9" style="1"/>
  </cols>
  <sheetData>
    <row r="1" spans="1:4" s="42" customFormat="1" ht="44.25" customHeight="1" thickBot="1">
      <c r="A1" s="168" t="s">
        <v>229</v>
      </c>
      <c r="B1" s="169" t="s">
        <v>0</v>
      </c>
      <c r="C1" s="170" t="s">
        <v>1</v>
      </c>
      <c r="D1" s="284" t="s">
        <v>2</v>
      </c>
    </row>
    <row r="2" spans="1:4" s="42" customFormat="1" ht="44.25" customHeight="1" thickTop="1">
      <c r="A2" s="165" t="s">
        <v>316</v>
      </c>
      <c r="B2" s="301"/>
      <c r="C2" s="619" t="s">
        <v>318</v>
      </c>
      <c r="D2" s="302"/>
    </row>
    <row r="3" spans="1:4" s="42" customFormat="1" ht="228" customHeight="1">
      <c r="A3" s="381" t="s">
        <v>317</v>
      </c>
      <c r="B3" s="317" t="s">
        <v>305</v>
      </c>
      <c r="C3" s="617"/>
      <c r="D3" s="303">
        <v>45072</v>
      </c>
    </row>
    <row r="4" spans="1:4" s="42" customFormat="1" ht="36.6" customHeight="1" thickBot="1">
      <c r="A4" s="166" t="s">
        <v>319</v>
      </c>
      <c r="B4" s="298"/>
      <c r="C4" s="618"/>
      <c r="D4" s="304"/>
    </row>
    <row r="5" spans="1:4" s="42" customFormat="1" ht="44.25" customHeight="1" thickTop="1">
      <c r="A5" s="385" t="s">
        <v>306</v>
      </c>
      <c r="B5" s="301"/>
      <c r="C5" s="619" t="s">
        <v>309</v>
      </c>
      <c r="D5" s="305"/>
    </row>
    <row r="6" spans="1:4" s="42" customFormat="1" ht="244.8" customHeight="1" thickBot="1">
      <c r="A6" s="380" t="s">
        <v>307</v>
      </c>
      <c r="B6" s="308" t="s">
        <v>308</v>
      </c>
      <c r="C6" s="617"/>
      <c r="D6" s="303">
        <v>45072</v>
      </c>
    </row>
    <row r="7" spans="1:4" s="42" customFormat="1" ht="36.6" customHeight="1" thickTop="1" thickBot="1">
      <c r="A7" s="452" t="s">
        <v>315</v>
      </c>
      <c r="B7" s="298"/>
      <c r="C7" s="618"/>
      <c r="D7" s="304"/>
    </row>
    <row r="8" spans="1:4" s="42" customFormat="1" ht="43.8" customHeight="1" thickTop="1">
      <c r="A8" s="309" t="s">
        <v>310</v>
      </c>
      <c r="B8" s="370"/>
      <c r="C8" s="637" t="s">
        <v>313</v>
      </c>
      <c r="D8" s="634">
        <v>45073</v>
      </c>
    </row>
    <row r="9" spans="1:4" s="42" customFormat="1" ht="153.6" customHeight="1">
      <c r="A9" s="381" t="s">
        <v>311</v>
      </c>
      <c r="B9" s="163" t="s">
        <v>312</v>
      </c>
      <c r="C9" s="638"/>
      <c r="D9" s="635"/>
    </row>
    <row r="10" spans="1:4" s="42" customFormat="1" ht="44.4" customHeight="1" thickBot="1">
      <c r="A10" s="166" t="s">
        <v>314</v>
      </c>
      <c r="B10" s="164"/>
      <c r="C10" s="639"/>
      <c r="D10" s="636"/>
    </row>
    <row r="11" spans="1:4" s="42" customFormat="1" ht="52.8" customHeight="1" thickTop="1">
      <c r="A11" s="439" t="s">
        <v>321</v>
      </c>
      <c r="B11" s="301"/>
      <c r="C11" s="619" t="s">
        <v>323</v>
      </c>
      <c r="D11" s="302"/>
    </row>
    <row r="12" spans="1:4" s="42" customFormat="1" ht="320.39999999999998" customHeight="1">
      <c r="A12" s="381" t="s">
        <v>320</v>
      </c>
      <c r="B12" s="317" t="s">
        <v>322</v>
      </c>
      <c r="C12" s="617"/>
      <c r="D12" s="303">
        <v>45071</v>
      </c>
    </row>
    <row r="13" spans="1:4" s="42" customFormat="1" ht="36.6" customHeight="1" thickBot="1">
      <c r="A13" s="166" t="s">
        <v>354</v>
      </c>
      <c r="B13" s="298"/>
      <c r="C13" s="618"/>
      <c r="D13" s="304"/>
    </row>
    <row r="14" spans="1:4" s="42" customFormat="1" ht="44.25" customHeight="1" thickTop="1">
      <c r="A14" s="439" t="s">
        <v>324</v>
      </c>
      <c r="B14" s="301"/>
      <c r="C14" s="619" t="s">
        <v>326</v>
      </c>
      <c r="D14" s="305"/>
    </row>
    <row r="15" spans="1:4" s="42" customFormat="1" ht="123" customHeight="1">
      <c r="A15" s="381" t="s">
        <v>325</v>
      </c>
      <c r="B15" s="317" t="s">
        <v>327</v>
      </c>
      <c r="C15" s="617"/>
      <c r="D15" s="303">
        <v>45072</v>
      </c>
    </row>
    <row r="16" spans="1:4" s="42" customFormat="1" ht="44.4" customHeight="1" thickBot="1">
      <c r="A16" s="166" t="s">
        <v>328</v>
      </c>
      <c r="B16" s="298"/>
      <c r="C16" s="618"/>
      <c r="D16" s="304"/>
    </row>
    <row r="17" spans="1:4" s="42" customFormat="1" ht="44.25" customHeight="1" thickTop="1">
      <c r="A17" s="439" t="s">
        <v>329</v>
      </c>
      <c r="B17" s="301"/>
      <c r="C17" s="619" t="s">
        <v>331</v>
      </c>
      <c r="D17" s="305"/>
    </row>
    <row r="18" spans="1:4" s="42" customFormat="1" ht="218.4" customHeight="1">
      <c r="A18" s="381" t="s">
        <v>330</v>
      </c>
      <c r="B18" s="317" t="s">
        <v>332</v>
      </c>
      <c r="C18" s="617"/>
      <c r="D18" s="303">
        <v>45070</v>
      </c>
    </row>
    <row r="19" spans="1:4" s="42" customFormat="1" ht="44.4" customHeight="1" thickBot="1">
      <c r="A19" s="166" t="s">
        <v>333</v>
      </c>
      <c r="B19" s="298"/>
      <c r="C19" s="618"/>
      <c r="D19" s="304"/>
    </row>
    <row r="20" spans="1:4" s="42" customFormat="1" ht="48.6" hidden="1" customHeight="1" thickBot="1">
      <c r="A20" s="290"/>
      <c r="B20" s="643"/>
      <c r="C20" s="631"/>
      <c r="D20" s="628"/>
    </row>
    <row r="21" spans="1:4" s="42" customFormat="1" ht="91.2" hidden="1" customHeight="1" thickTop="1">
      <c r="A21" s="311"/>
      <c r="B21" s="644"/>
      <c r="C21" s="632"/>
      <c r="D21" s="629"/>
    </row>
    <row r="22" spans="1:4" s="42" customFormat="1" ht="43.2" hidden="1" customHeight="1" thickTop="1">
      <c r="A22" s="362"/>
      <c r="B22" s="645"/>
      <c r="C22" s="633"/>
      <c r="D22" s="630"/>
    </row>
    <row r="23" spans="1:4" s="42" customFormat="1" ht="51" hidden="1" customHeight="1" thickTop="1">
      <c r="A23" s="363"/>
      <c r="B23" s="646"/>
      <c r="C23" s="646"/>
      <c r="D23" s="625"/>
    </row>
    <row r="24" spans="1:4" s="42" customFormat="1" ht="168" hidden="1" customHeight="1" thickTop="1">
      <c r="A24" s="299"/>
      <c r="B24" s="647"/>
      <c r="C24" s="647"/>
      <c r="D24" s="626"/>
    </row>
    <row r="25" spans="1:4" s="42" customFormat="1" ht="43.2" hidden="1" customHeight="1" thickTop="1">
      <c r="A25" s="296"/>
      <c r="B25" s="648"/>
      <c r="C25" s="648"/>
      <c r="D25" s="626"/>
    </row>
    <row r="26" spans="1:4" s="42" customFormat="1" ht="48.6" hidden="1" customHeight="1" thickTop="1">
      <c r="A26" s="167"/>
      <c r="B26" s="640"/>
      <c r="C26" s="622"/>
      <c r="D26" s="625"/>
    </row>
    <row r="27" spans="1:4" s="42" customFormat="1" ht="247.8" hidden="1" customHeight="1" thickTop="1">
      <c r="A27" s="360"/>
      <c r="B27" s="641"/>
      <c r="C27" s="623"/>
      <c r="D27" s="626"/>
    </row>
    <row r="28" spans="1:4" s="42" customFormat="1" ht="40.950000000000003" hidden="1" customHeight="1" thickTop="1">
      <c r="A28" s="293"/>
      <c r="B28" s="642"/>
      <c r="C28" s="624"/>
      <c r="D28" s="627"/>
    </row>
    <row r="29" spans="1:4" s="42" customFormat="1" ht="48.6" hidden="1" customHeight="1" thickTop="1">
      <c r="A29" s="167"/>
      <c r="B29" s="640"/>
      <c r="C29" s="622"/>
      <c r="D29" s="625"/>
    </row>
    <row r="30" spans="1:4" s="42" customFormat="1" ht="383.4" hidden="1" customHeight="1" thickTop="1">
      <c r="A30" s="360"/>
      <c r="B30" s="641"/>
      <c r="C30" s="623"/>
      <c r="D30" s="626"/>
    </row>
    <row r="31" spans="1:4" s="42" customFormat="1" ht="40.950000000000003" hidden="1" customHeight="1" thickTop="1">
      <c r="A31" s="293"/>
      <c r="B31" s="642"/>
      <c r="C31" s="624"/>
      <c r="D31" s="627"/>
    </row>
    <row r="32" spans="1:4" s="42" customFormat="1" ht="40.950000000000003" hidden="1" customHeight="1" thickTop="1">
      <c r="A32" s="167"/>
      <c r="B32" s="640"/>
      <c r="C32" s="622"/>
      <c r="D32" s="625"/>
    </row>
    <row r="33" spans="1:5" s="42" customFormat="1" ht="177" hidden="1" customHeight="1" thickTop="1">
      <c r="A33" s="360"/>
      <c r="B33" s="641"/>
      <c r="C33" s="623"/>
      <c r="D33" s="626"/>
    </row>
    <row r="34" spans="1:5" s="42" customFormat="1" ht="40.950000000000003" hidden="1" customHeight="1" thickTop="1">
      <c r="A34" s="293"/>
      <c r="B34" s="642"/>
      <c r="C34" s="624"/>
      <c r="D34" s="627"/>
    </row>
    <row r="35" spans="1:5" s="42" customFormat="1" ht="47.4" customHeight="1" thickTop="1">
      <c r="A35" s="439" t="s">
        <v>334</v>
      </c>
      <c r="B35" s="301"/>
      <c r="C35" s="619" t="s">
        <v>337</v>
      </c>
      <c r="D35" s="305"/>
    </row>
    <row r="36" spans="1:5" s="42" customFormat="1" ht="115.8" customHeight="1">
      <c r="A36" s="381" t="s">
        <v>336</v>
      </c>
      <c r="B36" s="317" t="s">
        <v>335</v>
      </c>
      <c r="C36" s="617"/>
      <c r="D36" s="303">
        <v>45071</v>
      </c>
      <c r="E36" s="42" t="s">
        <v>207</v>
      </c>
    </row>
    <row r="37" spans="1:5" s="42" customFormat="1" ht="37.200000000000003" customHeight="1" thickBot="1">
      <c r="A37" s="166" t="s">
        <v>338</v>
      </c>
      <c r="B37" s="298"/>
      <c r="C37" s="618"/>
      <c r="D37" s="304"/>
    </row>
    <row r="38" spans="1:5" s="42" customFormat="1" ht="47.4" customHeight="1" thickTop="1">
      <c r="A38" s="300" t="s">
        <v>339</v>
      </c>
      <c r="B38" s="301"/>
      <c r="C38" s="616" t="s">
        <v>343</v>
      </c>
      <c r="D38" s="305"/>
    </row>
    <row r="39" spans="1:5" s="42" customFormat="1" ht="116.4" customHeight="1">
      <c r="A39" s="382" t="s">
        <v>340</v>
      </c>
      <c r="B39" s="308" t="s">
        <v>342</v>
      </c>
      <c r="C39" s="617"/>
      <c r="D39" s="303">
        <v>45070</v>
      </c>
    </row>
    <row r="40" spans="1:5" s="42" customFormat="1" ht="37.200000000000003" customHeight="1" thickBot="1">
      <c r="A40" s="373" t="s">
        <v>341</v>
      </c>
      <c r="B40" s="298"/>
      <c r="C40" s="618"/>
      <c r="D40" s="304"/>
    </row>
    <row r="41" spans="1:5" ht="44.4" customHeight="1" thickTop="1">
      <c r="A41" s="300" t="s">
        <v>344</v>
      </c>
      <c r="B41" s="301"/>
      <c r="C41" s="616" t="s">
        <v>348</v>
      </c>
      <c r="D41" s="305"/>
    </row>
    <row r="42" spans="1:5" ht="325.2" customHeight="1">
      <c r="A42" s="453" t="s">
        <v>346</v>
      </c>
      <c r="B42" s="308" t="s">
        <v>345</v>
      </c>
      <c r="C42" s="620"/>
      <c r="D42" s="303">
        <v>45070</v>
      </c>
    </row>
    <row r="43" spans="1:5" ht="37.200000000000003" customHeight="1" thickBot="1">
      <c r="A43" s="460" t="s">
        <v>347</v>
      </c>
      <c r="B43" s="463"/>
      <c r="C43" s="621"/>
      <c r="D43" s="464"/>
    </row>
    <row r="44" spans="1:5" ht="56.4" customHeight="1" thickTop="1">
      <c r="A44" s="300" t="s">
        <v>349</v>
      </c>
      <c r="B44" s="461"/>
      <c r="C44" s="620" t="s">
        <v>352</v>
      </c>
      <c r="D44" s="462"/>
    </row>
    <row r="45" spans="1:5" ht="409.6" customHeight="1">
      <c r="A45" s="726" t="s">
        <v>350</v>
      </c>
      <c r="B45" s="308" t="s">
        <v>353</v>
      </c>
      <c r="C45" s="617"/>
      <c r="D45" s="303">
        <v>45069</v>
      </c>
    </row>
    <row r="46" spans="1:5" ht="40.200000000000003" customHeight="1" thickBot="1">
      <c r="A46" s="373" t="s">
        <v>351</v>
      </c>
      <c r="B46" s="298"/>
      <c r="C46" s="618"/>
      <c r="D46" s="304"/>
    </row>
    <row r="47" spans="1:5" ht="46.8" customHeight="1" thickTop="1">
      <c r="A47" s="300" t="s">
        <v>406</v>
      </c>
      <c r="B47" s="301"/>
      <c r="C47" s="616" t="s">
        <v>410</v>
      </c>
      <c r="D47" s="305"/>
    </row>
    <row r="48" spans="1:5" ht="169.2" customHeight="1">
      <c r="A48" s="382" t="s">
        <v>407</v>
      </c>
      <c r="B48" s="308" t="s">
        <v>409</v>
      </c>
      <c r="C48" s="617"/>
      <c r="D48" s="303">
        <v>45072</v>
      </c>
    </row>
    <row r="49" spans="1:4" ht="43.8" customHeight="1" thickBot="1">
      <c r="A49" s="373" t="s">
        <v>408</v>
      </c>
      <c r="B49" s="298"/>
      <c r="C49" s="618"/>
      <c r="D49" s="304"/>
    </row>
    <row r="50" spans="1:4" ht="46.8" hidden="1" customHeight="1" thickTop="1">
      <c r="A50" s="300"/>
      <c r="B50" s="301"/>
      <c r="C50" s="616"/>
      <c r="D50" s="305"/>
    </row>
    <row r="51" spans="1:4" ht="93" hidden="1" customHeight="1">
      <c r="A51" s="382"/>
      <c r="B51" s="308"/>
      <c r="C51" s="617"/>
      <c r="D51" s="303"/>
    </row>
    <row r="52" spans="1:4" ht="43.8" hidden="1" customHeight="1" thickBot="1">
      <c r="A52" s="373"/>
      <c r="B52" s="298"/>
      <c r="C52" s="618"/>
      <c r="D52" s="304"/>
    </row>
    <row r="53" spans="1:4" ht="46.8" hidden="1" customHeight="1" thickTop="1">
      <c r="A53" s="300"/>
      <c r="B53" s="301"/>
      <c r="C53" s="616"/>
      <c r="D53" s="305"/>
    </row>
    <row r="54" spans="1:4" ht="199.2" hidden="1" customHeight="1">
      <c r="A54" s="382"/>
      <c r="B54" s="308"/>
      <c r="C54" s="617"/>
      <c r="D54" s="303"/>
    </row>
    <row r="55" spans="1:4" ht="43.8" hidden="1" customHeight="1" thickBot="1">
      <c r="A55" s="373"/>
      <c r="B55" s="298"/>
      <c r="C55" s="618"/>
      <c r="D55" s="304"/>
    </row>
    <row r="56" spans="1:4" ht="46.8" hidden="1" customHeight="1" thickTop="1">
      <c r="A56" s="300"/>
      <c r="B56" s="301"/>
      <c r="C56" s="616"/>
      <c r="D56" s="305"/>
    </row>
    <row r="57" spans="1:4" ht="103.2" hidden="1" customHeight="1">
      <c r="A57" s="382"/>
      <c r="B57" s="308"/>
      <c r="C57" s="617"/>
      <c r="D57" s="303"/>
    </row>
    <row r="58" spans="1:4" ht="43.8" hidden="1" customHeight="1" thickBot="1">
      <c r="A58" s="373"/>
      <c r="B58" s="298"/>
      <c r="C58" s="618"/>
      <c r="D58" s="304"/>
    </row>
  </sheetData>
  <mergeCells count="30">
    <mergeCell ref="B32:B34"/>
    <mergeCell ref="D29:D31"/>
    <mergeCell ref="B20:B22"/>
    <mergeCell ref="B26:B28"/>
    <mergeCell ref="B23:B25"/>
    <mergeCell ref="C23:C25"/>
    <mergeCell ref="B29:B31"/>
    <mergeCell ref="C29:C31"/>
    <mergeCell ref="C2:C4"/>
    <mergeCell ref="C32:C34"/>
    <mergeCell ref="D26:D28"/>
    <mergeCell ref="C26:C28"/>
    <mergeCell ref="D20:D22"/>
    <mergeCell ref="C20:C22"/>
    <mergeCell ref="D32:D34"/>
    <mergeCell ref="D23:D25"/>
    <mergeCell ref="D8:D10"/>
    <mergeCell ref="C5:C7"/>
    <mergeCell ref="C8:C10"/>
    <mergeCell ref="C11:C13"/>
    <mergeCell ref="C17:C19"/>
    <mergeCell ref="C56:C58"/>
    <mergeCell ref="C14:C16"/>
    <mergeCell ref="C41:C43"/>
    <mergeCell ref="C50:C52"/>
    <mergeCell ref="C53:C55"/>
    <mergeCell ref="C47:C49"/>
    <mergeCell ref="C44:C46"/>
    <mergeCell ref="C38:C40"/>
    <mergeCell ref="C35:C37"/>
  </mergeCells>
  <phoneticPr fontId="16"/>
  <hyperlinks>
    <hyperlink ref="A10" r:id="rId1" xr:uid="{7C212C63-B6D0-490E-855B-43F124491DBA}"/>
    <hyperlink ref="A7" r:id="rId2" xr:uid="{6569130F-A92A-4DC8-AD0F-F5D6E4ACA63C}"/>
    <hyperlink ref="A4" r:id="rId3" xr:uid="{5E624E37-D3A4-483C-90E2-D4C8653C7E1F}"/>
    <hyperlink ref="A16" r:id="rId4" xr:uid="{9E13E295-D658-440C-BE0B-BF5C3833E7B6}"/>
    <hyperlink ref="A19" r:id="rId5" xr:uid="{43C577C1-2DF8-4C5F-91CD-38EE7632FEBC}"/>
    <hyperlink ref="A37" r:id="rId6" xr:uid="{572C6BD4-7FBB-46AB-A039-22A0A7A142DA}"/>
    <hyperlink ref="A40" r:id="rId7" xr:uid="{2F0DFEBD-3181-4D05-BD11-238E8A2E9948}"/>
    <hyperlink ref="A43" r:id="rId8" xr:uid="{5BAC0386-D1A5-4D4B-A210-B9C0E8192CE3}"/>
    <hyperlink ref="A46" r:id="rId9" xr:uid="{2F1DFB4E-4132-4B59-B569-00C4E13D6F1A}"/>
    <hyperlink ref="A13" r:id="rId10" xr:uid="{3A53DB3E-40AC-4D17-8C9E-6F052B181732}"/>
    <hyperlink ref="A49" r:id="rId11" xr:uid="{5EF54E8D-D0C9-49A2-857D-A8EE492D6D35}"/>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2"/>
  <sheetViews>
    <sheetView defaultGridColor="0" view="pageBreakPreview" colorId="56" zoomScale="91" zoomScaleNormal="66" zoomScaleSheetLayoutView="91" workbookViewId="0">
      <selection activeCell="A30" sqref="A30"/>
    </sheetView>
  </sheetViews>
  <sheetFormatPr defaultColWidth="9" defaultRowHeight="19.2"/>
  <cols>
    <col min="1" max="1" width="193.5546875" style="292" customWidth="1"/>
    <col min="2" max="2" width="18" style="137" customWidth="1"/>
    <col min="3" max="3" width="20.109375" style="138" customWidth="1"/>
    <col min="4" max="16384" width="9" style="38"/>
  </cols>
  <sheetData>
    <row r="1" spans="1:3" ht="58.95" customHeight="1" thickBot="1">
      <c r="A1" s="37" t="s">
        <v>230</v>
      </c>
      <c r="B1" s="281" t="s">
        <v>24</v>
      </c>
      <c r="C1" s="282" t="s">
        <v>2</v>
      </c>
    </row>
    <row r="2" spans="1:3" ht="48.6" customHeight="1">
      <c r="A2" s="127" t="s">
        <v>367</v>
      </c>
      <c r="B2" s="132"/>
      <c r="C2" s="133"/>
    </row>
    <row r="3" spans="1:3" ht="392.4" customHeight="1">
      <c r="A3" s="367" t="s">
        <v>366</v>
      </c>
      <c r="B3" s="364" t="s">
        <v>383</v>
      </c>
      <c r="C3" s="134">
        <v>45072</v>
      </c>
    </row>
    <row r="4" spans="1:3" ht="35.4" customHeight="1" thickBot="1">
      <c r="A4" s="294" t="s">
        <v>360</v>
      </c>
      <c r="B4" s="135"/>
      <c r="C4" s="136"/>
    </row>
    <row r="5" spans="1:3" ht="48.6" customHeight="1">
      <c r="A5" s="127" t="s">
        <v>368</v>
      </c>
      <c r="B5" s="132"/>
      <c r="C5" s="133"/>
    </row>
    <row r="6" spans="1:3" ht="229.8" customHeight="1">
      <c r="A6" s="367" t="s">
        <v>375</v>
      </c>
      <c r="B6" s="297" t="s">
        <v>384</v>
      </c>
      <c r="C6" s="134">
        <v>45072</v>
      </c>
    </row>
    <row r="7" spans="1:3" ht="35.4" customHeight="1" thickBot="1">
      <c r="A7" s="294" t="s">
        <v>361</v>
      </c>
      <c r="B7" s="135"/>
      <c r="C7" s="136"/>
    </row>
    <row r="8" spans="1:3" ht="48.6" hidden="1" customHeight="1">
      <c r="A8" s="127" t="s">
        <v>369</v>
      </c>
      <c r="B8" s="132"/>
      <c r="C8" s="133"/>
    </row>
    <row r="9" spans="1:3" ht="96.6" hidden="1" customHeight="1">
      <c r="A9" s="367" t="s">
        <v>355</v>
      </c>
      <c r="B9" s="371"/>
      <c r="C9" s="134"/>
    </row>
    <row r="10" spans="1:3" ht="39.6" hidden="1" customHeight="1" thickBot="1">
      <c r="A10" s="294"/>
      <c r="B10" s="135"/>
      <c r="C10" s="136"/>
    </row>
    <row r="11" spans="1:3" ht="48.6" customHeight="1">
      <c r="A11" s="127" t="s">
        <v>370</v>
      </c>
      <c r="B11" s="132"/>
      <c r="C11" s="133"/>
    </row>
    <row r="12" spans="1:3" ht="85.2" customHeight="1">
      <c r="A12" s="367" t="s">
        <v>376</v>
      </c>
      <c r="B12" s="364" t="s">
        <v>385</v>
      </c>
      <c r="C12" s="134">
        <v>45071</v>
      </c>
    </row>
    <row r="13" spans="1:3" ht="35.4" customHeight="1" thickBot="1">
      <c r="A13" s="294" t="s">
        <v>362</v>
      </c>
      <c r="B13" s="135"/>
      <c r="C13" s="136"/>
    </row>
    <row r="14" spans="1:3" ht="48.6" customHeight="1">
      <c r="A14" s="127" t="s">
        <v>371</v>
      </c>
      <c r="B14" s="132"/>
      <c r="C14" s="133"/>
    </row>
    <row r="15" spans="1:3" ht="255.6" customHeight="1">
      <c r="A15" s="367" t="s">
        <v>377</v>
      </c>
      <c r="B15" s="297" t="s">
        <v>386</v>
      </c>
      <c r="C15" s="134">
        <v>45071</v>
      </c>
    </row>
    <row r="16" spans="1:3" ht="33.6" customHeight="1" thickBot="1">
      <c r="A16" s="294" t="s">
        <v>363</v>
      </c>
      <c r="B16" s="135"/>
      <c r="C16" s="136" t="s">
        <v>387</v>
      </c>
    </row>
    <row r="17" spans="1:3" ht="48.6" customHeight="1">
      <c r="A17" s="127" t="s">
        <v>372</v>
      </c>
      <c r="B17" s="132"/>
      <c r="C17" s="133"/>
    </row>
    <row r="18" spans="1:3" ht="304.2" customHeight="1">
      <c r="A18" s="367" t="s">
        <v>380</v>
      </c>
      <c r="B18" s="297" t="s">
        <v>385</v>
      </c>
      <c r="C18" s="134">
        <v>45069</v>
      </c>
    </row>
    <row r="19" spans="1:3" ht="35.4" customHeight="1" thickBot="1">
      <c r="A19" s="294" t="s">
        <v>364</v>
      </c>
      <c r="B19" s="135"/>
      <c r="C19" s="136"/>
    </row>
    <row r="20" spans="1:3" ht="48.6" hidden="1" customHeight="1">
      <c r="A20" s="127" t="s">
        <v>373</v>
      </c>
      <c r="B20" s="132"/>
      <c r="C20" s="133"/>
    </row>
    <row r="21" spans="1:3" ht="242.4" hidden="1" customHeight="1">
      <c r="A21" s="377" t="s">
        <v>356</v>
      </c>
      <c r="B21" s="364"/>
      <c r="C21" s="134"/>
    </row>
    <row r="22" spans="1:3" ht="35.4" hidden="1" customHeight="1" thickBot="1">
      <c r="A22" s="294"/>
      <c r="B22" s="135"/>
      <c r="C22" s="136"/>
    </row>
    <row r="23" spans="1:3" ht="94.8" customHeight="1">
      <c r="A23" s="127" t="s">
        <v>379</v>
      </c>
      <c r="B23" s="132"/>
      <c r="C23" s="133"/>
    </row>
    <row r="24" spans="1:3" ht="163.19999999999999" customHeight="1">
      <c r="A24" s="367" t="s">
        <v>378</v>
      </c>
      <c r="B24" s="297" t="s">
        <v>385</v>
      </c>
      <c r="C24" s="134">
        <v>45069</v>
      </c>
    </row>
    <row r="25" spans="1:3" ht="35.4" customHeight="1" thickBot="1">
      <c r="A25" s="294" t="s">
        <v>365</v>
      </c>
      <c r="B25" s="135"/>
      <c r="C25" s="136"/>
    </row>
    <row r="26" spans="1:3" ht="48.6" customHeight="1">
      <c r="A26" s="127" t="s">
        <v>357</v>
      </c>
      <c r="B26" s="132"/>
      <c r="C26" s="133"/>
    </row>
    <row r="27" spans="1:3" ht="277.2" customHeight="1">
      <c r="A27" s="367" t="s">
        <v>381</v>
      </c>
      <c r="B27" s="297" t="s">
        <v>388</v>
      </c>
      <c r="C27" s="134">
        <v>45068</v>
      </c>
    </row>
    <row r="28" spans="1:3" ht="35.4" customHeight="1" thickBot="1">
      <c r="A28" s="294" t="s">
        <v>359</v>
      </c>
      <c r="B28" s="135"/>
      <c r="C28" s="136"/>
    </row>
    <row r="29" spans="1:3" ht="48.6" customHeight="1">
      <c r="A29" s="127" t="s">
        <v>374</v>
      </c>
      <c r="B29" s="132"/>
      <c r="C29" s="133"/>
    </row>
    <row r="30" spans="1:3" ht="189.6" customHeight="1">
      <c r="A30" s="367" t="s">
        <v>382</v>
      </c>
      <c r="B30" s="297" t="s">
        <v>389</v>
      </c>
      <c r="C30" s="134">
        <v>45070</v>
      </c>
    </row>
    <row r="31" spans="1:3" ht="35.4" customHeight="1" thickBot="1">
      <c r="A31" s="294" t="s">
        <v>358</v>
      </c>
      <c r="B31" s="135"/>
      <c r="C31" s="136"/>
    </row>
    <row r="32" spans="1:3" ht="48.6" hidden="1" customHeight="1">
      <c r="A32" s="127"/>
      <c r="B32" s="132"/>
      <c r="C32" s="133"/>
    </row>
    <row r="33" spans="1:3" ht="234" hidden="1" customHeight="1">
      <c r="A33" s="367"/>
      <c r="B33" s="297"/>
      <c r="C33" s="134"/>
    </row>
    <row r="34" spans="1:3" ht="35.4" hidden="1" customHeight="1" thickBot="1">
      <c r="A34" s="294"/>
      <c r="B34" s="135"/>
      <c r="C34" s="136"/>
    </row>
    <row r="35" spans="1:3" ht="48.6" hidden="1" customHeight="1">
      <c r="A35" s="127"/>
      <c r="B35" s="132"/>
      <c r="C35" s="133"/>
    </row>
    <row r="36" spans="1:3" ht="111.6" hidden="1" customHeight="1">
      <c r="A36" s="367"/>
      <c r="B36" s="297"/>
      <c r="C36" s="134"/>
    </row>
    <row r="37" spans="1:3" ht="35.4" hidden="1" customHeight="1" thickBot="1">
      <c r="A37" s="294"/>
      <c r="B37" s="135"/>
      <c r="C37" s="136"/>
    </row>
    <row r="38" spans="1:3" s="443" customFormat="1" ht="25.2" customHeight="1">
      <c r="A38" s="440"/>
      <c r="B38" s="441"/>
      <c r="C38" s="442"/>
    </row>
    <row r="39" spans="1:3" s="443" customFormat="1" ht="25.2" customHeight="1" thickBot="1">
      <c r="A39" s="440"/>
      <c r="B39" s="441"/>
      <c r="C39" s="442"/>
    </row>
    <row r="40" spans="1:3" ht="37.799999999999997" customHeight="1">
      <c r="A40" s="649"/>
      <c r="B40" s="649"/>
      <c r="C40" s="649"/>
    </row>
    <row r="41" spans="1:3" ht="46.2" customHeight="1">
      <c r="A41" s="650"/>
      <c r="B41" s="650"/>
      <c r="C41" s="650"/>
    </row>
    <row r="42" spans="1:3">
      <c r="A42" s="292" t="s">
        <v>21</v>
      </c>
    </row>
  </sheetData>
  <mergeCells count="2">
    <mergeCell ref="A40:C40"/>
    <mergeCell ref="A41:C41"/>
  </mergeCells>
  <phoneticPr fontId="87"/>
  <hyperlinks>
    <hyperlink ref="A31" r:id="rId1" xr:uid="{C2C9A848-3F57-470A-A24F-6358178970B1}"/>
    <hyperlink ref="A28" r:id="rId2" xr:uid="{82C174EA-F1D8-455A-A0EB-E036253B8351}"/>
    <hyperlink ref="A4" r:id="rId3" xr:uid="{58D80995-0D52-4538-91F5-3C6CEE355C6B}"/>
    <hyperlink ref="A7" r:id="rId4" xr:uid="{7ED7A3FE-2048-4DE3-8122-12BA853A1572}"/>
    <hyperlink ref="A13" r:id="rId5" xr:uid="{CAB8257F-4AD1-474E-9873-67ED8AE3CD0A}"/>
    <hyperlink ref="A16" r:id="rId6" xr:uid="{D81CB66B-7888-4BEB-BA3A-3EBD5AFD9D07}"/>
    <hyperlink ref="A19" r:id="rId7" xr:uid="{5857A8DA-4804-4DB6-B4C9-CE0F38A65678}"/>
    <hyperlink ref="A25" r:id="rId8" xr:uid="{652289AC-4C06-459D-B956-0CD1924A8877}"/>
  </hyperlinks>
  <pageMargins left="0.74803149606299213" right="0.74803149606299213" top="0.98425196850393704" bottom="0.98425196850393704" header="0.51181102362204722" footer="0.51181102362204722"/>
  <pageSetup paperSize="9" scale="16" fitToHeight="3"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O27" sqref="O27"/>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54" t="s">
        <v>3</v>
      </c>
      <c r="B1" s="655"/>
      <c r="C1" s="655"/>
      <c r="D1" s="655"/>
      <c r="E1" s="655"/>
      <c r="F1" s="655"/>
      <c r="G1" s="655"/>
      <c r="H1" s="655"/>
      <c r="I1" s="655"/>
      <c r="J1" s="655"/>
      <c r="K1" s="655"/>
      <c r="L1" s="655"/>
      <c r="M1" s="655"/>
      <c r="N1" s="656"/>
      <c r="P1" s="657" t="s">
        <v>4</v>
      </c>
      <c r="Q1" s="658"/>
      <c r="R1" s="658"/>
      <c r="S1" s="658"/>
      <c r="T1" s="658"/>
      <c r="U1" s="658"/>
      <c r="V1" s="658"/>
      <c r="W1" s="658"/>
      <c r="X1" s="658"/>
      <c r="Y1" s="658"/>
      <c r="Z1" s="658"/>
      <c r="AA1" s="658"/>
      <c r="AB1" s="658"/>
      <c r="AC1" s="659"/>
    </row>
    <row r="2" spans="1:29" ht="18" customHeight="1" thickBot="1">
      <c r="A2" s="660" t="s">
        <v>5</v>
      </c>
      <c r="B2" s="661"/>
      <c r="C2" s="661"/>
      <c r="D2" s="661"/>
      <c r="E2" s="661"/>
      <c r="F2" s="661"/>
      <c r="G2" s="661"/>
      <c r="H2" s="661"/>
      <c r="I2" s="661"/>
      <c r="J2" s="661"/>
      <c r="K2" s="661"/>
      <c r="L2" s="661"/>
      <c r="M2" s="661"/>
      <c r="N2" s="662"/>
      <c r="P2" s="663" t="s">
        <v>6</v>
      </c>
      <c r="Q2" s="661"/>
      <c r="R2" s="661"/>
      <c r="S2" s="661"/>
      <c r="T2" s="661"/>
      <c r="U2" s="661"/>
      <c r="V2" s="661"/>
      <c r="W2" s="661"/>
      <c r="X2" s="661"/>
      <c r="Y2" s="661"/>
      <c r="Z2" s="661"/>
      <c r="AA2" s="661"/>
      <c r="AB2" s="661"/>
      <c r="AC2" s="664"/>
    </row>
    <row r="3" spans="1:29" ht="13.8" thickBot="1">
      <c r="A3" s="6"/>
      <c r="B3" s="143" t="s">
        <v>169</v>
      </c>
      <c r="C3" s="143" t="s">
        <v>7</v>
      </c>
      <c r="D3" s="143" t="s">
        <v>8</v>
      </c>
      <c r="E3" s="143" t="s">
        <v>9</v>
      </c>
      <c r="F3" s="140" t="s">
        <v>10</v>
      </c>
      <c r="G3" s="143" t="s">
        <v>11</v>
      </c>
      <c r="H3" s="143" t="s">
        <v>12</v>
      </c>
      <c r="I3" s="143" t="s">
        <v>13</v>
      </c>
      <c r="J3" s="143" t="s">
        <v>14</v>
      </c>
      <c r="K3" s="143" t="s">
        <v>15</v>
      </c>
      <c r="L3" s="143" t="s">
        <v>16</v>
      </c>
      <c r="M3" s="143" t="s">
        <v>17</v>
      </c>
      <c r="N3" s="7" t="s">
        <v>18</v>
      </c>
      <c r="P3" s="8"/>
      <c r="Q3" s="143" t="s">
        <v>169</v>
      </c>
      <c r="R3" s="143" t="s">
        <v>7</v>
      </c>
      <c r="S3" s="143" t="s">
        <v>8</v>
      </c>
      <c r="T3" s="143" t="s">
        <v>9</v>
      </c>
      <c r="U3" s="140" t="s">
        <v>10</v>
      </c>
      <c r="V3" s="143" t="s">
        <v>11</v>
      </c>
      <c r="W3" s="143" t="s">
        <v>12</v>
      </c>
      <c r="X3" s="143" t="s">
        <v>13</v>
      </c>
      <c r="Y3" s="143" t="s">
        <v>14</v>
      </c>
      <c r="Z3" s="143" t="s">
        <v>15</v>
      </c>
      <c r="AA3" s="143" t="s">
        <v>16</v>
      </c>
      <c r="AB3" s="143" t="s">
        <v>17</v>
      </c>
      <c r="AC3" s="9" t="s">
        <v>19</v>
      </c>
    </row>
    <row r="4" spans="1:29" ht="19.8" thickBot="1">
      <c r="A4" s="357" t="s">
        <v>167</v>
      </c>
      <c r="B4" s="358">
        <f>AVERAGE(B7:B18)</f>
        <v>68.083333333333329</v>
      </c>
      <c r="C4" s="358">
        <f t="shared" ref="C4:M4" si="0">AVERAGE(C7:C18)</f>
        <v>56.083333333333336</v>
      </c>
      <c r="D4" s="358">
        <f t="shared" si="0"/>
        <v>67.416666666666671</v>
      </c>
      <c r="E4" s="358">
        <f t="shared" si="0"/>
        <v>103.16666666666667</v>
      </c>
      <c r="F4" s="358">
        <f t="shared" si="0"/>
        <v>179.5</v>
      </c>
      <c r="G4" s="358">
        <f t="shared" si="0"/>
        <v>405.27272727272725</v>
      </c>
      <c r="H4" s="358">
        <f t="shared" si="0"/>
        <v>614.90909090909088</v>
      </c>
      <c r="I4" s="358">
        <f t="shared" si="0"/>
        <v>875.18181818181813</v>
      </c>
      <c r="J4" s="358">
        <f t="shared" si="0"/>
        <v>564.72727272727275</v>
      </c>
      <c r="K4" s="358">
        <f t="shared" si="0"/>
        <v>363.72727272727275</v>
      </c>
      <c r="L4" s="358">
        <f t="shared" si="0"/>
        <v>207</v>
      </c>
      <c r="M4" s="358">
        <f t="shared" si="0"/>
        <v>134.81818181818181</v>
      </c>
      <c r="N4" s="358">
        <f>AVERAGE(N7:N18)</f>
        <v>3639.7272727272725</v>
      </c>
      <c r="O4" s="10"/>
      <c r="P4" s="359" t="str">
        <f>+A4</f>
        <v>12-21年月平均</v>
      </c>
      <c r="Q4" s="358">
        <f>AVERAGE(Q7:Q18)</f>
        <v>8.1666666666666661</v>
      </c>
      <c r="R4" s="358">
        <f t="shared" ref="R4:AC4" si="1">AVERAGE(R7:R18)</f>
        <v>8.75</v>
      </c>
      <c r="S4" s="358">
        <f t="shared" si="1"/>
        <v>13.25</v>
      </c>
      <c r="T4" s="358">
        <f t="shared" si="1"/>
        <v>6.5</v>
      </c>
      <c r="U4" s="358">
        <f t="shared" si="1"/>
        <v>9.1666666666666661</v>
      </c>
      <c r="V4" s="358">
        <f t="shared" si="1"/>
        <v>9.0909090909090917</v>
      </c>
      <c r="W4" s="358">
        <f t="shared" si="1"/>
        <v>8.1818181818181817</v>
      </c>
      <c r="X4" s="358">
        <f t="shared" si="1"/>
        <v>11.545454545454545</v>
      </c>
      <c r="Y4" s="358">
        <f t="shared" si="1"/>
        <v>9.9090909090909083</v>
      </c>
      <c r="Z4" s="358">
        <f t="shared" si="1"/>
        <v>19.818181818181817</v>
      </c>
      <c r="AA4" s="358">
        <f t="shared" si="1"/>
        <v>11.636363636363637</v>
      </c>
      <c r="AB4" s="358">
        <f t="shared" si="1"/>
        <v>12.181818181818182</v>
      </c>
      <c r="AC4" s="358">
        <f t="shared" si="1"/>
        <v>131.45454545454547</v>
      </c>
    </row>
    <row r="5" spans="1:29" ht="19.8" customHeight="1" thickBot="1">
      <c r="A5" s="254"/>
      <c r="B5" s="254"/>
      <c r="C5" s="254"/>
      <c r="D5" s="254"/>
      <c r="E5" s="254"/>
      <c r="F5" s="11" t="s">
        <v>20</v>
      </c>
      <c r="G5" s="107"/>
      <c r="H5" s="107"/>
      <c r="I5" s="107"/>
      <c r="J5" s="107"/>
      <c r="K5" s="107"/>
      <c r="L5" s="107"/>
      <c r="M5" s="107"/>
      <c r="N5" s="221"/>
      <c r="O5" s="108"/>
      <c r="P5" s="141"/>
      <c r="Q5" s="141"/>
      <c r="R5" s="141"/>
      <c r="S5" s="254"/>
      <c r="T5" s="254"/>
      <c r="U5" s="11" t="s">
        <v>20</v>
      </c>
      <c r="V5" s="107"/>
      <c r="W5" s="107"/>
      <c r="X5" s="107"/>
      <c r="Y5" s="107"/>
      <c r="Z5" s="107"/>
      <c r="AA5" s="107"/>
      <c r="AB5" s="107"/>
      <c r="AC5" s="221"/>
    </row>
    <row r="6" spans="1:29" ht="19.8" customHeight="1" thickBot="1">
      <c r="A6" s="254"/>
      <c r="B6" s="254"/>
      <c r="C6" s="254"/>
      <c r="D6" s="254"/>
      <c r="E6" s="254"/>
      <c r="F6" s="344">
        <v>69</v>
      </c>
      <c r="G6" s="343"/>
      <c r="H6" s="343"/>
      <c r="I6" s="343"/>
      <c r="J6" s="343"/>
      <c r="K6" s="343"/>
      <c r="L6" s="343"/>
      <c r="M6" s="343"/>
      <c r="N6" s="335"/>
      <c r="O6" s="108"/>
      <c r="P6" s="141"/>
      <c r="Q6" s="141"/>
      <c r="R6" s="141"/>
      <c r="S6" s="254"/>
      <c r="T6" s="254"/>
      <c r="U6" s="344">
        <v>2</v>
      </c>
      <c r="V6" s="343"/>
      <c r="W6" s="343"/>
      <c r="X6" s="343"/>
      <c r="Y6" s="343"/>
      <c r="Z6" s="343"/>
      <c r="AA6" s="343"/>
      <c r="AB6" s="343"/>
      <c r="AC6" s="335"/>
    </row>
    <row r="7" spans="1:29" ht="18" customHeight="1" thickBot="1">
      <c r="A7" s="336" t="s">
        <v>178</v>
      </c>
      <c r="B7" s="354">
        <v>82</v>
      </c>
      <c r="C7" s="352">
        <v>62</v>
      </c>
      <c r="D7" s="435">
        <v>100</v>
      </c>
      <c r="E7" s="352">
        <v>111</v>
      </c>
      <c r="F7" s="352">
        <v>121</v>
      </c>
      <c r="G7" s="352"/>
      <c r="H7" s="352"/>
      <c r="I7" s="352"/>
      <c r="J7" s="352"/>
      <c r="K7" s="352"/>
      <c r="L7" s="352"/>
      <c r="M7" s="355"/>
      <c r="N7" s="353"/>
      <c r="O7" s="10"/>
      <c r="P7" s="342" t="s">
        <v>178</v>
      </c>
      <c r="Q7" s="354">
        <v>1</v>
      </c>
      <c r="R7" s="352">
        <v>1</v>
      </c>
      <c r="S7" s="435">
        <v>4</v>
      </c>
      <c r="T7" s="352">
        <v>2</v>
      </c>
      <c r="U7" s="352">
        <v>2</v>
      </c>
      <c r="V7" s="352"/>
      <c r="W7" s="352"/>
      <c r="X7" s="352"/>
      <c r="Y7" s="352"/>
      <c r="Z7" s="352"/>
      <c r="AA7" s="352"/>
      <c r="AB7" s="356"/>
      <c r="AC7" s="353"/>
    </row>
    <row r="8" spans="1:29" ht="18" customHeight="1" thickBot="1">
      <c r="A8" s="336" t="s">
        <v>168</v>
      </c>
      <c r="B8" s="345">
        <v>81</v>
      </c>
      <c r="C8" s="346">
        <v>39</v>
      </c>
      <c r="D8" s="346">
        <v>72</v>
      </c>
      <c r="E8" s="347">
        <v>89</v>
      </c>
      <c r="F8" s="347">
        <v>258</v>
      </c>
      <c r="G8" s="347">
        <v>416</v>
      </c>
      <c r="H8" s="347">
        <v>554</v>
      </c>
      <c r="I8" s="347">
        <v>568</v>
      </c>
      <c r="J8" s="347">
        <v>578</v>
      </c>
      <c r="K8" s="347">
        <v>337</v>
      </c>
      <c r="L8" s="347">
        <v>169</v>
      </c>
      <c r="M8" s="347">
        <v>168</v>
      </c>
      <c r="N8" s="348">
        <f t="shared" ref="N8:N19" si="2">SUM(B8:M8)</f>
        <v>3329</v>
      </c>
      <c r="O8" s="113" t="s">
        <v>21</v>
      </c>
      <c r="P8" s="337" t="s">
        <v>168</v>
      </c>
      <c r="Q8" s="349">
        <v>0</v>
      </c>
      <c r="R8" s="350">
        <v>5</v>
      </c>
      <c r="S8" s="350">
        <v>4</v>
      </c>
      <c r="T8" s="350">
        <v>1</v>
      </c>
      <c r="U8" s="350">
        <v>1</v>
      </c>
      <c r="V8" s="350">
        <v>1</v>
      </c>
      <c r="W8" s="350">
        <v>1</v>
      </c>
      <c r="X8" s="350">
        <v>1</v>
      </c>
      <c r="Y8" s="349">
        <v>0</v>
      </c>
      <c r="Z8" s="349">
        <v>0</v>
      </c>
      <c r="AA8" s="349">
        <v>0</v>
      </c>
      <c r="AB8" s="349">
        <v>2</v>
      </c>
      <c r="AC8" s="351">
        <f t="shared" ref="AC8:AC19" si="3">SUM(Q8:AB8)</f>
        <v>16</v>
      </c>
    </row>
    <row r="9" spans="1:29" ht="18" customHeight="1" thickBot="1">
      <c r="A9" s="255" t="s">
        <v>151</v>
      </c>
      <c r="B9" s="275">
        <v>81</v>
      </c>
      <c r="C9" s="275">
        <v>48</v>
      </c>
      <c r="D9" s="276">
        <v>71</v>
      </c>
      <c r="E9" s="275">
        <v>128</v>
      </c>
      <c r="F9" s="275">
        <v>171</v>
      </c>
      <c r="G9" s="275">
        <v>350</v>
      </c>
      <c r="H9" s="275">
        <v>569</v>
      </c>
      <c r="I9" s="275">
        <v>553</v>
      </c>
      <c r="J9" s="275">
        <v>458</v>
      </c>
      <c r="K9" s="275">
        <v>306</v>
      </c>
      <c r="L9" s="275">
        <v>220</v>
      </c>
      <c r="M9" s="276">
        <v>229</v>
      </c>
      <c r="N9" s="318">
        <f t="shared" si="2"/>
        <v>3184</v>
      </c>
      <c r="O9" s="253"/>
      <c r="P9" s="337" t="s">
        <v>150</v>
      </c>
      <c r="Q9" s="338">
        <v>1</v>
      </c>
      <c r="R9" s="338">
        <v>2</v>
      </c>
      <c r="S9" s="338">
        <v>1</v>
      </c>
      <c r="T9" s="338">
        <v>0</v>
      </c>
      <c r="U9" s="338">
        <v>0</v>
      </c>
      <c r="V9" s="338">
        <v>0</v>
      </c>
      <c r="W9" s="338">
        <v>1</v>
      </c>
      <c r="X9" s="338">
        <v>1</v>
      </c>
      <c r="Y9" s="338">
        <v>0</v>
      </c>
      <c r="Z9" s="338">
        <v>1</v>
      </c>
      <c r="AA9" s="338">
        <v>0</v>
      </c>
      <c r="AB9" s="338">
        <v>0</v>
      </c>
      <c r="AC9" s="339">
        <f t="shared" si="3"/>
        <v>7</v>
      </c>
    </row>
    <row r="10" spans="1:29" ht="18" customHeight="1" thickBot="1">
      <c r="A10" s="256" t="s">
        <v>130</v>
      </c>
      <c r="B10" s="171">
        <v>112</v>
      </c>
      <c r="C10" s="171">
        <v>85</v>
      </c>
      <c r="D10" s="171">
        <v>60</v>
      </c>
      <c r="E10" s="171">
        <v>97</v>
      </c>
      <c r="F10" s="171">
        <v>95</v>
      </c>
      <c r="G10" s="171">
        <v>305</v>
      </c>
      <c r="H10" s="171">
        <v>544</v>
      </c>
      <c r="I10" s="171">
        <v>449</v>
      </c>
      <c r="J10" s="171">
        <v>475</v>
      </c>
      <c r="K10" s="171">
        <v>505</v>
      </c>
      <c r="L10" s="171">
        <v>219</v>
      </c>
      <c r="M10" s="172">
        <v>98</v>
      </c>
      <c r="N10" s="269">
        <f t="shared" si="2"/>
        <v>3044</v>
      </c>
      <c r="O10" s="113"/>
      <c r="P10" s="337" t="s">
        <v>130</v>
      </c>
      <c r="Q10" s="220">
        <v>16</v>
      </c>
      <c r="R10" s="220">
        <v>1</v>
      </c>
      <c r="S10" s="220">
        <v>19</v>
      </c>
      <c r="T10" s="220">
        <v>3</v>
      </c>
      <c r="U10" s="220">
        <v>13</v>
      </c>
      <c r="V10" s="220">
        <v>1</v>
      </c>
      <c r="W10" s="220">
        <v>2</v>
      </c>
      <c r="X10" s="220">
        <v>2</v>
      </c>
      <c r="Y10" s="220">
        <v>0</v>
      </c>
      <c r="Z10" s="220">
        <v>24</v>
      </c>
      <c r="AA10" s="220">
        <v>4</v>
      </c>
      <c r="AB10" s="220">
        <v>2</v>
      </c>
      <c r="AC10" s="268">
        <f t="shared" si="3"/>
        <v>87</v>
      </c>
    </row>
    <row r="11" spans="1:29" ht="18" customHeight="1" thickBot="1">
      <c r="A11" s="257" t="s">
        <v>29</v>
      </c>
      <c r="B11" s="222">
        <v>84</v>
      </c>
      <c r="C11" s="222">
        <v>100</v>
      </c>
      <c r="D11" s="223">
        <v>77</v>
      </c>
      <c r="E11" s="223">
        <v>80</v>
      </c>
      <c r="F11" s="129">
        <v>236</v>
      </c>
      <c r="G11" s="129">
        <v>438</v>
      </c>
      <c r="H11" s="130">
        <v>631</v>
      </c>
      <c r="I11" s="129">
        <v>752</v>
      </c>
      <c r="J11" s="128">
        <v>523</v>
      </c>
      <c r="K11" s="129">
        <v>427</v>
      </c>
      <c r="L11" s="128">
        <v>253</v>
      </c>
      <c r="M11" s="224">
        <v>136</v>
      </c>
      <c r="N11" s="259">
        <f t="shared" si="2"/>
        <v>3737</v>
      </c>
      <c r="O11" s="113"/>
      <c r="P11" s="340" t="s">
        <v>22</v>
      </c>
      <c r="Q11" s="225">
        <v>7</v>
      </c>
      <c r="R11" s="225">
        <v>7</v>
      </c>
      <c r="S11" s="226">
        <v>13</v>
      </c>
      <c r="T11" s="226">
        <v>3</v>
      </c>
      <c r="U11" s="226">
        <v>8</v>
      </c>
      <c r="V11" s="226">
        <v>11</v>
      </c>
      <c r="W11" s="225">
        <v>5</v>
      </c>
      <c r="X11" s="226">
        <v>11</v>
      </c>
      <c r="Y11" s="226">
        <v>9</v>
      </c>
      <c r="Z11" s="226">
        <v>9</v>
      </c>
      <c r="AA11" s="227">
        <v>20</v>
      </c>
      <c r="AB11" s="227">
        <v>37</v>
      </c>
      <c r="AC11" s="266">
        <f t="shared" si="3"/>
        <v>140</v>
      </c>
    </row>
    <row r="12" spans="1:29" ht="18" customHeight="1" thickBot="1">
      <c r="A12" s="257" t="s">
        <v>30</v>
      </c>
      <c r="B12" s="226">
        <v>41</v>
      </c>
      <c r="C12" s="226">
        <v>44</v>
      </c>
      <c r="D12" s="226">
        <v>67</v>
      </c>
      <c r="E12" s="226">
        <v>103</v>
      </c>
      <c r="F12" s="228">
        <v>311</v>
      </c>
      <c r="G12" s="226">
        <v>415</v>
      </c>
      <c r="H12" s="226">
        <v>539</v>
      </c>
      <c r="I12" s="228">
        <v>1165</v>
      </c>
      <c r="J12" s="226">
        <v>534</v>
      </c>
      <c r="K12" s="226">
        <v>297</v>
      </c>
      <c r="L12" s="225">
        <v>205</v>
      </c>
      <c r="M12" s="229">
        <v>92</v>
      </c>
      <c r="N12" s="260">
        <f t="shared" si="2"/>
        <v>3813</v>
      </c>
      <c r="O12" s="113"/>
      <c r="P12" s="341" t="s">
        <v>30</v>
      </c>
      <c r="Q12" s="226">
        <v>9</v>
      </c>
      <c r="R12" s="226">
        <v>22</v>
      </c>
      <c r="S12" s="225">
        <v>18</v>
      </c>
      <c r="T12" s="226">
        <v>9</v>
      </c>
      <c r="U12" s="230">
        <v>21</v>
      </c>
      <c r="V12" s="226">
        <v>14</v>
      </c>
      <c r="W12" s="226">
        <v>6</v>
      </c>
      <c r="X12" s="226">
        <v>13</v>
      </c>
      <c r="Y12" s="226">
        <v>7</v>
      </c>
      <c r="Z12" s="231">
        <v>81</v>
      </c>
      <c r="AA12" s="230">
        <v>31</v>
      </c>
      <c r="AB12" s="231">
        <v>37</v>
      </c>
      <c r="AC12" s="267">
        <f t="shared" si="3"/>
        <v>268</v>
      </c>
    </row>
    <row r="13" spans="1:29" ht="18" customHeight="1" thickBot="1">
      <c r="A13" s="257" t="s">
        <v>31</v>
      </c>
      <c r="B13" s="226">
        <v>57</v>
      </c>
      <c r="C13" s="225">
        <v>35</v>
      </c>
      <c r="D13" s="226">
        <v>95</v>
      </c>
      <c r="E13" s="225">
        <v>112</v>
      </c>
      <c r="F13" s="226">
        <v>131</v>
      </c>
      <c r="G13" s="14">
        <v>340</v>
      </c>
      <c r="H13" s="14">
        <v>483</v>
      </c>
      <c r="I13" s="15">
        <v>1339</v>
      </c>
      <c r="J13" s="14">
        <v>614</v>
      </c>
      <c r="K13" s="14">
        <v>349</v>
      </c>
      <c r="L13" s="14">
        <v>236</v>
      </c>
      <c r="M13" s="232">
        <v>68</v>
      </c>
      <c r="N13" s="259">
        <f t="shared" si="2"/>
        <v>3859</v>
      </c>
      <c r="O13" s="113"/>
      <c r="P13" s="341" t="s">
        <v>31</v>
      </c>
      <c r="Q13" s="226">
        <v>19</v>
      </c>
      <c r="R13" s="226">
        <v>12</v>
      </c>
      <c r="S13" s="226">
        <v>8</v>
      </c>
      <c r="T13" s="225">
        <v>12</v>
      </c>
      <c r="U13" s="226">
        <v>7</v>
      </c>
      <c r="V13" s="226">
        <v>15</v>
      </c>
      <c r="W13" s="14">
        <v>16</v>
      </c>
      <c r="X13" s="232">
        <v>12</v>
      </c>
      <c r="Y13" s="225">
        <v>16</v>
      </c>
      <c r="Z13" s="226">
        <v>6</v>
      </c>
      <c r="AA13" s="225">
        <v>12</v>
      </c>
      <c r="AB13" s="225">
        <v>6</v>
      </c>
      <c r="AC13" s="266">
        <f t="shared" si="3"/>
        <v>141</v>
      </c>
    </row>
    <row r="14" spans="1:29" ht="18" customHeight="1" thickBot="1">
      <c r="A14" s="257" t="s">
        <v>32</v>
      </c>
      <c r="B14" s="233">
        <v>68</v>
      </c>
      <c r="C14" s="226">
        <v>42</v>
      </c>
      <c r="D14" s="226">
        <v>44</v>
      </c>
      <c r="E14" s="225">
        <v>75</v>
      </c>
      <c r="F14" s="225">
        <v>135</v>
      </c>
      <c r="G14" s="225">
        <v>448</v>
      </c>
      <c r="H14" s="226">
        <v>507</v>
      </c>
      <c r="I14" s="226">
        <v>808</v>
      </c>
      <c r="J14" s="230">
        <v>795</v>
      </c>
      <c r="K14" s="225">
        <v>313</v>
      </c>
      <c r="L14" s="225">
        <v>246</v>
      </c>
      <c r="M14" s="225">
        <v>143</v>
      </c>
      <c r="N14" s="259">
        <f t="shared" si="2"/>
        <v>3624</v>
      </c>
      <c r="O14" s="113"/>
      <c r="P14" s="341" t="s">
        <v>32</v>
      </c>
      <c r="Q14" s="235">
        <v>9</v>
      </c>
      <c r="R14" s="226">
        <v>16</v>
      </c>
      <c r="S14" s="226">
        <v>12</v>
      </c>
      <c r="T14" s="225">
        <v>6</v>
      </c>
      <c r="U14" s="236">
        <v>7</v>
      </c>
      <c r="V14" s="236">
        <v>14</v>
      </c>
      <c r="W14" s="226">
        <v>9</v>
      </c>
      <c r="X14" s="226">
        <v>14</v>
      </c>
      <c r="Y14" s="226">
        <v>9</v>
      </c>
      <c r="Z14" s="226">
        <v>9</v>
      </c>
      <c r="AA14" s="236">
        <v>8</v>
      </c>
      <c r="AB14" s="236">
        <v>7</v>
      </c>
      <c r="AC14" s="266">
        <f t="shared" si="3"/>
        <v>120</v>
      </c>
    </row>
    <row r="15" spans="1:29" ht="18" hidden="1" customHeight="1" thickBot="1">
      <c r="A15" s="13" t="s">
        <v>33</v>
      </c>
      <c r="B15" s="237">
        <v>71</v>
      </c>
      <c r="C15" s="237">
        <v>97</v>
      </c>
      <c r="D15" s="237">
        <v>61</v>
      </c>
      <c r="E15" s="238">
        <v>105</v>
      </c>
      <c r="F15" s="238">
        <v>198</v>
      </c>
      <c r="G15" s="238">
        <v>442</v>
      </c>
      <c r="H15" s="239">
        <v>790</v>
      </c>
      <c r="I15" s="16">
        <v>674</v>
      </c>
      <c r="J15" s="16">
        <v>594</v>
      </c>
      <c r="K15" s="238">
        <v>275</v>
      </c>
      <c r="L15" s="238">
        <v>133</v>
      </c>
      <c r="M15" s="238">
        <v>108</v>
      </c>
      <c r="N15" s="259">
        <f t="shared" si="2"/>
        <v>3548</v>
      </c>
      <c r="O15" s="10"/>
      <c r="P15" s="258" t="s">
        <v>33</v>
      </c>
      <c r="Q15" s="237">
        <v>7</v>
      </c>
      <c r="R15" s="237">
        <v>13</v>
      </c>
      <c r="S15" s="237">
        <v>12</v>
      </c>
      <c r="T15" s="238">
        <v>11</v>
      </c>
      <c r="U15" s="238">
        <v>12</v>
      </c>
      <c r="V15" s="238">
        <v>15</v>
      </c>
      <c r="W15" s="238">
        <v>20</v>
      </c>
      <c r="X15" s="238">
        <v>15</v>
      </c>
      <c r="Y15" s="238">
        <v>15</v>
      </c>
      <c r="Z15" s="238">
        <v>20</v>
      </c>
      <c r="AA15" s="238">
        <v>9</v>
      </c>
      <c r="AB15" s="238">
        <v>7</v>
      </c>
      <c r="AC15" s="265">
        <f t="shared" si="3"/>
        <v>156</v>
      </c>
    </row>
    <row r="16" spans="1:29" ht="13.8" hidden="1" thickBot="1">
      <c r="A16" s="18" t="s">
        <v>34</v>
      </c>
      <c r="B16" s="235">
        <v>38</v>
      </c>
      <c r="C16" s="238">
        <v>19</v>
      </c>
      <c r="D16" s="238">
        <v>38</v>
      </c>
      <c r="E16" s="238">
        <v>203</v>
      </c>
      <c r="F16" s="238">
        <v>146</v>
      </c>
      <c r="G16" s="238">
        <v>439</v>
      </c>
      <c r="H16" s="239">
        <v>964</v>
      </c>
      <c r="I16" s="239">
        <v>1154</v>
      </c>
      <c r="J16" s="238">
        <v>423</v>
      </c>
      <c r="K16" s="238">
        <v>388</v>
      </c>
      <c r="L16" s="238">
        <v>176</v>
      </c>
      <c r="M16" s="238">
        <v>143</v>
      </c>
      <c r="N16" s="240">
        <f t="shared" si="2"/>
        <v>4131</v>
      </c>
      <c r="O16" s="10"/>
      <c r="P16" s="17" t="s">
        <v>34</v>
      </c>
      <c r="Q16" s="238">
        <v>7</v>
      </c>
      <c r="R16" s="238">
        <v>7</v>
      </c>
      <c r="S16" s="238">
        <v>8</v>
      </c>
      <c r="T16" s="238">
        <v>12</v>
      </c>
      <c r="U16" s="238">
        <v>9</v>
      </c>
      <c r="V16" s="238">
        <v>6</v>
      </c>
      <c r="W16" s="238">
        <v>11</v>
      </c>
      <c r="X16" s="238">
        <v>8</v>
      </c>
      <c r="Y16" s="238">
        <v>16</v>
      </c>
      <c r="Z16" s="238">
        <v>40</v>
      </c>
      <c r="AA16" s="238">
        <v>17</v>
      </c>
      <c r="AB16" s="238">
        <v>16</v>
      </c>
      <c r="AC16" s="238">
        <f t="shared" si="3"/>
        <v>157</v>
      </c>
    </row>
    <row r="17" spans="1:31" ht="13.8" hidden="1" thickBot="1">
      <c r="A17" s="241" t="s">
        <v>35</v>
      </c>
      <c r="B17" s="16">
        <v>49</v>
      </c>
      <c r="C17" s="16">
        <v>63</v>
      </c>
      <c r="D17" s="16">
        <v>50</v>
      </c>
      <c r="E17" s="16">
        <v>71</v>
      </c>
      <c r="F17" s="16">
        <v>144</v>
      </c>
      <c r="G17" s="16">
        <v>374</v>
      </c>
      <c r="H17" s="110">
        <v>729</v>
      </c>
      <c r="I17" s="110">
        <v>1097</v>
      </c>
      <c r="J17" s="110">
        <v>650</v>
      </c>
      <c r="K17" s="16">
        <v>397</v>
      </c>
      <c r="L17" s="16">
        <v>192</v>
      </c>
      <c r="M17" s="16">
        <v>217</v>
      </c>
      <c r="N17" s="24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3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4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2">
        <f t="shared" si="3"/>
        <v>296</v>
      </c>
    </row>
    <row r="20" spans="1:31">
      <c r="A20" s="21"/>
      <c r="B20" s="244"/>
      <c r="C20" s="244"/>
      <c r="D20" s="244"/>
      <c r="E20" s="244"/>
      <c r="F20" s="244"/>
      <c r="G20" s="244"/>
      <c r="H20" s="244"/>
      <c r="I20" s="244"/>
      <c r="J20" s="244"/>
      <c r="K20" s="244"/>
      <c r="L20" s="244"/>
      <c r="M20" s="244"/>
      <c r="N20" s="22"/>
      <c r="O20" s="10"/>
      <c r="P20" s="23"/>
      <c r="Q20" s="245"/>
      <c r="R20" s="245"/>
      <c r="S20" s="245"/>
      <c r="T20" s="245"/>
      <c r="U20" s="245"/>
      <c r="V20" s="245"/>
      <c r="W20" s="245"/>
      <c r="X20" s="245"/>
      <c r="Y20" s="245"/>
      <c r="Z20" s="245"/>
      <c r="AA20" s="245"/>
      <c r="AB20" s="245"/>
      <c r="AC20" s="244"/>
    </row>
    <row r="21" spans="1:31" ht="13.5" customHeight="1">
      <c r="A21" s="665" t="s">
        <v>234</v>
      </c>
      <c r="B21" s="666"/>
      <c r="C21" s="666"/>
      <c r="D21" s="666"/>
      <c r="E21" s="666"/>
      <c r="F21" s="666"/>
      <c r="G21" s="666"/>
      <c r="H21" s="666"/>
      <c r="I21" s="666"/>
      <c r="J21" s="666"/>
      <c r="K21" s="666"/>
      <c r="L21" s="666"/>
      <c r="M21" s="666"/>
      <c r="N21" s="667"/>
      <c r="O21" s="10"/>
      <c r="P21" s="665" t="str">
        <f>+A21</f>
        <v>※2023年 第20週（5/15～5/21） 現在</v>
      </c>
      <c r="Q21" s="666"/>
      <c r="R21" s="666"/>
      <c r="S21" s="666"/>
      <c r="T21" s="666"/>
      <c r="U21" s="666"/>
      <c r="V21" s="666"/>
      <c r="W21" s="666"/>
      <c r="X21" s="666"/>
      <c r="Y21" s="666"/>
      <c r="Z21" s="666"/>
      <c r="AA21" s="666"/>
      <c r="AB21" s="666"/>
      <c r="AC21" s="667"/>
    </row>
    <row r="22" spans="1:31" ht="13.8" thickBot="1">
      <c r="A22" s="313" t="s">
        <v>173</v>
      </c>
      <c r="B22" s="10"/>
      <c r="C22" s="10"/>
      <c r="D22" s="10"/>
      <c r="E22" s="10"/>
      <c r="F22" s="10"/>
      <c r="G22" s="10" t="s">
        <v>21</v>
      </c>
      <c r="H22" s="10"/>
      <c r="I22" s="10"/>
      <c r="J22" s="10"/>
      <c r="K22" s="10"/>
      <c r="L22" s="10"/>
      <c r="M22" s="10"/>
      <c r="N22" s="25"/>
      <c r="O22" s="10"/>
      <c r="P22" s="314" t="s">
        <v>172</v>
      </c>
      <c r="Q22" s="10"/>
      <c r="R22" s="10"/>
      <c r="S22" s="10"/>
      <c r="T22" s="10"/>
      <c r="U22" s="10"/>
      <c r="V22" s="10"/>
      <c r="W22" s="10"/>
      <c r="X22" s="10"/>
      <c r="Y22" s="10"/>
      <c r="Z22" s="10"/>
      <c r="AA22" s="10"/>
      <c r="AB22" s="10"/>
      <c r="AC22" s="27"/>
    </row>
    <row r="23" spans="1:31" ht="17.25" customHeight="1" thickBot="1">
      <c r="A23" s="24"/>
      <c r="B23" s="246" t="s">
        <v>161</v>
      </c>
      <c r="C23" s="10"/>
      <c r="D23" s="310" t="s">
        <v>210</v>
      </c>
      <c r="E23" s="28"/>
      <c r="F23" s="10"/>
      <c r="G23" s="10" t="s">
        <v>21</v>
      </c>
      <c r="H23" s="10"/>
      <c r="I23" s="10"/>
      <c r="J23" s="10"/>
      <c r="K23" s="10"/>
      <c r="L23" s="10"/>
      <c r="M23" s="10"/>
      <c r="N23" s="25"/>
      <c r="O23" s="113" t="s">
        <v>21</v>
      </c>
      <c r="P23" s="153"/>
      <c r="Q23" s="451" t="s">
        <v>162</v>
      </c>
      <c r="R23" s="651" t="s">
        <v>206</v>
      </c>
      <c r="S23" s="652"/>
      <c r="T23" s="653"/>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5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152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3"/>
    </row>
    <row r="29" spans="1:31">
      <c r="A29" s="24"/>
      <c r="B29" s="10"/>
      <c r="C29" s="10"/>
      <c r="D29" s="10"/>
      <c r="E29" s="10"/>
      <c r="F29" s="10"/>
      <c r="G29" s="10"/>
      <c r="H29" s="10"/>
      <c r="I29" s="10"/>
      <c r="J29" s="10"/>
      <c r="K29" s="10"/>
      <c r="L29" s="10"/>
      <c r="M29" s="10"/>
      <c r="N29" s="25"/>
      <c r="O29" s="10"/>
      <c r="P29" s="12"/>
      <c r="AC29" s="29"/>
    </row>
    <row r="30" spans="1:31" ht="21.6">
      <c r="A30" s="383" t="s">
        <v>192</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7"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4" t="s">
        <v>163</v>
      </c>
      <c r="R38" s="124"/>
      <c r="S38" s="124"/>
      <c r="T38" s="124"/>
      <c r="U38" s="124"/>
      <c r="V38" s="124"/>
      <c r="W38" s="124"/>
      <c r="X38" s="124"/>
    </row>
    <row r="39" spans="1:29">
      <c r="Q39" s="124" t="s">
        <v>164</v>
      </c>
      <c r="R39" s="124"/>
      <c r="S39" s="124"/>
      <c r="T39" s="124"/>
      <c r="U39" s="124"/>
      <c r="V39" s="124"/>
      <c r="W39" s="124"/>
      <c r="X39" s="124"/>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D19" sqref="D19"/>
    </sheetView>
  </sheetViews>
  <sheetFormatPr defaultColWidth="9" defaultRowHeight="13.2"/>
  <cols>
    <col min="1" max="1" width="2.109375" style="1" customWidth="1"/>
    <col min="2" max="2" width="25.77734375" style="90" customWidth="1"/>
    <col min="3" max="3" width="69.109375" style="1" customWidth="1"/>
    <col min="4" max="4" width="98.33203125" style="1" customWidth="1"/>
    <col min="5" max="5" width="3.88671875" style="1" customWidth="1"/>
    <col min="6" max="16384" width="9" style="1"/>
  </cols>
  <sheetData>
    <row r="1" spans="2:7" ht="18.75" customHeight="1">
      <c r="B1" s="90" t="s">
        <v>109</v>
      </c>
    </row>
    <row r="2" spans="2:7" ht="17.25" customHeight="1" thickBot="1">
      <c r="B2" t="s">
        <v>288</v>
      </c>
      <c r="D2" s="670"/>
      <c r="E2" s="604"/>
    </row>
    <row r="3" spans="2:7" ht="16.5" customHeight="1" thickBot="1">
      <c r="B3" s="91" t="s">
        <v>110</v>
      </c>
      <c r="C3" s="184" t="s">
        <v>111</v>
      </c>
      <c r="D3" s="142" t="s">
        <v>156</v>
      </c>
    </row>
    <row r="4" spans="2:7" ht="17.25" customHeight="1" thickBot="1">
      <c r="B4" s="92" t="s">
        <v>112</v>
      </c>
      <c r="C4" s="116" t="s">
        <v>289</v>
      </c>
      <c r="D4" s="93"/>
    </row>
    <row r="5" spans="2:7" ht="17.25" customHeight="1">
      <c r="B5" s="671" t="s">
        <v>148</v>
      </c>
      <c r="C5" s="674" t="s">
        <v>153</v>
      </c>
      <c r="D5" s="675"/>
    </row>
    <row r="6" spans="2:7" ht="19.2" customHeight="1">
      <c r="B6" s="672"/>
      <c r="C6" s="676" t="s">
        <v>154</v>
      </c>
      <c r="D6" s="677"/>
      <c r="G6" s="156"/>
    </row>
    <row r="7" spans="2:7" ht="19.95" customHeight="1">
      <c r="B7" s="672"/>
      <c r="C7" s="185" t="s">
        <v>155</v>
      </c>
      <c r="D7" s="186"/>
      <c r="G7" s="156"/>
    </row>
    <row r="8" spans="2:7" ht="25.2" customHeight="1" thickBot="1">
      <c r="B8" s="673"/>
      <c r="C8" s="158" t="s">
        <v>157</v>
      </c>
      <c r="D8" s="157"/>
      <c r="G8" s="156"/>
    </row>
    <row r="9" spans="2:7" ht="42" customHeight="1" thickBot="1">
      <c r="B9" s="94" t="s">
        <v>113</v>
      </c>
      <c r="C9" s="678"/>
      <c r="D9" s="679"/>
    </row>
    <row r="10" spans="2:7" ht="69" customHeight="1" thickBot="1">
      <c r="B10" s="95" t="s">
        <v>114</v>
      </c>
      <c r="C10" s="680" t="s">
        <v>293</v>
      </c>
      <c r="D10" s="681"/>
    </row>
    <row r="11" spans="2:7" ht="59.4" customHeight="1" thickBot="1">
      <c r="B11" s="96"/>
      <c r="C11" s="97" t="s">
        <v>292</v>
      </c>
      <c r="D11" s="162" t="s">
        <v>290</v>
      </c>
      <c r="F11" s="1" t="s">
        <v>21</v>
      </c>
    </row>
    <row r="12" spans="2:7" ht="42.6" customHeight="1" thickBot="1">
      <c r="B12" s="94" t="s">
        <v>197</v>
      </c>
      <c r="C12" s="99" t="s">
        <v>291</v>
      </c>
      <c r="D12" s="98"/>
    </row>
    <row r="13" spans="2:7" ht="105" customHeight="1" thickBot="1">
      <c r="B13" s="100" t="s">
        <v>115</v>
      </c>
      <c r="C13" s="101" t="s">
        <v>294</v>
      </c>
      <c r="D13" s="139" t="s">
        <v>295</v>
      </c>
      <c r="F13" t="s">
        <v>28</v>
      </c>
    </row>
    <row r="14" spans="2:7" ht="79.2" customHeight="1" thickBot="1">
      <c r="B14" s="102" t="s">
        <v>116</v>
      </c>
      <c r="C14" s="668" t="s">
        <v>296</v>
      </c>
      <c r="D14" s="669"/>
    </row>
    <row r="15" spans="2:7" ht="17.25" customHeight="1"/>
    <row r="16" spans="2:7" ht="17.25" customHeight="1">
      <c r="C16" s="312"/>
      <c r="D16" s="1" t="s">
        <v>152</v>
      </c>
    </row>
    <row r="17" spans="2:5">
      <c r="C17" s="1" t="s">
        <v>28</v>
      </c>
    </row>
    <row r="18" spans="2:5">
      <c r="E18" s="1" t="s">
        <v>21</v>
      </c>
    </row>
    <row r="21" spans="2:5">
      <c r="B21" s="90" t="s">
        <v>21</v>
      </c>
    </row>
    <row r="29" spans="2:5">
      <c r="D29" s="1" t="s">
        <v>170</v>
      </c>
    </row>
  </sheetData>
  <mergeCells count="7">
    <mergeCell ref="C14:D14"/>
    <mergeCell ref="D2:E2"/>
    <mergeCell ref="B5:B8"/>
    <mergeCell ref="C5:D5"/>
    <mergeCell ref="C6:D6"/>
    <mergeCell ref="C9:D9"/>
    <mergeCell ref="C10:D10"/>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88" zoomScaleNormal="100" zoomScaleSheetLayoutView="88" workbookViewId="0">
      <selection activeCell="F26" sqref="F26"/>
    </sheetView>
  </sheetViews>
  <sheetFormatPr defaultColWidth="9" defaultRowHeight="13.2"/>
  <cols>
    <col min="1" max="1" width="21.33203125" style="42" customWidth="1"/>
    <col min="2" max="2" width="19.77734375" style="42" customWidth="1"/>
    <col min="3" max="3" width="80.21875" style="26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7" t="s">
        <v>231</v>
      </c>
      <c r="B1" s="278" t="s">
        <v>160</v>
      </c>
      <c r="C1" s="366" t="s">
        <v>180</v>
      </c>
      <c r="D1" s="279" t="s">
        <v>25</v>
      </c>
      <c r="E1" s="280" t="s">
        <v>26</v>
      </c>
    </row>
    <row r="2" spans="1:5" s="108" customFormat="1" ht="22.95" customHeight="1">
      <c r="A2" s="324" t="s">
        <v>219</v>
      </c>
      <c r="B2" s="384" t="s">
        <v>235</v>
      </c>
      <c r="C2" s="481" t="s">
        <v>278</v>
      </c>
      <c r="D2" s="455">
        <v>45070</v>
      </c>
      <c r="E2" s="456">
        <v>45072</v>
      </c>
    </row>
    <row r="3" spans="1:5" s="108" customFormat="1" ht="22.95" customHeight="1">
      <c r="A3" s="324" t="s">
        <v>219</v>
      </c>
      <c r="B3" s="384" t="s">
        <v>236</v>
      </c>
      <c r="C3" s="721" t="s">
        <v>279</v>
      </c>
      <c r="D3" s="455">
        <v>45072</v>
      </c>
      <c r="E3" s="456">
        <v>45072</v>
      </c>
    </row>
    <row r="4" spans="1:5" s="108" customFormat="1" ht="22.95" customHeight="1">
      <c r="A4" s="324" t="s">
        <v>219</v>
      </c>
      <c r="B4" s="384" t="s">
        <v>237</v>
      </c>
      <c r="C4" s="721" t="s">
        <v>280</v>
      </c>
      <c r="D4" s="455">
        <v>45071</v>
      </c>
      <c r="E4" s="456">
        <v>45072</v>
      </c>
    </row>
    <row r="5" spans="1:5" s="108" customFormat="1" ht="22.95" customHeight="1">
      <c r="A5" s="437" t="s">
        <v>219</v>
      </c>
      <c r="B5" s="384" t="s">
        <v>224</v>
      </c>
      <c r="C5" s="723" t="s">
        <v>281</v>
      </c>
      <c r="D5" s="455">
        <v>45071</v>
      </c>
      <c r="E5" s="457">
        <v>45072</v>
      </c>
    </row>
    <row r="6" spans="1:5" s="108" customFormat="1" ht="22.95" customHeight="1">
      <c r="A6" s="437" t="s">
        <v>220</v>
      </c>
      <c r="B6" s="384" t="s">
        <v>238</v>
      </c>
      <c r="C6" s="720" t="s">
        <v>282</v>
      </c>
      <c r="D6" s="455">
        <v>45071</v>
      </c>
      <c r="E6" s="457">
        <v>45072</v>
      </c>
    </row>
    <row r="7" spans="1:5" s="108" customFormat="1" ht="22.95" customHeight="1">
      <c r="A7" s="437" t="s">
        <v>219</v>
      </c>
      <c r="B7" s="722" t="s">
        <v>222</v>
      </c>
      <c r="C7" s="721" t="s">
        <v>283</v>
      </c>
      <c r="D7" s="455">
        <v>45071</v>
      </c>
      <c r="E7" s="457">
        <v>45072</v>
      </c>
    </row>
    <row r="8" spans="1:5" s="108" customFormat="1" ht="22.95" customHeight="1">
      <c r="A8" s="437" t="s">
        <v>220</v>
      </c>
      <c r="B8" s="722" t="s">
        <v>239</v>
      </c>
      <c r="C8" s="721" t="s">
        <v>284</v>
      </c>
      <c r="D8" s="455">
        <v>45071</v>
      </c>
      <c r="E8" s="457">
        <v>45072</v>
      </c>
    </row>
    <row r="9" spans="1:5" s="108" customFormat="1" ht="22.95" customHeight="1">
      <c r="A9" s="437" t="s">
        <v>219</v>
      </c>
      <c r="B9" s="384" t="s">
        <v>240</v>
      </c>
      <c r="C9" s="384" t="s">
        <v>285</v>
      </c>
      <c r="D9" s="455">
        <v>45071</v>
      </c>
      <c r="E9" s="457">
        <v>45072</v>
      </c>
    </row>
    <row r="10" spans="1:5" s="108" customFormat="1" ht="22.95" customHeight="1">
      <c r="A10" s="437" t="s">
        <v>219</v>
      </c>
      <c r="B10" s="384" t="s">
        <v>241</v>
      </c>
      <c r="C10" s="384" t="s">
        <v>286</v>
      </c>
      <c r="D10" s="455">
        <v>45071</v>
      </c>
      <c r="E10" s="457">
        <v>45072</v>
      </c>
    </row>
    <row r="11" spans="1:5" s="108" customFormat="1" ht="22.95" customHeight="1">
      <c r="A11" s="437" t="s">
        <v>219</v>
      </c>
      <c r="B11" s="722" t="s">
        <v>242</v>
      </c>
      <c r="C11" s="721" t="s">
        <v>287</v>
      </c>
      <c r="D11" s="455">
        <v>45070</v>
      </c>
      <c r="E11" s="457">
        <v>45071</v>
      </c>
    </row>
    <row r="12" spans="1:5" s="108" customFormat="1" ht="22.95" customHeight="1">
      <c r="A12" s="437" t="s">
        <v>219</v>
      </c>
      <c r="B12" s="722" t="s">
        <v>243</v>
      </c>
      <c r="C12" s="721" t="s">
        <v>244</v>
      </c>
      <c r="D12" s="455">
        <v>45070</v>
      </c>
      <c r="E12" s="457">
        <v>45070</v>
      </c>
    </row>
    <row r="13" spans="1:5" s="108" customFormat="1" ht="22.95" customHeight="1">
      <c r="A13" s="437" t="s">
        <v>219</v>
      </c>
      <c r="B13" s="384" t="s">
        <v>245</v>
      </c>
      <c r="C13" s="724" t="s">
        <v>246</v>
      </c>
      <c r="D13" s="455">
        <v>45069</v>
      </c>
      <c r="E13" s="457">
        <v>45070</v>
      </c>
    </row>
    <row r="14" spans="1:5" s="108" customFormat="1" ht="22.95" customHeight="1">
      <c r="A14" s="437" t="s">
        <v>219</v>
      </c>
      <c r="B14" s="722" t="s">
        <v>247</v>
      </c>
      <c r="C14" s="721" t="s">
        <v>248</v>
      </c>
      <c r="D14" s="455">
        <v>45069</v>
      </c>
      <c r="E14" s="457">
        <v>45070</v>
      </c>
    </row>
    <row r="15" spans="1:5" s="108" customFormat="1" ht="22.95" customHeight="1">
      <c r="A15" s="437" t="s">
        <v>219</v>
      </c>
      <c r="B15" s="722" t="s">
        <v>223</v>
      </c>
      <c r="C15" s="725" t="s">
        <v>249</v>
      </c>
      <c r="D15" s="455">
        <v>45069</v>
      </c>
      <c r="E15" s="457">
        <v>45070</v>
      </c>
    </row>
    <row r="16" spans="1:5" s="108" customFormat="1" ht="22.95" customHeight="1">
      <c r="A16" s="437" t="s">
        <v>219</v>
      </c>
      <c r="B16" s="384" t="s">
        <v>250</v>
      </c>
      <c r="C16" s="721" t="s">
        <v>251</v>
      </c>
      <c r="D16" s="455">
        <v>45069</v>
      </c>
      <c r="E16" s="457">
        <v>45070</v>
      </c>
    </row>
    <row r="17" spans="1:5" s="108" customFormat="1" ht="22.95" customHeight="1">
      <c r="A17" s="437" t="s">
        <v>220</v>
      </c>
      <c r="B17" s="384" t="s">
        <v>252</v>
      </c>
      <c r="C17" s="720" t="s">
        <v>253</v>
      </c>
      <c r="D17" s="455">
        <v>45069</v>
      </c>
      <c r="E17" s="457">
        <v>45070</v>
      </c>
    </row>
    <row r="18" spans="1:5" s="108" customFormat="1" ht="22.95" customHeight="1">
      <c r="A18" s="437" t="s">
        <v>219</v>
      </c>
      <c r="B18" s="722" t="s">
        <v>243</v>
      </c>
      <c r="C18" s="720" t="s">
        <v>254</v>
      </c>
      <c r="D18" s="455">
        <v>45069</v>
      </c>
      <c r="E18" s="457">
        <v>45070</v>
      </c>
    </row>
    <row r="19" spans="1:5" s="108" customFormat="1" ht="22.95" customHeight="1">
      <c r="A19" s="437" t="s">
        <v>219</v>
      </c>
      <c r="B19" s="722" t="s">
        <v>247</v>
      </c>
      <c r="C19" s="720" t="s">
        <v>255</v>
      </c>
      <c r="D19" s="455">
        <v>45069</v>
      </c>
      <c r="E19" s="457">
        <v>45070</v>
      </c>
    </row>
    <row r="20" spans="1:5" s="108" customFormat="1" ht="22.95" customHeight="1">
      <c r="A20" s="437" t="s">
        <v>219</v>
      </c>
      <c r="B20" s="384" t="s">
        <v>256</v>
      </c>
      <c r="C20" s="724" t="s">
        <v>257</v>
      </c>
      <c r="D20" s="455">
        <v>45069</v>
      </c>
      <c r="E20" s="457">
        <v>45070</v>
      </c>
    </row>
    <row r="21" spans="1:5" s="108" customFormat="1" ht="22.95" customHeight="1">
      <c r="A21" s="437" t="s">
        <v>219</v>
      </c>
      <c r="B21" s="384" t="s">
        <v>258</v>
      </c>
      <c r="C21" s="725" t="s">
        <v>259</v>
      </c>
      <c r="D21" s="455">
        <v>45068</v>
      </c>
      <c r="E21" s="457">
        <v>45069</v>
      </c>
    </row>
    <row r="22" spans="1:5" s="108" customFormat="1" ht="22.95" customHeight="1">
      <c r="A22" s="437" t="s">
        <v>220</v>
      </c>
      <c r="B22" s="384" t="s">
        <v>260</v>
      </c>
      <c r="C22" s="384" t="s">
        <v>261</v>
      </c>
      <c r="D22" s="455">
        <v>45068</v>
      </c>
      <c r="E22" s="457">
        <v>45069</v>
      </c>
    </row>
    <row r="23" spans="1:5" s="108" customFormat="1" ht="22.95" customHeight="1">
      <c r="A23" s="437" t="s">
        <v>219</v>
      </c>
      <c r="B23" s="722" t="s">
        <v>243</v>
      </c>
      <c r="C23" s="720" t="s">
        <v>262</v>
      </c>
      <c r="D23" s="455">
        <v>45068</v>
      </c>
      <c r="E23" s="457">
        <v>45069</v>
      </c>
    </row>
    <row r="24" spans="1:5" s="108" customFormat="1" ht="22.95" customHeight="1">
      <c r="A24" s="437" t="s">
        <v>219</v>
      </c>
      <c r="B24" s="722" t="s">
        <v>243</v>
      </c>
      <c r="C24" s="720" t="s">
        <v>263</v>
      </c>
      <c r="D24" s="455">
        <v>45068</v>
      </c>
      <c r="E24" s="457">
        <v>45069</v>
      </c>
    </row>
    <row r="25" spans="1:5" s="108" customFormat="1" ht="22.95" customHeight="1">
      <c r="A25" s="324" t="s">
        <v>219</v>
      </c>
      <c r="B25" s="384" t="s">
        <v>264</v>
      </c>
      <c r="C25" s="725" t="s">
        <v>265</v>
      </c>
      <c r="D25" s="455">
        <v>45068</v>
      </c>
      <c r="E25" s="456">
        <v>45069</v>
      </c>
    </row>
    <row r="26" spans="1:5" s="108" customFormat="1" ht="22.95" customHeight="1">
      <c r="A26" s="324" t="s">
        <v>219</v>
      </c>
      <c r="B26" s="384" t="s">
        <v>266</v>
      </c>
      <c r="C26" s="720" t="s">
        <v>267</v>
      </c>
      <c r="D26" s="455">
        <v>45068</v>
      </c>
      <c r="E26" s="456">
        <v>45069</v>
      </c>
    </row>
    <row r="27" spans="1:5" s="108" customFormat="1" ht="22.95" customHeight="1">
      <c r="A27" s="324" t="s">
        <v>221</v>
      </c>
      <c r="B27" s="384" t="s">
        <v>268</v>
      </c>
      <c r="C27" s="720" t="s">
        <v>269</v>
      </c>
      <c r="D27" s="455">
        <v>45068</v>
      </c>
      <c r="E27" s="456">
        <v>45068</v>
      </c>
    </row>
    <row r="28" spans="1:5" s="108" customFormat="1" ht="22.95" customHeight="1">
      <c r="A28" s="324" t="s">
        <v>220</v>
      </c>
      <c r="B28" s="722" t="s">
        <v>270</v>
      </c>
      <c r="C28" s="720" t="s">
        <v>271</v>
      </c>
      <c r="D28" s="455">
        <v>45068</v>
      </c>
      <c r="E28" s="456">
        <v>45068</v>
      </c>
    </row>
    <row r="29" spans="1:5" s="108" customFormat="1" ht="22.95" customHeight="1">
      <c r="A29" s="324" t="s">
        <v>219</v>
      </c>
      <c r="B29" s="384" t="s">
        <v>272</v>
      </c>
      <c r="C29" s="725" t="s">
        <v>273</v>
      </c>
      <c r="D29" s="455">
        <v>45065</v>
      </c>
      <c r="E29" s="456">
        <v>45068</v>
      </c>
    </row>
    <row r="30" spans="1:5" s="108" customFormat="1" ht="22.95" customHeight="1">
      <c r="A30" s="324" t="s">
        <v>221</v>
      </c>
      <c r="B30" s="384" t="s">
        <v>274</v>
      </c>
      <c r="C30" s="720" t="s">
        <v>275</v>
      </c>
      <c r="D30" s="455">
        <v>45065</v>
      </c>
      <c r="E30" s="456">
        <v>45068</v>
      </c>
    </row>
    <row r="31" spans="1:5" s="108" customFormat="1" ht="22.95" customHeight="1">
      <c r="A31" s="324" t="s">
        <v>219</v>
      </c>
      <c r="B31" s="384" t="s">
        <v>276</v>
      </c>
      <c r="C31" s="721" t="s">
        <v>277</v>
      </c>
      <c r="D31" s="455">
        <v>45065</v>
      </c>
      <c r="E31" s="456">
        <v>45068</v>
      </c>
    </row>
    <row r="32" spans="1:5" ht="16.2" customHeight="1">
      <c r="A32" s="458"/>
      <c r="B32" s="458"/>
      <c r="C32" s="458"/>
      <c r="D32" s="468"/>
      <c r="E32" s="468"/>
    </row>
    <row r="33" spans="1:11" ht="20.25" customHeight="1">
      <c r="A33" s="319"/>
      <c r="B33" s="320"/>
      <c r="C33" s="261"/>
      <c r="D33" s="321"/>
      <c r="E33" s="321"/>
      <c r="J33" s="126"/>
      <c r="K33" s="126"/>
    </row>
    <row r="34" spans="1:11" ht="20.25" customHeight="1">
      <c r="A34" s="39"/>
      <c r="B34" s="40"/>
      <c r="C34" s="261" t="s">
        <v>175</v>
      </c>
      <c r="D34" s="41"/>
      <c r="E34" s="41"/>
      <c r="J34" s="126"/>
      <c r="K34" s="126"/>
    </row>
    <row r="35" spans="1:11" ht="20.25" customHeight="1">
      <c r="A35" s="319"/>
      <c r="B35" s="320"/>
      <c r="C35" s="261"/>
      <c r="D35" s="321"/>
      <c r="E35" s="321"/>
      <c r="J35" s="126"/>
      <c r="K35" s="126"/>
    </row>
    <row r="36" spans="1:11">
      <c r="A36" s="262" t="s">
        <v>147</v>
      </c>
      <c r="B36" s="262"/>
      <c r="C36" s="262"/>
      <c r="D36" s="322"/>
      <c r="E36" s="322"/>
    </row>
    <row r="37" spans="1:11">
      <c r="A37" s="682" t="s">
        <v>27</v>
      </c>
      <c r="B37" s="682"/>
      <c r="C37" s="682"/>
      <c r="D37" s="323"/>
      <c r="E37" s="323"/>
    </row>
  </sheetData>
  <mergeCells count="1">
    <mergeCell ref="A37:C3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20　ノロウイルス関連情報 </vt:lpstr>
      <vt:lpstr>20  衛生訓話</vt:lpstr>
      <vt:lpstr>20　食中毒記事等 </vt:lpstr>
      <vt:lpstr>20　海外情報</vt:lpstr>
      <vt:lpstr>20　感染症統計</vt:lpstr>
      <vt:lpstr>19　感染症情報</vt:lpstr>
      <vt:lpstr>20 食品回収</vt:lpstr>
      <vt:lpstr>20　食品表示</vt:lpstr>
      <vt:lpstr>20　残留農薬　等 </vt:lpstr>
      <vt:lpstr>'19　感染症情報'!Print_Area</vt:lpstr>
      <vt:lpstr>'20  衛生訓話'!Print_Area</vt:lpstr>
      <vt:lpstr>'20　ノロウイルス関連情報 '!Print_Area</vt:lpstr>
      <vt:lpstr>'20　海外情報'!Print_Area</vt:lpstr>
      <vt:lpstr>'20　感染症統計'!Print_Area</vt:lpstr>
      <vt:lpstr>'20　残留農薬　等 '!Print_Area</vt:lpstr>
      <vt:lpstr>'20　食中毒記事等 '!Print_Area</vt:lpstr>
      <vt:lpstr>'20 食品回収'!Print_Area</vt:lpstr>
      <vt:lpstr>'20　食品表示'!Print_Area</vt:lpstr>
      <vt:lpstr>スポンサー公告!Print_Area</vt:lpstr>
      <vt:lpstr>'20　残留農薬　等 '!Print_Titles</vt:lpstr>
      <vt:lpstr>'20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2023-05-28T03:11:07Z</dcterms:modified>
</cp:coreProperties>
</file>