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jpeg" ContentType="image/jpeg"/>
  <Default Extension="png" ContentType="image/png"/>
  <Default Extension="rels" ContentType="application/vnd.openxmlformats-package.relationships+xml"/>
  <Default Extension="svg" ContentType="image/svg+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codeName="ThisWorkbook"/>
  <xr:revisionPtr revIDLastSave="0" documentId="13_ncr:1_{7D9EBC33-2317-4068-97C1-F5F7597D391D}" xr6:coauthVersionLast="47" xr6:coauthVersionMax="47" xr10:uidLastSave="{00000000-0000-0000-0000-000000000000}"/>
  <bookViews>
    <workbookView xWindow="-108" yWindow="-108" windowWidth="23256" windowHeight="12456" firstSheet="1" activeTab="2" xr2:uid="{00000000-000D-0000-FFFF-FFFF00000000}"/>
  </bookViews>
  <sheets>
    <sheet name="ヘッドライン" sheetId="78" state="hidden" r:id="rId1"/>
    <sheet name="スポンサー公告" sheetId="115" r:id="rId2"/>
    <sheet name="8　ノロウイルス関連情報 " sheetId="101" r:id="rId3"/>
    <sheet name="8  衛生訓話" sheetId="139" r:id="rId4"/>
    <sheet name="8　新型コロナウイルス情報" sheetId="82" r:id="rId5"/>
    <sheet name="8　食中毒記事等 " sheetId="29" r:id="rId6"/>
    <sheet name="8　海外情報" sheetId="123" r:id="rId7"/>
    <sheet name="8　感染症統計" sheetId="125" r:id="rId8"/>
    <sheet name="7　感染症情報" sheetId="124" r:id="rId9"/>
    <sheet name="8 食品回収" sheetId="60" r:id="rId10"/>
    <sheet name="8　食品表示" sheetId="34" r:id="rId11"/>
    <sheet name="8　 残留農薬　等 " sheetId="35" r:id="rId12"/>
  </sheets>
  <definedNames>
    <definedName name="_xlnm._FilterDatabase" localSheetId="11" hidden="1">'8　 残留農薬　等 '!$A$1:$C$1</definedName>
    <definedName name="_xlnm._FilterDatabase" localSheetId="2" hidden="1">'8　ノロウイルス関連情報 '!$A$22:$G$75</definedName>
    <definedName name="_xlnm._FilterDatabase" localSheetId="5" hidden="1">'8　食中毒記事等 '!$A$1:$D$1</definedName>
    <definedName name="_xlnm.Print_Area" localSheetId="8">'7　感染症情報'!$A$1:$D$21</definedName>
    <definedName name="_xlnm.Print_Area" localSheetId="3">'8  衛生訓話'!$A$1:$M$18</definedName>
    <definedName name="_xlnm.Print_Area" localSheetId="11">'8　 残留農薬　等 '!$A$1:$A$16</definedName>
    <definedName name="_xlnm.Print_Area" localSheetId="2">'8　ノロウイルス関連情報 '!$A$1:$N$84</definedName>
    <definedName name="_xlnm.Print_Area" localSheetId="6">'8　海外情報'!$A$1:$C$35</definedName>
    <definedName name="_xlnm.Print_Area" localSheetId="7">'8　感染症統計'!$A$1:$AC$37</definedName>
    <definedName name="_xlnm.Print_Area" localSheetId="5">'8　食中毒記事等 '!$A$1:$D$6</definedName>
    <definedName name="_xlnm.Print_Area" localSheetId="9">'8 食品回収'!$A$1:$E$49</definedName>
    <definedName name="_xlnm.Print_Area" localSheetId="10">'8　食品表示'!$A$1:$N$13</definedName>
    <definedName name="_xlnm.Print_Area" localSheetId="1">スポンサー公告!$A$1:$R$58</definedName>
    <definedName name="_xlnm.Print_Titles" localSheetId="11">'8　 残留農薬　等 '!$1:$1</definedName>
    <definedName name="_xlnm.Print_Titles" localSheetId="5">'8　食中毒記事等 '!$1:$1</definedName>
  </definedNames>
  <calcPr calcId="191029"/>
</workbook>
</file>

<file path=xl/calcChain.xml><?xml version="1.0" encoding="utf-8"?>
<calcChain xmlns="http://schemas.openxmlformats.org/spreadsheetml/2006/main">
  <c r="B17" i="78" l="1"/>
  <c r="G35" i="101" l="1"/>
  <c r="B25" i="101"/>
  <c r="B26" i="101"/>
  <c r="B27" i="101"/>
  <c r="B28" i="101"/>
  <c r="B29" i="101"/>
  <c r="B30" i="101"/>
  <c r="B31" i="101"/>
  <c r="B32" i="101"/>
  <c r="B33" i="101"/>
  <c r="B34" i="101"/>
  <c r="B36" i="101"/>
  <c r="B37" i="101"/>
  <c r="B38" i="101"/>
  <c r="B39" i="101"/>
  <c r="B40" i="101"/>
  <c r="B41" i="101"/>
  <c r="B42" i="101"/>
  <c r="B43" i="101"/>
  <c r="B44" i="101"/>
  <c r="B45" i="101"/>
  <c r="B46" i="101"/>
  <c r="B47" i="101"/>
  <c r="B48" i="101"/>
  <c r="B49" i="101"/>
  <c r="B50" i="101"/>
  <c r="B51" i="101"/>
  <c r="B52" i="101"/>
  <c r="B53" i="101"/>
  <c r="B54" i="101"/>
  <c r="B55" i="101"/>
  <c r="B56" i="101"/>
  <c r="B57" i="101"/>
  <c r="B58" i="101"/>
  <c r="B59" i="101"/>
  <c r="B61" i="101"/>
  <c r="B62" i="101"/>
  <c r="B63" i="101"/>
  <c r="B64" i="101"/>
  <c r="B65" i="101"/>
  <c r="B66" i="101"/>
  <c r="B67" i="101"/>
  <c r="B68" i="101"/>
  <c r="B69" i="101"/>
  <c r="G24" i="101"/>
  <c r="G25" i="101"/>
  <c r="G26" i="101"/>
  <c r="G27" i="101"/>
  <c r="G28" i="101"/>
  <c r="G29" i="101"/>
  <c r="G30" i="101"/>
  <c r="G31" i="101"/>
  <c r="G32" i="101"/>
  <c r="G33" i="101"/>
  <c r="G34" i="101"/>
  <c r="G36" i="101"/>
  <c r="G37" i="101"/>
  <c r="G38" i="101"/>
  <c r="G39" i="101"/>
  <c r="G40" i="101"/>
  <c r="G41" i="101"/>
  <c r="G42" i="101"/>
  <c r="G43" i="101"/>
  <c r="G44" i="101"/>
  <c r="G45" i="101"/>
  <c r="G46" i="101"/>
  <c r="G47" i="101"/>
  <c r="G48" i="101"/>
  <c r="G49" i="101"/>
  <c r="G50" i="101"/>
  <c r="G51" i="101"/>
  <c r="G52" i="101"/>
  <c r="G53" i="101"/>
  <c r="G54" i="101"/>
  <c r="G55" i="101"/>
  <c r="G56" i="101"/>
  <c r="G57" i="101"/>
  <c r="G58" i="101"/>
  <c r="G59" i="101"/>
  <c r="G60" i="101"/>
  <c r="G61" i="101"/>
  <c r="G62" i="101"/>
  <c r="G63" i="101"/>
  <c r="G64" i="101"/>
  <c r="G65" i="101"/>
  <c r="G66" i="101"/>
  <c r="G67" i="101"/>
  <c r="G68" i="101"/>
  <c r="G69" i="101"/>
  <c r="G70" i="101"/>
  <c r="B70" i="101" s="1"/>
  <c r="G23" i="101"/>
  <c r="L30" i="82"/>
  <c r="L29" i="82"/>
  <c r="L28" i="82"/>
  <c r="L16" i="82"/>
  <c r="L17" i="82"/>
  <c r="L18" i="82"/>
  <c r="L19" i="82"/>
  <c r="L20" i="82"/>
  <c r="L21" i="82"/>
  <c r="L22" i="82"/>
  <c r="L23" i="82"/>
  <c r="L24" i="82"/>
  <c r="L25" i="82"/>
  <c r="L26" i="82"/>
  <c r="L27" i="82"/>
  <c r="L15" i="82"/>
  <c r="L14" i="82"/>
  <c r="L13" i="82"/>
  <c r="B11" i="78"/>
  <c r="G73" i="101"/>
  <c r="B14" i="78" l="1"/>
  <c r="B15" i="78"/>
  <c r="R4" i="125"/>
  <c r="S4" i="125"/>
  <c r="T4" i="125"/>
  <c r="U4" i="125"/>
  <c r="V4" i="125"/>
  <c r="W4" i="125"/>
  <c r="X4" i="125"/>
  <c r="Y4" i="125"/>
  <c r="Z4" i="125"/>
  <c r="AA4" i="125"/>
  <c r="AB4" i="125"/>
  <c r="AC4" i="125"/>
  <c r="Q4" i="125"/>
  <c r="N4" i="125"/>
  <c r="C4" i="125"/>
  <c r="D4" i="125"/>
  <c r="E4" i="125"/>
  <c r="F4" i="125"/>
  <c r="G4" i="125"/>
  <c r="H4" i="125"/>
  <c r="I4" i="125"/>
  <c r="J4" i="125"/>
  <c r="K4" i="125"/>
  <c r="L4" i="125"/>
  <c r="M4" i="125"/>
  <c r="B4" i="125"/>
  <c r="B13" i="78"/>
  <c r="I23" i="82" l="1"/>
  <c r="B9" i="78"/>
  <c r="B16" i="78" l="1"/>
  <c r="B24" i="101"/>
  <c r="P21" i="125"/>
  <c r="AC19" i="125"/>
  <c r="N19" i="125"/>
  <c r="AC18" i="125"/>
  <c r="N18" i="125"/>
  <c r="AC17" i="125"/>
  <c r="N17" i="125"/>
  <c r="AC16" i="125"/>
  <c r="N16" i="125"/>
  <c r="AC15" i="125"/>
  <c r="N15" i="125"/>
  <c r="AC14" i="125"/>
  <c r="N14" i="125"/>
  <c r="AC13" i="125"/>
  <c r="N13" i="125"/>
  <c r="AC12" i="125"/>
  <c r="N12" i="125"/>
  <c r="AC11" i="125"/>
  <c r="N11" i="125"/>
  <c r="AC10" i="125"/>
  <c r="N10" i="125"/>
  <c r="AC9" i="125"/>
  <c r="N9" i="125"/>
  <c r="AC8" i="125"/>
  <c r="N8" i="125"/>
  <c r="P4" i="125"/>
  <c r="P11" i="82" l="1"/>
  <c r="I14" i="82" l="1"/>
  <c r="I18" i="82"/>
  <c r="I15" i="82"/>
  <c r="I16" i="82"/>
  <c r="I17" i="82"/>
  <c r="I19" i="82"/>
  <c r="I20" i="82"/>
  <c r="I21" i="82"/>
  <c r="I22" i="82"/>
  <c r="M71" i="101" l="1"/>
  <c r="N71" i="101"/>
  <c r="G74" i="101" l="1"/>
  <c r="B23" i="101"/>
  <c r="B12" i="78" l="1"/>
  <c r="K28" i="82" l="1"/>
  <c r="K29" i="82"/>
  <c r="K30" i="82"/>
  <c r="I30" i="82"/>
  <c r="N14" i="82" l="1"/>
  <c r="G75" i="101" l="1"/>
  <c r="F75" i="101" s="1"/>
  <c r="D10" i="78"/>
  <c r="I74" i="101" l="1"/>
  <c r="I73" i="101"/>
  <c r="F10" i="78" s="1"/>
  <c r="M75" i="101"/>
  <c r="K75" i="101"/>
  <c r="K23" i="82" l="1"/>
  <c r="K13" i="82" l="1"/>
  <c r="B18" i="78" l="1"/>
  <c r="K14" i="82" l="1"/>
  <c r="I13" i="82" l="1"/>
  <c r="K27" i="82" l="1"/>
  <c r="K26" i="82"/>
  <c r="K18" i="82"/>
  <c r="K19" i="82"/>
  <c r="K20" i="82"/>
  <c r="K21" i="82"/>
  <c r="K22" i="82"/>
  <c r="K24" i="82"/>
  <c r="K25" i="82"/>
  <c r="K17" i="82"/>
  <c r="K16" i="82"/>
  <c r="K15" i="82"/>
  <c r="I24" i="82" l="1"/>
  <c r="I25" i="82"/>
  <c r="I26" i="82"/>
  <c r="I27" i="82"/>
  <c r="I28" i="82"/>
  <c r="I29" i="82"/>
</calcChain>
</file>

<file path=xl/sharedStrings.xml><?xml version="1.0" encoding="utf-8"?>
<sst xmlns="http://schemas.openxmlformats.org/spreadsheetml/2006/main" count="748" uniqueCount="511">
  <si>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</si>
  <si>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</si>
  <si>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</si>
  <si>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</si>
  <si>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</si>
  <si>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</si>
  <si>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</si>
  <si>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</si>
  <si>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</si>
  <si>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</si>
  <si>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</si>
  <si>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</si>
  <si>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</si>
  <si>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</si>
  <si>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</si>
  <si>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</si>
  <si>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</si>
  <si>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</si>
  <si>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</si>
  <si>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</si>
  <si>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</si>
  <si>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</si>
  <si>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</si>
  <si>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</si>
  <si>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</si>
  <si>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</si>
  <si>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</si>
  <si>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</si>
  <si>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注意　食品に関わる記事の一部をご紹介します。詳しくはリンク先のページよりご確認ください。</t>
    <rPh sb="0" eb="2">
      <t>チュウイ</t>
    </rPh>
    <rPh sb="3" eb="5">
      <t>ショクヒン</t>
    </rPh>
    <rPh sb="6" eb="7">
      <t>カカ</t>
    </rPh>
    <rPh sb="9" eb="11">
      <t>キジ</t>
    </rPh>
    <rPh sb="12" eb="14">
      <t>イチブ</t>
    </rPh>
    <rPh sb="16" eb="18">
      <t>ショウカイ</t>
    </rPh>
    <rPh sb="22" eb="23">
      <t>クワ</t>
    </rPh>
    <rPh sb="29" eb="30">
      <t>サキ</t>
    </rPh>
    <rPh sb="37" eb="39">
      <t>カクニン</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</si>
  <si>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</si>
  <si>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</si>
  <si>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</si>
  <si>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</si>
  <si>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</si>
  <si>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</si>
  <si>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</si>
  <si>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</si>
  <si>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</si>
  <si>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</si>
  <si>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（最近５年間の週値の比較）</t>
    <rPh sb="1" eb="3">
      <t>サイキン</t>
    </rPh>
    <rPh sb="3" eb="6">
      <t>ゴネンカン</t>
    </rPh>
    <rPh sb="7" eb="8">
      <t>シュウ</t>
    </rPh>
    <rPh sb="8" eb="9">
      <t>アタイ</t>
    </rPh>
    <rPh sb="10" eb="12">
      <t>ヒカク</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</si>
  <si>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</si>
  <si>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</si>
  <si>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</si>
  <si>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</si>
  <si>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</si>
  <si>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</si>
  <si>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</si>
  <si>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</si>
  <si>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</si>
  <si>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</si>
  <si>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</si>
  <si>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</si>
  <si>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</si>
  <si>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</si>
  <si>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</si>
  <si>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r>
      <t>大量発症事故（業種／内容）　</t>
    </r>
    <r>
      <rPr>
        <b/>
        <sz val="12"/>
        <color indexed="53"/>
        <rFont val="ＭＳ Ｐゴシック"/>
        <family val="3"/>
        <charset val="128"/>
      </rPr>
      <t xml:space="preserve">今週 , </t>
    </r>
    <r>
      <rPr>
        <b/>
        <sz val="12"/>
        <rFont val="ＭＳ Ｐゴシック"/>
        <family val="3"/>
        <charset val="128"/>
      </rPr>
      <t>色抜き(先週)</t>
    </r>
    <rPh sb="0" eb="2">
      <t>タイリョウ</t>
    </rPh>
    <rPh sb="2" eb="4">
      <t>ハッショウ</t>
    </rPh>
    <rPh sb="4" eb="6">
      <t>ジコ</t>
    </rPh>
    <rPh sb="7" eb="9">
      <t>ギョウシュ</t>
    </rPh>
    <rPh sb="10" eb="12">
      <t>ナイヨウ</t>
    </rPh>
    <rPh sb="14" eb="16">
      <t>コンシュウ</t>
    </rPh>
    <rPh sb="19" eb="20">
      <t>イロ</t>
    </rPh>
    <rPh sb="20" eb="21">
      <t>ヌ</t>
    </rPh>
    <rPh sb="23" eb="25">
      <t>センシュウ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</si>
  <si>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</si>
  <si>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</si>
  <si>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</si>
  <si>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</si>
  <si>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</si>
  <si>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</si>
  <si>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</si>
  <si>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</si>
  <si>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</si>
  <si>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</si>
  <si>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</si>
  <si>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</si>
  <si>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</si>
  <si>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</si>
  <si>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</si>
  <si>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</si>
  <si>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</si>
  <si>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</si>
  <si>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</si>
  <si>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</si>
  <si>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</si>
  <si>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</si>
  <si>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</si>
  <si>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</si>
  <si>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</si>
  <si>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</si>
  <si>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</si>
  <si>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</si>
  <si>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</si>
  <si>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</si>
  <si>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</si>
  <si>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</si>
  <si>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</si>
  <si>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</si>
  <si>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</si>
  <si>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</si>
  <si>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</si>
  <si>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</si>
  <si>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</si>
  <si>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</si>
  <si>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</si>
  <si>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</si>
  <si>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</si>
  <si>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</si>
  <si>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</si>
  <si>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</si>
  <si>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</si>
  <si>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</si>
  <si>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</si>
  <si>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</si>
  <si>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</si>
  <si>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</si>
  <si>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</si>
  <si>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</si>
  <si>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</si>
  <si>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</si>
  <si>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</si>
  <si>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</si>
  <si>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</si>
  <si>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</si>
  <si>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 xml:space="preserve">3類感染症　
</t>
    <phoneticPr fontId="5"/>
  </si>
  <si>
    <t>腸管出血性大腸菌感染症</t>
    <phoneticPr fontId="5"/>
  </si>
  <si>
    <t>４類感染症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</si>
  <si>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</si>
  <si>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</si>
  <si>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</si>
  <si>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</si>
  <si>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</si>
  <si>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1．食中毒情報      　      </t>
    <phoneticPr fontId="5"/>
  </si>
  <si>
    <t xml:space="preserve">2．ノロウイルス　   　     </t>
    <phoneticPr fontId="5"/>
  </si>
  <si>
    <t xml:space="preserve">3．残留農薬等  　　         </t>
    <phoneticPr fontId="5"/>
  </si>
  <si>
    <t>→メモ帳にコピー</t>
    <rPh sb="3" eb="4">
      <t>チョウ</t>
    </rPh>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</si>
  <si>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</si>
  <si>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</si>
  <si>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</si>
  <si>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</si>
  <si>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</si>
  <si>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</si>
  <si>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</si>
  <si>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</si>
  <si>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9．新型ｺﾛﾅ情報</t>
    <rPh sb="2" eb="4">
      <t>シンガタ</t>
    </rPh>
    <rPh sb="7" eb="9">
      <t>ジョウホウ</t>
    </rPh>
    <phoneticPr fontId="5"/>
  </si>
  <si>
    <t>フェイズ別　対策立案</t>
  </si>
  <si>
    <r>
      <t>1.</t>
    </r>
    <r>
      <rPr>
        <sz val="7"/>
        <color theme="1"/>
        <rFont val="Times New Roman"/>
        <family val="1"/>
      </rPr>
      <t xml:space="preserve">      </t>
    </r>
    <r>
      <rPr>
        <sz val="10.5"/>
        <color theme="1"/>
        <rFont val="游明朝"/>
        <family val="1"/>
        <charset val="128"/>
      </rPr>
      <t>地域的に発生していない段階</t>
    </r>
  </si>
  <si>
    <r>
      <t>2.</t>
    </r>
    <r>
      <rPr>
        <sz val="7"/>
        <color theme="1"/>
        <rFont val="Times New Roman"/>
        <family val="1"/>
      </rPr>
      <t xml:space="preserve">      </t>
    </r>
    <r>
      <rPr>
        <sz val="10.5"/>
        <color theme="1"/>
        <rFont val="游明朝"/>
        <family val="1"/>
        <charset val="128"/>
      </rPr>
      <t>地域、顧客所在地に感染者が確認された段階</t>
    </r>
  </si>
  <si>
    <t>・組織・連絡体制　・社内、社外</t>
  </si>
  <si>
    <t>　　　　緊急連絡網　所轄保健所、公共機関との連帯</t>
  </si>
  <si>
    <t>　　　　現状リスクｺﾐﾆｭケーション、顧客への情報開示</t>
  </si>
  <si>
    <t>・予防体制　消毒材、マスク備品準備、就業前後の除菌　検温と報告</t>
  </si>
  <si>
    <t>・診療体制　もしもの場合の相談医療先の確保、連絡</t>
  </si>
  <si>
    <t>・就業体制の見直対策　感染者の発症時の業務継続対応</t>
  </si>
  <si>
    <t>　　　　病院、介護・老人施設への入室時の対応、営業車両の洗浄</t>
  </si>
  <si>
    <t>フェイズ</t>
  </si>
  <si>
    <t>緊急連絡網</t>
  </si>
  <si>
    <t>消毒材</t>
  </si>
  <si>
    <t>マスク</t>
  </si>
  <si>
    <t>検温</t>
  </si>
  <si>
    <t>37.5℃↑</t>
  </si>
  <si>
    <t>顧客連絡</t>
  </si>
  <si>
    <t>就業　体制</t>
  </si>
  <si>
    <t>従業員ケア</t>
  </si>
  <si>
    <t>〇</t>
  </si>
  <si>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</si>
  <si>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</si>
  <si>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</si>
  <si>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</si>
  <si>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</si>
  <si>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</si>
  <si>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</si>
  <si>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</si>
  <si>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</si>
  <si>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</si>
  <si>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</si>
  <si>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</si>
  <si>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</si>
  <si>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</si>
  <si>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</si>
  <si>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</si>
  <si>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</si>
  <si>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https://gisanddata.maps.arcgis.com/apps/opsdashboard/index.html#/bda7594740fd40299423467b48e9ecf6</t>
    <phoneticPr fontId="5"/>
  </si>
  <si>
    <t>現在の新型コロナウイルス感染者数</t>
    <rPh sb="0" eb="2">
      <t>ゲンザイ</t>
    </rPh>
    <rPh sb="3" eb="5">
      <t>シンガタ</t>
    </rPh>
    <rPh sb="12" eb="15">
      <t>カンセンシャ</t>
    </rPh>
    <rPh sb="15" eb="16">
      <t>スウ</t>
    </rPh>
    <phoneticPr fontId="5"/>
  </si>
  <si>
    <t>前週</t>
    <rPh sb="0" eb="2">
      <t>ゼンシュウ</t>
    </rPh>
    <phoneticPr fontId="5"/>
  </si>
  <si>
    <t>患者数</t>
    <rPh sb="0" eb="3">
      <t>カンジャスウ</t>
    </rPh>
    <phoneticPr fontId="5"/>
  </si>
  <si>
    <r>
      <rPr>
        <sz val="10"/>
        <color theme="0"/>
        <rFont val="ＭＳ Ｐゴシック"/>
        <family val="3"/>
        <charset val="128"/>
      </rPr>
      <t>対世界比</t>
    </r>
    <r>
      <rPr>
        <sz val="10"/>
        <color theme="0"/>
        <rFont val="Inherit"/>
        <family val="2"/>
      </rPr>
      <t>%</t>
    </r>
    <phoneticPr fontId="5"/>
  </si>
  <si>
    <t>死者数</t>
    <rPh sb="0" eb="2">
      <t>シシャ</t>
    </rPh>
    <rPh sb="2" eb="3">
      <t>スウ</t>
    </rPh>
    <phoneticPr fontId="5"/>
  </si>
  <si>
    <t>致死率</t>
    <rPh sb="0" eb="2">
      <t>チシ</t>
    </rPh>
    <rPh sb="2" eb="3">
      <t>リツ</t>
    </rPh>
    <phoneticPr fontId="5"/>
  </si>
  <si>
    <t>Total</t>
    <phoneticPr fontId="5"/>
  </si>
  <si>
    <t>前週からの増加数</t>
    <rPh sb="0" eb="2">
      <t>ゼンシュウ</t>
    </rPh>
    <rPh sb="5" eb="8">
      <t>ゾウカスウ</t>
    </rPh>
    <phoneticPr fontId="5"/>
  </si>
  <si>
    <t>ｱﾙｾﾞﾝﾁﾝ</t>
    <phoneticPr fontId="5"/>
  </si>
  <si>
    <t>日本の感染症BCPステージ</t>
    <rPh sb="0" eb="2">
      <t>ニホン</t>
    </rPh>
    <rPh sb="3" eb="6">
      <t>カンセンショウ</t>
    </rPh>
    <phoneticPr fontId="5"/>
  </si>
  <si>
    <t>企業内に感染者が発見された場合の対応と手順が具体的に用意されていないとパニックになる。　準備が大勢。ステークホルダーへの告知も当然前提。</t>
    <rPh sb="0" eb="3">
      <t>キギョウナイ</t>
    </rPh>
    <rPh sb="4" eb="7">
      <t>カンセンシャ</t>
    </rPh>
    <rPh sb="8" eb="10">
      <t>ハッケン</t>
    </rPh>
    <rPh sb="13" eb="15">
      <t>バアイ</t>
    </rPh>
    <rPh sb="16" eb="18">
      <t>タイオウ</t>
    </rPh>
    <rPh sb="19" eb="21">
      <t>テジュン</t>
    </rPh>
    <rPh sb="22" eb="25">
      <t>グタイテキ</t>
    </rPh>
    <rPh sb="26" eb="28">
      <t>ヨウイ</t>
    </rPh>
    <rPh sb="44" eb="46">
      <t>ジュンビ</t>
    </rPh>
    <rPh sb="47" eb="49">
      <t>タイセイ</t>
    </rPh>
    <rPh sb="60" eb="62">
      <t>コクチ</t>
    </rPh>
    <rPh sb="63" eb="65">
      <t>トウゼン</t>
    </rPh>
    <rPh sb="65" eb="67">
      <t>ゼンテイ</t>
    </rPh>
    <phoneticPr fontId="5"/>
  </si>
  <si>
    <t>入館チェック</t>
    <phoneticPr fontId="5"/>
  </si>
  <si>
    <t>〇</t>
    <phoneticPr fontId="5"/>
  </si>
  <si>
    <r>
      <t>〇</t>
    </r>
    <r>
      <rPr>
        <sz val="10.5"/>
        <color rgb="FFFF0000"/>
        <rFont val="游明朝"/>
        <family val="1"/>
        <charset val="128"/>
      </rPr>
      <t>*</t>
    </r>
    <phoneticPr fontId="5"/>
  </si>
  <si>
    <t>*テレワーク、隔日出勤</t>
    <rPh sb="7" eb="9">
      <t>カクジツ</t>
    </rPh>
    <rPh sb="9" eb="11">
      <t>シュッキン</t>
    </rPh>
    <phoneticPr fontId="5"/>
  </si>
  <si>
    <t>対策</t>
    <rPh sb="0" eb="2">
      <t>タイサク</t>
    </rPh>
    <phoneticPr fontId="5"/>
  </si>
  <si>
    <t>　　　　フード・セーフティー　http://www7b.biglobe.ne.jp/~food-safty/　　更新2020/10/11</t>
    <phoneticPr fontId="5"/>
  </si>
  <si>
    <t>ドイツ</t>
    <phoneticPr fontId="106"/>
  </si>
  <si>
    <t>対前週増加率</t>
    <rPh sb="0" eb="1">
      <t>タイ</t>
    </rPh>
    <rPh sb="1" eb="3">
      <t>ゼンシュウ</t>
    </rPh>
    <rPh sb="3" eb="5">
      <t>ゾウカ</t>
    </rPh>
    <rPh sb="5" eb="6">
      <t>リツ</t>
    </rPh>
    <phoneticPr fontId="5"/>
  </si>
  <si>
    <t>10．Sponsor㌻</t>
    <phoneticPr fontId="5"/>
  </si>
  <si>
    <r>
      <t>5.</t>
    </r>
    <r>
      <rPr>
        <sz val="7"/>
        <color theme="1"/>
        <rFont val="游明朝"/>
        <family val="1"/>
        <charset val="128"/>
      </rPr>
      <t>     </t>
    </r>
    <r>
      <rPr>
        <sz val="7"/>
        <color theme="1"/>
        <rFont val="Times New Roman"/>
        <family val="1"/>
      </rPr>
      <t xml:space="preserve"> </t>
    </r>
    <r>
      <rPr>
        <sz val="10.5"/>
        <color theme="1"/>
        <rFont val="游明朝"/>
        <family val="1"/>
        <charset val="128"/>
      </rPr>
      <t>3で複数もしくは感染が拡大する段階</t>
    </r>
    <phoneticPr fontId="106"/>
  </si>
  <si>
    <r>
      <t>6.</t>
    </r>
    <r>
      <rPr>
        <sz val="7"/>
        <color theme="1"/>
        <rFont val="游明朝"/>
        <family val="1"/>
        <charset val="128"/>
      </rPr>
      <t>     </t>
    </r>
    <r>
      <rPr>
        <sz val="7"/>
        <color theme="1"/>
        <rFont val="Times New Roman"/>
        <family val="1"/>
      </rPr>
      <t xml:space="preserve"> </t>
    </r>
    <r>
      <rPr>
        <sz val="10.5"/>
        <color theme="1"/>
        <rFont val="游明朝"/>
        <family val="1"/>
        <charset val="128"/>
      </rPr>
      <t>従業員もしくはその家族に感染確認の段階</t>
    </r>
    <phoneticPr fontId="106"/>
  </si>
  <si>
    <r>
      <t>7.</t>
    </r>
    <r>
      <rPr>
        <sz val="7"/>
        <color theme="1"/>
        <rFont val="游明朝"/>
        <family val="1"/>
        <charset val="128"/>
      </rPr>
      <t>     </t>
    </r>
    <r>
      <rPr>
        <sz val="7"/>
        <color theme="1"/>
        <rFont val="Times New Roman"/>
        <family val="1"/>
      </rPr>
      <t xml:space="preserve"> </t>
    </r>
    <r>
      <rPr>
        <sz val="10.5"/>
        <color theme="1"/>
        <rFont val="游明朝"/>
        <family val="1"/>
        <charset val="128"/>
      </rPr>
      <t>5で感染が収まらない段階</t>
    </r>
    <phoneticPr fontId="106"/>
  </si>
  <si>
    <r>
      <t>7.</t>
    </r>
    <r>
      <rPr>
        <sz val="7"/>
        <color theme="1"/>
        <rFont val="游明朝"/>
        <family val="1"/>
        <charset val="128"/>
      </rPr>
      <t>     </t>
    </r>
    <r>
      <rPr>
        <sz val="7"/>
        <color theme="1"/>
        <rFont val="Times New Roman"/>
        <family val="1"/>
      </rPr>
      <t xml:space="preserve"> </t>
    </r>
    <r>
      <rPr>
        <sz val="10.5"/>
        <color theme="1"/>
        <rFont val="游明朝"/>
        <family val="1"/>
        <charset val="128"/>
      </rPr>
      <t>パンデミック(大流行)宣言の段階</t>
    </r>
    <phoneticPr fontId="106"/>
  </si>
  <si>
    <t>3.  地域住民、同居者の参加団体に感染者が確認された段階</t>
    <phoneticPr fontId="106"/>
  </si>
  <si>
    <t>2021年</t>
  </si>
  <si>
    <t>2021年</t>
    <phoneticPr fontId="5"/>
  </si>
  <si>
    <t>日本</t>
    <rPh sb="0" eb="2">
      <t>ニホン</t>
    </rPh>
    <phoneticPr fontId="106"/>
  </si>
  <si>
    <t>・長期間休業に対する対策　従業員のケア</t>
    <phoneticPr fontId="106"/>
  </si>
  <si>
    <t>　</t>
    <phoneticPr fontId="106"/>
  </si>
  <si>
    <t>4   職場で複数の濃厚接触者が判明した段階</t>
    <rPh sb="4" eb="6">
      <t>ショクバ</t>
    </rPh>
    <rPh sb="7" eb="9">
      <t>フクスウ</t>
    </rPh>
    <rPh sb="10" eb="12">
      <t>ノウコウ</t>
    </rPh>
    <rPh sb="12" eb="15">
      <t>セッショクシャ</t>
    </rPh>
    <rPh sb="16" eb="18">
      <t>ハンメイ</t>
    </rPh>
    <rPh sb="20" eb="22">
      <t>ダンカイ</t>
    </rPh>
    <phoneticPr fontId="106"/>
  </si>
  <si>
    <t>PCR検査確認</t>
    <rPh sb="3" eb="5">
      <t>ケンサ</t>
    </rPh>
    <rPh sb="5" eb="7">
      <t>カクニン</t>
    </rPh>
    <phoneticPr fontId="106"/>
  </si>
  <si>
    <t>無症状なら１週間経過と就業制限</t>
    <rPh sb="0" eb="3">
      <t>ムショウジョウ</t>
    </rPh>
    <rPh sb="6" eb="8">
      <t>シュウカン</t>
    </rPh>
    <rPh sb="8" eb="10">
      <t>ケイカ</t>
    </rPh>
    <rPh sb="11" eb="13">
      <t>シュウギョウ</t>
    </rPh>
    <rPh sb="13" eb="15">
      <t>セイゲン</t>
    </rPh>
    <phoneticPr fontId="106"/>
  </si>
  <si>
    <t>★</t>
    <phoneticPr fontId="106"/>
  </si>
  <si>
    <t>★PCR+</t>
    <phoneticPr fontId="106"/>
  </si>
  <si>
    <t>保健所　　       医療機関</t>
    <phoneticPr fontId="106"/>
  </si>
  <si>
    <t>行動履歴整理</t>
    <rPh sb="0" eb="2">
      <t>コウドウ</t>
    </rPh>
    <rPh sb="2" eb="4">
      <t>リレキ</t>
    </rPh>
    <rPh sb="4" eb="6">
      <t>セイリ</t>
    </rPh>
    <phoneticPr fontId="106"/>
  </si>
  <si>
    <t xml:space="preserve"> </t>
    <phoneticPr fontId="106"/>
  </si>
  <si>
    <t>厚生労働省：国内の発生状況など
https://www.mhlw.go.jp/stf/covid-19/kokunainohasseijoukyou.html#h2_1
厚生労働省：データからわかる－新型コロナウイルス感染症情報－
https：//covid19.mhlw.go.jp/</t>
    <phoneticPr fontId="106"/>
  </si>
  <si>
    <t>https://www.mhlw.go.jp/stf/covid-19/kokunainohasseijoukyou.html#h2_1</t>
    <phoneticPr fontId="106"/>
  </si>
  <si>
    <t>厚生労働省：データからわかる－新型コロナウイルス感染症情報－</t>
    <phoneticPr fontId="106"/>
  </si>
  <si>
    <t xml:space="preserve">
</t>
    <phoneticPr fontId="106"/>
  </si>
  <si>
    <t>https：//covid19.mhlw.go.jp/</t>
    <phoneticPr fontId="106"/>
  </si>
  <si>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</si>
  <si>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</si>
  <si>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&gt;</t>
    <phoneticPr fontId="106"/>
  </si>
  <si>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</si>
  <si>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</si>
  <si>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</si>
  <si>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</si>
  <si>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</si>
  <si>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106"/>
  </si>
  <si>
    <t>8．衛生訓話</t>
    <rPh sb="2" eb="4">
      <t>エイセイ</t>
    </rPh>
    <rPh sb="4" eb="6">
      <t>クンワ</t>
    </rPh>
    <phoneticPr fontId="5"/>
  </si>
  <si>
    <t>12-21年月平均</t>
  </si>
  <si>
    <t>2022年</t>
    <phoneticPr fontId="5"/>
  </si>
  <si>
    <t>1月</t>
    <phoneticPr fontId="106"/>
  </si>
  <si>
    <t>カナダ</t>
    <phoneticPr fontId="5"/>
  </si>
  <si>
    <t>フランス</t>
    <phoneticPr fontId="106"/>
  </si>
  <si>
    <t>非常に少ない</t>
    <rPh sb="0" eb="2">
      <t>ヒジョウ</t>
    </rPh>
    <rPh sb="3" eb="4">
      <t>スク</t>
    </rPh>
    <phoneticPr fontId="5"/>
  </si>
  <si>
    <t>コロナ・ワクチン接種予定と内容　(元阿部首相と菅前首相の最大の功績)</t>
    <rPh sb="8" eb="10">
      <t>セッシュ</t>
    </rPh>
    <rPh sb="10" eb="12">
      <t>ヨテイ</t>
    </rPh>
    <rPh sb="13" eb="15">
      <t>ナイヨウ</t>
    </rPh>
    <rPh sb="17" eb="18">
      <t>モト</t>
    </rPh>
    <rPh sb="18" eb="20">
      <t>アベ</t>
    </rPh>
    <rPh sb="20" eb="22">
      <t>シュショウ</t>
    </rPh>
    <rPh sb="23" eb="24">
      <t>スガ</t>
    </rPh>
    <rPh sb="24" eb="27">
      <t>ゼンシュショウ</t>
    </rPh>
    <rPh sb="28" eb="30">
      <t>サイダイ</t>
    </rPh>
    <rPh sb="31" eb="33">
      <t>コウセキ</t>
    </rPh>
    <phoneticPr fontId="106"/>
  </si>
  <si>
    <t xml:space="preserve">腸チフス
パラチフス
</t>
    <rPh sb="0" eb="1">
      <t>チョウ</t>
    </rPh>
    <phoneticPr fontId="5"/>
  </si>
  <si>
    <t>^</t>
    <phoneticPr fontId="106"/>
  </si>
  <si>
    <t xml:space="preserve">  </t>
    <phoneticPr fontId="16"/>
  </si>
  <si>
    <t>l</t>
    <phoneticPr fontId="33"/>
  </si>
  <si>
    <t>管理レベル「1」　</t>
    <phoneticPr fontId="5"/>
  </si>
  <si>
    <t>　コロナ渦</t>
    <rPh sb="4" eb="5">
      <t>ウズ</t>
    </rPh>
    <phoneticPr fontId="5"/>
  </si>
  <si>
    <t>冬に向かい</t>
    <rPh sb="0" eb="1">
      <t>フユ</t>
    </rPh>
    <rPh sb="2" eb="3">
      <t>ム</t>
    </rPh>
    <phoneticPr fontId="106"/>
  </si>
  <si>
    <t>コロナは既にWITHの時代、今年の冬が付き合い方の結論か</t>
    <rPh sb="4" eb="5">
      <t>スデ</t>
    </rPh>
    <rPh sb="11" eb="13">
      <t>ジダイ</t>
    </rPh>
    <rPh sb="14" eb="16">
      <t>コトシ</t>
    </rPh>
    <rPh sb="17" eb="18">
      <t>フユ</t>
    </rPh>
    <rPh sb="19" eb="20">
      <t>ツ</t>
    </rPh>
    <rPh sb="21" eb="22">
      <t>ア</t>
    </rPh>
    <rPh sb="23" eb="24">
      <t>カタ</t>
    </rPh>
    <rPh sb="25" eb="27">
      <t>ケツロン</t>
    </rPh>
    <phoneticPr fontId="106"/>
  </si>
  <si>
    <t>*発行予定は2022年11月7日（月）です。</t>
  </si>
  <si>
    <t>*発行予定は2022年11月7日（月）です。</t>
    <phoneticPr fontId="106"/>
  </si>
  <si>
    <t>▶https://zoom.us/webinar/register/WN_9-ciXs0sQT2yGdb79VBoLQ</t>
  </si>
  <si>
    <t xml:space="preserve"> 全国指数</t>
    <phoneticPr fontId="5"/>
  </si>
  <si>
    <t>先週より</t>
    <phoneticPr fontId="5"/>
  </si>
  <si>
    <r>
      <rPr>
        <sz val="12"/>
        <color theme="0"/>
        <rFont val="ＭＳ Ｐゴシック"/>
        <family val="3"/>
        <charset val="128"/>
      </rPr>
      <t>チリ</t>
    </r>
    <phoneticPr fontId="5"/>
  </si>
  <si>
    <r>
      <rPr>
        <sz val="12"/>
        <color theme="0"/>
        <rFont val="ＭＳ Ｐゴシック"/>
        <family val="3"/>
        <charset val="128"/>
      </rPr>
      <t>南アフリカ</t>
    </r>
    <rPh sb="0" eb="1">
      <t>ミナミ</t>
    </rPh>
    <phoneticPr fontId="5"/>
  </si>
  <si>
    <r>
      <rPr>
        <sz val="12"/>
        <color theme="0"/>
        <rFont val="ＭＳ Ｐゴシック"/>
        <family val="3"/>
        <charset val="128"/>
      </rPr>
      <t>トルコ</t>
    </r>
    <phoneticPr fontId="5"/>
  </si>
  <si>
    <r>
      <rPr>
        <sz val="12"/>
        <color theme="0"/>
        <rFont val="ＭＳ Ｐゴシック"/>
        <family val="3"/>
        <charset val="128"/>
      </rPr>
      <t>イラン</t>
    </r>
    <phoneticPr fontId="5"/>
  </si>
  <si>
    <r>
      <rPr>
        <sz val="12"/>
        <color theme="0"/>
        <rFont val="ＭＳ Ｐゴシック"/>
        <family val="3"/>
        <charset val="128"/>
      </rPr>
      <t>インド</t>
    </r>
    <phoneticPr fontId="5"/>
  </si>
  <si>
    <r>
      <rPr>
        <sz val="12"/>
        <color theme="0"/>
        <rFont val="ＭＳ Ｐゴシック"/>
        <family val="3"/>
        <charset val="128"/>
      </rPr>
      <t>パキスタン</t>
    </r>
    <phoneticPr fontId="5"/>
  </si>
  <si>
    <r>
      <rPr>
        <b/>
        <sz val="12"/>
        <color theme="0"/>
        <rFont val="Inherit"/>
        <family val="2"/>
      </rPr>
      <t>スペイン</t>
    </r>
    <phoneticPr fontId="106"/>
  </si>
  <si>
    <r>
      <rPr>
        <sz val="12"/>
        <color theme="0"/>
        <rFont val="ＭＳ Ｐゴシック"/>
        <family val="3"/>
        <charset val="128"/>
      </rPr>
      <t>米国</t>
    </r>
    <rPh sb="0" eb="2">
      <t>ベイコク</t>
    </rPh>
    <phoneticPr fontId="5"/>
  </si>
  <si>
    <r>
      <rPr>
        <b/>
        <sz val="12"/>
        <color theme="0"/>
        <rFont val="ＭＳ Ｐゴシック"/>
        <family val="3"/>
        <charset val="128"/>
      </rPr>
      <t>ロシア</t>
    </r>
    <phoneticPr fontId="5"/>
  </si>
  <si>
    <r>
      <rPr>
        <b/>
        <sz val="12"/>
        <color theme="0"/>
        <rFont val="ＭＳ Ｐゴシック"/>
        <family val="3"/>
        <charset val="128"/>
      </rPr>
      <t>メキシコ</t>
    </r>
    <phoneticPr fontId="5"/>
  </si>
  <si>
    <t>感染制御地区</t>
    <rPh sb="0" eb="2">
      <t>カンセン</t>
    </rPh>
    <rPh sb="2" eb="4">
      <t>セイギョ</t>
    </rPh>
    <rPh sb="4" eb="6">
      <t>チク</t>
    </rPh>
    <phoneticPr fontId="106"/>
  </si>
  <si>
    <t>感染拡大地区</t>
    <rPh sb="0" eb="2">
      <t>カンセン</t>
    </rPh>
    <rPh sb="2" eb="4">
      <t>カクダイ</t>
    </rPh>
    <rPh sb="4" eb="6">
      <t>チク</t>
    </rPh>
    <phoneticPr fontId="106"/>
  </si>
  <si>
    <t>皆様  週刊情報2022-48を配信いたします</t>
    <phoneticPr fontId="5"/>
  </si>
  <si>
    <r>
      <rPr>
        <b/>
        <sz val="12"/>
        <color theme="0"/>
        <rFont val="ＭＳ Ｐゴシック"/>
        <family val="3"/>
        <charset val="128"/>
      </rPr>
      <t>ブラジル</t>
    </r>
    <phoneticPr fontId="5"/>
  </si>
  <si>
    <r>
      <rPr>
        <sz val="10"/>
        <color rgb="FFFFC000"/>
        <rFont val="ＭＳ Ｐゴシック"/>
        <family val="3"/>
        <charset val="128"/>
      </rPr>
      <t>■</t>
    </r>
    <r>
      <rPr>
        <sz val="10"/>
        <rFont val="ＭＳ Ｐゴシック"/>
        <family val="3"/>
        <charset val="128"/>
      </rPr>
      <t>賞味消費期限　　</t>
    </r>
    <r>
      <rPr>
        <sz val="10"/>
        <color rgb="FF6EF729"/>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</si>
  <si>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t xml:space="preserve">　    </t>
    </r>
    <r>
      <rPr>
        <sz val="9"/>
        <rFont val="ＭＳ Ｐゴシック"/>
        <family val="3"/>
        <charset val="128"/>
      </rPr>
      <t>レベル2</t>
    </r>
    <phoneticPr fontId="5"/>
  </si>
  <si>
    <t>毎週　　ひとつ　　覚えていきましょう</t>
    <phoneticPr fontId="5"/>
  </si>
  <si>
    <t>管理レベル「1」　</t>
  </si>
  <si>
    <t>2023年</t>
    <phoneticPr fontId="5"/>
  </si>
  <si>
    <r>
      <rPr>
        <u/>
        <sz val="12"/>
        <color theme="0"/>
        <rFont val="Inherit"/>
        <family val="2"/>
      </rPr>
      <t>中国</t>
    </r>
    <rPh sb="0" eb="2">
      <t>チュウゴク</t>
    </rPh>
    <phoneticPr fontId="106"/>
  </si>
  <si>
    <t>11月ー3月中
施設の所在市町村で流行・   食中毒が複数件報告される 
定点観測値が5.00～10.00</t>
    <phoneticPr fontId="106"/>
  </si>
  <si>
    <t>【情報共有】業界・地域のニュースを掲示して、注意を促す
【常設】（次亜塩素系消毒剤)、うがい薬(イソジン）
【行動】出勤時、休憩後、退社時に手洗いの指示と徹底
【体調管理】健康状態の聞き取り、対応記録　予防的検査の実施、健康保菌者への生活指導、待機指示
【訓練】嘔吐物処理の実施訓練
【お客様・パートナー】客、納品業者に体調不良者がある場合には日報に記録</t>
    <phoneticPr fontId="106"/>
  </si>
  <si>
    <t>★各地でノロウイルスが流行しています</t>
    <rPh sb="1" eb="3">
      <t>カクチ</t>
    </rPh>
    <rPh sb="11" eb="13">
      <t>リュウコウ</t>
    </rPh>
    <phoneticPr fontId="5"/>
  </si>
  <si>
    <t>ノロウイルス指数平年同等　散発事故発生</t>
    <rPh sb="6" eb="8">
      <t>シスウ</t>
    </rPh>
    <rPh sb="8" eb="10">
      <t>ヘイネン</t>
    </rPh>
    <rPh sb="10" eb="12">
      <t>ドウトウ</t>
    </rPh>
    <rPh sb="13" eb="15">
      <t>サンパツ</t>
    </rPh>
    <rPh sb="15" eb="17">
      <t>ジコ</t>
    </rPh>
    <rPh sb="17" eb="19">
      <t>ハッセイ</t>
    </rPh>
    <phoneticPr fontId="5"/>
  </si>
  <si>
    <r>
      <rPr>
        <sz val="12.55"/>
        <color theme="0"/>
        <rFont val="ＭＳ Ｐゴシック"/>
        <family val="3"/>
        <charset val="128"/>
      </rPr>
      <t>日本の</t>
    </r>
    <r>
      <rPr>
        <sz val="12.55"/>
        <color rgb="FFFFFF00"/>
        <rFont val="ＭＳ Ｐゴシック"/>
        <family val="3"/>
        <charset val="128"/>
      </rPr>
      <t>コロナ増加率はかなり落ち着いてきた。
中国は統計修正があり死亡数が一気に跳ね上がる。</t>
    </r>
    <rPh sb="0" eb="2">
      <t>ニホン</t>
    </rPh>
    <rPh sb="6" eb="8">
      <t>ゾウカ</t>
    </rPh>
    <rPh sb="8" eb="9">
      <t>リツ</t>
    </rPh>
    <rPh sb="13" eb="14">
      <t>オ</t>
    </rPh>
    <rPh sb="15" eb="16">
      <t>ツ</t>
    </rPh>
    <rPh sb="22" eb="24">
      <t>チュウゴク</t>
    </rPh>
    <rPh sb="25" eb="29">
      <t>トウケイシュウセイ</t>
    </rPh>
    <rPh sb="32" eb="35">
      <t>シボウスウ</t>
    </rPh>
    <rPh sb="36" eb="38">
      <t>イッキ</t>
    </rPh>
    <rPh sb="39" eb="40">
      <t>ハ</t>
    </rPh>
    <rPh sb="41" eb="42">
      <t>ア</t>
    </rPh>
    <phoneticPr fontId="106"/>
  </si>
  <si>
    <t>感染ピークが見えなくなる時代が到来　低め安定</t>
    <rPh sb="0" eb="2">
      <t>カンセン</t>
    </rPh>
    <rPh sb="6" eb="7">
      <t>ミ</t>
    </rPh>
    <rPh sb="12" eb="14">
      <t>ジダイ</t>
    </rPh>
    <rPh sb="15" eb="17">
      <t>トウライ</t>
    </rPh>
    <rPh sb="18" eb="19">
      <t>ヒク</t>
    </rPh>
    <rPh sb="20" eb="22">
      <t>アンテイ</t>
    </rPh>
    <phoneticPr fontId="106"/>
  </si>
  <si>
    <r>
      <t xml:space="preserve">タイトル </t>
    </r>
    <r>
      <rPr>
        <sz val="14"/>
        <color theme="0"/>
        <rFont val="ＭＳ Ｐゴシック"/>
        <family val="3"/>
        <charset val="128"/>
      </rPr>
      <t>(賞味期限誤りとアレルゲン記載漏れが目立つ一週間でした。!)</t>
    </r>
    <rPh sb="6" eb="10">
      <t>ショウミキゲン</t>
    </rPh>
    <rPh sb="10" eb="11">
      <t>アヤマ</t>
    </rPh>
    <rPh sb="18" eb="20">
      <t>キサイ</t>
    </rPh>
    <rPh sb="20" eb="21">
      <t>モ</t>
    </rPh>
    <rPh sb="23" eb="25">
      <t>メダ</t>
    </rPh>
    <rPh sb="26" eb="29">
      <t>イッシュウカン</t>
    </rPh>
    <phoneticPr fontId="5"/>
  </si>
  <si>
    <t>掲載なし</t>
    <rPh sb="0" eb="2">
      <t>ケイサイ</t>
    </rPh>
    <phoneticPr fontId="33"/>
  </si>
  <si>
    <t xml:space="preserve"> 全国指数</t>
  </si>
  <si>
    <t>先週より</t>
  </si>
  <si>
    <t xml:space="preserve"> </t>
  </si>
  <si>
    <t>　</t>
  </si>
  <si>
    <t xml:space="preserve"> - 農林水産省 </t>
    <phoneticPr fontId="33"/>
  </si>
  <si>
    <t xml:space="preserve"> ｜- ジェトロ</t>
    <phoneticPr fontId="33"/>
  </si>
  <si>
    <t xml:space="preserve"> - Yahoo!ニュース </t>
    <phoneticPr fontId="33"/>
  </si>
  <si>
    <t>J</t>
    <phoneticPr fontId="33"/>
  </si>
  <si>
    <t>2023/7週</t>
    <phoneticPr fontId="106"/>
  </si>
  <si>
    <t xml:space="preserve">         南部アフリカ・インド・中東では感染終息</t>
    <rPh sb="9" eb="11">
      <t>ナンブ</t>
    </rPh>
    <rPh sb="20" eb="22">
      <t>チュウトウ</t>
    </rPh>
    <rPh sb="24" eb="28">
      <t>カンセンシュウソク</t>
    </rPh>
    <phoneticPr fontId="106"/>
  </si>
  <si>
    <t>先週に比べて全国平均は</t>
    <phoneticPr fontId="5"/>
  </si>
  <si>
    <t>愛媛県松野町の飲食店が調理した仕出し弁当を食べた12人が嘔吐や下痢などの症状を訴え、保健所は、食中毒と断定しこの飲食店を3日間の営業停止処分としました。
営業停止処分を受けたのは、松野町豊岡の飲食店「魚聖鮮魚」です。</t>
    <phoneticPr fontId="106"/>
  </si>
  <si>
    <t>あいテレビ</t>
    <phoneticPr fontId="106"/>
  </si>
  <si>
    <t>山形市の飲食店で今月18日に食事をした複数の客が下痢などの食中毒症状を訴え、その後の調べでノロウイルスが原因と分かった。食中毒が発生したのは、山形市木の実町の飲食店「和工房空海」。山形市保健所によると、今月18日の夕方にこの店で食事をしたグループから、参加した複数人が下痢や吐き気などの食中毒症状を訴えていると店に連絡があった</t>
    <phoneticPr fontId="106"/>
  </si>
  <si>
    <t>さくらんぼテレビ</t>
    <phoneticPr fontId="106"/>
  </si>
  <si>
    <t>au Webポータ</t>
    <phoneticPr fontId="106"/>
  </si>
  <si>
    <t xml:space="preserve">葬儀場2カ所で食事の49人が食中毒 調理従事者1人からノロウイルス検出 - 
葬儀場2カ所で食事の49人が食中毒 調理従事者1人からノロウイルス検出. 京都府は22日、宇治市槙島町の仕出店「京料理 心月 槙島店」の料理を食べた宇治市や ...
 </t>
    <phoneticPr fontId="106"/>
  </si>
  <si>
    <t>令和5年2月15日（水曜日）午後5時10分、千葉県から東京都に「千葉県在住のグループ37名が2月13日（月曜日）に都内で仕出し弁当を喫食したところ、18名がおう吐等の症状を呈した。」旨、連絡があった。調査の結果、当該弁当は品川区内の施設で調理されたことが判明した。患者のふん便からノロウイルスを検出した。</t>
    <phoneticPr fontId="106"/>
  </si>
  <si>
    <t>東京都公表</t>
    <rPh sb="0" eb="3">
      <t>トウキョウト</t>
    </rPh>
    <rPh sb="3" eb="5">
      <t>コウヒョウ</t>
    </rPh>
    <phoneticPr fontId="106"/>
  </si>
  <si>
    <t>集団食中毒が確認されたのは秋田県湯沢市の雄勝中央病院。
　秋田県によると2月14日に給食を食べた入院患者など20人が下痢や嘔吐などの症状を訴え、複数人からノロウイルスが検出された。　湯沢保健所は給食が原因とする食中毒と断定し調理した施設を18日から20日まで3日間の営業停止処分とした。</t>
    <phoneticPr fontId="106"/>
  </si>
  <si>
    <t>秋田テレビ</t>
    <rPh sb="0" eb="2">
      <t>アキタ</t>
    </rPh>
    <phoneticPr fontId="106"/>
  </si>
  <si>
    <t>　↓　職場の先輩は以下のことを理解して　わかり易く　指導しましょう　↓</t>
    <phoneticPr fontId="5"/>
  </si>
  <si>
    <t>海外情報  (2/20-2/26)</t>
    <rPh sb="0" eb="2">
      <t>カイガイ</t>
    </rPh>
    <rPh sb="2" eb="4">
      <t>ジョウホウ</t>
    </rPh>
    <phoneticPr fontId="5"/>
  </si>
  <si>
    <t>平年並み</t>
    <rPh sb="0" eb="3">
      <t>ヘイネンナ</t>
    </rPh>
    <phoneticPr fontId="106"/>
  </si>
  <si>
    <t>　食中毒が発生したのは多治見市太平町の「小規模保育園ボコデコキッズ」で、2月24日、園から「保育園に通う複数の園児が嘔吐した」と東濃保健所に連絡がありました。　保健所によりますと、22日と23日、園内の調理施設で作られた給食を食べた園児と職員33人のうち園児14人に下痢や嘔吐の症状があり、3人からノロウイルスが検出されたということです。</t>
    <phoneticPr fontId="106"/>
  </si>
  <si>
    <t>バーテックの紹介</t>
    <rPh sb="6" eb="8">
      <t>ショウカイ</t>
    </rPh>
    <phoneticPr fontId="33"/>
  </si>
  <si>
    <t xml:space="preserve"> GⅡ　8週　0例</t>
    <rPh sb="8" eb="9">
      <t>レイ</t>
    </rPh>
    <phoneticPr fontId="5"/>
  </si>
  <si>
    <t>今週のニュース（Noroｖｉｒｕｓ） (2/27-3/5)</t>
    <rPh sb="0" eb="2">
      <t>コンシュウ</t>
    </rPh>
    <phoneticPr fontId="5"/>
  </si>
  <si>
    <t>新規感染者数　 149週目</t>
    <rPh sb="0" eb="2">
      <t>シンキ</t>
    </rPh>
    <rPh sb="2" eb="5">
      <t>カンセンシャ</t>
    </rPh>
    <rPh sb="5" eb="6">
      <t>スウ</t>
    </rPh>
    <rPh sb="11" eb="13">
      <t>シュウメ</t>
    </rPh>
    <phoneticPr fontId="5"/>
  </si>
  <si>
    <t>食中毒情報 (2/27-3/5)</t>
    <rPh sb="0" eb="3">
      <t>ショクチュウドク</t>
    </rPh>
    <rPh sb="3" eb="5">
      <t>ジョウホウ</t>
    </rPh>
    <phoneticPr fontId="5"/>
  </si>
  <si>
    <t>食品リコール・回収情報
 (2/27-3/5)</t>
    <rPh sb="0" eb="2">
      <t>ショクヒン</t>
    </rPh>
    <rPh sb="7" eb="9">
      <t>カイシュウ</t>
    </rPh>
    <rPh sb="9" eb="11">
      <t>ジョウホウ</t>
    </rPh>
    <phoneticPr fontId="5"/>
  </si>
  <si>
    <t>食品表示 (2/27-3/5)</t>
    <rPh sb="0" eb="2">
      <t>ショクヒン</t>
    </rPh>
    <rPh sb="2" eb="4">
      <t>ヒョウジ</t>
    </rPh>
    <phoneticPr fontId="5"/>
  </si>
  <si>
    <t>残留農薬 (2/27-3/5)</t>
    <phoneticPr fontId="16"/>
  </si>
  <si>
    <t>今週の新型コロナ 新規感染者数　世界で99万人(対前週の増減 : 2万人減少)</t>
    <rPh sb="0" eb="2">
      <t>コンシュウ</t>
    </rPh>
    <rPh sb="9" eb="15">
      <t>シンキカンセンシャスウ</t>
    </rPh>
    <rPh sb="22" eb="23">
      <t>ニン</t>
    </rPh>
    <rPh sb="23" eb="24">
      <t>タイ</t>
    </rPh>
    <rPh sb="24" eb="26">
      <t>ゼンシュウ</t>
    </rPh>
    <rPh sb="28" eb="30">
      <t>ゾウゲン</t>
    </rPh>
    <rPh sb="34" eb="36">
      <t>マンニン</t>
    </rPh>
    <rPh sb="36" eb="38">
      <t>ゲンショウ</t>
    </rPh>
    <phoneticPr fontId="5"/>
  </si>
  <si>
    <t xml:space="preserve">
世界の新規感染者数: 99万人で感染持続 　世界的にはコロナ感染は終息に向かい始めたといえる。
北半球は冬に向かいインフルエンザとの同時流行に警戒。</t>
    <rPh sb="1" eb="3">
      <t>セカイ</t>
    </rPh>
    <rPh sb="4" eb="6">
      <t>シンキ</t>
    </rPh>
    <rPh sb="6" eb="10">
      <t>カンセンシャスウ</t>
    </rPh>
    <rPh sb="14" eb="16">
      <t>マンニン</t>
    </rPh>
    <rPh sb="17" eb="19">
      <t>カンセン</t>
    </rPh>
    <rPh sb="19" eb="21">
      <t>ジゾク</t>
    </rPh>
    <rPh sb="23" eb="26">
      <t>セカイテキ</t>
    </rPh>
    <rPh sb="31" eb="33">
      <t>カンセン</t>
    </rPh>
    <rPh sb="34" eb="36">
      <t>シュウソク</t>
    </rPh>
    <rPh sb="37" eb="38">
      <t>ム</t>
    </rPh>
    <rPh sb="40" eb="41">
      <t>ハジ</t>
    </rPh>
    <rPh sb="49" eb="52">
      <t>キタハンキュウ</t>
    </rPh>
    <rPh sb="53" eb="54">
      <t>フユ</t>
    </rPh>
    <rPh sb="55" eb="56">
      <t>ム</t>
    </rPh>
    <rPh sb="67" eb="69">
      <t>ドウジ</t>
    </rPh>
    <rPh sb="69" eb="71">
      <t>リュウコウ</t>
    </rPh>
    <rPh sb="72" eb="74">
      <t>ケイカイ</t>
    </rPh>
    <phoneticPr fontId="5"/>
  </si>
  <si>
    <t>Reported 3/5　 7:20 (前週より99万人) 　　世界は感染　第五波は終息中、アジアでは一部拡大傾向</t>
    <rPh sb="20" eb="22">
      <t>ゼンシュウ</t>
    </rPh>
    <rPh sb="21" eb="22">
      <t>シュウ</t>
    </rPh>
    <rPh sb="22" eb="23">
      <t>ゼンシュウ</t>
    </rPh>
    <rPh sb="26" eb="28">
      <t>マンニン</t>
    </rPh>
    <rPh sb="32" eb="34">
      <t>セカイ</t>
    </rPh>
    <rPh sb="35" eb="37">
      <t>カンセン</t>
    </rPh>
    <rPh sb="38" eb="40">
      <t>ダイゴ</t>
    </rPh>
    <rPh sb="40" eb="41">
      <t>ナミ</t>
    </rPh>
    <rPh sb="42" eb="44">
      <t>シュウソク</t>
    </rPh>
    <rPh sb="44" eb="45">
      <t>チュウ</t>
    </rPh>
    <rPh sb="51" eb="53">
      <t>イチブ</t>
    </rPh>
    <rPh sb="53" eb="57">
      <t>カクダイケイコウ</t>
    </rPh>
    <phoneticPr fontId="5"/>
  </si>
  <si>
    <t>2023/8週</t>
    <phoneticPr fontId="106"/>
  </si>
  <si>
    <t>★★★★</t>
    <phoneticPr fontId="106"/>
  </si>
  <si>
    <t xml:space="preserve"> GⅡ　7週　3例</t>
    <rPh sb="5" eb="6">
      <t>シュウ</t>
    </rPh>
    <phoneticPr fontId="5"/>
  </si>
  <si>
    <t>米子保健所が３日、境港市東本町の栴檀（せんだん）保育園で感染性胃腸炎の集団発生があったと発表した。２月２７日以降、園児１４人、職員２人が嘔吐（おうと）や下痢などの症状を訴え、一部からノロウイル...</t>
    <phoneticPr fontId="106"/>
  </si>
  <si>
    <t>山陰中央新報デジタル</t>
    <phoneticPr fontId="106"/>
  </si>
  <si>
    <t>栃木県は、足利市の安足健康福祉センター管内にある保育所で1日までに園児と職員、合わせて32人に嘔吐や下痢の症状があり、このうち3人を検査した結果3人からノロウイルスが検出されたと発表しました。重症者はなく、全員快方に向かっているということです。</t>
    <phoneticPr fontId="106"/>
  </si>
  <si>
    <t>とちぎテレビ</t>
    <phoneticPr fontId="106"/>
  </si>
  <si>
    <t>　三島市の社会福祉法人伊豆社会福祉事業会は１日、同市で経営する介護老人福祉施設玉澍園で、ノロウイルス感染症が集団発生したと発表した。
　同施設によると、２月１９日から２８日まで、７６歳から１０９歳の入所者２８人、職員６人の計３４人が嘔吐（おうと）や下痢の症状を訴えた。うち入所者７人から簡易検査で、職員３人から病院の検査で、ノロウイルスが検出された。重症者はなく、全員快方に向かっているという。</t>
    <phoneticPr fontId="106"/>
  </si>
  <si>
    <t>静岡新聞</t>
    <rPh sb="0" eb="4">
      <t>シズオカシンブン</t>
    </rPh>
    <phoneticPr fontId="106"/>
  </si>
  <si>
    <t>長崎新聞</t>
    <rPh sb="0" eb="4">
      <t>ナガサキシンブン</t>
    </rPh>
    <phoneticPr fontId="106"/>
  </si>
  <si>
    <t>長崎市は1日、同市琴海形上町の形上保育園で調理された給食を食べた園児と職員計26人が嘔吐（おうと）などを訴え、このうち7人の便からノロウイルスを検出したと発表した。市は給食が原因の食中毒と断定し、園の調理業務の一部を同日の1日間停止する処分を出した。
　市生活衛生課によると、2月21日に煮物やあえ物、スープなどの給食を食べた園児24人と調理員2人が、同22～23日に相次いで嘔吐や下痢、腹痛などを発症。</t>
    <phoneticPr fontId="106"/>
  </si>
  <si>
    <t>旭川市保健所は１日、市内の介護保険施設で入居者と職員１２人が下痢や嘔吐（おうと）などの感染性胃腸炎とみられる症状を訴え、このうち便を検査した２人からノロウイルスが確認されたと発表した。２月２３～２８日に発症し、現在は全員が回復または快方に向かっている。</t>
    <phoneticPr fontId="106"/>
  </si>
  <si>
    <t>北海道新聞</t>
    <rPh sb="0" eb="5">
      <t>ホッカイドウシンブン</t>
    </rPh>
    <phoneticPr fontId="106"/>
  </si>
  <si>
    <t>NHK</t>
    <phoneticPr fontId="106"/>
  </si>
  <si>
    <t>横浜・港南区のスーパーで販売の馬刺しから大腸菌　市が販売禁止と回収指示　食べた女性に下痢や血便</t>
    <phoneticPr fontId="16"/>
  </si>
  <si>
    <t>横浜市保健所は２６日、ヴェラジャパン（愛媛県）が製造し、同市港南区のスーパーで販売された馬刺しから大腸菌が検出されたと発表した。市はスーパーを営業する会社に販売禁止と回収を指示、製造者を所管する愛媛県松山市に通報した。
　腸管出血性大腸菌Ｏ２６が検出されたのは、「富士ガーデン上大岡店」（同市港南区）で販売された「馬刺し」（１３０〜２５０グラム）で、賞味期限が１０月４日のもの。市によると、２０２２年１１月１５日から７９個を販売した。今年１月、この馬刺しを食べた３０代女性に下痢や血便の症状が生じたことから、市が同２月２０日に抜き取り検査を実施し、判明した。女性は一時入院し、現在は退院している。市が因果関係を調べている。
　市は「食べずに返品してほしい」と呼びかけている。問い合わせや返品はヴェラジャパン電話０８９（９７９）７８３３。</t>
    <phoneticPr fontId="16"/>
  </si>
  <si>
    <t>https://news.goo.ne.jp/article/kanagawa/region/kanagawa-20230226202728.html</t>
    <phoneticPr fontId="16"/>
  </si>
  <si>
    <t>横浜市</t>
    <rPh sb="0" eb="3">
      <t>ヨコハマシ</t>
    </rPh>
    <phoneticPr fontId="16"/>
  </si>
  <si>
    <t>神奈川新聞</t>
    <rPh sb="0" eb="5">
      <t>カナガワシンブン</t>
    </rPh>
    <phoneticPr fontId="16"/>
  </si>
  <si>
    <t xml:space="preserve">令和5年 東京都保菌者検索事業実施結果（速報） </t>
    <phoneticPr fontId="16"/>
  </si>
  <si>
    <t>東京都</t>
    <rPh sb="0" eb="3">
      <t>トウキョウト</t>
    </rPh>
    <phoneticPr fontId="16"/>
  </si>
  <si>
    <t>令和5年　東京都保菌者検索事業実施結果（1月速報値）
令和5年2月21日現在
食品監視課食中毒調査担当
1　腸管出血性大腸菌
　　</t>
    <phoneticPr fontId="16"/>
  </si>
  <si>
    <t>https://www.fukushihoken.metro.tokyo.lg.jp/shokuhin/hokinsya/r5_hokinsokuhou.html</t>
    <phoneticPr fontId="16"/>
  </si>
  <si>
    <t>東京都公表</t>
    <rPh sb="0" eb="3">
      <t>トウキョウト</t>
    </rPh>
    <rPh sb="3" eb="5">
      <t>コウヒョウ</t>
    </rPh>
    <phoneticPr fontId="16"/>
  </si>
  <si>
    <t>「さば棒寿司」を食べた客からアニサキス摘出　保健所が食中毒と判断　広島</t>
    <phoneticPr fontId="16"/>
  </si>
  <si>
    <t>広島市は、市内の飲食店で「さば棒寿司」を食べた1人が腹痛を訴え、アニサキスが摘出されたと発表しました。
広島市保健所によりますと、2月19日、広島市安佐北区にある飲食店で購入した「さば棒寿司」を食べた客が、20日午前1時ごろから腹痛となり、21日受診した医療機関での内視鏡検査により、アニサキスが摘出されたということデス患者が潜伏期間内に食べた、原因となりえる食品は、この「さば棒寿司」であること、使われたさばは提供までの過程で冷凍・加熱処理がなかったこと、医師から食中毒の届け出が提出されたことから、広島市保健所はこの飲食店で調理された「さば棒寿司」を原因とするアニサキスによる食中毒と判断し、22日、この飲食店に対して生食用魚介類の調理と販売の禁止を命令しました。（広島市は22日発表）
アニサキスは半透明の寄生虫で、サバやサンマ、アジなどの魚介類に寄生し、体内に入ると激しい腹痛や嘔吐などを発症します。広島市などは、魚介類を刺身などに加工する際は、アニサキスが寄生していないか目視で確認するよう呼びかけているほか、アニサキスは食用酢や醤油、わさびなどでは死滅しないため、しめさばなどの加工品も刺身と同様に注意が必要だとしています。
■予防のポイント​（広島市HPより）
アニサキスは、食酢での処理、塩漬け、醤油やわさびでは死滅しません。しめさばなどの加工品も、刺身と同様に注意が必要です。
1.加熱　加熱により死滅します。筋肉の内部まで入り込んでいる場合があるため、中心部まで十分に加熱しましょう。60℃以上で1分、または70℃以上だと瞬時に死滅します。
2.冷凍　冷凍により死滅します。-20℃で24時間以上を目安に内部までしっかり冷凍しましょう。
 3.除去 ●アニサキスは通常、魚の内臓に寄生していますが、魚が死に、鮮度が落ちると内臓から筋肉に移動します。筋肉に移動したアニサキスは発見が難しくなるため、早めに内臓を除去しましょう。
●魚介類を刺身などに加工する際は、アニサキスが寄生していないか目視で確認し、取り除きましょう。
●内臓にアニサキスがいたときは、刺身やしめ鯖など生で食べる料理には使用しないでください。</t>
    <phoneticPr fontId="16"/>
  </si>
  <si>
    <t>中国放送</t>
    <rPh sb="0" eb="4">
      <t>チュウゴクホウソウ</t>
    </rPh>
    <phoneticPr fontId="16"/>
  </si>
  <si>
    <t>広島市</t>
    <rPh sb="0" eb="3">
      <t>ヒロシマシ</t>
    </rPh>
    <phoneticPr fontId="16"/>
  </si>
  <si>
    <t>https://news.yahoo.co.jp/articles/971d5833c65098e210787e86d13bf3f7a0ca0baf</t>
    <phoneticPr fontId="16"/>
  </si>
  <si>
    <t>保健所が調査した結果、18日夜に広島市西区の飲食店を利用した2つのグループ15人のうち、未就学男児2人を含む9人に、20日午前1時～午後10時にかけて下痢、発熱、嘔吐などの症状があったということです。（9人の内訳：年代…未就学児～40代、性別…男7人、女2人）</t>
    <phoneticPr fontId="106"/>
  </si>
  <si>
    <t>広島テレビ</t>
    <rPh sb="0" eb="2">
      <t>ヒロシマ</t>
    </rPh>
    <phoneticPr fontId="106"/>
  </si>
  <si>
    <t>滋賀県は4日、滋賀県高島市勝野の飲食店「綿庄食品店」の弁当や料理を食べた同市や大津市、京都府宇治市などの8～78歳の計15人が嘔吐（おうと）や下痢、発熱などを訴え、うち3人からノロウイルスが検出されたと発表した。県高島保健所は食中毒と断定し、同店を5日まで2日間の営業停止処分にした。</t>
    <phoneticPr fontId="106"/>
  </si>
  <si>
    <t>京都新聞</t>
    <rPh sb="0" eb="4">
      <t>キョウトシンブン</t>
    </rPh>
    <phoneticPr fontId="106"/>
  </si>
  <si>
    <t>教師が自宅で作ったヨーグルト食べた特別支援学級の生徒3人らが嘔吐　食中毒か　名古屋市名東区の中学校</t>
    <phoneticPr fontId="16"/>
  </si>
  <si>
    <t>名古屋市内の中学校で、教師が自宅で発酵させたヨーグルトを食べた生徒らが食中毒の症状を訴え、救急搬送されるなどしました。名古屋市教育委員会によりますと、1日午前名東区の香流中学校で、特別支援学級の理科の授業中、７２歳の男性教師が自宅で発酵させたヨーグルトを生徒６人と教職員５人が食べました。その後、生徒２人が校内で嘔吐するなどして救急搬送され、別の生徒１人も下校中に嘔吐して病院を受診しました。
　また、教職員２人も帰宅後に嘔吐しました。生徒３人は、病院で点滴を受けて回復し、宅したということです。
このヨーグルトは、先月の授業で種菌を作って、男性教師が自宅に持ち帰っていました。男性教師は聞き取りに対し、「身近な菌について伝えたかったが、このような事態になり大変申し訳なく思っている」と話しています。</t>
    <phoneticPr fontId="16"/>
  </si>
  <si>
    <t>https://news.yahoo.co.jp/articles/f67c759d307e715aa9dae67cc978014985300404</t>
    <phoneticPr fontId="16"/>
  </si>
  <si>
    <t>名古屋市</t>
    <rPh sb="0" eb="4">
      <t>ナゴヤシ</t>
    </rPh>
    <phoneticPr fontId="16"/>
  </si>
  <si>
    <t>名古屋テレビ</t>
    <rPh sb="0" eb="3">
      <t>ナゴヤ</t>
    </rPh>
    <phoneticPr fontId="16"/>
  </si>
  <si>
    <t>Ｏ１５７学校食中毒から２６年、問題終結　二次感染男性に賠償金追加支払い、岐阜市</t>
    <phoneticPr fontId="16"/>
  </si>
  <si>
    <t>1996年に岐阜市の長森南小学校で起きた腸管出血性大腸菌O157による集団食中毒で、市は家庭内で二次感染した男性=当時（4）=に、追加で1340万円の賠償金を支払う。集団食中毒の問題は、発生から26年を経過して終結する。3日開会の市議会定例会に損害賠償額を含む本年度一般会計補正予算案と和解に関する議案を提出する。食中毒は96年6月、給食の「おかかサラダ」を食べた児童331人と、二次感染の児童の家族ら105人の計436人に下痢などの食中毒症状が出た。市は98年に総額5336万円の損害賠償額で全員と示談した。
　男性は2001年、この食中毒に起因する腎臓障害を発症したため、市は示談書の規定に従って通院、治療費を支払ってきた。現在、男性の症状が安定していることもあって示談に向かった。</t>
    <phoneticPr fontId="16"/>
  </si>
  <si>
    <t>https://news.yahoo.co.jp/articles/96b36b35846e1de47c4fa57be9089d092338af1a</t>
    <phoneticPr fontId="16"/>
  </si>
  <si>
    <t>岐阜市</t>
    <rPh sb="0" eb="3">
      <t>ギフシ</t>
    </rPh>
    <phoneticPr fontId="16"/>
  </si>
  <si>
    <t>岐阜新聞</t>
    <rPh sb="0" eb="2">
      <t>ギフ</t>
    </rPh>
    <rPh sb="2" eb="4">
      <t>シンブン</t>
    </rPh>
    <phoneticPr fontId="16"/>
  </si>
  <si>
    <t>園児や職員が下痢や嘔吐…保育園で調理された給食を食べた14人に食中毒症状 3人からノロウイルス検出</t>
    <phoneticPr fontId="16"/>
  </si>
  <si>
    <t>　岐阜県多治見市の保育園で、園内で調理した給食を食べた園児と職員33人中14人に下痢や嘔吐といった食中毒の症状が確認されました。
　食中毒が発生したのは多治見市太平町の「小規模保育園ボコデコキッズ」で、2月24日、園から「保育園に通う複数の園児が嘔吐した」と東濃保健所に連絡がありました。保健所によりますと、22日と23日、園内の調理施設で作られた給食を食べた園児と職員33人のうち園児14人に下痢や嘔吐の症状があり、3人からノロウイルスが検出されたということです。入院した園児はおらず、全員快方に向かっているということです。
　調理した従業員1人からノロウイルスが検出されたということで、県は調理が行われた厨房を26日から業務禁止とし、原因を調べています。
　ノロウイルスは調理する人の手や指を介して食品が汚染され食中毒が発生するため、県は手洗いを徹底するよう呼び掛けています。</t>
    <phoneticPr fontId="16"/>
  </si>
  <si>
    <t>https://news.goo.ne.jp/article/tokaitv/nation/tokaitv-20230226-1656-25551.html</t>
    <phoneticPr fontId="16"/>
  </si>
  <si>
    <t>東海テレビ</t>
    <rPh sb="0" eb="2">
      <t>トウカイ</t>
    </rPh>
    <phoneticPr fontId="16"/>
  </si>
  <si>
    <t>岐阜県</t>
    <rPh sb="0" eb="3">
      <t>ギフケン</t>
    </rPh>
    <phoneticPr fontId="16"/>
  </si>
  <si>
    <t>※2023年 第8週（2/20～2/26） 現在</t>
    <phoneticPr fontId="5"/>
  </si>
  <si>
    <t>回収＆返金</t>
  </si>
  <si>
    <t>ベルジョイス</t>
  </si>
  <si>
    <t>回収</t>
  </si>
  <si>
    <t>オークワ</t>
  </si>
  <si>
    <t>イズミ</t>
  </si>
  <si>
    <t>岩崎食品</t>
  </si>
  <si>
    <t>やまぐち</t>
  </si>
  <si>
    <t>いなげや</t>
  </si>
  <si>
    <t>回収＆返金/交換</t>
  </si>
  <si>
    <t>ジョイマート</t>
  </si>
  <si>
    <t>浜松ハム</t>
  </si>
  <si>
    <t>加島屋</t>
  </si>
  <si>
    <t>下仁田物産</t>
  </si>
  <si>
    <t>カネヨシ</t>
  </si>
  <si>
    <t>プリマハム</t>
  </si>
  <si>
    <t>武田や</t>
  </si>
  <si>
    <t>天狗堂宝船</t>
  </si>
  <si>
    <t>Trolli PEACH RiNGS 一部(豚肉)表示欠落</t>
  </si>
  <si>
    <t>回収＆交換</t>
  </si>
  <si>
    <t>福寿園</t>
  </si>
  <si>
    <t>宇治のみどり 一部消費期限誤記載</t>
  </si>
  <si>
    <t>永山</t>
  </si>
  <si>
    <t>サンキミおにぎりゼリー 一部使用不可添加物検出</t>
  </si>
  <si>
    <t>マルエツ</t>
  </si>
  <si>
    <t>炭火焼鳥丼(塩だれ) 一部アレルギー誤表示</t>
  </si>
  <si>
    <t>堂島ジョリエクリームルーロー 一部要冷凍を冷蔵で販売</t>
  </si>
  <si>
    <t>ビビンソース 一部(小麦,大豆)表示欠落</t>
  </si>
  <si>
    <t>フルーティーブリ...</t>
  </si>
  <si>
    <t>生鮮バナナ(カリビアンクイーン) 一部残留農薬基準超過</t>
  </si>
  <si>
    <t>ベルク</t>
  </si>
  <si>
    <t>秩父味噌を使った味噌漬 アレルゲン(小麦)表示欠落</t>
  </si>
  <si>
    <t>マルキョウ</t>
  </si>
  <si>
    <t>魚屋の煮付(赤魚) 一部費期限誤印字</t>
  </si>
  <si>
    <t>東宝食品</t>
  </si>
  <si>
    <t>酒粕 真澄 一部賞味期限表示欠落</t>
  </si>
  <si>
    <t>藤井商事</t>
  </si>
  <si>
    <t>フィナンシェショコラ 一部アレルギー表示欠落</t>
  </si>
  <si>
    <t>燦花</t>
  </si>
  <si>
    <t>いもチップス 一部賞味期限誤表示</t>
  </si>
  <si>
    <t>オーエムツーミー...</t>
  </si>
  <si>
    <t>ハム入りマカロニサラダ 一部アレルゲン(小麦)表示欠落</t>
  </si>
  <si>
    <t>イオンリテール</t>
  </si>
  <si>
    <t>うなぎ蒲焼 アレルゲン(小麦,大豆)表示欠落</t>
  </si>
  <si>
    <t>真鯛の鯛めし弁当 一部(卵,乳成分,さば,鶏肉)表示欠落</t>
  </si>
  <si>
    <t>ユニー</t>
  </si>
  <si>
    <t>広島県産かき(加熱用) 冷凍商品ラベル誤貼付</t>
  </si>
  <si>
    <t>鶏林食品</t>
  </si>
  <si>
    <t>ねぎ塩だれ アレルゲン(小麦,大豆)表示欠落</t>
  </si>
  <si>
    <t>カスミ</t>
  </si>
  <si>
    <t>ジューシーメンチカツ 一部ゼラチン表示欠落</t>
  </si>
  <si>
    <t>いわちく</t>
  </si>
  <si>
    <t>エルンテフェスト熟成あらびきウインナー 一部異物混入</t>
  </si>
  <si>
    <t>ヴェラジャパン</t>
  </si>
  <si>
    <t>馬脂肪注入冷凍馬肉(生食用) 一部大腸菌含む恐れ</t>
  </si>
  <si>
    <t>イオン九州</t>
  </si>
  <si>
    <t>馬肉すじ煮込み用 一部保存方法誤表示</t>
  </si>
  <si>
    <t>石川食品</t>
  </si>
  <si>
    <t>10種の野菜スープ和風他 一部加熱殺菌不足の恐れ</t>
  </si>
  <si>
    <t>大和の膳肉じゃが 一部加熱殺菌不足の恐れ</t>
  </si>
  <si>
    <t>国分北海道</t>
  </si>
  <si>
    <t>サクリチーズ 数の子 一部(さば)表示欠落</t>
  </si>
  <si>
    <t>栄泉堂</t>
  </si>
  <si>
    <t>ひばりのあんもち 一部賞味期限ラベル欠落</t>
  </si>
  <si>
    <t>千葉恵製菓</t>
  </si>
  <si>
    <t>桜しんこ餅(こしあん) アレルゲン(乳成分,大豆)表示欠落</t>
  </si>
  <si>
    <t>デリシア</t>
  </si>
  <si>
    <t>伊那インター店 塩麴サーモン 一部賞味期限誤記載</t>
  </si>
  <si>
    <t>ＮａｓｕＫｏｍｅ...</t>
  </si>
  <si>
    <t>ディアマン（ソイブール）一部大豆アレルギー表示欠落</t>
  </si>
  <si>
    <t>直巻おむすび(筋子,鮭) 一部ラベル誤貼付で表示欠落</t>
  </si>
  <si>
    <t>とろ～りチーズのかぼちゃ包み揚げ 一部表示欠落</t>
  </si>
  <si>
    <t>豆乳で作ったデザート豆腐豆花風 一部要冷蔵を常温販売</t>
  </si>
  <si>
    <t>まごころのお漬物(紅白大根) 一部期限、保存方法誤表記</t>
  </si>
  <si>
    <t>ボトルワールドOK富雄店 はがつお 一部消費期限誤表記</t>
  </si>
  <si>
    <t>調布染地店 アメリカ産黄金かれい 一部期限等誤表記</t>
  </si>
  <si>
    <t>尾張屋横田店 国産豚肩ロース切り落とし 一部消費期限誤表記</t>
  </si>
  <si>
    <t>焼豚ブロック 一部アレルギー(小麦)表示欠落</t>
  </si>
  <si>
    <t>丸干いか 一部表面保存方法誤表示</t>
  </si>
  <si>
    <t>蒟蒻ゼリー ミックス 一部着色料入れ忘れ</t>
  </si>
  <si>
    <t>Trolli the squiggles 他 特定原材料(豚肉)表示欠落</t>
  </si>
  <si>
    <t>味わい造り あらびきフランク 一部パッケージシール不良</t>
  </si>
  <si>
    <t>国産豚スペアリブ 消費期限誤表示</t>
  </si>
  <si>
    <t>匠のくるみ餅 一部賞味期限表示欠落</t>
  </si>
  <si>
    <t xml:space="preserve">【公明新聞】酒類の輸出拡大、団体と意見交換 - 岩崎たかし（イワサキタカシ） - 選挙ドットコム </t>
    <phoneticPr fontId="16"/>
  </si>
  <si>
    <t>公明党「農林水産物等の輸出促進に関するプロジェクトチーム」（ＰＴ、座長＝稲津久衆院議員）は１日、参院議員会館で、酒類の輸出拡大に向けて日本酒造組合中央会と意見交換した
　同会の岡本佳郎副会長は、２０２２年の日本酒輸出総額が約４７５億円と１３年連続で前年を上回る一方、さらなるブランド確立が課題だとし、積極的な広報宣伝に取り組んでいると説明。また、国内ではコロナ禍で外食における飲酒代が激減しており、国内が回復しないと輸出に踏み出せない業者も多いと話した。</t>
    <phoneticPr fontId="16"/>
  </si>
  <si>
    <t>ちくわの賞味期限改ざんして販売 社員「残ってしまい責任感じて…」 最大10日間書き換え 尼崎</t>
    <phoneticPr fontId="16"/>
  </si>
  <si>
    <t xml:space="preserve">焼きちくわの賞味期限を改ざんして販売したとして、兵庫県尼崎市保健所は３日、同市潮江４の海産物卸売業「魚熊」に、食品表示法に基づく行政指導を行った。４本入りのパック２４袋について、社員が最大１０日間書き換えていた。健康被害は確認されていない。市保健所によると、本来の賞味期限は２月２４日～３月２日だったが、ちくわ担当の社員が油性ペンで消した後、全て３月５日に書き直したという。２月２８日に市内の事業者を通じて購入した人が気付き、事業者が３月２日、市保健所に通報した。
　改ざんした社員は「コロナ禍で経営が厳しく在庫管理の徹底を指導されていたが残ってしまい、責任を感じて１人で改ざんした」と話しているという。
市保健所は同社が販売している全商品の表示の点検や原因究明、再発防止策の実施などを指示した。
</t>
    <phoneticPr fontId="16"/>
  </si>
  <si>
    <t>串カツ田中が謝罪「社内ルールが一部徹底されず」　ハラスメント確認「不適切な言動あった」</t>
    <phoneticPr fontId="16"/>
  </si>
  <si>
    <t>飲食チェーン店「串カツ田中」を運営する串カツ田中ホールディングスは28日、一部店舗でハラスメントや食材の不適切な利用があったとの情報がSNSで流れたことについて、公式サイトで「社内調査を進めた結果、食材管理および衛生管理について、食品衛生法の趣旨に即した提供はなされているものの、社内基準に即した食材管理および提供方法について一部徹底されていないことを確認しました」などと報告した。その上で「食材管理、教育体制の不備によりお客様及び関係者の皆様に対し、多大なるご心配とご迷惑をおかけし、心よりおわび申し上げます」などと謝罪した。
同社をめぐっては、1月に入社して2月に退社したとする人物の告発が拡散。研修後に配属された店舗で「手洗いをすると嫌な顔をされた」「責任者から怒号を浴びせられた」などと記されていた。同社は27日に「現在詳細の事実を確認中であり、公表すべき内容が発生した場合には速やかに公表いたします」と表明していた。28日には、該当する店舗が北九州市の「串カツ田中アミュプラザ小倉店」と公表。「当社では、食品衛生法より厳格な安全基準を社内に設けて運用しております。具体例としては、食材の使用期限についてより短い期間を設定し、手洗いの頻度をより多く設定するといったものです」と説明した上で「しかし今回、この社内ルールが一部遵守されていませんでした。食品表示法及び食品衛生法、その他関連法令の点につきましても、所管行政庁と連携のもと調査を行い、食品・衛生上の安全を確認しておりますが、ご不快な思いを抱かせてしまい、誠に申し訳ございません。調査・安全確認については対象を全店舗に拡充し、社内ルールの再検討及び、衛生管理に対する再教育を順次実施してまいります」などと報告した。また「ハラスメントにあたる言動があった旨の主張についても調査した」とし「コンプライアンスの観点から不適切な言動があったことが認められました。社内規程に基づき、厳正な処分をしてまいる所存。加えて、当該被害を受けた方々への対応についても、誠意をもってあたらせていただきます」と認めた。同社は「今回の件を真摯に受け止め、今後、同様の事案が再び発生しないよう、従業員の社内マニュアルに基づく食材・衛生管理の徹底、正確な情報共有やコンプライアンス遵守など社員教育を継続的に行い、安心安全な運営体制を再構築いたします」としている。該当の店舗については、しばらく休業とし、衛生管理の徹底、再教育をするという。また「本件に関する個人への直接的な危害となるような言動はお控えいただくよう、お願い申し上げます」と加えている。</t>
    <phoneticPr fontId="16"/>
  </si>
  <si>
    <t>アサリの産地偽装　業者に罰金100万円　福岡簡裁略式命令　／熊本</t>
    <phoneticPr fontId="16"/>
  </si>
  <si>
    <t>外国産アサリを国産と偽って販売したとして、福岡区検は27日、熊本県荒尾市の水産会社「熊水（くますい）」と植野樹（たてき）社長（56）=福岡市西区=を食品表示法違反の罪で略式起訴した。福岡簡裁は同日、同社と植野容疑者にそれぞれ罰金100万円の略式命令を出した。起訴状によると、植野容疑者は2020年5月～21年11月、韓国産のアサリを「熊本産」と偽って納品書に記載し、山口県宇部市の水産会社に約100トン（計約4150万円）を販売したとされる。　区検はまた、植野容疑者と共謀して産地偽装に関わった福岡市の会社役員（56）と会社員（55）も27日に略式起訴し、簡裁はそれぞれ罰金30万円の略式命令を出した。</t>
    <phoneticPr fontId="16"/>
  </si>
  <si>
    <t>ズワイガニで不適正表示、西友に是正指示</t>
    <phoneticPr fontId="16"/>
  </si>
  <si>
    <t>食品表示に関し、スーパーマーケット大手の「西友」が農林水産省より是正指示を受けました。農林水産省の発表によりますと、西友において、「紅ずわいがに」であるにもかかわらず「ずわいがに」と、また、「ずわいがに」であるにもかかわらず「紅ずわいがに」と誤って表示して販売していたということです。
農水省は西友に対し、食品表示法に基づき指導を行い、表示の是正と併せて、原因の究明・分析の徹底、再発防止対策の実施等について指示（食品表示法第6条1項）を行いました。
是正指示の経緯
農水省は、令和3年11月11日から令和5年2月1日にかけて、西友とその傘下にあるサニーの計13店舗に対し、食品表示法第8条第2項の規定に基づく立入検査等を行ったところ、不正を確認したということです。
【不適正な食品表示の内容】
①生鮮水産物かに類、商品名「生ずわいがに」の名称について
「紅ずわいがに」であるにもかかわらず「ずわいがに」と表示。
少なくとも令和2年3月27日から令和4年1月15日までの間に、359パックを、傘下10店舗において一般消費者に販売。
②生鮮水産物かに類　商品名「生紅ずわいがに」の名称について
「ずわいがに」でありながら、「紅ずわいがに」と表示。
少なくとも令和3年5月2日から令和3年11月6日までの間に、50パックを、傘下5店舗において一般消費者に販売。</t>
    <phoneticPr fontId="16"/>
  </si>
  <si>
    <t>生鮮バナナ(カリビアンクイーン) 一部残留農薬基準超過</t>
    <phoneticPr fontId="16"/>
  </si>
  <si>
    <t xml:space="preserve">「生鮮バナナ(カリビアンクイーン)」において、 ピリプロキシフェンの残留農薬基準0.01ppmに対して0.09ppmが検出されたため、回収する。これまで健康被害の報告はない。(リコールプラス)
【対象商品】　商品名:生鮮バナナ(カリビアンクイーン)　内容量:500g以上　形態　:袋詰め
【JANコード】　JANコード:4560448140561
【消費期限、賞味期限】　鮮果実の為、腐敗時
【その他】　バナナの袋にはカリビアンクイーンのマークが印刷されており生産国、商品特性が記されております。
対象品:955ケース　バナナの追熟加工場の在庫
【対処方法】
【回収情報の周知方法】　・該当品の出荷された2月20～23日の店頭販売分を店頭告知をお　　こない店舗での回収、返金を実施します。・該当品については、追熟加工場での在庫、出荷前倉在庫は2月24日回収終了し出荷されておりません。・店舗回収されたものは各量販店様のセンターを通じて返品回収いたします。
</t>
    <phoneticPr fontId="16"/>
  </si>
  <si>
    <t>https://www.foods-ch.com/anzen/kt_45646/</t>
    <phoneticPr fontId="16"/>
  </si>
  <si>
    <t>食用昆虫におけるヒ素・重金属および農薬の残留調査</t>
    <phoneticPr fontId="16"/>
  </si>
  <si>
    <r>
      <rPr>
        <sz val="16"/>
        <color rgb="FF454545"/>
        <rFont val="ＭＳ Ｐゴシック"/>
        <family val="2"/>
        <charset val="128"/>
      </rPr>
      <t>近年，持続的に調達可能な代替食料源の探索が進められており，栄養学的に問題がなく，大量生産が可能な食用昆虫に注目が集まっている．現在，日本では食用昆虫に対して，品質管理やリスク評価に関する法的な規制はなく，食用昆虫による健康影響への理解は十分とは言いがたい．本研究では国内で入手可能な食用昆虫</t>
    </r>
    <r>
      <rPr>
        <sz val="16"/>
        <color rgb="FF454545"/>
        <rFont val="Robotoregular"/>
        <family val="2"/>
      </rPr>
      <t>14</t>
    </r>
    <r>
      <rPr>
        <sz val="16"/>
        <color rgb="FF454545"/>
        <rFont val="ＭＳ Ｐゴシック"/>
        <family val="2"/>
        <charset val="128"/>
      </rPr>
      <t>種を対象に，ヒ素・重金属および残留農薬の測定を行った．結果，各元素の最大値は，</t>
    </r>
    <r>
      <rPr>
        <sz val="16"/>
        <color rgb="FF454545"/>
        <rFont val="Robotoregular"/>
        <family val="2"/>
      </rPr>
      <t>As</t>
    </r>
    <r>
      <rPr>
        <sz val="16"/>
        <color rgb="FF454545"/>
        <rFont val="ＭＳ Ｐゴシック"/>
        <family val="2"/>
        <charset val="128"/>
      </rPr>
      <t>が</t>
    </r>
    <r>
      <rPr>
        <sz val="16"/>
        <color rgb="FF454545"/>
        <rFont val="Robotoregular"/>
        <family val="2"/>
      </rPr>
      <t>6.15</t>
    </r>
    <r>
      <rPr>
        <sz val="16"/>
        <color rgb="FF454545"/>
        <rFont val="ＭＳ Ｐゴシック"/>
        <family val="2"/>
        <charset val="128"/>
      </rPr>
      <t>，</t>
    </r>
    <r>
      <rPr>
        <sz val="16"/>
        <color rgb="FF454545"/>
        <rFont val="Robotoregular"/>
        <family val="2"/>
      </rPr>
      <t>Cd</t>
    </r>
    <r>
      <rPr>
        <sz val="16"/>
        <color rgb="FF454545"/>
        <rFont val="ＭＳ Ｐゴシック"/>
        <family val="2"/>
        <charset val="128"/>
      </rPr>
      <t>が</t>
    </r>
    <r>
      <rPr>
        <sz val="16"/>
        <color rgb="FF454545"/>
        <rFont val="Robotoregular"/>
        <family val="2"/>
      </rPr>
      <t>0.82</t>
    </r>
    <r>
      <rPr>
        <sz val="16"/>
        <color rgb="FF454545"/>
        <rFont val="ＭＳ Ｐゴシック"/>
        <family val="2"/>
        <charset val="128"/>
      </rPr>
      <t>，</t>
    </r>
    <r>
      <rPr>
        <sz val="16"/>
        <color rgb="FF454545"/>
        <rFont val="Robotoregular"/>
        <family val="2"/>
      </rPr>
      <t>Hg</t>
    </r>
    <r>
      <rPr>
        <sz val="16"/>
        <color rgb="FF454545"/>
        <rFont val="ＭＳ Ｐゴシック"/>
        <family val="2"/>
        <charset val="128"/>
      </rPr>
      <t>が</t>
    </r>
    <r>
      <rPr>
        <sz val="16"/>
        <color rgb="FF454545"/>
        <rFont val="Robotoregular"/>
        <family val="2"/>
      </rPr>
      <t>0.50</t>
    </r>
    <r>
      <rPr>
        <sz val="16"/>
        <color rgb="FF454545"/>
        <rFont val="ＭＳ Ｐゴシック"/>
        <family val="2"/>
        <charset val="128"/>
      </rPr>
      <t>，</t>
    </r>
    <r>
      <rPr>
        <sz val="16"/>
        <color rgb="FF454545"/>
        <rFont val="Robotoregular"/>
        <family val="2"/>
      </rPr>
      <t>Pb</t>
    </r>
    <r>
      <rPr>
        <sz val="16"/>
        <color rgb="FF454545"/>
        <rFont val="ＭＳ Ｐゴシック"/>
        <family val="2"/>
        <charset val="128"/>
      </rPr>
      <t>が</t>
    </r>
    <r>
      <rPr>
        <sz val="16"/>
        <color rgb="FF454545"/>
        <rFont val="Robotoregular"/>
        <family val="2"/>
      </rPr>
      <t>0.67</t>
    </r>
    <r>
      <rPr>
        <sz val="16"/>
        <color rgb="FF454545"/>
        <rFont val="ＭＳ Ｐゴシック"/>
        <family val="2"/>
        <charset val="128"/>
      </rPr>
      <t>，</t>
    </r>
    <r>
      <rPr>
        <sz val="16"/>
        <color rgb="FF454545"/>
        <rFont val="Robotoregular"/>
        <family val="2"/>
      </rPr>
      <t>Cu</t>
    </r>
    <r>
      <rPr>
        <sz val="16"/>
        <color rgb="FF454545"/>
        <rFont val="ＭＳ Ｐゴシック"/>
        <family val="2"/>
        <charset val="128"/>
      </rPr>
      <t>が</t>
    </r>
    <r>
      <rPr>
        <sz val="16"/>
        <color rgb="FF454545"/>
        <rFont val="Robotoregular"/>
        <family val="2"/>
      </rPr>
      <t>297.7 ppm</t>
    </r>
    <r>
      <rPr>
        <sz val="16"/>
        <color rgb="FF454545"/>
        <rFont val="ＭＳ Ｐゴシック"/>
        <family val="2"/>
        <charset val="128"/>
      </rPr>
      <t>であり，残留農薬は</t>
    </r>
    <r>
      <rPr>
        <sz val="16"/>
        <color rgb="FF454545"/>
        <rFont val="Robotoregular"/>
        <family val="2"/>
      </rPr>
      <t>GC-MS/MS</t>
    </r>
    <r>
      <rPr>
        <sz val="16"/>
        <color rgb="FF454545"/>
        <rFont val="ＭＳ Ｐゴシック"/>
        <family val="2"/>
        <charset val="128"/>
      </rPr>
      <t>分析にてフェノブカルブ（または</t>
    </r>
    <r>
      <rPr>
        <sz val="16"/>
        <color rgb="FF454545"/>
        <rFont val="Robotoregular"/>
        <family val="2"/>
      </rPr>
      <t>BPMC</t>
    </r>
    <r>
      <rPr>
        <sz val="16"/>
        <color rgb="FF454545"/>
        <rFont val="ＭＳ Ｐゴシック"/>
        <family val="2"/>
        <charset val="128"/>
      </rPr>
      <t>）を</t>
    </r>
    <r>
      <rPr>
        <sz val="16"/>
        <color rgb="FF454545"/>
        <rFont val="Robotoregular"/>
        <family val="2"/>
      </rPr>
      <t>3.17 ppm</t>
    </r>
    <r>
      <rPr>
        <sz val="16"/>
        <color rgb="FF454545"/>
        <rFont val="ＭＳ Ｐゴシック"/>
        <family val="2"/>
        <charset val="128"/>
      </rPr>
      <t>の濃度で検出した．本研究は，日本国内で流通する食用昆虫中のヒ素・重金属および農薬の残留調査を初めて実施した例である．今後，日本国内においても昆虫食の摂取頻度の増加が予想されることを踏まえ，その安全性を確保するためリスク評価の取り組みを進めるべきと考える．</t>
    </r>
    <phoneticPr fontId="16"/>
  </si>
  <si>
    <t>https://www.jstage.jst.go.jp/article/shokueishi/63/4/63_136/_article/-char/ja/</t>
    <phoneticPr fontId="16"/>
  </si>
  <si>
    <t>鳥インフルで少女死亡、父親も陽性 WHO懸念　写真2枚　国際ニュース：AFPBB News</t>
  </si>
  <si>
    <t>アルゼンチンで初の鳥インフルエンザ発生、政府は緊急事態を宣言(ボリビア、アルゼンチン、ウルグアイ) ｜- ジェトロ</t>
  </si>
  <si>
    <t>https://www.jetro.go.jp/biznews/2023/02/09dcb4ac4657f671.html</t>
    <phoneticPr fontId="106"/>
  </si>
  <si>
    <t>https://www.nikkei.com/article/DGXZQOGN2644T0W3A220C2000000/</t>
    <phoneticPr fontId="106"/>
  </si>
  <si>
    <t>https://www.thaich.net/news/20230226fa.htm</t>
    <phoneticPr fontId="106"/>
  </si>
  <si>
    <t>https://www.afpbb.com/articles/-/3453334</t>
    <phoneticPr fontId="106"/>
  </si>
  <si>
    <t>https://ashu-aseanstatistics.com/news/106076-49225712110</t>
    <phoneticPr fontId="106"/>
  </si>
  <si>
    <t>https://eleminist.com/article/2550</t>
    <phoneticPr fontId="106"/>
  </si>
  <si>
    <t>https://news.yahoo.co.jp/articles/daa57cc315977e8280ef1ccdbd653f2902305269</t>
    <phoneticPr fontId="106"/>
  </si>
  <si>
    <t>https://www.viet-jo.com/news/economy/230301165456.html</t>
    <phoneticPr fontId="106"/>
  </si>
  <si>
    <t>財政省、タバコや酒類の特別消費税増税の必要性を主張 企業は延期求める 　VIETJOベトナムニュース</t>
  </si>
  <si>
    <t>韓国の日本酒輸入会社代表を「日本食普及の親善大使」に任命（ニューズウィーク日本版） Yahoo!ニュース</t>
  </si>
  <si>
    <t>韓国若者世代に「無糖」人気…焼酎業界、新製品発売でしのぎ - AFPBB News</t>
  </si>
  <si>
    <t xml:space="preserve">ベトナム：ソーダ税導入へ、酒たばこは増税＝税制改革戦略 / ASEAN産業データ＆レポート 亜州 ... </t>
  </si>
  <si>
    <t>アメリカが食品寄付法を改正　食品ロス・飢餓の削減に向けて ｜ ELEMINIST（エレミニスト）</t>
  </si>
  <si>
    <t>コロナ、米エネルギー省「中国研究所から流出」　米報道 - 日本経済新聞</t>
  </si>
  <si>
    <t xml:space="preserve">タイ食品医薬品局、スーパーから違法中国食品3000個以上を押収 | タイランドハイパーリンクス </t>
  </si>
  <si>
    <t>財政省は、タバコやビール・アルコール類、清涼飲料水など健康に害を及ぼす恐れのある製品の特別消費税(SCT)を増税する形で、特別消費税法を改正する必要があるとし、意見聴取を行っている。同省によると、ベトナムの喫煙率は東南アジアで最も高く、日本と中国に次いでアジアで3番目に高い。2020年におけるベトナム人男性の喫煙率は42.3％で、依然として高い水準を保っている。その理由として、タバコの小売価格に対する税率が39％程度に留まっていることに加え、税率の引き上げ幅と物価の上昇幅が国民1人当たりの所得とインフレの上昇幅を下回っているため、もともと安いタバコの価格がさらに安くなっていることが挙げられる。ほかの国々のタバコの小売価格に対する税率は、シンガポールが69％、タイが70％、フランスが80％となっている。また、ベトナムにおけるビール・アルコール類の小売価格に対する税率も30％程度に留まっている。これに対し、多くの国々では税率が40～85％の高水準となっている。
　同省はこれを踏まえ、タバコやビール・アルコール類、清涼飲料水など健康に害を及ぼす恐れのある製品の輸入・製造・消費などを抑制し、国民の健康を保護するため、特別消費税を増税する必要があると主張した。なお、同省の提案について、ベトナム・ビール・アルコール・ソフトドリンク協会(VBA)は、増税は必要ではあるが、少なくとも新型コロナウイルス感染症(COVID-19)後の回復期となる2025年までは増税を行うべきではないとの見解を示した。</t>
    <phoneticPr fontId="106"/>
  </si>
  <si>
    <t>農林水産省は、韓国で日本酒の輸入を手掛ける全日本酒類の徐正勳（ソ・ジョンフン）代表理事と日本酒コリアの楊秉錫（ヤン・ビョンソク）代表理事を「日本食普及の親善大使」に任命し、2月7日、ソウルの日本大使館公報文化院で任命式が行われた。「韓国は盗品すら返さない国という風評を危惧する声も」......対馬から盗まれた仏像、韓国の反応とその顛末
農水省は2015年から「日本食普及の親善大使」を任命しており、今年度、世界で16人を任命した。昨年、韓国が輸入した日本酒は日本製品不買運動と新型コロナウイルスが重なった2020年の1027ドルの85％増の1899万ドルで、韓国は米国と中国に次ぐ世界3位の日本酒消費大国に返り咲いた。
■ 2009年には米国に次ぐ世界2位の日本酒輸入国に
韓国政府が日本文化の解放策の一貫で日本酒の輸入を認めた翌年の1994年、京都の月桂冠が日韓合弁の韓国月桂冠を設立した。当時、日本食はホテルなどで供される高級料理で、庶民が口にする機会はほとんどなく、韓国月桂冠は庶民向けの日本食チェーン「かつら」を展開した。1999年に43キロリットルだった日本の韓国向け輸出は、2003年に100キロリットルを超えた後急増、2007年1000キロリットルに達し、韓国は、2009年には1954リットルを輸入して米国に次ぐ世界2位の日本酒輸入大国に浮上した。居酒屋や日本酒販売コーナーを拡大したデパートが銘柄数を競うようになった2008年、銘柄を増やす必要に迫られた韓国月桂冠は合弁を解消、商号を全日本酒類に改めた。韓国の中堅企業や個人が続々と日本酒事業や居酒屋などの日本食事業に参入した2008年から09年、日本からの進出も相次いだ。アサヒビールを輸入していたロッテアサヒ酒類が日本酒の輸入を開始し、鳥取県境港市の老舗日本酒蔵元・千代むすびが輸入子会社を設立した。居酒屋チェーンでは、てっぺんやモンテローザが進出、居酒屋以外でもかっぱ寿司を展開するカッパクリエイトやあんどスシロー、CoCo壱番屋などが進出した。</t>
    <phoneticPr fontId="106"/>
  </si>
  <si>
    <t>https://newsdig.tbs.co.jp/articles/-/355470?display=1</t>
    <phoneticPr fontId="106"/>
  </si>
  <si>
    <t xml:space="preserve">インドの名目GDPが旧宗主国イギリスを抜き世界5位に　中国から生産拠点を移す企業が追い風か　4位ドイツ・3位日本 ｜ TBS </t>
    <phoneticPr fontId="106"/>
  </si>
  <si>
    <t>日本時間の今夜から始まるG20外相会合の議長国インド。去年1年間の名目GDPがイギリスを上回り、世界5位となったことがわかりました。
記者
「街の至る所で大型の建設工事などが進められていて、こうした内需の拡大や人口の増加がインドの経済成長を支えています」
インド政府は去年10月から12月までのGDPの実質成長率がプラス4.4%だったと発表。去年1年間で見た名目GDPは旧宗主国のイギリスを抜き、世界5位となりました。
米中対立などを背景に、中国から生産拠点を移す企業が増えていることも追い風になっているとみられます。
市民
「インドは中国を抜くだろう」「インドは発展してナンバーワンになるよ」
インドはG20外相会合で、存在感をさらに高めたい考えです。</t>
    <phoneticPr fontId="106"/>
  </si>
  <si>
    <t>韓国酒類業界に「ゼロシュガー」ブームのなか、ハイト真露（ジンロ）とロッテ七星（チルソン）飲料だけでなく、地方の焼酎業者等まで無糖焼酎を発売し競争に参入している。従来の焼酎よりカロリーが低く、気軽に楽しもうとするMZ世代（1980年代～2000年代前半生まれ）を中心に需要が増加し、無糖焼酎の人気が続くだろうという見方も出ている。釜山（プサン）地域の焼酎メーカー、テソン酒造は「シウォン（CI）ブルー」を7年ぶりに無糖焼酎（16.5度）にリニューアルし、同日出荷を開始した。360ml1本の出荷価格は1096ウォン（1ウォン＝約0.1円）だ。テソン酒造はこれに先立ち昨年、果糖と塩などを添加していない焼酎「テソン」を発売し、地域の市場で無糖焼酎に対する好反応を引き出した。忠清（チュンチョン）圏の酒類業者マックキスカンパニーはアルコール度数を14.9度に下げた無糖焼酎「鮮洋（ソニャン）」を発売した。1本当たりのカロリーも市販されている焼酎の中で最も低い。
無糖焼酎人気は昨年9月、ロッテ七星飲料が出した「チョウムチョロムセロ」からだ。ロッテ七星の「セロ」は発売された月に680万本、翌月700万本、昨年11月1400万本の販売本数を記録し、先月累積販売本数5000万本を超えた。よよ焼酎業界1位のハイト真露は「真露イズバック」をゼロシュガーにリニューアルし、競争に火をつけた。アルコール度数はセロと同じ16度に下げた。ハイト真露側は、健康を重視する消費者トレンドに合わせて、真露をゼロシュガーコンセプトにリニューアルすると説明した。</t>
    <phoneticPr fontId="106"/>
  </si>
  <si>
    <t>アメリカのバイデン大統領は、飢餓や食糧難の人々へ食品の寄付を行う企業や団体を保護し、食品の寄付を容易にする「食品寄付法改正 (FDIA／Food Donation Improvement Act) 」に署名した。これは、1996年に制定された通称「ビル・エマーソン法（Bill Emerson Good Samaritan Food Donation Act）」を一部改正したものである。エマーソン法は、より多くの食品寄付を奨励するよう制定されたが、使用されている文言に不明瞭な点があった。そのため、企業が責任保護の対象かどうかを明確に把握できないという課題があった。
また、善意で寄付した安全な食品の品質や状態などから生じる民事または刑事的な責任を問わないものとしている。その一方で、貧困な個人に直接提供される寄付については対象外であるため、法的な影響を恐れて、まだ食べられる食品を廃棄する方が安全と考える企業が多かった。
そのような課題の打開策として、今回の改善法では、食品小売店、卸売業者、農業生産者、レストラン、ケータリング業者、学校給食機関などが、まだ安全に食べられる食品を飢餓に苦しむ個人に直接届けられるよう修正。同時に、寄付した団体や人が保護されるように、寄付された食品の品質と表示基準を明確にするように米国農務省（USDA）に要請している。
この改正により、余剰食品の廃棄を防ぎ、企業からの食品寄付を促進する狙いがある。食品の寄付を検討している団体の保護を拡大し、法的責任を軽減するのに役立ち、企業、製造業者、小売業者、農家、レストランによる余剰食品の寄付をより適切にサポートする。</t>
    <phoneticPr fontId="106"/>
  </si>
  <si>
    <t>財務省は、清涼飲料水に物品税を課す方針を固めた。2030年までの税制改革戦略に記したもので、現在は関係省庁に意見を求めている段階。税率は今後決める。ほかに酒類とたばこの物品税を引き上げる方針。ベトナ…</t>
    <phoneticPr fontId="106"/>
  </si>
  <si>
    <t>新型コロナウイルスの発生源をめぐり、米エネルギー省が中国のウイルス研究所から流出した可能性が高いと判断したことが26日わかった。米紙ウォール・ストリート・ジャーナル（WSJ）が、機密情報扱いの報告書の内容を報じた。動物からの自然感染説を支持する情報機関もあり、米国内でも見解が分かれている。
エネルギー省は米国の国立研究所を統括している。WSJによると、同省はこれまでコロナの発生源に関する見解を留保していたが、新たな情報にもとづいて確信度は低いながらも判断したという。他の機関では、米連邦捜査局（FBI）が2021年に「中程度の確信」をもって研究所流出説を支持し、現在も同じ見解を維持している。一方で、米大統領の諮問機関である国家情報会議（NIC）と未特定の4機関は動物からの自然感染の可能性が高いとみている。米中央情報局（CIA）など2つの機関はどちらの立場を取るか決めかねているという。米国はかねて、コロナの発生源を調査してきた。21年の報告書では、ウイルスが生物兵器として開発されたものではないとの見解で各情報機関がおおむね一致する一方で、①中国・武漢のウイルス研究所からの流出②動物から人間への自然感染――のどちらが発生源なのかを結論づける決定的な証拠を得られなかったと説明していた。WSJはホワイトハウスや議会の一部に提供された当時の報告書の更新版の内容をもとに、エネルギー省の判断の変化を報じた。更新された内容が広く公開されるかどうかは明らかになっていない。</t>
    <phoneticPr fontId="106"/>
  </si>
  <si>
    <t>タイ食品医薬品局（FDA）は2023年2月24日、タイ警察と協力して、中国からの輸入食品を販売している有名なスーパーマーケット（バンコクの7か所）を検査し、タイ当局が認可していない3,000個以上の食品を没収したと明らかにしました。違反店は、法的措置を取られることになります。タイ食品医薬品局が押収したのは、誤った食品表示、タイのラベルなし、食品シリアル番号なしといった問題のある124品目、合計3,783個の食品で、検査のために120のサンプルを収集しました。タイ食品医薬品局は、消費者に対して、完全で正確なタイ語のラベルが表示されている製品を選択し、 食品の名前、生産者の所在地、製造日または有効期限、成分表示などを確認するように呼びかけています。</t>
    <phoneticPr fontId="106"/>
  </si>
  <si>
    <t>https://www.afpbb.com/articles/-/3452891</t>
    <phoneticPr fontId="106"/>
  </si>
  <si>
    <t xml:space="preserve">世界保健機関（WHO）は24日、カンボジアで11歳の少女がH5N1型の鳥インフルエンザウイルスに感染して死亡し、父親も陽性と判明したと明らかにし、懸念を表明した。カンボジア保健省によると、少女は16日に発熱、せき、喉の痛みなどの症状を示し、22日に死亡した。当局は、少女と接触した12人から検体を採取し、24日に49歳の父親が陽性と判明したが無症状だと発表した。WHOは、その他の接触者の検査結果を含め、カンボジア当局と密に連絡を取り合っているとした。鳥インフルは通常、人には感染しないが、感染した鳥に直接触れたりした場合、まれに感染することがある。カンボジア当局は、少女と父親が感染した鳥に触れていたかを確認しており、親子の地元である東部プレイベン（Prey Veng）州の集落付近で見つかった複数の野鳥の死骸についても検査を進めている。
　WHO当局者は会見で、カンボジアのケースが人から人への感染なのか、感染した同じ鳥に触れたのかを判断するのは「時期尚早だ」としている。(c)AFP
</t>
    <phoneticPr fontId="106"/>
  </si>
  <si>
    <t>アルゼンチン政府は2月15日、国内で初の高病原性鳥インフルエンザ（H5亜型）の発生が確認されたと発表した。隣国ボリビアとの国境付近に位置するフフイ州北部で、アンデスガチョウの野鳥、隣国ウルグアイでクロエリハクチョウの野鳥の感染が確認されたことを受け、アルゼンチン政府は全国レベルで公衆衛生上の緊急事態を宣言した〔国家農畜食料衛生品質管理機構（SENASA）決議第147/2023号外部サイトへ、新しいウィンドウで開きます〕。
2月23日に公布されたSENASA決議第166/2023号外部サイトへ、新しいウィンドウで開きますは、アルゼンチン全土で生きた鳥類を集めたイベントの開催を禁じたほか、生きた鳥類の販売や移動も禁じている。
SENASAは、100件以上の感染疑い事例を調査中だ。2月22日時点で高病原性鳥インフルエンザウイルスの陽性確認件数は、中央部コルドバ州で6件、サンタ・フェ州、ブエノスアイレス州、北部サルタ州、西部パタゴニア地域ネウケン州でそれぞれ1件。主に野鳥や家禽（かきん）から同ウイルスが検出された。
フアン・ホセ・バイジョ農牧水産庁長官は、鶏肉や鶏卵を食べることによって人が鳥インフルエンザに感染する可能性はないと述べ、現在の対策は、野鳥や家禽の感染拡大を防止するためだと説明した。日本の農林水産省も2月20日、アルゼンチンからの家禽肉などの一時輸入停止措置を講じた（農林水産省ウェブサイト参照外部サイトへ、新しいウィンドウで開きます）。</t>
    <phoneticPr fontId="106"/>
  </si>
  <si>
    <t>　今週のお題 (作業靴、下駄箱はルールを守って清潔に！)</t>
    <rPh sb="1" eb="3">
      <t>コンシュウ</t>
    </rPh>
    <rPh sb="5" eb="6">
      <t>ダイ</t>
    </rPh>
    <phoneticPr fontId="5"/>
  </si>
  <si>
    <t>何故　作業靴、下駄箱はルールを守って使用するのか</t>
    <phoneticPr fontId="5"/>
  </si>
  <si>
    <t>★汚れたままの作業靴には大量の微生物が付着しています。　　　　　　　　　　　　　　　　　　　　　　　　　　　　　　　　　
微生物汚染に無頓着だと、せっかく洗浄した手指や調理器具類
を微生物で再汚染させることになります。　　　　　　　　　　　　　　　　　　　　　　　　　　　　　　　　　　　　　　　　
※2015年の浜松学校給食の食中毒事故でも、作業靴表面から
ノロウイルスが検出されました。(電話取材)　　　　　　　　　　　　　　　　　　　　　　　　　　　　　　　　　　　　　
作業靴は、清潔にすることが基本です！(食中毒の原因は、ほと
んどが微生物です)　作業靴を保管する下駄箱も毎日清潔に清
掃してください。
・汚れが付いたら→洗剤ブラッシングで除去する　　　　　　　　　　　　　　　　　　　　
・作業後の靴裏→　次亜塩素酸ナトリウム水溶液のマット等で
除菌する　　　　　　　　　
・作業靴→速やかに乾燥できる場所で保管する</t>
    <rPh sb="12" eb="14">
      <t>タイリョウ</t>
    </rPh>
    <rPh sb="15" eb="18">
      <t>ビセイブツ</t>
    </rPh>
    <rPh sb="95" eb="96">
      <t>サイ</t>
    </rPh>
    <rPh sb="175" eb="177">
      <t>ヒョウメン</t>
    </rPh>
    <rPh sb="376" eb="377">
      <t>トウ</t>
    </rPh>
    <phoneticPr fontId="5"/>
  </si>
  <si>
    <t>解　説
●　作業靴の清潔度合いで、その職場や個人の衛生意識がわかります。汚れたまま使い続けていると、細菌はその汚れを栄養分として
増殖します。大量に増えた細菌は、跳ね水などを介して調理器具、容器類や食品を汚染させます。また下駄箱は個人使用であっても他
人との共用であっても、自ら率先して清潔にしてください。食中毒事故は、作業靴の管理の誤りが原因で発生する場合が時々あります。</t>
    <rPh sb="12" eb="14">
      <t>ドア</t>
    </rPh>
    <rPh sb="36" eb="37">
      <t>ヨゴ</t>
    </rPh>
    <rPh sb="41" eb="42">
      <t>ツカ</t>
    </rPh>
    <rPh sb="43" eb="44">
      <t>ツヅ</t>
    </rPh>
    <rPh sb="58" eb="60">
      <t>エイヨウ</t>
    </rPh>
    <rPh sb="65" eb="67">
      <t>ゾウショク</t>
    </rPh>
    <rPh sb="71" eb="73">
      <t>タイリョウ</t>
    </rPh>
    <rPh sb="74" eb="75">
      <t>フ</t>
    </rPh>
    <rPh sb="77" eb="79">
      <t>サイキン</t>
    </rPh>
    <rPh sb="81" eb="82">
      <t>ハ</t>
    </rPh>
    <rPh sb="83" eb="84">
      <t>ミズ</t>
    </rPh>
    <rPh sb="87" eb="88">
      <t>カイ</t>
    </rPh>
    <rPh sb="90" eb="92">
      <t>チョウリ</t>
    </rPh>
    <rPh sb="92" eb="94">
      <t>キグ</t>
    </rPh>
    <rPh sb="95" eb="98">
      <t>ヨウキルイ</t>
    </rPh>
    <rPh sb="117" eb="119">
      <t>シヨウ</t>
    </rPh>
    <rPh sb="137" eb="138">
      <t>ミズカ</t>
    </rPh>
    <rPh sb="139" eb="141">
      <t>ソッセン</t>
    </rPh>
    <rPh sb="153" eb="156">
      <t>ショクチュウドク</t>
    </rPh>
    <rPh sb="156" eb="158">
      <t>ジコ</t>
    </rPh>
    <rPh sb="164" eb="166">
      <t>カンリ</t>
    </rPh>
    <rPh sb="167" eb="168">
      <t>アヤマ</t>
    </rPh>
    <rPh sb="170" eb="172">
      <t>ゲンイン</t>
    </rPh>
    <rPh sb="173" eb="175">
      <t>ハッセイ</t>
    </rPh>
    <rPh sb="177" eb="179">
      <t>バアイ</t>
    </rPh>
    <rPh sb="180" eb="182">
      <t>トキドキ</t>
    </rPh>
    <phoneticPr fontId="5"/>
  </si>
  <si>
    <t>新型コロナの変異パターンは三つ「広東、日米豪」「武漢」「欧州」</t>
    <phoneticPr fontId="106"/>
  </si>
  <si>
    <t>ベトナム</t>
    <phoneticPr fontId="106"/>
  </si>
  <si>
    <t>韓国</t>
    <rPh sb="0" eb="2">
      <t>カンコク</t>
    </rPh>
    <phoneticPr fontId="106"/>
  </si>
  <si>
    <t>インド</t>
    <phoneticPr fontId="106"/>
  </si>
  <si>
    <t>米国</t>
    <rPh sb="0" eb="2">
      <t>ベイコク</t>
    </rPh>
    <phoneticPr fontId="106"/>
  </si>
  <si>
    <t>タイ</t>
    <phoneticPr fontId="106"/>
  </si>
  <si>
    <t>カンボジア</t>
    <phoneticPr fontId="106"/>
  </si>
  <si>
    <t>ｱﾙｾﾞﾝﾁﾝ</t>
    <phoneticPr fontId="106"/>
  </si>
  <si>
    <t>2023年第7週（2月13日〜 2月19日）</t>
    <phoneticPr fontId="106"/>
  </si>
  <si>
    <t>結核例　205</t>
    <phoneticPr fontId="5"/>
  </si>
  <si>
    <t xml:space="preserve">細菌性赤痢1例 菌種：S. flexneri（B群）＿感染地域：宮城県
</t>
    <rPh sb="0" eb="3">
      <t>サイキンセイ</t>
    </rPh>
    <rPh sb="3" eb="5">
      <t>セキリ</t>
    </rPh>
    <rPh sb="6" eb="7">
      <t>レイ</t>
    </rPh>
    <rPh sb="8" eb="10">
      <t>キンシュ</t>
    </rPh>
    <rPh sb="24" eb="25">
      <t>グン</t>
    </rPh>
    <rPh sb="27" eb="29">
      <t>カンセン</t>
    </rPh>
    <rPh sb="29" eb="31">
      <t>チイキ</t>
    </rPh>
    <rPh sb="32" eb="35">
      <t>ミヤギケン</t>
    </rPh>
    <phoneticPr fontId="106"/>
  </si>
  <si>
    <t>腸チフス1例 感染地域：バングラデシュ
パラチフス1例 感染地域：千葉県</t>
    <phoneticPr fontId="106"/>
  </si>
  <si>
    <t xml:space="preserve">腸管出血性大腸菌感染症18例（有症者10例、うちHUS なし）
感染地域：国内14例、国内・国外不明4例
国内の感染地域：‌北海道4例、東京都2例、福岡県2例、岩手県1例、茨城県1例、群馬県1例、神奈川県1例、愛知県1例、兵庫県1例
</t>
    <phoneticPr fontId="106"/>
  </si>
  <si>
    <t>血清群・毒素型：‌O26 VT2（4例）、O157 VT1（3例）、O157VT2（2 例）、O128 VT1（1 例）、
O145V T 2（ 1 例 ）、O153 V T 1（ 1 例 ）、O26VT1（1例）、O28 VT2（1例）、その他・不明（4例）
累積報告数：123例（有症者66例、うちHUS 1例．死亡なし）</t>
    <phoneticPr fontId="106"/>
  </si>
  <si>
    <t xml:space="preserve">年齢群：‌1歳（1例）、2歳（1例）、4歳（1例）、10代（2例）、20代（6例）、
30代（2例）、40代（1例）、50代（1例）、60代（1例）、70代（1例）、80代（1例）
</t>
    <phoneticPr fontId="106"/>
  </si>
  <si>
    <t>E型肝炎12例 感染地域（感染源）：‌東京都5例（レバー2例、豚レバー1例、　　不明2例）、北海道1例（不明）、石川県1例（不明）、福岡県1例（不明）、
大分県1例（鳥刺し）、国内（都道府県不明）1例（不明）、
国内・国外不明2例（不明2例）
A型肝炎3例 感染地域：東京都1例、インドネシア1例、コロンビア1例</t>
    <phoneticPr fontId="106"/>
  </si>
  <si>
    <t>レジオネラ症20例（肺炎型17例、ポンティアック型2例、無症状病原体保有者1例）
感染地域：‌神奈川県3例、埼玉県2例、広島県2例、秋田県1例、
千葉県1例、富山県1例、静岡県1例、大阪府1例、兵
庫県1例、島根県1例、熊本県1例、宮崎県1例、沖縄
県1例、国内（都道府県不明）1例、国内・国外不明2例
年齢群：‌40代（1例）、50代（2例）、60代（2例）、70代（4例）、80代
（7例）、90代以上（4例）
累積報告数：176例</t>
    <phoneticPr fontId="10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</si>
</sst>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 numFmtId="185" formatCode="0_);[Red]\(0\)"/>
  </numFmts>
  <fonts count="239">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sz val="12.55"/>
      <color theme="1"/>
      <name val="Inherit"/>
      <family val="2"/>
    </font>
    <font>
      <sz val="12.55"/>
      <color theme="0"/>
      <name val="Inherit"/>
      <family val="2"/>
    </font>
    <font>
      <sz val="12.55"/>
      <color theme="0"/>
      <name val="ＭＳ Ｐゴシック"/>
      <family val="3"/>
      <charset val="128"/>
    </font>
    <font>
      <b/>
      <sz val="11"/>
      <color rgb="FFFF0000"/>
      <name val="ＭＳ Ｐゴシック"/>
      <family val="3"/>
      <charset val="128"/>
      <scheme val="minor"/>
    </font>
    <font>
      <b/>
      <sz val="12"/>
      <color rgb="FF222222"/>
      <name val="游ゴシック"/>
      <family val="3"/>
      <charset val="128"/>
    </font>
    <font>
      <b/>
      <sz val="11"/>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font>
    <font>
      <sz val="10.5"/>
      <color theme="1"/>
      <name val="游明朝"/>
      <family val="1"/>
      <charset val="128"/>
    </font>
    <font>
      <sz val="7"/>
      <color theme="1"/>
      <name val="Times New Roman"/>
      <family val="1"/>
    </font>
    <font>
      <sz val="9"/>
      <color theme="1"/>
      <name val="游明朝"/>
      <family val="1"/>
      <charset val="128"/>
    </font>
    <font>
      <sz val="8"/>
      <color theme="1"/>
      <name val="游明朝"/>
      <family val="1"/>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sz val="10.5"/>
      <color rgb="FFFF0000"/>
      <name val="游明朝"/>
      <family val="1"/>
      <charset val="128"/>
    </font>
    <font>
      <b/>
      <sz val="12"/>
      <color rgb="FFFF0000"/>
      <name val="メイリオ"/>
      <family val="3"/>
      <charset val="128"/>
    </font>
    <font>
      <sz val="11"/>
      <color theme="1"/>
      <name val="Inherit"/>
      <family val="2"/>
    </font>
    <font>
      <sz val="11"/>
      <color theme="0"/>
      <name val="Inherit"/>
      <family val="2"/>
    </font>
    <font>
      <sz val="11"/>
      <color theme="0"/>
      <name val="ＭＳ Ｐゴシック"/>
      <family val="3"/>
      <charset val="128"/>
    </font>
    <font>
      <sz val="11"/>
      <color theme="1"/>
      <name val="游明朝"/>
      <family val="1"/>
      <charset val="128"/>
    </font>
    <font>
      <sz val="10"/>
      <color theme="0"/>
      <name val="Inherit"/>
      <family val="3"/>
      <charset val="128"/>
    </font>
    <font>
      <sz val="10"/>
      <color theme="0"/>
      <name val="ＭＳ Ｐゴシック"/>
      <family val="3"/>
      <charset val="128"/>
    </font>
    <font>
      <sz val="10"/>
      <color theme="0"/>
      <name val="Inherit"/>
      <family val="2"/>
    </font>
    <font>
      <sz val="11"/>
      <color rgb="FFFF0000"/>
      <name val="ＭＳ Ｐゴシック"/>
      <family val="3"/>
      <charset val="128"/>
    </font>
    <font>
      <b/>
      <sz val="14"/>
      <color theme="4"/>
      <name val="ＭＳ Ｐゴシック"/>
      <family val="3"/>
      <charset val="128"/>
    </font>
    <font>
      <sz val="11"/>
      <color theme="1"/>
      <name val="Meiryo"/>
      <family val="3"/>
      <charset val="128"/>
    </font>
    <font>
      <b/>
      <sz val="20"/>
      <name val="游ゴシック"/>
      <family val="3"/>
      <charset val="128"/>
    </font>
    <font>
      <b/>
      <sz val="16"/>
      <color theme="0"/>
      <name val="ＭＳ Ｐゴシック"/>
      <family val="3"/>
      <charset val="128"/>
    </font>
    <font>
      <sz val="6"/>
      <name val="ＭＳ Ｐゴシック"/>
      <family val="3"/>
      <charset val="128"/>
      <scheme val="minor"/>
    </font>
    <font>
      <b/>
      <sz val="16"/>
      <color theme="1"/>
      <name val="游明朝"/>
      <family val="1"/>
      <charset val="128"/>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20"/>
      <color theme="0"/>
      <name val="ＭＳ Ｐゴシック"/>
      <family val="3"/>
      <charset val="128"/>
    </font>
    <font>
      <sz val="7"/>
      <color theme="1"/>
      <name val="游明朝"/>
      <family val="1"/>
      <charset val="128"/>
    </font>
    <font>
      <b/>
      <sz val="16"/>
      <color rgb="FFFF0000"/>
      <name val="游明朝"/>
      <family val="1"/>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6"/>
      <color theme="1"/>
      <name val="ＭＳ Ｐゴシック"/>
      <family val="3"/>
      <charset val="128"/>
      <scheme val="minor"/>
    </font>
    <font>
      <b/>
      <sz val="10"/>
      <color theme="0"/>
      <name val="ＭＳ Ｐゴシック"/>
      <family val="3"/>
      <charset val="128"/>
    </font>
    <font>
      <b/>
      <u/>
      <sz val="12"/>
      <color theme="0"/>
      <name val="ＭＳ Ｐゴシック"/>
      <family val="3"/>
      <charset val="128"/>
    </font>
    <font>
      <b/>
      <u/>
      <sz val="13"/>
      <color rgb="FFFFFF00"/>
      <name val="Inherit"/>
    </font>
    <font>
      <b/>
      <sz val="18"/>
      <color rgb="FFFFFF00"/>
      <name val="ＭＳ Ｐゴシック"/>
      <family val="3"/>
      <charset val="128"/>
    </font>
    <font>
      <b/>
      <sz val="12"/>
      <color rgb="FFFFFF00"/>
      <name val="ＭＳ Ｐゴシック"/>
      <family val="3"/>
      <charset val="128"/>
    </font>
    <font>
      <b/>
      <sz val="11"/>
      <color rgb="FFFFFF00"/>
      <name val="ＭＳ Ｐゴシック"/>
      <family val="3"/>
      <charset val="128"/>
    </font>
    <font>
      <sz val="11"/>
      <color rgb="FFFFFF00"/>
      <name val="ＭＳ Ｐゴシック"/>
      <family val="3"/>
      <charset val="128"/>
      <scheme val="minor"/>
    </font>
    <font>
      <b/>
      <sz val="16"/>
      <name val="Arial"/>
      <family val="2"/>
      <charset val="128"/>
    </font>
    <font>
      <b/>
      <sz val="18"/>
      <color rgb="FFFF0000"/>
      <name val="Arial"/>
      <family val="2"/>
    </font>
    <font>
      <sz val="13"/>
      <color theme="0"/>
      <name val="Inherit"/>
      <family val="2"/>
    </font>
    <font>
      <sz val="13"/>
      <color theme="0"/>
      <name val="Inherit"/>
    </font>
    <font>
      <b/>
      <sz val="16"/>
      <color rgb="FFFF0000"/>
      <name val="ＭＳ Ｐゴシック"/>
      <family val="3"/>
      <charset val="128"/>
      <scheme val="minor"/>
    </font>
    <font>
      <b/>
      <u/>
      <sz val="16"/>
      <color indexed="12"/>
      <name val="ＭＳ Ｐゴシック"/>
      <family val="3"/>
      <charset val="128"/>
    </font>
    <font>
      <sz val="13"/>
      <color theme="0"/>
      <name val="Arial"/>
      <family val="2"/>
    </font>
    <font>
      <b/>
      <sz val="18"/>
      <color indexed="8"/>
      <name val="ＭＳ Ｐゴシック"/>
      <family val="3"/>
      <charset val="128"/>
    </font>
    <font>
      <b/>
      <sz val="12"/>
      <name val="Arial"/>
      <family val="2"/>
    </font>
    <font>
      <sz val="20"/>
      <color rgb="FF000000"/>
      <name val="ＭＳ Ｐゴシック"/>
      <family val="3"/>
      <charset val="128"/>
    </font>
    <font>
      <b/>
      <sz val="12"/>
      <name val="ＭＳ Ｐゴシック"/>
      <family val="3"/>
      <charset val="128"/>
      <scheme val="minor"/>
    </font>
    <font>
      <sz val="12"/>
      <name val="Arial"/>
      <family val="2"/>
    </font>
    <font>
      <b/>
      <sz val="11"/>
      <color theme="1"/>
      <name val="ＭＳ Ｐゴシック"/>
      <family val="3"/>
      <charset val="128"/>
    </font>
    <font>
      <b/>
      <sz val="20"/>
      <color theme="1"/>
      <name val="ＭＳ Ｐゴシック"/>
      <family val="3"/>
      <charset val="128"/>
      <scheme val="minor"/>
    </font>
    <font>
      <sz val="11"/>
      <color rgb="FF000000"/>
      <name val="ＭＳ Ｐゴシック"/>
      <family val="3"/>
      <charset val="128"/>
    </font>
    <font>
      <b/>
      <sz val="20"/>
      <color rgb="FF000000"/>
      <name val="メイリオ"/>
      <family val="3"/>
      <charset val="128"/>
    </font>
    <font>
      <b/>
      <sz val="20"/>
      <color indexed="8"/>
      <name val="メイリオ"/>
      <family val="3"/>
      <charset val="128"/>
    </font>
    <font>
      <b/>
      <sz val="14"/>
      <name val="Arial"/>
      <family val="2"/>
    </font>
    <font>
      <sz val="14"/>
      <name val="Arial"/>
      <family val="2"/>
    </font>
    <font>
      <b/>
      <sz val="14"/>
      <color theme="0"/>
      <name val="ＭＳ Ｐゴシック"/>
      <family val="3"/>
      <charset val="128"/>
    </font>
    <font>
      <sz val="11"/>
      <color theme="1"/>
      <name val="ＭＳ Ｐゴシック"/>
      <family val="3"/>
      <charset val="128"/>
      <scheme val="major"/>
    </font>
    <font>
      <sz val="11"/>
      <name val="ＭＳ Ｐゴシック"/>
      <family val="3"/>
      <charset val="128"/>
      <scheme val="major"/>
    </font>
    <font>
      <sz val="13"/>
      <color theme="0"/>
      <name val="游ゴシック"/>
      <family val="2"/>
      <charset val="128"/>
    </font>
    <font>
      <b/>
      <sz val="13"/>
      <color rgb="FFFFFF00"/>
      <name val="Inherit"/>
    </font>
    <font>
      <b/>
      <sz val="11"/>
      <name val="游ゴシック"/>
      <family val="3"/>
      <charset val="128"/>
    </font>
    <font>
      <b/>
      <sz val="11"/>
      <color theme="1"/>
      <name val="游ゴシック"/>
      <family val="3"/>
      <charset val="128"/>
    </font>
    <font>
      <b/>
      <sz val="9"/>
      <color rgb="FFFF0000"/>
      <name val="ＭＳ Ｐゴシック"/>
      <family val="3"/>
      <charset val="128"/>
    </font>
    <font>
      <b/>
      <sz val="14"/>
      <color theme="1"/>
      <name val="ＭＳ Ｐゴシック"/>
      <family val="3"/>
      <charset val="128"/>
      <scheme val="minor"/>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sz val="11"/>
      <name val="ＪＳＰゴシック"/>
      <family val="3"/>
      <charset val="128"/>
    </font>
    <font>
      <sz val="12"/>
      <name val="ＪＳＰゴシック"/>
      <family val="3"/>
      <charset val="128"/>
    </font>
    <font>
      <sz val="14"/>
      <name val="ＭＳ Ｐゴシック"/>
      <family val="3"/>
      <charset val="128"/>
      <scheme val="minor"/>
    </font>
    <font>
      <b/>
      <sz val="9"/>
      <name val="ＭＳ Ｐゴシック"/>
      <family val="3"/>
      <charset val="128"/>
    </font>
    <font>
      <b/>
      <sz val="20"/>
      <color theme="1"/>
      <name val="ＭＳ Ｐゴシック"/>
      <family val="3"/>
      <charset val="128"/>
    </font>
    <font>
      <sz val="12.55"/>
      <name val="ＭＳ Ｐゴシック"/>
      <family val="3"/>
      <charset val="128"/>
    </font>
    <font>
      <sz val="12.55"/>
      <name val="Inherit"/>
      <family val="2"/>
    </font>
    <font>
      <sz val="20"/>
      <name val="ＭＳ Ｐゴシック"/>
      <family val="3"/>
      <charset val="128"/>
      <scheme val="minor"/>
    </font>
    <font>
      <b/>
      <sz val="11"/>
      <name val="ＭＳ Ｐゴシック"/>
      <family val="3"/>
      <charset val="128"/>
      <scheme val="minor"/>
    </font>
    <font>
      <sz val="12.55"/>
      <color rgb="FFFFFF00"/>
      <name val="ＭＳ Ｐゴシック"/>
      <family val="3"/>
      <charset val="128"/>
    </font>
    <font>
      <b/>
      <sz val="16"/>
      <name val="游ゴシック"/>
      <family val="3"/>
      <charset val="128"/>
    </font>
    <font>
      <b/>
      <sz val="16"/>
      <color indexed="18"/>
      <name val="游ゴシック"/>
      <family val="3"/>
      <charset val="128"/>
    </font>
    <font>
      <sz val="12"/>
      <color theme="0"/>
      <name val="Arial"/>
      <family val="2"/>
    </font>
    <font>
      <b/>
      <sz val="13"/>
      <color rgb="FFFFFFFF"/>
      <name val="Arial"/>
      <family val="2"/>
    </font>
    <font>
      <b/>
      <sz val="13"/>
      <name val="ＭＳ Ｐゴシック"/>
      <family val="3"/>
      <charset val="128"/>
      <scheme val="minor"/>
    </font>
    <font>
      <b/>
      <sz val="16"/>
      <color rgb="FF333333"/>
      <name val="メイリオ"/>
      <family val="3"/>
      <charset val="128"/>
    </font>
    <font>
      <b/>
      <sz val="16"/>
      <name val="メイリオ"/>
      <family val="3"/>
      <charset val="128"/>
    </font>
    <font>
      <b/>
      <sz val="20"/>
      <color rgb="FF000000"/>
      <name val="ＭＳ Ｐゴシック"/>
      <family val="3"/>
      <charset val="128"/>
    </font>
    <font>
      <b/>
      <sz val="14"/>
      <name val="ＭＳ Ｐゴシック"/>
      <family val="3"/>
      <charset val="128"/>
      <scheme val="minor"/>
    </font>
    <font>
      <b/>
      <u/>
      <sz val="14"/>
      <name val="ＭＳ Ｐゴシック"/>
      <family val="3"/>
      <charset val="128"/>
    </font>
    <font>
      <b/>
      <sz val="10"/>
      <color indexed="10"/>
      <name val="ＭＳ Ｐゴシック"/>
      <family val="3"/>
      <charset val="128"/>
    </font>
    <font>
      <b/>
      <sz val="20"/>
      <color rgb="FF333333"/>
      <name val="ＭＳ Ｐゴシック"/>
      <family val="3"/>
      <charset val="128"/>
      <scheme val="minor"/>
    </font>
    <font>
      <b/>
      <sz val="8"/>
      <color rgb="FFFF0000"/>
      <name val="メイリオ"/>
      <family val="3"/>
      <charset val="128"/>
    </font>
    <font>
      <b/>
      <sz val="8"/>
      <color rgb="FFFF0000"/>
      <name val="ＭＳ Ｐゴシック"/>
      <family val="3"/>
      <charset val="128"/>
    </font>
    <font>
      <sz val="20"/>
      <color theme="3"/>
      <name val="AR明朝体U"/>
      <family val="1"/>
      <charset val="128"/>
    </font>
    <font>
      <sz val="11"/>
      <color theme="3"/>
      <name val="ＭＳ Ｐゴシック"/>
      <family val="3"/>
      <charset val="128"/>
      <scheme val="minor"/>
    </font>
    <font>
      <sz val="13"/>
      <color theme="0"/>
      <name val="9,776"/>
    </font>
    <font>
      <sz val="14"/>
      <color rgb="FF333333"/>
      <name val="メイリオ"/>
      <family val="3"/>
      <charset val="128"/>
    </font>
    <font>
      <sz val="10"/>
      <color rgb="FFFFC000"/>
      <name val="ＭＳ Ｐゴシック"/>
      <family val="3"/>
      <charset val="128"/>
    </font>
    <font>
      <sz val="10"/>
      <color theme="5" tint="0.39997558519241921"/>
      <name val="ＭＳ Ｐゴシック"/>
      <family val="3"/>
      <charset val="128"/>
    </font>
    <font>
      <sz val="10"/>
      <color theme="0" tint="-0.14999847407452621"/>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0"/>
      <name val="ＭＳ Ｐゴシック"/>
      <family val="3"/>
      <charset val="128"/>
    </font>
    <font>
      <sz val="12"/>
      <color theme="0"/>
      <name val="ＭＳ Ｐゴシック"/>
      <family val="3"/>
      <charset val="128"/>
    </font>
    <font>
      <sz val="12"/>
      <color theme="0"/>
      <name val="Inherit"/>
      <family val="2"/>
    </font>
    <font>
      <b/>
      <sz val="12"/>
      <color theme="0"/>
      <name val="Inherit"/>
      <family val="2"/>
    </font>
    <font>
      <b/>
      <sz val="12"/>
      <color theme="0"/>
      <name val="Inherit"/>
    </font>
    <font>
      <b/>
      <u/>
      <sz val="13"/>
      <color theme="0"/>
      <name val="Arial"/>
      <family val="2"/>
    </font>
    <font>
      <b/>
      <u/>
      <sz val="13"/>
      <color theme="0"/>
      <name val="Inherit"/>
      <family val="2"/>
    </font>
    <font>
      <b/>
      <u/>
      <sz val="13"/>
      <color theme="0"/>
      <name val="9,776"/>
    </font>
    <font>
      <u/>
      <sz val="13"/>
      <color theme="0"/>
      <name val="Inherit"/>
    </font>
    <font>
      <b/>
      <sz val="14"/>
      <color theme="9" tint="-0.249977111117893"/>
      <name val="ＭＳ Ｐゴシック"/>
      <family val="3"/>
      <charset val="128"/>
    </font>
    <font>
      <u/>
      <sz val="13"/>
      <color rgb="FFFFFF00"/>
      <name val="Inherit"/>
    </font>
    <font>
      <b/>
      <sz val="18"/>
      <color theme="1"/>
      <name val="ＭＳ Ｐゴシック"/>
      <family val="3"/>
      <charset val="128"/>
      <scheme val="minor"/>
    </font>
    <font>
      <b/>
      <u/>
      <sz val="12"/>
      <color rgb="FFFFFF00"/>
      <name val="ＭＳ Ｐゴシック"/>
      <family val="3"/>
      <charset val="128"/>
      <scheme val="minor"/>
    </font>
    <font>
      <b/>
      <sz val="12"/>
      <color theme="0"/>
      <name val="ＭＳ ゴシック"/>
      <family val="3"/>
      <charset val="128"/>
    </font>
    <font>
      <b/>
      <sz val="12"/>
      <color theme="0"/>
      <name val="ＭＳ Ｐゴシック"/>
      <family val="3"/>
      <charset val="128"/>
      <scheme val="minor"/>
    </font>
    <font>
      <sz val="10"/>
      <color rgb="FF6EF729"/>
      <name val="ＭＳ Ｐゴシック"/>
      <family val="3"/>
      <charset val="128"/>
    </font>
    <font>
      <sz val="20"/>
      <color indexed="9"/>
      <name val="ＭＳ Ｐゴシック"/>
      <family val="3"/>
      <charset val="128"/>
    </font>
    <font>
      <b/>
      <sz val="24"/>
      <color theme="1"/>
      <name val="ＭＳ Ｐゴシック"/>
      <family val="3"/>
      <charset val="128"/>
      <scheme val="minor"/>
    </font>
    <font>
      <b/>
      <sz val="15"/>
      <name val="游ゴシック"/>
      <family val="3"/>
      <charset val="128"/>
    </font>
    <font>
      <sz val="9"/>
      <name val="Meiryo UI"/>
      <family val="3"/>
      <charset val="128"/>
    </font>
    <font>
      <sz val="9"/>
      <color theme="1"/>
      <name val="Meiryo"/>
      <family val="3"/>
      <charset val="128"/>
    </font>
    <font>
      <u/>
      <sz val="13"/>
      <color theme="0"/>
      <name val="Inherit"/>
      <family val="2"/>
    </font>
    <font>
      <u/>
      <sz val="12"/>
      <color theme="0"/>
      <name val="Inherit"/>
    </font>
    <font>
      <u/>
      <sz val="12"/>
      <color theme="0"/>
      <name val="Inherit"/>
      <family val="2"/>
    </font>
    <font>
      <b/>
      <sz val="20"/>
      <color rgb="FF000000"/>
      <name val="ＭＳ Ｐゴシック"/>
      <family val="2"/>
      <charset val="128"/>
    </font>
    <font>
      <sz val="18"/>
      <color theme="1"/>
      <name val="ＭＳ Ｐゴシック"/>
      <family val="3"/>
      <charset val="128"/>
      <scheme val="minor"/>
    </font>
    <font>
      <b/>
      <sz val="14"/>
      <name val="游ゴシック"/>
      <family val="3"/>
      <charset val="128"/>
    </font>
    <font>
      <sz val="14"/>
      <color indexed="63"/>
      <name val="ＭＳ Ｐゴシック"/>
      <family val="3"/>
      <charset val="128"/>
    </font>
    <font>
      <b/>
      <sz val="14"/>
      <color indexed="12"/>
      <name val="ＭＳ Ｐゴシック"/>
      <family val="3"/>
      <charset val="128"/>
    </font>
    <font>
      <sz val="14"/>
      <color indexed="63"/>
      <name val="Arial"/>
      <family val="2"/>
    </font>
    <font>
      <sz val="10"/>
      <color indexed="62"/>
      <name val="ＭＳ Ｐゴシック"/>
      <family val="3"/>
      <charset val="128"/>
    </font>
    <font>
      <sz val="10"/>
      <name val="Arial"/>
      <family val="2"/>
    </font>
    <font>
      <b/>
      <sz val="10"/>
      <color indexed="62"/>
      <name val="ＭＳ Ｐゴシック"/>
      <family val="3"/>
      <charset val="128"/>
    </font>
    <font>
      <b/>
      <sz val="16"/>
      <color rgb="FF000000"/>
      <name val="ＭＳ Ｐゴシック"/>
      <family val="3"/>
      <charset val="128"/>
    </font>
    <font>
      <b/>
      <sz val="14"/>
      <color theme="1"/>
      <name val="メイリオ"/>
      <family val="3"/>
      <charset val="128"/>
    </font>
    <font>
      <sz val="16"/>
      <color rgb="FF454545"/>
      <name val="ＭＳ Ｐゴシック"/>
      <family val="2"/>
      <charset val="128"/>
    </font>
    <font>
      <sz val="16"/>
      <color rgb="FF454545"/>
      <name val="Robotoregular"/>
      <family val="2"/>
    </font>
    <font>
      <sz val="16"/>
      <color rgb="FF454545"/>
      <name val="Robotoregular"/>
      <family val="2"/>
      <charset val="128"/>
    </font>
    <font>
      <b/>
      <sz val="16"/>
      <color indexed="53"/>
      <name val="ＭＳ Ｐゴシック"/>
      <family val="3"/>
      <charset val="128"/>
    </font>
    <font>
      <b/>
      <sz val="13"/>
      <color indexed="9"/>
      <name val="ＭＳ Ｐゴシック"/>
      <family val="3"/>
      <charset val="128"/>
    </font>
    <font>
      <sz val="11"/>
      <color indexed="63"/>
      <name val="ＭＳ ゴシック"/>
      <family val="3"/>
      <charset val="128"/>
    </font>
    <font>
      <b/>
      <sz val="8"/>
      <color indexed="10"/>
      <name val="ＭＳ Ｐゴシック"/>
      <family val="3"/>
      <charset val="128"/>
    </font>
    <font>
      <b/>
      <sz val="14"/>
      <color theme="1"/>
      <name val="游ゴシック"/>
      <family val="3"/>
      <charset val="128"/>
    </font>
  </fonts>
  <fills count="54">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52"/>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AEAAAA"/>
        <bgColor indexed="64"/>
      </patternFill>
    </fill>
    <fill>
      <patternFill patternType="solid">
        <fgColor theme="8" tint="0.39997558519241921"/>
        <bgColor indexed="64"/>
      </patternFill>
    </fill>
    <fill>
      <patternFill patternType="solid">
        <fgColor rgb="FFC00000"/>
        <bgColor indexed="64"/>
      </patternFill>
    </fill>
    <fill>
      <patternFill patternType="solid">
        <fgColor theme="9" tint="-0.249977111117893"/>
        <bgColor indexed="64"/>
      </patternFill>
    </fill>
    <fill>
      <patternFill patternType="solid">
        <fgColor theme="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2"/>
        <bgColor indexed="64"/>
      </patternFill>
    </fill>
    <fill>
      <patternFill patternType="solid">
        <fgColor rgb="FF7BB2F5"/>
        <bgColor indexed="64"/>
      </patternFill>
    </fill>
    <fill>
      <patternFill patternType="solid">
        <fgColor rgb="FFFFCC99"/>
        <bgColor indexed="64"/>
      </patternFill>
    </fill>
    <fill>
      <patternFill patternType="solid">
        <fgColor theme="4" tint="-0.249977111117893"/>
        <bgColor indexed="64"/>
      </patternFill>
    </fill>
    <fill>
      <patternFill patternType="solid">
        <fgColor rgb="FFFF9900"/>
        <bgColor indexed="64"/>
      </patternFill>
    </fill>
    <fill>
      <patternFill patternType="solid">
        <fgColor rgb="FF0070C0"/>
        <bgColor indexed="64"/>
      </patternFill>
    </fill>
    <fill>
      <patternFill patternType="solid">
        <fgColor theme="5"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6DDDF7"/>
        <bgColor indexed="64"/>
      </patternFill>
    </fill>
    <fill>
      <patternFill patternType="solid">
        <fgColor theme="7" tint="0.59999389629810485"/>
        <bgColor indexed="64"/>
      </patternFill>
    </fill>
    <fill>
      <patternFill patternType="solid">
        <fgColor indexed="12"/>
        <bgColor indexed="64"/>
      </patternFill>
    </fill>
    <fill>
      <patternFill patternType="solid">
        <fgColor theme="6" tint="-0.499984740745262"/>
        <bgColor indexed="64"/>
      </patternFill>
    </fill>
    <fill>
      <patternFill patternType="solid">
        <fgColor theme="3" tint="-0.499984740745262"/>
        <bgColor indexed="64"/>
      </patternFill>
    </fill>
  </fills>
  <borders count="239">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thin">
        <color auto="1"/>
      </left>
      <right style="thin">
        <color auto="1"/>
      </right>
      <top style="medium">
        <color theme="0" tint="-0.24994659260841701"/>
      </top>
      <bottom style="medium">
        <color theme="0" tint="-0.24994659260841701"/>
      </bottom>
      <diagonal/>
    </border>
    <border>
      <left style="thin">
        <color auto="1"/>
      </left>
      <right/>
      <top style="medium">
        <color theme="0" tint="-0.24994659260841701"/>
      </top>
      <bottom style="medium">
        <color theme="0" tint="-0.24994659260841701"/>
      </bottom>
      <diagonal/>
    </border>
    <border>
      <left style="medium">
        <color indexed="23"/>
      </left>
      <right/>
      <top/>
      <bottom style="medium">
        <color indexed="55"/>
      </bottom>
      <diagonal/>
    </border>
    <border>
      <left style="medium">
        <color theme="0" tint="-0.24994659260841701"/>
      </left>
      <right style="thin">
        <color auto="1"/>
      </right>
      <top style="medium">
        <color theme="0" tint="-0.24994659260841701"/>
      </top>
      <bottom style="medium">
        <color theme="0" tint="-0.24994659260841701"/>
      </bottom>
      <diagonal/>
    </border>
    <border>
      <left style="thin">
        <color auto="1"/>
      </left>
      <right style="medium">
        <color theme="0" tint="-0.24994659260841701"/>
      </right>
      <top style="medium">
        <color theme="0" tint="-0.24994659260841701"/>
      </top>
      <bottom style="medium">
        <color theme="0" tint="-0.24994659260841701"/>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12"/>
      </top>
      <bottom style="thick">
        <color indexed="12"/>
      </bottom>
      <diagonal/>
    </border>
    <border>
      <left style="medium">
        <color indexed="12"/>
      </left>
      <right/>
      <top style="thin">
        <color indexed="12"/>
      </top>
      <bottom style="medium">
        <color indexed="12"/>
      </bottom>
      <diagonal/>
    </border>
    <border>
      <left style="thick">
        <color indexed="12"/>
      </left>
      <right style="medium">
        <color auto="1"/>
      </right>
      <top style="thick">
        <color indexed="12"/>
      </top>
      <bottom/>
      <diagonal/>
    </border>
    <border>
      <left style="thick">
        <color indexed="12"/>
      </left>
      <right style="medium">
        <color auto="1"/>
      </right>
      <top/>
      <bottom/>
      <diagonal/>
    </border>
    <border>
      <left style="thick">
        <color indexed="12"/>
      </left>
      <right style="medium">
        <color auto="1"/>
      </right>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thick">
        <color indexed="12"/>
      </left>
      <right style="medium">
        <color indexed="12"/>
      </right>
      <top style="thick">
        <color indexed="12"/>
      </top>
      <bottom style="thin">
        <color indexed="12"/>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thick">
        <color indexed="12"/>
      </left>
      <right/>
      <top style="thin">
        <color indexed="12"/>
      </top>
      <bottom style="thick">
        <color indexed="12"/>
      </bottom>
      <diagonal/>
    </border>
    <border>
      <left style="medium">
        <color indexed="12"/>
      </left>
      <right style="thick">
        <color indexed="12"/>
      </right>
      <top/>
      <bottom style="thick">
        <color indexed="1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style="thin">
        <color indexed="12"/>
      </bottom>
      <diagonal/>
    </border>
    <border>
      <left style="medium">
        <color indexed="12"/>
      </left>
      <right/>
      <top style="thin">
        <color indexed="12"/>
      </top>
      <bottom style="thin">
        <color indexed="12"/>
      </bottom>
      <diagonal/>
    </border>
    <border>
      <left style="medium">
        <color rgb="FFFFFF00"/>
      </left>
      <right/>
      <top style="medium">
        <color rgb="FFFFFF00"/>
      </top>
      <bottom/>
      <diagonal/>
    </border>
    <border>
      <left/>
      <right/>
      <top style="medium">
        <color rgb="FFFFFF00"/>
      </top>
      <bottom/>
      <diagonal/>
    </border>
    <border>
      <left/>
      <right style="medium">
        <color rgb="FFFFFF00"/>
      </right>
      <top style="medium">
        <color rgb="FFFFFF00"/>
      </top>
      <bottom/>
      <diagonal/>
    </border>
    <border>
      <left style="medium">
        <color rgb="FFFFFF00"/>
      </left>
      <right/>
      <top/>
      <bottom/>
      <diagonal/>
    </border>
    <border>
      <left/>
      <right style="medium">
        <color rgb="FFFFFF00"/>
      </right>
      <top/>
      <bottom/>
      <diagonal/>
    </border>
    <border>
      <left style="medium">
        <color rgb="FFFFFF00"/>
      </left>
      <right/>
      <top/>
      <bottom style="medium">
        <color rgb="FFFFFF00"/>
      </bottom>
      <diagonal/>
    </border>
    <border>
      <left/>
      <right/>
      <top/>
      <bottom style="medium">
        <color rgb="FFFFFF00"/>
      </bottom>
      <diagonal/>
    </border>
    <border>
      <left/>
      <right style="medium">
        <color rgb="FFFFFF00"/>
      </right>
      <top/>
      <bottom style="medium">
        <color rgb="FFFFFF00"/>
      </bottom>
      <diagonal/>
    </border>
    <border>
      <left style="medium">
        <color indexed="23"/>
      </left>
      <right style="medium">
        <color indexed="12"/>
      </right>
      <top/>
      <bottom style="medium">
        <color indexed="23"/>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23"/>
      </right>
      <top/>
      <bottom/>
      <diagonal/>
    </border>
    <border>
      <left style="medium">
        <color theme="1" tint="4.9989318521683403E-2"/>
      </left>
      <right/>
      <top style="medium">
        <color indexed="23"/>
      </top>
      <bottom style="medium">
        <color indexed="23"/>
      </bottom>
      <diagonal/>
    </border>
    <border>
      <left style="medium">
        <color auto="1"/>
      </left>
      <right style="medium">
        <color auto="1"/>
      </right>
      <top style="medium">
        <color auto="1"/>
      </top>
      <bottom style="medium">
        <color auto="1"/>
      </bottom>
      <diagonal/>
    </border>
    <border>
      <left style="medium">
        <color theme="0" tint="-0.499984740745262"/>
      </left>
      <right style="medium">
        <color theme="0" tint="-0.499984740745262"/>
      </right>
      <top/>
      <bottom style="medium">
        <color theme="0" tint="-0.499984740745262"/>
      </bottom>
      <diagonal/>
    </border>
    <border>
      <left style="thick">
        <color indexed="23"/>
      </left>
      <right style="thin">
        <color indexed="23"/>
      </right>
      <top style="thin">
        <color indexed="23"/>
      </top>
      <bottom style="thin">
        <color indexed="23"/>
      </bottom>
      <diagonal/>
    </border>
    <border>
      <left/>
      <right/>
      <top/>
      <bottom style="medium">
        <color rgb="FFE2E2E2"/>
      </bottom>
      <diagonal/>
    </border>
    <border>
      <left/>
      <right style="medium">
        <color indexed="12"/>
      </right>
      <top style="thin">
        <color indexed="12"/>
      </top>
      <bottom style="medium">
        <color indexed="12"/>
      </bottom>
      <diagonal/>
    </border>
    <border>
      <left/>
      <right/>
      <top style="medium">
        <color indexed="12"/>
      </top>
      <bottom style="medium">
        <color indexed="16"/>
      </bottom>
      <diagonal/>
    </border>
    <border>
      <left style="medium">
        <color indexed="12"/>
      </left>
      <right style="medium">
        <color indexed="12"/>
      </right>
      <top style="thin">
        <color indexed="12"/>
      </top>
      <bottom style="medium">
        <color indexed="12"/>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61" fillId="0" borderId="0"/>
    <xf numFmtId="0" fontId="162" fillId="0" borderId="0" applyNumberFormat="0" applyFill="0" applyBorder="0" applyAlignment="0" applyProtection="0"/>
    <xf numFmtId="0" fontId="161" fillId="0" borderId="0"/>
  </cellStyleXfs>
  <cellXfs count="844">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6" fillId="5"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5"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5" borderId="12" xfId="2" applyFont="1" applyFill="1" applyBorder="1" applyAlignment="1">
      <alignment horizontal="center" vertical="center"/>
    </xf>
    <xf numFmtId="0" fontId="23" fillId="5" borderId="7" xfId="2" applyFont="1" applyFill="1" applyBorder="1" applyAlignment="1">
      <alignment horizontal="center" vertical="center"/>
    </xf>
    <xf numFmtId="0" fontId="23" fillId="0" borderId="12" xfId="2" applyFont="1" applyBorder="1" applyAlignment="1">
      <alignment horizontal="center" vertical="center"/>
    </xf>
    <xf numFmtId="0" fontId="6" fillId="2" borderId="8" xfId="2" applyFill="1" applyBorder="1" applyAlignment="1">
      <alignment horizontal="center" vertical="center" wrapText="1"/>
    </xf>
    <xf numFmtId="0" fontId="23" fillId="5" borderId="14" xfId="2" applyFont="1" applyFill="1" applyBorder="1" applyAlignment="1">
      <alignment horizontal="center" vertical="center"/>
    </xf>
    <xf numFmtId="177" fontId="17" fillId="5" borderId="15" xfId="2" applyNumberFormat="1" applyFont="1" applyFill="1" applyBorder="1" applyAlignment="1">
      <alignment horizontal="center" vertical="center" wrapText="1"/>
    </xf>
    <xf numFmtId="0" fontId="23" fillId="5" borderId="9" xfId="2" applyFont="1" applyFill="1" applyBorder="1" applyAlignment="1">
      <alignment horizontal="center" vertical="center"/>
    </xf>
    <xf numFmtId="0" fontId="6" fillId="5" borderId="14" xfId="2" applyFill="1" applyBorder="1">
      <alignment vertical="center"/>
    </xf>
    <xf numFmtId="0" fontId="6" fillId="5" borderId="15" xfId="2" applyFill="1" applyBorder="1">
      <alignment vertical="center"/>
    </xf>
    <xf numFmtId="0" fontId="6" fillId="5" borderId="9" xfId="2" applyFill="1" applyBorder="1">
      <alignment vertical="center"/>
    </xf>
    <xf numFmtId="0" fontId="6" fillId="5" borderId="16" xfId="2" applyFill="1" applyBorder="1">
      <alignment vertical="center"/>
    </xf>
    <xf numFmtId="0" fontId="6" fillId="5" borderId="4" xfId="2" applyFill="1" applyBorder="1">
      <alignment vertical="center"/>
    </xf>
    <xf numFmtId="0" fontId="6" fillId="0" borderId="16" xfId="2" applyBorder="1">
      <alignment vertical="center"/>
    </xf>
    <xf numFmtId="0" fontId="6" fillId="5" borderId="18" xfId="2" applyFill="1" applyBorder="1">
      <alignment vertical="center"/>
    </xf>
    <xf numFmtId="0" fontId="6" fillId="5" borderId="19" xfId="2" applyFill="1" applyBorder="1">
      <alignment vertical="center"/>
    </xf>
    <xf numFmtId="0" fontId="6" fillId="5" borderId="20" xfId="2" applyFill="1" applyBorder="1">
      <alignment vertical="center"/>
    </xf>
    <xf numFmtId="0" fontId="6" fillId="0" borderId="21" xfId="2"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18" fillId="3" borderId="25" xfId="2" applyFont="1" applyFill="1" applyBorder="1" applyAlignment="1">
      <alignment horizontal="center" vertical="center" wrapText="1"/>
    </xf>
    <xf numFmtId="0" fontId="25" fillId="0" borderId="0" xfId="2" applyFont="1">
      <alignment vertical="center"/>
    </xf>
    <xf numFmtId="0" fontId="9" fillId="5" borderId="0" xfId="2" applyFont="1" applyFill="1" applyAlignment="1">
      <alignment horizontal="center" vertical="center" wrapText="1"/>
    </xf>
    <xf numFmtId="14" fontId="9" fillId="5" borderId="0" xfId="2" applyNumberFormat="1" applyFont="1" applyFill="1" applyAlignment="1">
      <alignment horizontal="center" vertical="center"/>
    </xf>
    <xf numFmtId="14" fontId="26" fillId="5" borderId="0" xfId="2" applyNumberFormat="1" applyFont="1" applyFill="1" applyAlignment="1">
      <alignment horizontal="center" vertical="center"/>
    </xf>
    <xf numFmtId="0" fontId="6" fillId="0" borderId="0" xfId="2" applyAlignment="1">
      <alignment horizontal="center" vertical="center"/>
    </xf>
    <xf numFmtId="0" fontId="26" fillId="0" borderId="0" xfId="2" applyFont="1" applyAlignment="1">
      <alignment horizontal="center" vertical="center"/>
    </xf>
    <xf numFmtId="0" fontId="8" fillId="5" borderId="0" xfId="1" applyFill="1" applyAlignment="1" applyProtection="1">
      <alignment vertical="center" wrapText="1"/>
    </xf>
    <xf numFmtId="0" fontId="10" fillId="2" borderId="32" xfId="2" applyFont="1" applyFill="1" applyBorder="1" applyAlignment="1">
      <alignment horizontal="center" vertical="center"/>
    </xf>
    <xf numFmtId="14" fontId="10" fillId="2" borderId="33" xfId="2" applyNumberFormat="1" applyFont="1" applyFill="1" applyBorder="1" applyAlignment="1">
      <alignment horizontal="center" vertical="center"/>
    </xf>
    <xf numFmtId="0" fontId="6" fillId="5" borderId="0" xfId="2" applyFill="1" applyAlignment="1">
      <alignment vertical="center" wrapText="1"/>
    </xf>
    <xf numFmtId="14" fontId="27" fillId="3" borderId="1" xfId="1" applyNumberFormat="1" applyFont="1" applyFill="1" applyBorder="1" applyAlignment="1" applyProtection="1">
      <alignment horizontal="center" vertical="center" wrapText="1" shrinkToFit="1"/>
    </xf>
    <xf numFmtId="0" fontId="34" fillId="9" borderId="43" xfId="17" applyFont="1" applyFill="1" applyBorder="1" applyAlignment="1">
      <alignment horizontal="left" vertical="center"/>
    </xf>
    <xf numFmtId="0" fontId="34" fillId="9" borderId="44" xfId="17" applyFont="1" applyFill="1" applyBorder="1" applyAlignment="1">
      <alignment horizontal="center" vertical="center"/>
    </xf>
    <xf numFmtId="0" fontId="34" fillId="9" borderId="44" xfId="2" applyFont="1" applyFill="1" applyBorder="1" applyAlignment="1">
      <alignment horizontal="center" vertical="center"/>
    </xf>
    <xf numFmtId="0" fontId="35" fillId="9" borderId="44" xfId="2" applyFont="1" applyFill="1" applyBorder="1" applyAlignment="1">
      <alignment horizontal="center" vertical="center"/>
    </xf>
    <xf numFmtId="0" fontId="35" fillId="9" borderId="45" xfId="2" applyFont="1" applyFill="1" applyBorder="1" applyAlignment="1">
      <alignment horizontal="center" vertical="center"/>
    </xf>
    <xf numFmtId="0" fontId="36" fillId="0" borderId="0" xfId="2" applyFont="1">
      <alignment vertical="center"/>
    </xf>
    <xf numFmtId="0" fontId="39" fillId="0" borderId="0" xfId="2" applyFont="1" applyAlignment="1">
      <alignment horizontal="center" vertical="center"/>
    </xf>
    <xf numFmtId="0" fontId="40" fillId="0" borderId="0" xfId="2" applyFont="1" applyAlignment="1">
      <alignment vertical="center" wrapText="1"/>
    </xf>
    <xf numFmtId="0" fontId="1" fillId="0" borderId="0" xfId="17">
      <alignment vertical="center"/>
    </xf>
    <xf numFmtId="0" fontId="41" fillId="0" borderId="0" xfId="17" applyFont="1">
      <alignment vertical="center"/>
    </xf>
    <xf numFmtId="0" fontId="35" fillId="9" borderId="46" xfId="2" applyFont="1" applyFill="1" applyBorder="1" applyAlignment="1">
      <alignment horizontal="center" vertical="center"/>
    </xf>
    <xf numFmtId="0" fontId="35" fillId="9" borderId="47" xfId="2" applyFont="1" applyFill="1" applyBorder="1" applyAlignment="1">
      <alignment horizontal="center" vertical="center"/>
    </xf>
    <xf numFmtId="0" fontId="42" fillId="0" borderId="0" xfId="2" applyFont="1" applyAlignment="1">
      <alignment vertical="center" wrapText="1"/>
    </xf>
    <xf numFmtId="0" fontId="44" fillId="0" borderId="0" xfId="2" applyFont="1">
      <alignment vertical="center"/>
    </xf>
    <xf numFmtId="0" fontId="45" fillId="0" borderId="0" xfId="2" applyFont="1" applyAlignment="1">
      <alignment horizontal="center" vertical="center"/>
    </xf>
    <xf numFmtId="0" fontId="1" fillId="10" borderId="47" xfId="17" applyFill="1" applyBorder="1">
      <alignment vertical="center"/>
    </xf>
    <xf numFmtId="0" fontId="38" fillId="0" borderId="0" xfId="17" applyFont="1" applyAlignment="1">
      <alignment horizontal="center" vertical="center"/>
    </xf>
    <xf numFmtId="0" fontId="46" fillId="0" borderId="0" xfId="2" applyFont="1" applyAlignment="1">
      <alignment vertical="center" wrapText="1"/>
    </xf>
    <xf numFmtId="0" fontId="8" fillId="0" borderId="46" xfId="1" applyFill="1" applyBorder="1" applyAlignment="1" applyProtection="1">
      <alignment vertical="center"/>
    </xf>
    <xf numFmtId="0" fontId="1" fillId="10" borderId="47" xfId="17" applyFill="1" applyBorder="1" applyAlignment="1">
      <alignment horizontal="center" vertical="center"/>
    </xf>
    <xf numFmtId="0" fontId="42" fillId="0" borderId="0" xfId="2" applyFont="1">
      <alignment vertical="center"/>
    </xf>
    <xf numFmtId="0" fontId="8" fillId="10" borderId="0" xfId="1" applyFill="1" applyBorder="1" applyAlignment="1" applyProtection="1">
      <alignment vertical="center" wrapText="1"/>
    </xf>
    <xf numFmtId="0" fontId="6" fillId="10" borderId="47"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8" fillId="0" borderId="0" xfId="1" applyFill="1" applyAlignment="1" applyProtection="1">
      <alignment horizontal="center" vertical="center"/>
    </xf>
    <xf numFmtId="0" fontId="0" fillId="11" borderId="0" xfId="0" applyFill="1" applyAlignment="1">
      <alignment vertical="center" wrapText="1"/>
    </xf>
    <xf numFmtId="0" fontId="1" fillId="11" borderId="0" xfId="17" applyFill="1">
      <alignment vertical="center"/>
    </xf>
    <xf numFmtId="0" fontId="50" fillId="12" borderId="53" xfId="17" applyFont="1" applyFill="1" applyBorder="1" applyAlignment="1">
      <alignment horizontal="center" vertical="center"/>
    </xf>
    <xf numFmtId="0" fontId="57" fillId="3" borderId="55" xfId="17" applyFont="1" applyFill="1" applyBorder="1" applyAlignment="1">
      <alignment horizontal="center" vertical="center" wrapText="1"/>
    </xf>
    <xf numFmtId="0" fontId="7" fillId="3" borderId="56" xfId="17" applyFont="1" applyFill="1" applyBorder="1" applyAlignment="1">
      <alignment horizontal="center" vertical="center" wrapText="1"/>
    </xf>
    <xf numFmtId="0" fontId="14" fillId="3" borderId="56" xfId="17" applyFont="1" applyFill="1" applyBorder="1" applyAlignment="1">
      <alignment horizontal="center" vertical="center" wrapText="1"/>
    </xf>
    <xf numFmtId="0" fontId="59" fillId="3" borderId="56" xfId="17" applyFont="1" applyFill="1" applyBorder="1" applyAlignment="1">
      <alignment horizontal="center" vertical="center" wrapText="1"/>
    </xf>
    <xf numFmtId="0" fontId="7" fillId="3" borderId="57" xfId="17" applyFont="1" applyFill="1" applyBorder="1" applyAlignment="1">
      <alignment horizontal="center" vertical="center" wrapText="1"/>
    </xf>
    <xf numFmtId="0" fontId="7" fillId="3" borderId="34" xfId="17" applyFont="1" applyFill="1" applyBorder="1" applyAlignment="1">
      <alignment horizontal="center" vertical="center" wrapText="1"/>
    </xf>
    <xf numFmtId="176" fontId="60" fillId="3" borderId="40" xfId="17" applyNumberFormat="1" applyFont="1" applyFill="1" applyBorder="1" applyAlignment="1">
      <alignment horizontal="center" vertical="center" wrapText="1"/>
    </xf>
    <xf numFmtId="0" fontId="60" fillId="3" borderId="40" xfId="17" applyFont="1" applyFill="1" applyBorder="1" applyAlignment="1">
      <alignment horizontal="left" vertical="center" wrapText="1"/>
    </xf>
    <xf numFmtId="0" fontId="7" fillId="3" borderId="29" xfId="17" applyFont="1" applyFill="1" applyBorder="1" applyAlignment="1">
      <alignment horizontal="center" vertical="center" wrapText="1"/>
    </xf>
    <xf numFmtId="176" fontId="60" fillId="13" borderId="58" xfId="17" applyNumberFormat="1" applyFont="1" applyFill="1" applyBorder="1" applyAlignment="1">
      <alignment horizontal="center" vertical="center" wrapText="1"/>
    </xf>
    <xf numFmtId="0" fontId="60" fillId="13" borderId="58" xfId="17" applyFont="1" applyFill="1" applyBorder="1" applyAlignment="1">
      <alignment horizontal="left" vertical="center" wrapText="1"/>
    </xf>
    <xf numFmtId="0" fontId="64" fillId="14" borderId="59" xfId="17" applyFont="1" applyFill="1" applyBorder="1" applyAlignment="1">
      <alignment horizontal="center" vertical="center" wrapText="1"/>
    </xf>
    <xf numFmtId="176" fontId="62" fillId="14" borderId="59" xfId="17" applyNumberFormat="1" applyFont="1" applyFill="1" applyBorder="1" applyAlignment="1">
      <alignment horizontal="center" vertical="center" wrapText="1"/>
    </xf>
    <xf numFmtId="181" fontId="64" fillId="10" borderId="59" xfId="0" applyNumberFormat="1" applyFont="1" applyFill="1" applyBorder="1" applyAlignment="1">
      <alignment horizontal="center" vertical="center"/>
    </xf>
    <xf numFmtId="0" fontId="64" fillId="14" borderId="60" xfId="17" applyFont="1" applyFill="1" applyBorder="1" applyAlignment="1">
      <alignment horizontal="center" vertical="center" wrapText="1"/>
    </xf>
    <xf numFmtId="182" fontId="66" fillId="14" borderId="61" xfId="17" applyNumberFormat="1" applyFont="1" applyFill="1" applyBorder="1" applyAlignment="1">
      <alignment horizontal="center" vertical="center" wrapText="1"/>
    </xf>
    <xf numFmtId="0" fontId="7" fillId="3" borderId="35" xfId="17" applyFont="1" applyFill="1" applyBorder="1" applyAlignment="1">
      <alignment horizontal="center" vertical="center" wrapText="1"/>
    </xf>
    <xf numFmtId="0" fontId="7" fillId="3" borderId="36" xfId="17" applyFont="1" applyFill="1" applyBorder="1" applyAlignment="1">
      <alignment horizontal="center" vertical="center" wrapText="1"/>
    </xf>
    <xf numFmtId="0" fontId="14" fillId="3" borderId="36" xfId="17" applyFont="1" applyFill="1" applyBorder="1" applyAlignment="1">
      <alignment horizontal="center" vertical="center" wrapText="1"/>
    </xf>
    <xf numFmtId="0" fontId="59" fillId="3" borderId="36" xfId="17" applyFont="1" applyFill="1" applyBorder="1" applyAlignment="1">
      <alignment horizontal="center" vertical="center" wrapText="1"/>
    </xf>
    <xf numFmtId="0" fontId="7" fillId="3" borderId="37"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3" xfId="2" applyBorder="1" applyAlignment="1">
      <alignment vertical="top" wrapText="1"/>
    </xf>
    <xf numFmtId="0" fontId="6" fillId="15" borderId="13" xfId="2" applyFill="1" applyBorder="1" applyAlignment="1">
      <alignment vertical="top" wrapText="1"/>
    </xf>
    <xf numFmtId="0" fontId="23" fillId="0" borderId="0" xfId="2" applyFont="1" applyAlignment="1">
      <alignment vertical="top" wrapText="1"/>
    </xf>
    <xf numFmtId="0" fontId="6" fillId="2" borderId="13" xfId="2" applyFill="1" applyBorder="1" applyAlignment="1">
      <alignment vertical="top" wrapText="1"/>
    </xf>
    <xf numFmtId="0" fontId="6" fillId="2" borderId="63" xfId="2" applyFill="1" applyBorder="1" applyAlignment="1">
      <alignment vertical="top" wrapText="1"/>
    </xf>
    <xf numFmtId="0" fontId="6" fillId="2" borderId="64" xfId="2" applyFill="1" applyBorder="1" applyAlignment="1">
      <alignment vertical="top" wrapText="1"/>
    </xf>
    <xf numFmtId="0" fontId="1" fillId="2" borderId="65" xfId="2" applyFont="1" applyFill="1" applyBorder="1" applyAlignment="1">
      <alignment vertical="top" wrapText="1"/>
    </xf>
    <xf numFmtId="0" fontId="1" fillId="2" borderId="63" xfId="2" applyFont="1" applyFill="1" applyBorder="1" applyAlignment="1">
      <alignment vertical="top" wrapText="1"/>
    </xf>
    <xf numFmtId="0" fontId="1" fillId="2" borderId="62" xfId="2" applyFont="1" applyFill="1" applyBorder="1" applyAlignment="1">
      <alignment vertical="top" wrapText="1"/>
    </xf>
    <xf numFmtId="0" fontId="6" fillId="3" borderId="13" xfId="2" applyFill="1" applyBorder="1">
      <alignment vertical="center"/>
    </xf>
    <xf numFmtId="0" fontId="1" fillId="3" borderId="66" xfId="2" applyFont="1" applyFill="1" applyBorder="1" applyAlignment="1">
      <alignment vertical="top" wrapText="1"/>
    </xf>
    <xf numFmtId="0" fontId="6" fillId="16" borderId="13" xfId="2" applyFill="1" applyBorder="1">
      <alignment vertical="center"/>
    </xf>
    <xf numFmtId="0" fontId="0" fillId="0" borderId="68" xfId="0" applyBorder="1">
      <alignment vertical="center"/>
    </xf>
    <xf numFmtId="0" fontId="15" fillId="0" borderId="68" xfId="0" applyFont="1" applyBorder="1">
      <alignment vertical="center"/>
    </xf>
    <xf numFmtId="0" fontId="0" fillId="0" borderId="69" xfId="0" applyBorder="1">
      <alignment vertical="center"/>
    </xf>
    <xf numFmtId="0" fontId="0" fillId="0" borderId="49" xfId="0" applyBorder="1">
      <alignment vertical="center"/>
    </xf>
    <xf numFmtId="177" fontId="12" fillId="20" borderId="8" xfId="2" applyNumberFormat="1" applyFont="1" applyFill="1" applyBorder="1" applyAlignment="1">
      <alignment horizontal="center" vertical="center" shrinkToFit="1"/>
    </xf>
    <xf numFmtId="0" fontId="6" fillId="20" borderId="0" xfId="2" applyFill="1">
      <alignment vertical="center"/>
    </xf>
    <xf numFmtId="0" fontId="0" fillId="20" borderId="0" xfId="0" applyFill="1">
      <alignment vertical="center"/>
    </xf>
    <xf numFmtId="0" fontId="6" fillId="6" borderId="8" xfId="2" applyFill="1" applyBorder="1" applyAlignment="1">
      <alignment horizontal="center" vertical="center" wrapText="1"/>
    </xf>
    <xf numFmtId="0" fontId="6" fillId="0" borderId="103" xfId="2" applyBorder="1" applyAlignment="1">
      <alignment horizontal="center" vertical="center" wrapText="1"/>
    </xf>
    <xf numFmtId="0" fontId="6" fillId="6" borderId="103" xfId="2" applyFill="1" applyBorder="1" applyAlignment="1">
      <alignment horizontal="center" vertical="center" wrapText="1"/>
    </xf>
    <xf numFmtId="0" fontId="1" fillId="5" borderId="0" xfId="2" applyFont="1" applyFill="1">
      <alignment vertical="center"/>
    </xf>
    <xf numFmtId="0" fontId="8" fillId="20" borderId="0" xfId="1" applyFill="1" applyAlignment="1" applyProtection="1">
      <alignment vertical="center"/>
    </xf>
    <xf numFmtId="3" fontId="0" fillId="26" borderId="0" xfId="0" applyNumberFormat="1" applyFill="1">
      <alignment vertical="center"/>
    </xf>
    <xf numFmtId="0" fontId="0" fillId="24" borderId="0" xfId="0" applyFill="1">
      <alignment vertical="center"/>
    </xf>
    <xf numFmtId="0" fontId="0" fillId="0" borderId="68" xfId="0" applyBorder="1" applyAlignment="1">
      <alignment vertical="top"/>
    </xf>
    <xf numFmtId="0" fontId="0" fillId="0" borderId="0" xfId="0" applyAlignment="1">
      <alignment vertical="top"/>
    </xf>
    <xf numFmtId="0" fontId="76" fillId="20" borderId="0" xfId="0" applyFont="1" applyFill="1">
      <alignment vertical="center"/>
    </xf>
    <xf numFmtId="0" fontId="75" fillId="20" borderId="0" xfId="0" applyFont="1" applyFill="1">
      <alignment vertical="center"/>
    </xf>
    <xf numFmtId="0" fontId="1" fillId="15" borderId="65" xfId="2" applyFont="1" applyFill="1" applyBorder="1" applyAlignment="1">
      <alignment vertical="top" wrapText="1"/>
    </xf>
    <xf numFmtId="0" fontId="79" fillId="0" borderId="0" xfId="0" applyFont="1" applyAlignment="1">
      <alignment horizontal="justify" vertical="center"/>
    </xf>
    <xf numFmtId="0" fontId="82" fillId="0" borderId="57" xfId="0" applyFont="1" applyBorder="1" applyAlignment="1">
      <alignment horizontal="justify" vertical="center" wrapText="1"/>
    </xf>
    <xf numFmtId="0" fontId="82" fillId="0" borderId="37" xfId="0" applyFont="1" applyBorder="1" applyAlignment="1">
      <alignment horizontal="justify" vertical="center" wrapText="1"/>
    </xf>
    <xf numFmtId="0" fontId="79" fillId="0" borderId="106" xfId="0" applyFont="1" applyBorder="1" applyAlignment="1">
      <alignment horizontal="center" vertical="center" wrapText="1"/>
    </xf>
    <xf numFmtId="0" fontId="79" fillId="0" borderId="37" xfId="0" applyFont="1" applyBorder="1" applyAlignment="1">
      <alignment horizontal="center" vertical="center" wrapText="1"/>
    </xf>
    <xf numFmtId="0" fontId="79" fillId="28" borderId="37" xfId="0" applyFont="1" applyFill="1" applyBorder="1" applyAlignment="1">
      <alignment horizontal="justify" vertical="center" wrapText="1"/>
    </xf>
    <xf numFmtId="0" fontId="79" fillId="0" borderId="37" xfId="0" applyFont="1" applyBorder="1" applyAlignment="1">
      <alignment horizontal="justify" vertical="center" wrapText="1"/>
    </xf>
    <xf numFmtId="0" fontId="7" fillId="29" borderId="56" xfId="17" applyFont="1" applyFill="1" applyBorder="1" applyAlignment="1">
      <alignment horizontal="center" vertical="center" wrapText="1"/>
    </xf>
    <xf numFmtId="0" fontId="0" fillId="0" borderId="0" xfId="0" applyAlignment="1">
      <alignment horizontal="left" vertical="center"/>
    </xf>
    <xf numFmtId="0" fontId="83" fillId="0" borderId="0" xfId="0" applyFont="1" applyAlignment="1">
      <alignment horizontal="left" vertical="center"/>
    </xf>
    <xf numFmtId="0" fontId="84" fillId="0" borderId="0" xfId="0" applyFont="1" applyAlignment="1">
      <alignment horizontal="center" vertical="center" wrapText="1"/>
    </xf>
    <xf numFmtId="0" fontId="84" fillId="0" borderId="0" xfId="0" applyFont="1" applyAlignment="1">
      <alignment horizontal="left" vertical="center" wrapText="1"/>
    </xf>
    <xf numFmtId="0" fontId="79" fillId="24" borderId="106" xfId="0" applyFont="1" applyFill="1" applyBorder="1" applyAlignment="1">
      <alignment horizontal="center" vertical="center" wrapText="1"/>
    </xf>
    <xf numFmtId="0" fontId="79" fillId="24" borderId="37" xfId="0" applyFont="1" applyFill="1" applyBorder="1" applyAlignment="1">
      <alignment horizontal="center" vertical="center" wrapText="1"/>
    </xf>
    <xf numFmtId="0" fontId="79" fillId="24" borderId="37" xfId="0" applyFont="1" applyFill="1" applyBorder="1" applyAlignment="1">
      <alignment horizontal="justify" vertical="center" wrapText="1"/>
    </xf>
    <xf numFmtId="0" fontId="74" fillId="20" borderId="0" xfId="0" applyFont="1" applyFill="1" applyAlignment="1">
      <alignment horizontal="center" vertical="center"/>
    </xf>
    <xf numFmtId="0" fontId="79" fillId="20" borderId="106" xfId="0" applyFont="1" applyFill="1" applyBorder="1" applyAlignment="1">
      <alignment horizontal="center" vertical="center" wrapText="1"/>
    </xf>
    <xf numFmtId="0" fontId="79" fillId="20" borderId="37" xfId="0" applyFont="1" applyFill="1" applyBorder="1" applyAlignment="1">
      <alignment horizontal="center" vertical="center" wrapText="1"/>
    </xf>
    <xf numFmtId="0" fontId="79" fillId="20" borderId="37" xfId="0" applyFont="1" applyFill="1" applyBorder="1" applyAlignment="1">
      <alignment horizontal="justify" vertical="center" wrapText="1"/>
    </xf>
    <xf numFmtId="0" fontId="71" fillId="24" borderId="0" xfId="0" applyFont="1" applyFill="1" applyAlignment="1">
      <alignment vertical="top" wrapText="1"/>
    </xf>
    <xf numFmtId="0" fontId="8" fillId="0" borderId="129" xfId="1" applyFill="1" applyBorder="1" applyAlignment="1" applyProtection="1">
      <alignment vertical="center" wrapText="1"/>
    </xf>
    <xf numFmtId="0" fontId="97" fillId="0" borderId="57" xfId="0" applyFont="1" applyBorder="1" applyAlignment="1">
      <alignment horizontal="justify" vertical="center" wrapText="1"/>
    </xf>
    <xf numFmtId="0" fontId="97" fillId="0" borderId="37" xfId="0" applyFont="1" applyBorder="1" applyAlignment="1">
      <alignment horizontal="justify" vertical="center" wrapText="1"/>
    </xf>
    <xf numFmtId="0" fontId="97" fillId="28" borderId="37" xfId="0" applyFont="1" applyFill="1" applyBorder="1" applyAlignment="1">
      <alignment horizontal="justify" vertical="center" wrapText="1"/>
    </xf>
    <xf numFmtId="0" fontId="102" fillId="0" borderId="0" xfId="17" applyFont="1">
      <alignment vertical="center"/>
    </xf>
    <xf numFmtId="0" fontId="101" fillId="0" borderId="0" xfId="2" applyFont="1">
      <alignment vertical="center"/>
    </xf>
    <xf numFmtId="0" fontId="103" fillId="21" borderId="130" xfId="0" applyFont="1" applyFill="1" applyBorder="1" applyAlignment="1">
      <alignment horizontal="center" vertical="center" wrapText="1"/>
    </xf>
    <xf numFmtId="0" fontId="0" fillId="25" borderId="0" xfId="0" applyFill="1">
      <alignment vertical="center"/>
    </xf>
    <xf numFmtId="0" fontId="79" fillId="20" borderId="0" xfId="0" applyFont="1" applyFill="1" applyAlignment="1">
      <alignment horizontal="justify" vertical="center"/>
    </xf>
    <xf numFmtId="14" fontId="6" fillId="0" borderId="0" xfId="2" applyNumberFormat="1">
      <alignment vertical="center"/>
    </xf>
    <xf numFmtId="0" fontId="18" fillId="2" borderId="42"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94" fillId="24" borderId="0" xfId="0" applyFont="1" applyFill="1" applyAlignment="1">
      <alignment vertical="top" wrapText="1"/>
    </xf>
    <xf numFmtId="0" fontId="72" fillId="25" borderId="0" xfId="0" applyFont="1" applyFill="1" applyAlignment="1">
      <alignment vertical="top" wrapText="1"/>
    </xf>
    <xf numFmtId="0" fontId="95" fillId="25" borderId="0" xfId="0" applyFont="1" applyFill="1" applyAlignment="1">
      <alignment vertical="top" wrapText="1"/>
    </xf>
    <xf numFmtId="0" fontId="73" fillId="25" borderId="0" xfId="0" applyFont="1" applyFill="1" applyAlignment="1">
      <alignment vertical="top" wrapText="1"/>
    </xf>
    <xf numFmtId="0" fontId="96" fillId="25" borderId="0" xfId="0" applyFont="1" applyFill="1" applyAlignment="1">
      <alignment horizontal="center" vertical="center" wrapText="1"/>
    </xf>
    <xf numFmtId="0" fontId="96" fillId="25" borderId="0" xfId="0" applyFont="1" applyFill="1" applyAlignment="1">
      <alignment horizontal="center" vertical="top" wrapText="1"/>
    </xf>
    <xf numFmtId="0" fontId="98" fillId="25" borderId="0" xfId="0" applyFont="1" applyFill="1" applyAlignment="1">
      <alignment horizontal="center" vertical="top" wrapText="1"/>
    </xf>
    <xf numFmtId="0" fontId="96" fillId="25" borderId="0" xfId="0" applyFont="1" applyFill="1" applyAlignment="1">
      <alignment vertical="top" wrapText="1"/>
    </xf>
    <xf numFmtId="0" fontId="28" fillId="26" borderId="0" xfId="0" applyFont="1" applyFill="1">
      <alignment vertical="center"/>
    </xf>
    <xf numFmtId="0" fontId="110" fillId="22" borderId="31" xfId="2" applyFont="1" applyFill="1" applyBorder="1" applyAlignment="1">
      <alignment horizontal="center" vertical="center" wrapText="1"/>
    </xf>
    <xf numFmtId="0" fontId="112" fillId="3" borderId="41" xfId="2" applyFont="1" applyFill="1" applyBorder="1" applyAlignment="1">
      <alignment horizontal="center" vertical="center"/>
    </xf>
    <xf numFmtId="14" fontId="112" fillId="3" borderId="40" xfId="2" applyNumberFormat="1" applyFont="1" applyFill="1" applyBorder="1" applyAlignment="1">
      <alignment horizontal="center" vertical="center"/>
    </xf>
    <xf numFmtId="14" fontId="112" fillId="3" borderId="1" xfId="2" applyNumberFormat="1" applyFont="1" applyFill="1" applyBorder="1" applyAlignment="1">
      <alignment horizontal="center" vertical="center"/>
    </xf>
    <xf numFmtId="0" fontId="112" fillId="3" borderId="39" xfId="2" applyFont="1" applyFill="1" applyBorder="1" applyAlignment="1">
      <alignment horizontal="center" vertical="center"/>
    </xf>
    <xf numFmtId="14" fontId="112" fillId="3" borderId="2" xfId="2" applyNumberFormat="1" applyFont="1" applyFill="1" applyBorder="1" applyAlignment="1">
      <alignment horizontal="center" vertical="center"/>
    </xf>
    <xf numFmtId="0" fontId="113" fillId="0" borderId="0" xfId="2" applyFont="1" applyAlignment="1">
      <alignment horizontal="center" vertical="center"/>
    </xf>
    <xf numFmtId="14" fontId="112" fillId="0" borderId="0" xfId="2" applyNumberFormat="1" applyFont="1" applyAlignment="1">
      <alignment horizontal="center" vertical="center"/>
    </xf>
    <xf numFmtId="0" fontId="107" fillId="24" borderId="109" xfId="0" applyFont="1" applyFill="1" applyBorder="1" applyAlignment="1">
      <alignment horizontal="left" vertical="center"/>
    </xf>
    <xf numFmtId="0" fontId="107" fillId="24" borderId="110" xfId="0" applyFont="1" applyFill="1" applyBorder="1" applyAlignment="1">
      <alignment horizontal="left" vertical="center"/>
    </xf>
    <xf numFmtId="0" fontId="117" fillId="24" borderId="108" xfId="0" applyFont="1" applyFill="1" applyBorder="1" applyAlignment="1">
      <alignment horizontal="left" vertical="center"/>
    </xf>
    <xf numFmtId="0" fontId="0" fillId="0" borderId="13" xfId="0" applyBorder="1" applyAlignment="1">
      <alignment vertical="top" wrapText="1"/>
    </xf>
    <xf numFmtId="0" fontId="23" fillId="22" borderId="3" xfId="2" applyFont="1" applyFill="1" applyBorder="1" applyAlignment="1">
      <alignment horizontal="center" vertical="center" wrapText="1"/>
    </xf>
    <xf numFmtId="0" fontId="24" fillId="20" borderId="8" xfId="2" applyFont="1" applyFill="1" applyBorder="1" applyAlignment="1">
      <alignment horizontal="center" vertical="center" wrapText="1"/>
    </xf>
    <xf numFmtId="0" fontId="8" fillId="0" borderId="0" xfId="1" applyAlignment="1" applyProtection="1">
      <alignment vertical="center" wrapText="1"/>
    </xf>
    <xf numFmtId="0" fontId="0" fillId="35" borderId="0" xfId="0" applyFill="1">
      <alignment vertical="center"/>
    </xf>
    <xf numFmtId="0" fontId="126" fillId="35" borderId="0" xfId="0" applyFont="1" applyFill="1">
      <alignment vertical="center"/>
    </xf>
    <xf numFmtId="0" fontId="127" fillId="35" borderId="0" xfId="0" applyFont="1" applyFill="1">
      <alignment vertical="center"/>
    </xf>
    <xf numFmtId="0" fontId="128" fillId="35" borderId="0" xfId="0" applyFont="1" applyFill="1">
      <alignment vertical="center"/>
    </xf>
    <xf numFmtId="0" fontId="129" fillId="35" borderId="0" xfId="0" applyFont="1" applyFill="1">
      <alignment vertical="center"/>
    </xf>
    <xf numFmtId="0" fontId="77" fillId="35" borderId="0" xfId="0" applyFont="1" applyFill="1">
      <alignment vertical="center"/>
    </xf>
    <xf numFmtId="0" fontId="23" fillId="33" borderId="3" xfId="2" applyFont="1" applyFill="1" applyBorder="1" applyAlignment="1">
      <alignment horizontal="center" vertical="center" wrapText="1"/>
    </xf>
    <xf numFmtId="184" fontId="132" fillId="25" borderId="0" xfId="0" applyNumberFormat="1" applyFont="1" applyFill="1" applyAlignment="1">
      <alignment vertical="center" wrapText="1"/>
    </xf>
    <xf numFmtId="0" fontId="122" fillId="24" borderId="0" xfId="0" applyFont="1" applyFill="1">
      <alignment vertical="center"/>
    </xf>
    <xf numFmtId="177" fontId="132" fillId="25" borderId="0" xfId="0" applyNumberFormat="1" applyFont="1" applyFill="1" applyAlignment="1">
      <alignment horizontal="right" vertical="center" wrapText="1"/>
    </xf>
    <xf numFmtId="0" fontId="133" fillId="25" borderId="0" xfId="0" applyFont="1" applyFill="1" applyAlignment="1">
      <alignment vertical="center" wrapText="1"/>
    </xf>
    <xf numFmtId="0" fontId="6" fillId="0" borderId="67" xfId="0" applyFont="1" applyBorder="1">
      <alignment vertical="center"/>
    </xf>
    <xf numFmtId="0" fontId="6" fillId="0" borderId="44" xfId="0" applyFont="1" applyBorder="1">
      <alignment vertical="center"/>
    </xf>
    <xf numFmtId="0" fontId="6" fillId="0" borderId="68" xfId="0" applyFont="1" applyBorder="1">
      <alignment vertical="center"/>
    </xf>
    <xf numFmtId="0" fontId="6" fillId="0" borderId="0" xfId="0" applyFont="1">
      <alignment vertical="center"/>
    </xf>
    <xf numFmtId="0" fontId="111" fillId="0" borderId="68" xfId="0" applyFont="1" applyBorder="1">
      <alignment vertical="center"/>
    </xf>
    <xf numFmtId="0" fontId="111" fillId="0" borderId="0" xfId="0" applyFont="1">
      <alignment vertical="center"/>
    </xf>
    <xf numFmtId="0" fontId="111" fillId="5" borderId="68" xfId="0" applyFont="1" applyFill="1" applyBorder="1">
      <alignment vertical="center"/>
    </xf>
    <xf numFmtId="0" fontId="111" fillId="5" borderId="0" xfId="0" applyFont="1" applyFill="1">
      <alignment vertical="center"/>
    </xf>
    <xf numFmtId="0" fontId="6" fillId="5" borderId="148" xfId="2" applyFill="1" applyBorder="1">
      <alignment vertical="center"/>
    </xf>
    <xf numFmtId="0" fontId="6" fillId="0" borderId="148" xfId="2" applyBorder="1">
      <alignment vertical="center"/>
    </xf>
    <xf numFmtId="3" fontId="138" fillId="20" borderId="0" xfId="0" applyNumberFormat="1" applyFont="1" applyFill="1" applyAlignment="1">
      <alignment vertical="center" wrapText="1"/>
    </xf>
    <xf numFmtId="0" fontId="114" fillId="20" borderId="146" xfId="17" applyFont="1" applyFill="1" applyBorder="1" applyAlignment="1">
      <alignment horizontal="center" vertical="center" wrapText="1"/>
    </xf>
    <xf numFmtId="14" fontId="114" fillId="20" borderId="147" xfId="17" applyNumberFormat="1" applyFont="1" applyFill="1" applyBorder="1" applyAlignment="1">
      <alignment horizontal="center" vertical="center"/>
    </xf>
    <xf numFmtId="185" fontId="138" fillId="20" borderId="0" xfId="0" applyNumberFormat="1" applyFont="1" applyFill="1" applyAlignment="1">
      <alignment horizontal="right" vertical="center" wrapText="1"/>
    </xf>
    <xf numFmtId="0" fontId="6" fillId="0" borderId="0" xfId="2" applyAlignment="1">
      <alignment horizontal="left" vertical="top"/>
    </xf>
    <xf numFmtId="0" fontId="6" fillId="36" borderId="159" xfId="2" applyFill="1" applyBorder="1" applyAlignment="1">
      <alignment horizontal="left" vertical="top"/>
    </xf>
    <xf numFmtId="0" fontId="8" fillId="36" borderId="158" xfId="1" applyFill="1" applyBorder="1" applyAlignment="1" applyProtection="1">
      <alignment horizontal="left" vertical="top"/>
    </xf>
    <xf numFmtId="14" fontId="19" fillId="3" borderId="101" xfId="2" applyNumberFormat="1" applyFont="1" applyFill="1" applyBorder="1" applyAlignment="1">
      <alignment horizontal="center" vertical="center" shrinkToFit="1"/>
    </xf>
    <xf numFmtId="14" fontId="27" fillId="3" borderId="101" xfId="1" applyNumberFormat="1" applyFont="1" applyFill="1" applyBorder="1" applyAlignment="1" applyProtection="1">
      <alignment horizontal="center" vertical="center" wrapText="1" shrinkToFit="1"/>
    </xf>
    <xf numFmtId="0" fontId="8" fillId="0" borderId="106" xfId="1" applyFill="1" applyBorder="1" applyAlignment="1" applyProtection="1">
      <alignment vertical="center" wrapText="1"/>
    </xf>
    <xf numFmtId="0" fontId="102" fillId="0" borderId="0" xfId="17" applyFont="1" applyAlignment="1">
      <alignment horizontal="left" vertical="center"/>
    </xf>
    <xf numFmtId="0" fontId="71" fillId="25" borderId="0" xfId="0" applyFont="1" applyFill="1" applyAlignment="1">
      <alignment vertical="top" wrapText="1"/>
    </xf>
    <xf numFmtId="185" fontId="140" fillId="20" borderId="0" xfId="0" applyNumberFormat="1" applyFont="1" applyFill="1" applyAlignment="1">
      <alignment horizontal="right" vertical="center"/>
    </xf>
    <xf numFmtId="185" fontId="140" fillId="0" borderId="0" xfId="0" applyNumberFormat="1" applyFont="1" applyAlignment="1">
      <alignment horizontal="right" vertical="center"/>
    </xf>
    <xf numFmtId="0" fontId="144" fillId="2" borderId="63" xfId="2" applyFont="1" applyFill="1" applyBorder="1" applyAlignment="1">
      <alignment vertical="top" wrapText="1"/>
    </xf>
    <xf numFmtId="0" fontId="112" fillId="22" borderId="41" xfId="2" applyFont="1" applyFill="1" applyBorder="1" applyAlignment="1">
      <alignment horizontal="center" vertical="center"/>
    </xf>
    <xf numFmtId="0" fontId="112" fillId="22" borderId="9" xfId="2" applyFont="1" applyFill="1" applyBorder="1" applyAlignment="1">
      <alignment horizontal="center" vertical="center" wrapText="1"/>
    </xf>
    <xf numFmtId="0" fontId="112" fillId="22" borderId="39" xfId="2" applyFont="1" applyFill="1" applyBorder="1" applyAlignment="1">
      <alignment horizontal="center" vertical="center"/>
    </xf>
    <xf numFmtId="0" fontId="8" fillId="0" borderId="0" xfId="1" applyFill="1" applyBorder="1" applyAlignment="1" applyProtection="1">
      <alignment vertical="center" wrapText="1"/>
    </xf>
    <xf numFmtId="0" fontId="18" fillId="22" borderId="168" xfId="2" applyFont="1" applyFill="1" applyBorder="1" applyAlignment="1">
      <alignment horizontal="center" vertical="center" wrapText="1"/>
    </xf>
    <xf numFmtId="0" fontId="8" fillId="0" borderId="171" xfId="1" applyFill="1" applyBorder="1" applyAlignment="1" applyProtection="1">
      <alignment vertical="center" wrapText="1"/>
    </xf>
    <xf numFmtId="0" fontId="18" fillId="22" borderId="172" xfId="1" applyFont="1" applyFill="1" applyBorder="1" applyAlignment="1" applyProtection="1">
      <alignment horizontal="center" vertical="center" wrapText="1"/>
    </xf>
    <xf numFmtId="0" fontId="141" fillId="20" borderId="0" xfId="0" applyFont="1" applyFill="1" applyAlignment="1">
      <alignment vertical="center" wrapText="1"/>
    </xf>
    <xf numFmtId="0" fontId="138" fillId="20" borderId="0" xfId="0" applyFont="1" applyFill="1" applyAlignment="1">
      <alignment vertical="center" wrapText="1"/>
    </xf>
    <xf numFmtId="0" fontId="109" fillId="0" borderId="28" xfId="2" applyFont="1" applyBorder="1" applyAlignment="1">
      <alignment vertical="center" shrinkToFit="1"/>
    </xf>
    <xf numFmtId="0" fontId="147" fillId="0" borderId="0" xfId="0" applyFont="1" applyAlignment="1">
      <alignment vertical="center" wrapText="1"/>
    </xf>
    <xf numFmtId="0" fontId="148" fillId="0" borderId="0" xfId="0" applyFont="1" applyAlignment="1">
      <alignment vertical="center" wrapText="1"/>
    </xf>
    <xf numFmtId="3" fontId="136" fillId="25" borderId="0" xfId="0" applyNumberFormat="1" applyFont="1" applyFill="1">
      <alignment vertical="center"/>
    </xf>
    <xf numFmtId="3" fontId="132" fillId="25" borderId="0" xfId="0" applyNumberFormat="1" applyFont="1" applyFill="1" applyAlignment="1">
      <alignment horizontal="right" vertical="center" wrapText="1"/>
    </xf>
    <xf numFmtId="0" fontId="27" fillId="0" borderId="95" xfId="2" applyFont="1" applyBorder="1" applyAlignment="1">
      <alignment vertical="top" wrapText="1"/>
    </xf>
    <xf numFmtId="0" fontId="18" fillId="24" borderId="164" xfId="2" applyFont="1" applyFill="1" applyBorder="1" applyAlignment="1">
      <alignment horizontal="center" vertical="center" wrapText="1"/>
    </xf>
    <xf numFmtId="0" fontId="108" fillId="24" borderId="165" xfId="2" applyFont="1" applyFill="1" applyBorder="1" applyAlignment="1">
      <alignment horizontal="center" vertical="center"/>
    </xf>
    <xf numFmtId="0" fontId="108" fillId="24" borderId="166" xfId="2" applyFont="1" applyFill="1" applyBorder="1" applyAlignment="1">
      <alignment horizontal="center" vertical="center"/>
    </xf>
    <xf numFmtId="0" fontId="150" fillId="20" borderId="8" xfId="0" applyFont="1" applyFill="1" applyBorder="1" applyAlignment="1">
      <alignment horizontal="center" vertical="center" wrapText="1"/>
    </xf>
    <xf numFmtId="177" fontId="151" fillId="20" borderId="8" xfId="2" applyNumberFormat="1" applyFont="1" applyFill="1" applyBorder="1" applyAlignment="1">
      <alignment horizontal="center" vertical="center" shrinkToFit="1"/>
    </xf>
    <xf numFmtId="0" fontId="6" fillId="0" borderId="0" xfId="2" applyAlignment="1">
      <alignment horizontal="left" vertical="center"/>
    </xf>
    <xf numFmtId="0" fontId="154" fillId="5" borderId="68" xfId="0" applyFont="1" applyFill="1" applyBorder="1">
      <alignment vertical="center"/>
    </xf>
    <xf numFmtId="0" fontId="154" fillId="5" borderId="0" xfId="0" applyFont="1" applyFill="1" applyAlignment="1">
      <alignment horizontal="left" vertical="center"/>
    </xf>
    <xf numFmtId="0" fontId="154" fillId="5" borderId="0" xfId="0" applyFont="1" applyFill="1">
      <alignment vertical="center"/>
    </xf>
    <xf numFmtId="176" fontId="154" fillId="5" borderId="0" xfId="0" applyNumberFormat="1" applyFont="1" applyFill="1" applyAlignment="1">
      <alignment horizontal="left" vertical="center"/>
    </xf>
    <xf numFmtId="183" fontId="154" fillId="5" borderId="0" xfId="0" applyNumberFormat="1" applyFont="1" applyFill="1" applyAlignment="1">
      <alignment horizontal="center" vertical="center"/>
    </xf>
    <xf numFmtId="0" fontId="154" fillId="5" borderId="68" xfId="0" applyFont="1" applyFill="1" applyBorder="1" applyAlignment="1">
      <alignment vertical="top"/>
    </xf>
    <xf numFmtId="0" fontId="154" fillId="5" borderId="0" xfId="0" applyFont="1" applyFill="1" applyAlignment="1">
      <alignment vertical="top"/>
    </xf>
    <xf numFmtId="14" fontId="154" fillId="5" borderId="0" xfId="0" applyNumberFormat="1" applyFont="1" applyFill="1" applyAlignment="1">
      <alignment horizontal="left" vertical="center"/>
    </xf>
    <xf numFmtId="14" fontId="154" fillId="0" borderId="0" xfId="0" applyNumberFormat="1" applyFont="1">
      <alignment vertical="center"/>
    </xf>
    <xf numFmtId="0" fontId="155" fillId="0" borderId="0" xfId="0" applyFont="1">
      <alignment vertical="center"/>
    </xf>
    <xf numFmtId="0" fontId="6" fillId="0" borderId="62" xfId="2" applyBorder="1" applyAlignment="1">
      <alignment vertical="top" wrapText="1"/>
    </xf>
    <xf numFmtId="0" fontId="8" fillId="36" borderId="134" xfId="1" applyFill="1" applyBorder="1" applyAlignment="1" applyProtection="1">
      <alignment horizontal="left" vertical="top"/>
    </xf>
    <xf numFmtId="0" fontId="6" fillId="36" borderId="157" xfId="2" applyFill="1" applyBorder="1" applyAlignment="1">
      <alignment horizontal="left" vertical="top"/>
    </xf>
    <xf numFmtId="0" fontId="37" fillId="0" borderId="0" xfId="17" applyFont="1">
      <alignment vertical="center"/>
    </xf>
    <xf numFmtId="0" fontId="93" fillId="0" borderId="0" xfId="17" applyFont="1" applyAlignment="1">
      <alignment horizontal="left" vertical="center"/>
    </xf>
    <xf numFmtId="0" fontId="35" fillId="9" borderId="0" xfId="2" applyFont="1" applyFill="1" applyAlignment="1">
      <alignment horizontal="center" vertical="center"/>
    </xf>
    <xf numFmtId="0" fontId="43" fillId="0" borderId="0" xfId="17" applyFont="1">
      <alignment vertical="center"/>
    </xf>
    <xf numFmtId="0" fontId="14" fillId="0" borderId="0" xfId="17" applyFont="1" applyAlignment="1">
      <alignment horizontal="center" vertical="center"/>
    </xf>
    <xf numFmtId="14" fontId="1" fillId="0" borderId="46" xfId="17" applyNumberFormat="1" applyBorder="1" applyAlignment="1">
      <alignment horizontal="center" vertical="center"/>
    </xf>
    <xf numFmtId="14" fontId="1" fillId="0" borderId="0" xfId="17" applyNumberFormat="1" applyAlignment="1">
      <alignment horizontal="center" vertical="center"/>
    </xf>
    <xf numFmtId="0" fontId="1" fillId="10" borderId="0" xfId="17" applyFill="1">
      <alignment vertical="center"/>
    </xf>
    <xf numFmtId="0" fontId="43" fillId="0" borderId="0" xfId="17" applyFont="1" applyAlignment="1">
      <alignment vertical="top" wrapText="1"/>
    </xf>
    <xf numFmtId="0" fontId="1" fillId="10" borderId="0" xfId="17" applyFill="1" applyAlignment="1">
      <alignment horizontal="center" vertical="center"/>
    </xf>
    <xf numFmtId="0" fontId="1" fillId="0" borderId="46" xfId="17" applyBorder="1">
      <alignment vertical="center"/>
    </xf>
    <xf numFmtId="0" fontId="6" fillId="10" borderId="0" xfId="2" applyFill="1" applyAlignment="1">
      <alignment vertical="center" wrapText="1"/>
    </xf>
    <xf numFmtId="0" fontId="38" fillId="0" borderId="0" xfId="17" applyFont="1">
      <alignment vertical="center"/>
    </xf>
    <xf numFmtId="0" fontId="47" fillId="0" borderId="0" xfId="17" applyFont="1" applyAlignment="1">
      <alignment horizontal="center" vertical="center" wrapText="1"/>
    </xf>
    <xf numFmtId="0" fontId="48" fillId="0" borderId="0" xfId="17" applyFont="1">
      <alignment vertical="center"/>
    </xf>
    <xf numFmtId="0" fontId="49" fillId="0" borderId="0" xfId="17" applyFont="1" applyAlignment="1">
      <alignment horizontal="left" vertical="center"/>
    </xf>
    <xf numFmtId="0" fontId="50" fillId="0" borderId="49" xfId="17" applyFont="1" applyBorder="1">
      <alignment vertical="center"/>
    </xf>
    <xf numFmtId="0" fontId="50" fillId="0" borderId="49" xfId="17" applyFont="1" applyBorder="1" applyAlignment="1">
      <alignment horizontal="right" vertical="center"/>
    </xf>
    <xf numFmtId="0" fontId="38" fillId="0" borderId="51" xfId="17" applyFont="1" applyBorder="1" applyAlignment="1">
      <alignment horizontal="center" vertical="center"/>
    </xf>
    <xf numFmtId="0" fontId="38" fillId="0" borderId="182" xfId="17" applyFont="1" applyBorder="1" applyAlignment="1">
      <alignment horizontal="center" vertical="center" wrapText="1"/>
    </xf>
    <xf numFmtId="0" fontId="51" fillId="0" borderId="0" xfId="17" applyFont="1" applyAlignment="1">
      <alignment horizontal="center" vertical="center"/>
    </xf>
    <xf numFmtId="0" fontId="52" fillId="0" borderId="0" xfId="17" applyFont="1" applyAlignment="1">
      <alignment horizontal="center" vertical="center"/>
    </xf>
    <xf numFmtId="0" fontId="53" fillId="0" borderId="0" xfId="17" applyFont="1" applyAlignment="1">
      <alignment horizontal="center" vertical="center" wrapText="1"/>
    </xf>
    <xf numFmtId="0" fontId="54" fillId="0" borderId="0" xfId="17" applyFont="1" applyAlignment="1">
      <alignment horizontal="center" vertical="center"/>
    </xf>
    <xf numFmtId="0" fontId="1" fillId="0" borderId="0" xfId="17" applyAlignment="1">
      <alignment vertical="center" shrinkToFit="1"/>
    </xf>
    <xf numFmtId="0" fontId="12" fillId="0" borderId="183" xfId="17" applyFont="1" applyBorder="1" applyAlignment="1">
      <alignment horizontal="center" vertical="center" shrinkToFit="1"/>
    </xf>
    <xf numFmtId="0" fontId="50" fillId="0" borderId="52" xfId="17" applyFont="1" applyBorder="1" applyAlignment="1">
      <alignment vertical="center" shrinkToFit="1"/>
    </xf>
    <xf numFmtId="0" fontId="50" fillId="0" borderId="52" xfId="17" applyFont="1" applyBorder="1" applyAlignment="1">
      <alignment horizontal="center" vertical="center"/>
    </xf>
    <xf numFmtId="0" fontId="1" fillId="0" borderId="138" xfId="17" applyBorder="1" applyAlignment="1">
      <alignment horizontal="center" vertical="center" wrapText="1"/>
    </xf>
    <xf numFmtId="0" fontId="1" fillId="0" borderId="139" xfId="17" applyBorder="1" applyAlignment="1">
      <alignment horizontal="center" vertical="center"/>
    </xf>
    <xf numFmtId="0" fontId="13" fillId="0" borderId="141" xfId="2" applyFont="1" applyBorder="1" applyAlignment="1">
      <alignment horizontal="center" vertical="center" wrapText="1"/>
    </xf>
    <xf numFmtId="0" fontId="13" fillId="0" borderId="142" xfId="2" applyFont="1" applyBorder="1" applyAlignment="1">
      <alignment horizontal="center" vertical="center" wrapText="1"/>
    </xf>
    <xf numFmtId="0" fontId="13" fillId="0" borderId="17" xfId="2" applyFont="1" applyBorder="1" applyAlignment="1">
      <alignment horizontal="center" vertical="center" wrapText="1"/>
    </xf>
    <xf numFmtId="0" fontId="1" fillId="20" borderId="145" xfId="17" applyFill="1" applyBorder="1" applyAlignment="1">
      <alignment horizontal="center" vertical="center" wrapText="1"/>
    </xf>
    <xf numFmtId="0" fontId="7" fillId="5"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5" borderId="0" xfId="2" applyFont="1" applyFill="1" applyAlignment="1">
      <alignment horizontal="center" vertical="center"/>
    </xf>
    <xf numFmtId="0" fontId="46" fillId="5" borderId="0" xfId="0" applyFont="1" applyFill="1" applyAlignment="1">
      <alignment horizontal="center" vertical="center" wrapText="1"/>
    </xf>
    <xf numFmtId="180" fontId="50" fillId="5" borderId="0" xfId="17" applyNumberFormat="1" applyFont="1" applyFill="1" applyAlignment="1">
      <alignment horizontal="center" vertical="center"/>
    </xf>
    <xf numFmtId="0" fontId="1" fillId="5" borderId="0" xfId="17" applyFill="1">
      <alignment vertical="center"/>
    </xf>
    <xf numFmtId="0" fontId="1" fillId="5" borderId="0" xfId="17" applyFill="1" applyAlignment="1">
      <alignment horizontal="center" vertical="center"/>
    </xf>
    <xf numFmtId="0" fontId="46" fillId="5" borderId="0" xfId="17" applyFont="1" applyFill="1">
      <alignment vertical="center"/>
    </xf>
    <xf numFmtId="0" fontId="50" fillId="0" borderId="0" xfId="16" applyFont="1">
      <alignment vertical="center"/>
    </xf>
    <xf numFmtId="0" fontId="10" fillId="0" borderId="0" xfId="16" applyFont="1">
      <alignment vertical="center"/>
    </xf>
    <xf numFmtId="177" fontId="6" fillId="20" borderId="8" xfId="2" applyNumberFormat="1" applyFill="1" applyBorder="1" applyAlignment="1">
      <alignment horizontal="center" vertical="center" shrinkToFit="1"/>
    </xf>
    <xf numFmtId="177" fontId="1" fillId="20" borderId="38" xfId="2" applyNumberFormat="1" applyFont="1" applyFill="1" applyBorder="1" applyAlignment="1">
      <alignment horizontal="center" vertical="center" wrapText="1"/>
    </xf>
    <xf numFmtId="177" fontId="6" fillId="6" borderId="10" xfId="2" applyNumberFormat="1" applyFill="1" applyBorder="1" applyAlignment="1">
      <alignment horizontal="center" vertical="center" shrinkToFit="1"/>
    </xf>
    <xf numFmtId="177" fontId="6" fillId="5"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5" borderId="8" xfId="2" applyNumberFormat="1" applyFill="1" applyBorder="1" applyAlignment="1">
      <alignment horizontal="center" vertical="center" shrinkToFit="1"/>
    </xf>
    <xf numFmtId="177" fontId="6" fillId="23" borderId="8" xfId="2" applyNumberFormat="1" applyFill="1" applyBorder="1" applyAlignment="1">
      <alignment horizontal="center" vertical="center" shrinkToFit="1"/>
    </xf>
    <xf numFmtId="177" fontId="6" fillId="8"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5" borderId="8" xfId="2" applyFill="1" applyBorder="1" applyAlignment="1">
      <alignment horizontal="center" vertical="center" wrapText="1"/>
    </xf>
    <xf numFmtId="177" fontId="6" fillId="0" borderId="102"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5"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6" borderId="8" xfId="2" applyNumberFormat="1" applyFill="1" applyBorder="1" applyAlignment="1">
      <alignment horizontal="center" vertical="center" wrapText="1"/>
    </xf>
    <xf numFmtId="177" fontId="6" fillId="7" borderId="102"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7" borderId="8" xfId="2" applyNumberFormat="1" applyFill="1" applyBorder="1" applyAlignment="1">
      <alignment horizontal="center" vertical="center" wrapText="1"/>
    </xf>
    <xf numFmtId="177" fontId="6" fillId="0" borderId="104" xfId="2" applyNumberFormat="1" applyBorder="1" applyAlignment="1">
      <alignment horizontal="center" vertical="center" wrapText="1"/>
    </xf>
    <xf numFmtId="177" fontId="6" fillId="5" borderId="0" xfId="2" applyNumberFormat="1" applyFill="1" applyAlignment="1">
      <alignment horizontal="center" vertical="center" wrapText="1"/>
    </xf>
    <xf numFmtId="0" fontId="6" fillId="5" borderId="0" xfId="2" applyFill="1" applyAlignment="1">
      <alignment horizontal="center" vertical="center" wrapText="1"/>
    </xf>
    <xf numFmtId="0" fontId="91" fillId="5" borderId="0" xfId="2" applyFont="1" applyFill="1" applyAlignment="1">
      <alignment horizontal="center" vertical="center"/>
    </xf>
    <xf numFmtId="0" fontId="78" fillId="5" borderId="0" xfId="2" applyFont="1" applyFill="1" applyAlignment="1">
      <alignment horizontal="left" vertical="center"/>
    </xf>
    <xf numFmtId="0" fontId="1" fillId="0" borderId="0" xfId="2" applyFont="1">
      <alignment vertical="center"/>
    </xf>
    <xf numFmtId="0" fontId="50" fillId="20" borderId="183" xfId="16" applyFont="1" applyFill="1" applyBorder="1">
      <alignment vertical="center"/>
    </xf>
    <xf numFmtId="0" fontId="50" fillId="20" borderId="184" xfId="16" applyFont="1" applyFill="1" applyBorder="1">
      <alignment vertical="center"/>
    </xf>
    <xf numFmtId="0" fontId="10" fillId="20" borderId="184" xfId="16" applyFont="1" applyFill="1" applyBorder="1">
      <alignment vertical="center"/>
    </xf>
    <xf numFmtId="0" fontId="37" fillId="0" borderId="0" xfId="17" applyFont="1" applyAlignment="1">
      <alignment horizontal="left" vertical="center" indent="2"/>
    </xf>
    <xf numFmtId="0" fontId="137" fillId="26" borderId="0" xfId="0" applyFont="1" applyFill="1">
      <alignment vertical="center"/>
    </xf>
    <xf numFmtId="0" fontId="156" fillId="0" borderId="0" xfId="17" applyFont="1">
      <alignment vertical="center"/>
    </xf>
    <xf numFmtId="10" fontId="133" fillId="25" borderId="0" xfId="0" applyNumberFormat="1" applyFont="1" applyFill="1" applyAlignment="1">
      <alignment horizontal="center" vertical="center" wrapText="1"/>
    </xf>
    <xf numFmtId="3" fontId="132" fillId="25" borderId="0" xfId="0" applyNumberFormat="1" applyFont="1" applyFill="1" applyAlignment="1">
      <alignment vertical="center" wrapText="1"/>
    </xf>
    <xf numFmtId="0" fontId="1" fillId="20" borderId="0" xfId="2" applyFont="1" applyFill="1">
      <alignment vertical="center"/>
    </xf>
    <xf numFmtId="0" fontId="24" fillId="20" borderId="38" xfId="2" applyFont="1" applyFill="1" applyBorder="1" applyAlignment="1">
      <alignment horizontal="center" vertical="top" wrapText="1"/>
    </xf>
    <xf numFmtId="0" fontId="23" fillId="20" borderId="185" xfId="2" applyFont="1" applyFill="1" applyBorder="1" applyAlignment="1">
      <alignment horizontal="left" vertical="center"/>
    </xf>
    <xf numFmtId="0" fontId="23" fillId="20" borderId="11" xfId="2" applyFont="1" applyFill="1" applyBorder="1" applyAlignment="1">
      <alignment horizontal="left" vertical="center"/>
    </xf>
    <xf numFmtId="0" fontId="23" fillId="5" borderId="11" xfId="2" applyFont="1" applyFill="1" applyBorder="1" applyAlignment="1">
      <alignment horizontal="left" vertical="center"/>
    </xf>
    <xf numFmtId="0" fontId="23" fillId="5" borderId="12" xfId="2" applyFont="1" applyFill="1" applyBorder="1" applyAlignment="1">
      <alignment horizontal="left" vertical="center"/>
    </xf>
    <xf numFmtId="177" fontId="13" fillId="38" borderId="102" xfId="2" applyNumberFormat="1" applyFont="1" applyFill="1" applyBorder="1" applyAlignment="1">
      <alignment horizontal="center" vertical="center" wrapText="1"/>
    </xf>
    <xf numFmtId="177" fontId="13" fillId="38" borderId="8" xfId="2" applyNumberFormat="1" applyFont="1" applyFill="1" applyBorder="1" applyAlignment="1">
      <alignment horizontal="center" vertical="center" shrinkToFit="1"/>
    </xf>
    <xf numFmtId="14" fontId="26" fillId="20" borderId="0" xfId="2" applyNumberFormat="1" applyFont="1" applyFill="1" applyAlignment="1">
      <alignment horizontal="left" vertical="center"/>
    </xf>
    <xf numFmtId="0" fontId="26" fillId="20" borderId="0" xfId="19" applyFont="1" applyFill="1">
      <alignment vertical="center"/>
    </xf>
    <xf numFmtId="0" fontId="26" fillId="20" borderId="0" xfId="2" applyFont="1" applyFill="1" applyAlignment="1">
      <alignment horizontal="left" vertical="center"/>
    </xf>
    <xf numFmtId="0" fontId="41" fillId="20" borderId="0" xfId="17" applyFont="1" applyFill="1">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7" borderId="8" xfId="2" applyNumberFormat="1" applyFont="1" applyFill="1" applyBorder="1" applyAlignment="1">
      <alignment horizontal="center" vertical="center" shrinkToFit="1"/>
    </xf>
    <xf numFmtId="177" fontId="13" fillId="20" borderId="8" xfId="2" applyNumberFormat="1" applyFont="1" applyFill="1" applyBorder="1" applyAlignment="1">
      <alignment horizontal="center" vertical="center" shrinkToFit="1"/>
    </xf>
    <xf numFmtId="177" fontId="13" fillId="20" borderId="101" xfId="2" applyNumberFormat="1" applyFont="1" applyFill="1" applyBorder="1" applyAlignment="1">
      <alignment horizontal="center" vertical="center" wrapText="1"/>
    </xf>
    <xf numFmtId="0" fontId="13" fillId="0" borderId="186" xfId="2" applyFont="1" applyBorder="1" applyAlignment="1">
      <alignment horizontal="center" vertical="center" wrapText="1"/>
    </xf>
    <xf numFmtId="0" fontId="13" fillId="0" borderId="187" xfId="2" applyFont="1" applyBorder="1" applyAlignment="1">
      <alignment horizontal="center" vertical="center" wrapText="1"/>
    </xf>
    <xf numFmtId="0" fontId="13" fillId="0" borderId="188" xfId="2" applyFont="1" applyBorder="1" applyAlignment="1">
      <alignment horizontal="center" vertical="center" wrapText="1"/>
    </xf>
    <xf numFmtId="0" fontId="13" fillId="0" borderId="186" xfId="2" applyFont="1" applyBorder="1" applyAlignment="1">
      <alignment horizontal="center" vertical="center"/>
    </xf>
    <xf numFmtId="0" fontId="13" fillId="5" borderId="186" xfId="2" applyFont="1" applyFill="1" applyBorder="1" applyAlignment="1">
      <alignment horizontal="center" vertical="center" wrapText="1"/>
    </xf>
    <xf numFmtId="0" fontId="150" fillId="20" borderId="149" xfId="0" applyFont="1" applyFill="1" applyBorder="1" applyAlignment="1">
      <alignment horizontal="center" vertical="center" wrapText="1"/>
    </xf>
    <xf numFmtId="0" fontId="150" fillId="20" borderId="177" xfId="0" applyFont="1" applyFill="1" applyBorder="1" applyAlignment="1">
      <alignment horizontal="center" vertical="center" wrapText="1"/>
    </xf>
    <xf numFmtId="0" fontId="123" fillId="32" borderId="189" xfId="2" applyFont="1" applyFill="1" applyBorder="1" applyAlignment="1">
      <alignment horizontal="center" vertical="center" wrapText="1"/>
    </xf>
    <xf numFmtId="0" fontId="124" fillId="32" borderId="190" xfId="2" applyFont="1" applyFill="1" applyBorder="1" applyAlignment="1">
      <alignment horizontal="center" vertical="center" wrapText="1"/>
    </xf>
    <xf numFmtId="0" fontId="121" fillId="32" borderId="190" xfId="2" applyFont="1" applyFill="1" applyBorder="1" applyAlignment="1">
      <alignment horizontal="center" vertical="center"/>
    </xf>
    <xf numFmtId="0" fontId="121" fillId="32" borderId="191" xfId="2" applyFont="1" applyFill="1" applyBorder="1" applyAlignment="1">
      <alignment horizontal="center" vertical="center"/>
    </xf>
    <xf numFmtId="0" fontId="145" fillId="39" borderId="105" xfId="0" applyFont="1" applyFill="1" applyBorder="1" applyAlignment="1">
      <alignment horizontal="center" vertical="center" wrapText="1"/>
    </xf>
    <xf numFmtId="0" fontId="112" fillId="22" borderId="26" xfId="2" applyFont="1" applyFill="1" applyBorder="1" applyAlignment="1">
      <alignment horizontal="center" vertical="center"/>
    </xf>
    <xf numFmtId="14" fontId="112" fillId="22" borderId="27" xfId="2" applyNumberFormat="1" applyFont="1" applyFill="1" applyBorder="1" applyAlignment="1">
      <alignment horizontal="center" vertical="center"/>
    </xf>
    <xf numFmtId="0" fontId="6" fillId="20" borderId="0" xfId="2" applyFill="1" applyAlignment="1">
      <alignment vertical="center" wrapText="1"/>
    </xf>
    <xf numFmtId="0" fontId="0" fillId="25" borderId="0" xfId="0" applyFill="1" applyAlignment="1">
      <alignment horizontal="left" vertical="top"/>
    </xf>
    <xf numFmtId="3" fontId="13" fillId="20" borderId="0" xfId="0" applyNumberFormat="1" applyFont="1" applyFill="1" applyAlignment="1">
      <alignment horizontal="center" vertical="center"/>
    </xf>
    <xf numFmtId="14" fontId="108" fillId="24" borderId="167" xfId="2" applyNumberFormat="1" applyFont="1" applyFill="1" applyBorder="1" applyAlignment="1">
      <alignment horizontal="center" vertical="center"/>
    </xf>
    <xf numFmtId="0" fontId="13" fillId="0" borderId="0" xfId="2" applyFont="1" applyAlignment="1">
      <alignment horizontal="center" vertical="center"/>
    </xf>
    <xf numFmtId="14" fontId="108" fillId="0" borderId="0" xfId="2" applyNumberFormat="1" applyFont="1" applyAlignment="1">
      <alignment horizontal="center" vertical="center"/>
    </xf>
    <xf numFmtId="0" fontId="13" fillId="0" borderId="0" xfId="2" applyFont="1" applyAlignment="1">
      <alignment vertical="top" wrapText="1"/>
    </xf>
    <xf numFmtId="0" fontId="157" fillId="0" borderId="0" xfId="0" applyFont="1">
      <alignment vertical="center"/>
    </xf>
    <xf numFmtId="0" fontId="165" fillId="0" borderId="0" xfId="0" applyFont="1" applyAlignment="1">
      <alignment vertical="center" wrapText="1"/>
    </xf>
    <xf numFmtId="0" fontId="41" fillId="0" borderId="0" xfId="17" applyFont="1" applyAlignment="1">
      <alignment horizontal="center" vertical="center"/>
    </xf>
    <xf numFmtId="0" fontId="154" fillId="5" borderId="0" xfId="0" applyFont="1" applyFill="1" applyAlignment="1">
      <alignment horizontal="left" vertical="top"/>
    </xf>
    <xf numFmtId="0" fontId="167" fillId="22" borderId="174" xfId="1" applyFont="1" applyFill="1" applyBorder="1" applyAlignment="1" applyProtection="1">
      <alignment horizontal="center" vertical="center" wrapText="1"/>
    </xf>
    <xf numFmtId="0" fontId="166" fillId="20" borderId="0" xfId="17" applyFont="1" applyFill="1" applyAlignment="1">
      <alignment horizontal="left" vertical="center"/>
    </xf>
    <xf numFmtId="3" fontId="147" fillId="0" borderId="0" xfId="0" applyNumberFormat="1" applyFont="1" applyAlignment="1">
      <alignment vertical="center" wrapText="1"/>
    </xf>
    <xf numFmtId="0" fontId="111" fillId="20" borderId="0" xfId="0" applyFont="1" applyFill="1">
      <alignment vertical="center"/>
    </xf>
    <xf numFmtId="3" fontId="169" fillId="25" borderId="0" xfId="0" applyNumberFormat="1" applyFont="1" applyFill="1" applyAlignment="1">
      <alignment vertical="top" wrapText="1"/>
    </xf>
    <xf numFmtId="0" fontId="168" fillId="25" borderId="0" xfId="0" applyFont="1" applyFill="1" applyAlignment="1">
      <alignment vertical="top" wrapText="1"/>
    </xf>
    <xf numFmtId="0" fontId="170" fillId="20" borderId="0" xfId="0" applyFont="1" applyFill="1" applyAlignment="1">
      <alignment vertical="top" wrapText="1"/>
    </xf>
    <xf numFmtId="3" fontId="0" fillId="0" borderId="0" xfId="0" applyNumberFormat="1">
      <alignment vertical="center"/>
    </xf>
    <xf numFmtId="0" fontId="108" fillId="0" borderId="0" xfId="2" applyFont="1" applyAlignment="1">
      <alignment vertical="top" wrapText="1"/>
    </xf>
    <xf numFmtId="3" fontId="72" fillId="25" borderId="0" xfId="0" applyNumberFormat="1" applyFont="1" applyFill="1" applyAlignment="1">
      <alignment vertical="top" wrapText="1"/>
    </xf>
    <xf numFmtId="0" fontId="8" fillId="0" borderId="202" xfId="1" applyBorder="1" applyAlignment="1" applyProtection="1">
      <alignment vertical="center" wrapText="1"/>
    </xf>
    <xf numFmtId="0" fontId="8" fillId="0" borderId="194" xfId="1" applyFill="1" applyBorder="1" applyAlignment="1" applyProtection="1">
      <alignment vertical="center" wrapText="1"/>
    </xf>
    <xf numFmtId="180" fontId="50" fillId="12" borderId="203" xfId="17" applyNumberFormat="1" applyFont="1" applyFill="1" applyBorder="1" applyAlignment="1">
      <alignment horizontal="center" vertical="center"/>
    </xf>
    <xf numFmtId="0" fontId="108" fillId="22" borderId="9" xfId="1" applyFont="1" applyFill="1" applyBorder="1" applyAlignment="1" applyProtection="1">
      <alignment horizontal="center" vertical="center" wrapText="1"/>
    </xf>
    <xf numFmtId="0" fontId="8" fillId="0" borderId="181" xfId="1" applyBorder="1" applyAlignment="1" applyProtection="1">
      <alignment vertical="center" wrapText="1"/>
    </xf>
    <xf numFmtId="0" fontId="174" fillId="3" borderId="9" xfId="2" applyFont="1" applyFill="1" applyBorder="1" applyAlignment="1">
      <alignment horizontal="center" vertical="center"/>
    </xf>
    <xf numFmtId="0" fontId="108" fillId="0" borderId="30" xfId="1" applyFont="1" applyBorder="1" applyAlignment="1" applyProtection="1">
      <alignment horizontal="left" vertical="top" wrapText="1"/>
    </xf>
    <xf numFmtId="0" fontId="146" fillId="40" borderId="97" xfId="2" applyFont="1" applyFill="1" applyBorder="1" applyAlignment="1">
      <alignment horizontal="center" vertical="center" wrapText="1" shrinkToFit="1"/>
    </xf>
    <xf numFmtId="0" fontId="21" fillId="0" borderId="94" xfId="1" applyFont="1" applyBorder="1" applyAlignment="1" applyProtection="1">
      <alignment vertical="top" wrapText="1"/>
    </xf>
    <xf numFmtId="3" fontId="175" fillId="25" borderId="0" xfId="0" applyNumberFormat="1" applyFont="1" applyFill="1" applyAlignment="1">
      <alignment vertical="center" wrapText="1"/>
    </xf>
    <xf numFmtId="0" fontId="8" fillId="0" borderId="0" xfId="1" applyFill="1" applyAlignment="1" applyProtection="1">
      <alignment vertical="center"/>
    </xf>
    <xf numFmtId="0" fontId="132" fillId="25" borderId="0" xfId="0" applyFont="1" applyFill="1" applyAlignment="1">
      <alignment vertical="top" wrapText="1"/>
    </xf>
    <xf numFmtId="3" fontId="176" fillId="25" borderId="0" xfId="0" applyNumberFormat="1" applyFont="1" applyFill="1">
      <alignment vertical="center"/>
    </xf>
    <xf numFmtId="185" fontId="177" fillId="0" borderId="0" xfId="0" applyNumberFormat="1" applyFont="1" applyAlignment="1">
      <alignment horizontal="left" vertical="center"/>
    </xf>
    <xf numFmtId="14" fontId="112" fillId="22" borderId="150" xfId="2" applyNumberFormat="1" applyFont="1" applyFill="1" applyBorder="1" applyAlignment="1">
      <alignment vertical="center" shrinkToFit="1"/>
    </xf>
    <xf numFmtId="0" fontId="173" fillId="20" borderId="163" xfId="1" applyFont="1" applyFill="1" applyBorder="1" applyAlignment="1" applyProtection="1">
      <alignment horizontal="left" vertical="top" wrapText="1"/>
    </xf>
    <xf numFmtId="0" fontId="28" fillId="22" borderId="204" xfId="0" applyFont="1" applyFill="1" applyBorder="1" applyAlignment="1">
      <alignment horizontal="center" vertical="center" wrapText="1"/>
    </xf>
    <xf numFmtId="14" fontId="29" fillId="22" borderId="205" xfId="2" applyNumberFormat="1" applyFont="1" applyFill="1" applyBorder="1" applyAlignment="1">
      <alignment horizontal="center" vertical="center" shrinkToFit="1"/>
    </xf>
    <xf numFmtId="0" fontId="108" fillId="22" borderId="206" xfId="2" applyFont="1" applyFill="1" applyBorder="1">
      <alignment vertical="center"/>
    </xf>
    <xf numFmtId="0" fontId="178" fillId="0" borderId="151" xfId="0" applyFont="1" applyBorder="1" applyAlignment="1">
      <alignment horizontal="left" vertical="top" wrapText="1"/>
    </xf>
    <xf numFmtId="14" fontId="108" fillId="22" borderId="207" xfId="1" applyNumberFormat="1" applyFont="1" applyFill="1" applyBorder="1" applyAlignment="1" applyProtection="1">
      <alignment vertical="center" wrapText="1"/>
    </xf>
    <xf numFmtId="14" fontId="108" fillId="22" borderId="209" xfId="1" applyNumberFormat="1" applyFont="1" applyFill="1" applyBorder="1" applyAlignment="1" applyProtection="1">
      <alignment vertical="center" wrapText="1"/>
    </xf>
    <xf numFmtId="0" fontId="172" fillId="25" borderId="0" xfId="0" applyFont="1" applyFill="1" applyAlignment="1">
      <alignment vertical="top" wrapText="1"/>
    </xf>
    <xf numFmtId="0" fontId="179" fillId="0" borderId="170" xfId="1" applyFont="1" applyFill="1" applyBorder="1" applyAlignment="1" applyProtection="1">
      <alignment vertical="top" wrapText="1"/>
    </xf>
    <xf numFmtId="0" fontId="91" fillId="24" borderId="0" xfId="2" applyFont="1" applyFill="1">
      <alignment vertical="center"/>
    </xf>
    <xf numFmtId="56" fontId="108" fillId="22" borderId="206" xfId="2" applyNumberFormat="1" applyFont="1" applyFill="1" applyBorder="1">
      <alignment vertical="center"/>
    </xf>
    <xf numFmtId="0" fontId="0" fillId="41" borderId="0" xfId="0" applyFill="1">
      <alignment vertical="center"/>
    </xf>
    <xf numFmtId="0" fontId="8" fillId="0" borderId="0" xfId="1" applyAlignment="1" applyProtection="1">
      <alignment vertical="center"/>
    </xf>
    <xf numFmtId="14" fontId="112" fillId="22" borderId="1" xfId="2" applyNumberFormat="1" applyFont="1" applyFill="1" applyBorder="1" applyAlignment="1">
      <alignment vertical="center" wrapText="1" shrinkToFit="1"/>
    </xf>
    <xf numFmtId="0" fontId="173" fillId="0" borderId="0" xfId="0" applyFont="1" applyAlignment="1">
      <alignment horizontal="left" vertical="top" wrapText="1"/>
    </xf>
    <xf numFmtId="0" fontId="18" fillId="22" borderId="212" xfId="2" applyFont="1" applyFill="1" applyBorder="1" applyAlignment="1">
      <alignment horizontal="center" vertical="center" wrapText="1"/>
    </xf>
    <xf numFmtId="0" fontId="183" fillId="5" borderId="17" xfId="2" applyFont="1" applyFill="1" applyBorder="1">
      <alignment vertical="center"/>
    </xf>
    <xf numFmtId="0" fontId="173" fillId="0" borderId="163" xfId="0" applyFont="1" applyBorder="1" applyAlignment="1">
      <alignment horizontal="left" vertical="top" wrapText="1"/>
    </xf>
    <xf numFmtId="0" fontId="76" fillId="0" borderId="0" xfId="0" applyFont="1">
      <alignment vertical="center"/>
    </xf>
    <xf numFmtId="0" fontId="186" fillId="5" borderId="14" xfId="2" applyFont="1" applyFill="1" applyBorder="1">
      <alignment vertical="center"/>
    </xf>
    <xf numFmtId="0" fontId="185" fillId="0" borderId="148" xfId="0" applyFont="1" applyBorder="1">
      <alignment vertical="center"/>
    </xf>
    <xf numFmtId="0" fontId="103" fillId="42" borderId="130" xfId="0" applyFont="1" applyFill="1" applyBorder="1" applyAlignment="1">
      <alignment horizontal="center" vertical="center" wrapText="1"/>
    </xf>
    <xf numFmtId="0" fontId="184" fillId="40" borderId="0" xfId="0" applyFont="1" applyFill="1" applyAlignment="1">
      <alignment horizontal="center" vertical="center" wrapText="1"/>
    </xf>
    <xf numFmtId="0" fontId="173" fillId="0" borderId="213" xfId="1" applyFont="1" applyFill="1" applyBorder="1" applyAlignment="1" applyProtection="1">
      <alignment vertical="top" wrapText="1"/>
    </xf>
    <xf numFmtId="3" fontId="132" fillId="25" borderId="215" xfId="0" applyNumberFormat="1" applyFont="1" applyFill="1" applyBorder="1" applyAlignment="1">
      <alignment horizontal="right" vertical="center" wrapText="1"/>
    </xf>
    <xf numFmtId="184" fontId="132" fillId="25" borderId="215" xfId="0" applyNumberFormat="1" applyFont="1" applyFill="1" applyBorder="1" applyAlignment="1">
      <alignment vertical="center" wrapText="1"/>
    </xf>
    <xf numFmtId="3" fontId="152" fillId="25" borderId="0" xfId="0" applyNumberFormat="1" applyFont="1" applyFill="1" applyAlignment="1">
      <alignment vertical="center" wrapText="1"/>
    </xf>
    <xf numFmtId="177" fontId="133" fillId="25" borderId="0" xfId="0" applyNumberFormat="1" applyFont="1" applyFill="1" applyAlignment="1">
      <alignment horizontal="right" vertical="center" wrapText="1"/>
    </xf>
    <xf numFmtId="184" fontId="132" fillId="25" borderId="220" xfId="0" applyNumberFormat="1" applyFont="1" applyFill="1" applyBorder="1" applyAlignment="1">
      <alignment vertical="center" wrapText="1"/>
    </xf>
    <xf numFmtId="0" fontId="103" fillId="0" borderId="149" xfId="0" applyFont="1" applyBorder="1" applyAlignment="1">
      <alignment horizontal="center" vertical="center" wrapText="1"/>
    </xf>
    <xf numFmtId="14" fontId="13" fillId="22" borderId="1" xfId="1" applyNumberFormat="1" applyFont="1" applyFill="1" applyBorder="1" applyAlignment="1" applyProtection="1">
      <alignment horizontal="center" vertical="center" shrinkToFit="1"/>
    </xf>
    <xf numFmtId="177" fontId="13" fillId="20" borderId="222" xfId="2" applyNumberFormat="1" applyFont="1" applyFill="1" applyBorder="1" applyAlignment="1">
      <alignment horizontal="center" vertical="center" wrapText="1"/>
    </xf>
    <xf numFmtId="0" fontId="9" fillId="20" borderId="0" xfId="2" applyFont="1" applyFill="1" applyAlignment="1">
      <alignment horizontal="center" vertical="center" wrapText="1"/>
    </xf>
    <xf numFmtId="14" fontId="9" fillId="20" borderId="0" xfId="2" applyNumberFormat="1" applyFont="1" applyFill="1" applyAlignment="1">
      <alignment horizontal="center" vertical="center"/>
    </xf>
    <xf numFmtId="14" fontId="26" fillId="20" borderId="0" xfId="2" applyNumberFormat="1" applyFont="1" applyFill="1" applyAlignment="1">
      <alignment horizontal="center" vertical="center"/>
    </xf>
    <xf numFmtId="0" fontId="26" fillId="20" borderId="0" xfId="19" applyFont="1" applyFill="1" applyAlignment="1">
      <alignment horizontal="center" vertical="center"/>
    </xf>
    <xf numFmtId="0" fontId="26" fillId="20" borderId="0" xfId="19" applyFont="1" applyFill="1" applyAlignment="1">
      <alignment horizontal="center" vertical="center" wrapText="1"/>
    </xf>
    <xf numFmtId="3" fontId="132" fillId="25" borderId="215" xfId="0" applyNumberFormat="1" applyFont="1" applyFill="1" applyBorder="1">
      <alignment vertical="center"/>
    </xf>
    <xf numFmtId="3" fontId="136" fillId="25" borderId="220" xfId="0" applyNumberFormat="1" applyFont="1" applyFill="1" applyBorder="1">
      <alignment vertical="center"/>
    </xf>
    <xf numFmtId="3" fontId="136" fillId="25" borderId="0" xfId="0" applyNumberFormat="1" applyFont="1" applyFill="1" applyAlignment="1">
      <alignment horizontal="right" vertical="center"/>
    </xf>
    <xf numFmtId="3" fontId="133" fillId="25" borderId="0" xfId="0" applyNumberFormat="1" applyFont="1" applyFill="1">
      <alignment vertical="center"/>
    </xf>
    <xf numFmtId="3" fontId="136" fillId="25" borderId="0" xfId="0" applyNumberFormat="1" applyFont="1" applyFill="1" applyAlignment="1">
      <alignment vertical="center" wrapText="1"/>
    </xf>
    <xf numFmtId="0" fontId="198" fillId="25" borderId="217" xfId="0" applyFont="1" applyFill="1" applyBorder="1" applyAlignment="1">
      <alignment horizontal="left" vertical="center" wrapText="1"/>
    </xf>
    <xf numFmtId="0" fontId="198" fillId="25" borderId="217" xfId="0" applyFont="1" applyFill="1" applyBorder="1" applyAlignment="1">
      <alignment horizontal="left" vertical="center"/>
    </xf>
    <xf numFmtId="0" fontId="198" fillId="25" borderId="217" xfId="0" applyFont="1" applyFill="1" applyBorder="1" applyAlignment="1">
      <alignment horizontal="left" vertical="center" shrinkToFit="1"/>
    </xf>
    <xf numFmtId="0" fontId="199" fillId="25" borderId="217" xfId="0" applyFont="1" applyFill="1" applyBorder="1" applyAlignment="1">
      <alignment horizontal="left" vertical="center" shrinkToFit="1"/>
    </xf>
    <xf numFmtId="0" fontId="198" fillId="25" borderId="214" xfId="0" applyFont="1" applyFill="1" applyBorder="1" applyAlignment="1">
      <alignment horizontal="left" vertical="center" wrapText="1"/>
    </xf>
    <xf numFmtId="0" fontId="197" fillId="25" borderId="217" xfId="0" applyFont="1" applyFill="1" applyBorder="1" applyAlignment="1">
      <alignment horizontal="left" vertical="center" wrapText="1"/>
    </xf>
    <xf numFmtId="0" fontId="149" fillId="25" borderId="0" xfId="0" applyFont="1" applyFill="1" applyAlignment="1">
      <alignment vertical="top" wrapText="1"/>
    </xf>
    <xf numFmtId="0" fontId="171" fillId="20" borderId="210" xfId="0" applyFont="1" applyFill="1" applyBorder="1" applyAlignment="1">
      <alignment horizontal="left" vertical="center"/>
    </xf>
    <xf numFmtId="0" fontId="76" fillId="20" borderId="192" xfId="0" applyFont="1" applyFill="1" applyBorder="1" applyAlignment="1">
      <alignment horizontal="left" vertical="center"/>
    </xf>
    <xf numFmtId="14" fontId="76" fillId="20" borderId="192" xfId="0" applyNumberFormat="1" applyFont="1" applyFill="1" applyBorder="1" applyAlignment="1">
      <alignment horizontal="left" vertical="center"/>
    </xf>
    <xf numFmtId="14" fontId="76" fillId="20" borderId="211" xfId="0" applyNumberFormat="1" applyFont="1" applyFill="1" applyBorder="1" applyAlignment="1">
      <alignment horizontal="left" vertical="center"/>
    </xf>
    <xf numFmtId="0" fontId="140" fillId="20" borderId="0" xfId="0" applyFont="1" applyFill="1" applyAlignment="1">
      <alignment horizontal="center" vertical="center" wrapText="1"/>
    </xf>
    <xf numFmtId="14" fontId="37" fillId="20" borderId="147" xfId="17" applyNumberFormat="1" applyFont="1" applyFill="1" applyBorder="1" applyAlignment="1">
      <alignment horizontal="center" vertical="center" wrapText="1"/>
    </xf>
    <xf numFmtId="0" fontId="37" fillId="20" borderId="146" xfId="17" applyFont="1" applyFill="1" applyBorder="1" applyAlignment="1">
      <alignment horizontal="center" vertical="center" wrapText="1"/>
    </xf>
    <xf numFmtId="14" fontId="37" fillId="20" borderId="147" xfId="17" applyNumberFormat="1" applyFont="1" applyFill="1" applyBorder="1" applyAlignment="1">
      <alignment horizontal="center" vertical="center"/>
    </xf>
    <xf numFmtId="0" fontId="1" fillId="20" borderId="146" xfId="17" applyFill="1" applyBorder="1" applyAlignment="1">
      <alignment horizontal="center" vertical="center" wrapText="1"/>
    </xf>
    <xf numFmtId="14" fontId="1" fillId="20" borderId="147" xfId="17" applyNumberFormat="1" applyFill="1" applyBorder="1" applyAlignment="1">
      <alignment horizontal="center" vertical="center"/>
    </xf>
    <xf numFmtId="0" fontId="155" fillId="5" borderId="0" xfId="0" applyFont="1" applyFill="1">
      <alignment vertical="center"/>
    </xf>
    <xf numFmtId="185" fontId="140" fillId="0" borderId="0" xfId="0" applyNumberFormat="1" applyFont="1" applyAlignment="1">
      <alignment horizontal="left" vertical="center"/>
    </xf>
    <xf numFmtId="184" fontId="133" fillId="25" borderId="218" xfId="0" applyNumberFormat="1" applyFont="1" applyFill="1" applyBorder="1" applyAlignment="1">
      <alignment vertical="center" wrapText="1"/>
    </xf>
    <xf numFmtId="0" fontId="208" fillId="30" borderId="223" xfId="0" applyFont="1" applyFill="1" applyBorder="1" applyAlignment="1">
      <alignment horizontal="left" vertical="center"/>
    </xf>
    <xf numFmtId="3" fontId="201" fillId="30" borderId="0" xfId="0" applyNumberFormat="1" applyFont="1" applyFill="1" applyAlignment="1">
      <alignment vertical="center" wrapText="1"/>
    </xf>
    <xf numFmtId="184" fontId="202" fillId="30" borderId="0" xfId="0" applyNumberFormat="1" applyFont="1" applyFill="1" applyAlignment="1">
      <alignment vertical="center" wrapText="1"/>
    </xf>
    <xf numFmtId="177" fontId="203" fillId="30" borderId="0" xfId="0" applyNumberFormat="1" applyFont="1" applyFill="1">
      <alignment vertical="center"/>
    </xf>
    <xf numFmtId="184" fontId="125" fillId="30" borderId="224" xfId="0" applyNumberFormat="1" applyFont="1" applyFill="1" applyBorder="1" applyAlignment="1">
      <alignment vertical="center" wrapText="1"/>
    </xf>
    <xf numFmtId="0" fontId="200" fillId="25" borderId="217" xfId="0" applyFont="1" applyFill="1" applyBorder="1" applyAlignment="1">
      <alignment horizontal="left" vertical="center" shrinkToFit="1"/>
    </xf>
    <xf numFmtId="177" fontId="189" fillId="25" borderId="220" xfId="0" applyNumberFormat="1" applyFont="1" applyFill="1" applyBorder="1">
      <alignment vertical="center"/>
    </xf>
    <xf numFmtId="184" fontId="133" fillId="25" borderId="221" xfId="0" applyNumberFormat="1" applyFont="1" applyFill="1" applyBorder="1" applyAlignment="1">
      <alignment vertical="center" wrapText="1"/>
    </xf>
    <xf numFmtId="184" fontId="133" fillId="25" borderId="216" xfId="0" applyNumberFormat="1" applyFont="1" applyFill="1" applyBorder="1" applyAlignment="1">
      <alignment vertical="center" wrapText="1"/>
    </xf>
    <xf numFmtId="0" fontId="199" fillId="25" borderId="217" xfId="0" applyFont="1" applyFill="1" applyBorder="1" applyAlignment="1">
      <alignment horizontal="left" vertical="center" wrapText="1"/>
    </xf>
    <xf numFmtId="0" fontId="209" fillId="25" borderId="217" xfId="0" applyFont="1" applyFill="1" applyBorder="1" applyAlignment="1">
      <alignment horizontal="left" vertical="center" shrinkToFit="1"/>
    </xf>
    <xf numFmtId="0" fontId="210" fillId="25" borderId="219" xfId="0" applyFont="1" applyFill="1" applyBorder="1" applyAlignment="1">
      <alignment horizontal="left" vertical="center"/>
    </xf>
    <xf numFmtId="0" fontId="156" fillId="0" borderId="0" xfId="17" applyFont="1" applyAlignment="1">
      <alignment horizontal="left" vertical="center"/>
    </xf>
    <xf numFmtId="0" fontId="0" fillId="39" borderId="0" xfId="0" applyFill="1">
      <alignment vertical="center"/>
    </xf>
    <xf numFmtId="0" fontId="187" fillId="39" borderId="0" xfId="0" applyFont="1" applyFill="1">
      <alignment vertical="center"/>
    </xf>
    <xf numFmtId="0" fontId="188" fillId="39" borderId="0" xfId="0" applyFont="1" applyFill="1">
      <alignment vertical="center"/>
    </xf>
    <xf numFmtId="0" fontId="181" fillId="39" borderId="0" xfId="0" applyFont="1" applyFill="1">
      <alignment vertical="center"/>
    </xf>
    <xf numFmtId="0" fontId="182" fillId="39" borderId="0" xfId="1" applyFont="1" applyFill="1" applyAlignment="1" applyProtection="1">
      <alignment vertical="center"/>
    </xf>
    <xf numFmtId="0" fontId="171" fillId="20" borderId="228" xfId="0" applyFont="1" applyFill="1" applyBorder="1" applyAlignment="1">
      <alignment horizontal="left" vertical="center"/>
    </xf>
    <xf numFmtId="14" fontId="76" fillId="20" borderId="229" xfId="0" applyNumberFormat="1" applyFont="1" applyFill="1" applyBorder="1" applyAlignment="1">
      <alignment horizontal="left" vertical="center"/>
    </xf>
    <xf numFmtId="0" fontId="214" fillId="0" borderId="213" xfId="1" applyFont="1" applyFill="1" applyBorder="1" applyAlignment="1" applyProtection="1">
      <alignment vertical="top" wrapText="1"/>
    </xf>
    <xf numFmtId="177" fontId="1" fillId="20" borderId="230" xfId="2" applyNumberFormat="1" applyFont="1" applyFill="1" applyBorder="1" applyAlignment="1">
      <alignment horizontal="center" vertical="center" wrapText="1"/>
    </xf>
    <xf numFmtId="0" fontId="23" fillId="20" borderId="231" xfId="2" applyFont="1" applyFill="1" applyBorder="1" applyAlignment="1">
      <alignment horizontal="left" vertical="center"/>
    </xf>
    <xf numFmtId="0" fontId="23" fillId="20" borderId="8" xfId="2" applyFont="1" applyFill="1" applyBorder="1" applyAlignment="1">
      <alignment horizontal="left" vertical="center"/>
    </xf>
    <xf numFmtId="177" fontId="163" fillId="20" borderId="8" xfId="2" applyNumberFormat="1" applyFont="1" applyFill="1" applyBorder="1" applyAlignment="1">
      <alignment horizontal="center" vertical="center" shrinkToFit="1"/>
    </xf>
    <xf numFmtId="177" fontId="164" fillId="20" borderId="8" xfId="2" applyNumberFormat="1" applyFont="1" applyFill="1" applyBorder="1" applyAlignment="1">
      <alignment horizontal="center" vertical="center" wrapText="1"/>
    </xf>
    <xf numFmtId="0" fontId="23" fillId="0" borderId="8" xfId="2" applyFont="1" applyBorder="1" applyAlignment="1">
      <alignment horizontal="left" vertical="center"/>
    </xf>
    <xf numFmtId="0" fontId="23" fillId="5" borderId="8" xfId="2" applyFont="1" applyFill="1" applyBorder="1" applyAlignment="1">
      <alignment horizontal="left" vertical="center"/>
    </xf>
    <xf numFmtId="0" fontId="23" fillId="20" borderId="17" xfId="2" applyFont="1" applyFill="1" applyBorder="1" applyAlignment="1">
      <alignment horizontal="left" vertical="center"/>
    </xf>
    <xf numFmtId="177" fontId="12" fillId="20" borderId="53" xfId="2" applyNumberFormat="1" applyFont="1" applyFill="1" applyBorder="1" applyAlignment="1">
      <alignment horizontal="center" vertical="center" shrinkToFit="1"/>
    </xf>
    <xf numFmtId="177" fontId="23" fillId="22" borderId="53" xfId="2" applyNumberFormat="1" applyFont="1" applyFill="1" applyBorder="1" applyAlignment="1">
      <alignment horizontal="center" vertical="center" shrinkToFit="1"/>
    </xf>
    <xf numFmtId="0" fontId="215" fillId="20" borderId="233" xfId="2" applyFont="1" applyFill="1" applyBorder="1" applyAlignment="1">
      <alignment horizontal="center" vertical="center"/>
    </xf>
    <xf numFmtId="177" fontId="215" fillId="20" borderId="233" xfId="2" applyNumberFormat="1" applyFont="1" applyFill="1" applyBorder="1" applyAlignment="1">
      <alignment horizontal="center" vertical="center" shrinkToFit="1"/>
    </xf>
    <xf numFmtId="0" fontId="216" fillId="0" borderId="233" xfId="0" applyFont="1" applyBorder="1" applyAlignment="1">
      <alignment horizontal="center" vertical="center" wrapText="1"/>
    </xf>
    <xf numFmtId="177" fontId="13" fillId="20" borderId="233" xfId="2" applyNumberFormat="1" applyFont="1" applyFill="1" applyBorder="1" applyAlignment="1">
      <alignment horizontal="center" vertical="center" wrapText="1"/>
    </xf>
    <xf numFmtId="0" fontId="215" fillId="20" borderId="10" xfId="2" applyFont="1" applyFill="1" applyBorder="1" applyAlignment="1">
      <alignment horizontal="center" vertical="center"/>
    </xf>
    <xf numFmtId="177" fontId="215" fillId="20" borderId="10" xfId="2" applyNumberFormat="1" applyFont="1" applyFill="1" applyBorder="1" applyAlignment="1">
      <alignment horizontal="center" vertical="center" shrinkToFit="1"/>
    </xf>
    <xf numFmtId="177" fontId="10" fillId="20" borderId="10" xfId="2" applyNumberFormat="1" applyFont="1" applyFill="1" applyBorder="1" applyAlignment="1">
      <alignment horizontal="center" vertical="center" wrapText="1"/>
    </xf>
    <xf numFmtId="177" fontId="23" fillId="20" borderId="232" xfId="2" applyNumberFormat="1" applyFont="1" applyFill="1" applyBorder="1" applyAlignment="1">
      <alignment horizontal="center" vertical="center" shrinkToFit="1"/>
    </xf>
    <xf numFmtId="177" fontId="1" fillId="20" borderId="232" xfId="2" applyNumberFormat="1" applyFont="1" applyFill="1" applyBorder="1" applyAlignment="1">
      <alignment horizontal="center" vertical="center" wrapText="1"/>
    </xf>
    <xf numFmtId="0" fontId="23" fillId="20" borderId="232" xfId="2" applyFont="1" applyFill="1" applyBorder="1" applyAlignment="1">
      <alignment horizontal="center" vertical="center" wrapText="1"/>
    </xf>
    <xf numFmtId="0" fontId="6" fillId="0" borderId="232" xfId="2" applyBorder="1">
      <alignment vertical="center"/>
    </xf>
    <xf numFmtId="0" fontId="6" fillId="0" borderId="232" xfId="2" applyBorder="1" applyAlignment="1">
      <alignment horizontal="center" vertical="center"/>
    </xf>
    <xf numFmtId="0" fontId="24" fillId="24" borderId="7" xfId="2" applyFont="1" applyFill="1" applyBorder="1" applyAlignment="1">
      <alignment horizontal="center" vertical="top" wrapText="1"/>
    </xf>
    <xf numFmtId="177" fontId="1" fillId="24" borderId="38" xfId="2" applyNumberFormat="1" applyFont="1" applyFill="1" applyBorder="1" applyAlignment="1">
      <alignment horizontal="center" vertical="center" wrapText="1"/>
    </xf>
    <xf numFmtId="0" fontId="24" fillId="24" borderId="7" xfId="2" applyFont="1" applyFill="1" applyBorder="1" applyAlignment="1">
      <alignment horizontal="center" vertical="center" wrapText="1"/>
    </xf>
    <xf numFmtId="0" fontId="108" fillId="0" borderId="201" xfId="2" applyFont="1" applyBorder="1" applyAlignment="1">
      <alignment horizontal="left" vertical="top" wrapText="1"/>
    </xf>
    <xf numFmtId="0" fontId="76" fillId="20" borderId="0" xfId="0" applyFont="1" applyFill="1" applyAlignment="1">
      <alignment horizontal="center" vertical="center"/>
    </xf>
    <xf numFmtId="0" fontId="119" fillId="20" borderId="0" xfId="0" applyFont="1" applyFill="1" applyAlignment="1">
      <alignment vertical="center" wrapText="1"/>
    </xf>
    <xf numFmtId="185" fontId="140" fillId="0" borderId="0" xfId="0" applyNumberFormat="1" applyFont="1">
      <alignment vertical="center"/>
    </xf>
    <xf numFmtId="0" fontId="218" fillId="25" borderId="225" xfId="0" applyFont="1" applyFill="1" applyBorder="1" applyAlignment="1">
      <alignment vertical="center" wrapText="1"/>
    </xf>
    <xf numFmtId="177" fontId="217" fillId="25" borderId="226" xfId="0" applyNumberFormat="1" applyFont="1" applyFill="1" applyBorder="1" applyAlignment="1">
      <alignment vertical="center" wrapText="1"/>
    </xf>
    <xf numFmtId="184" fontId="217" fillId="25" borderId="226" xfId="0" applyNumberFormat="1" applyFont="1" applyFill="1" applyBorder="1" applyAlignment="1">
      <alignment vertical="center" wrapText="1"/>
    </xf>
    <xf numFmtId="3" fontId="217" fillId="25" borderId="226" xfId="0" applyNumberFormat="1" applyFont="1" applyFill="1" applyBorder="1" applyAlignment="1">
      <alignment vertical="center" wrapText="1"/>
    </xf>
    <xf numFmtId="184" fontId="217" fillId="25" borderId="227" xfId="0" applyNumberFormat="1" applyFont="1" applyFill="1" applyBorder="1" applyAlignment="1">
      <alignment vertical="center" wrapText="1"/>
    </xf>
    <xf numFmtId="0" fontId="8" fillId="0" borderId="193" xfId="1" applyBorder="1" applyAlignment="1" applyProtection="1">
      <alignment vertical="center"/>
    </xf>
    <xf numFmtId="0" fontId="220" fillId="22" borderId="0" xfId="0" applyFont="1" applyFill="1" applyAlignment="1">
      <alignment horizontal="center" vertical="center" wrapText="1"/>
    </xf>
    <xf numFmtId="0" fontId="103" fillId="44" borderId="130" xfId="0" applyFont="1" applyFill="1" applyBorder="1" applyAlignment="1">
      <alignment horizontal="center" vertical="center" wrapText="1"/>
    </xf>
    <xf numFmtId="185" fontId="181" fillId="0" borderId="0" xfId="0" applyNumberFormat="1" applyFont="1">
      <alignment vertical="center"/>
    </xf>
    <xf numFmtId="0" fontId="8" fillId="0" borderId="236" xfId="1" applyBorder="1" applyAlignment="1" applyProtection="1">
      <alignment horizontal="left" vertical="center"/>
    </xf>
    <xf numFmtId="0" fontId="174" fillId="3" borderId="9" xfId="2" applyFont="1" applyFill="1" applyBorder="1" applyAlignment="1">
      <alignment horizontal="center" vertical="center" wrapText="1"/>
    </xf>
    <xf numFmtId="0" fontId="167" fillId="34" borderId="235" xfId="1" applyFont="1" applyFill="1" applyBorder="1" applyAlignment="1" applyProtection="1">
      <alignment horizontal="center" vertical="center" wrapText="1"/>
    </xf>
    <xf numFmtId="185" fontId="181" fillId="0" borderId="0" xfId="0" applyNumberFormat="1" applyFont="1" applyAlignment="1">
      <alignment horizontal="left" vertical="center"/>
    </xf>
    <xf numFmtId="0" fontId="221" fillId="0" borderId="213" xfId="1" applyFont="1" applyFill="1" applyBorder="1" applyAlignment="1" applyProtection="1">
      <alignment vertical="top" wrapText="1"/>
    </xf>
    <xf numFmtId="0" fontId="158" fillId="32" borderId="190" xfId="2" applyFont="1" applyFill="1" applyBorder="1" applyAlignment="1">
      <alignment horizontal="left" vertical="center" shrinkToFit="1"/>
    </xf>
    <xf numFmtId="0" fontId="222" fillId="0" borderId="213" xfId="1" applyFont="1" applyFill="1" applyBorder="1" applyAlignment="1" applyProtection="1">
      <alignment vertical="top" wrapText="1"/>
    </xf>
    <xf numFmtId="0" fontId="0" fillId="46" borderId="0" xfId="0" applyFill="1">
      <alignment vertical="center"/>
    </xf>
    <xf numFmtId="0" fontId="142" fillId="20" borderId="146" xfId="17" applyFont="1" applyFill="1" applyBorder="1" applyAlignment="1">
      <alignment horizontal="center" vertical="center" wrapText="1"/>
    </xf>
    <xf numFmtId="14" fontId="114" fillId="20" borderId="147" xfId="17" applyNumberFormat="1" applyFont="1" applyFill="1" applyBorder="1" applyAlignment="1">
      <alignment horizontal="center" vertical="center" wrapText="1"/>
    </xf>
    <xf numFmtId="0" fontId="142" fillId="20" borderId="0" xfId="1" applyFont="1" applyFill="1" applyAlignment="1" applyProtection="1">
      <alignment horizontal="center" vertical="center" wrapText="1"/>
    </xf>
    <xf numFmtId="56" fontId="114" fillId="20" borderId="146" xfId="17" applyNumberFormat="1" applyFont="1" applyFill="1" applyBorder="1" applyAlignment="1">
      <alignment horizontal="center" vertical="center" wrapText="1"/>
    </xf>
    <xf numFmtId="0" fontId="114" fillId="22" borderId="146" xfId="17" applyFont="1" applyFill="1" applyBorder="1" applyAlignment="1">
      <alignment horizontal="center" vertical="center" wrapText="1"/>
    </xf>
    <xf numFmtId="14" fontId="114" fillId="22" borderId="147" xfId="17" applyNumberFormat="1" applyFont="1" applyFill="1" applyBorder="1" applyAlignment="1">
      <alignment horizontal="center" vertical="center"/>
    </xf>
    <xf numFmtId="0" fontId="142" fillId="22" borderId="146" xfId="17" applyFont="1" applyFill="1" applyBorder="1" applyAlignment="1">
      <alignment horizontal="center" vertical="center" wrapText="1"/>
    </xf>
    <xf numFmtId="14" fontId="142" fillId="22" borderId="147" xfId="17" applyNumberFormat="1" applyFont="1" applyFill="1" applyBorder="1" applyAlignment="1">
      <alignment horizontal="center" vertical="center" wrapText="1"/>
    </xf>
    <xf numFmtId="0" fontId="6" fillId="0" borderId="0" xfId="4"/>
    <xf numFmtId="0" fontId="223" fillId="0" borderId="0" xfId="2" applyFont="1">
      <alignment vertical="center"/>
    </xf>
    <xf numFmtId="0" fontId="225" fillId="0" borderId="0" xfId="2" applyFont="1">
      <alignment vertical="center"/>
    </xf>
    <xf numFmtId="0" fontId="112" fillId="22" borderId="9" xfId="2" applyFont="1" applyFill="1" applyBorder="1" applyAlignment="1">
      <alignment horizontal="center" vertical="center"/>
    </xf>
    <xf numFmtId="0" fontId="8" fillId="0" borderId="236" xfId="1" applyBorder="1" applyAlignment="1" applyProtection="1">
      <alignment vertical="center"/>
    </xf>
    <xf numFmtId="0" fontId="112" fillId="22" borderId="238" xfId="2" applyFont="1" applyFill="1" applyBorder="1" applyAlignment="1">
      <alignment horizontal="center" vertical="center"/>
    </xf>
    <xf numFmtId="0" fontId="229" fillId="0" borderId="129" xfId="1" applyFont="1" applyFill="1" applyBorder="1" applyAlignment="1" applyProtection="1">
      <alignment horizontal="left" vertical="top" wrapText="1"/>
    </xf>
    <xf numFmtId="0" fontId="112" fillId="3" borderId="0" xfId="2" applyFont="1" applyFill="1" applyAlignment="1">
      <alignment horizontal="center" vertical="center"/>
    </xf>
    <xf numFmtId="14" fontId="112" fillId="3" borderId="0" xfId="2" applyNumberFormat="1" applyFont="1" applyFill="1" applyAlignment="1">
      <alignment horizontal="center" vertical="center"/>
    </xf>
    <xf numFmtId="0" fontId="174" fillId="3" borderId="9" xfId="2" applyFont="1" applyFill="1" applyBorder="1" applyAlignment="1">
      <alignment horizontal="center" vertical="center" shrinkToFit="1"/>
    </xf>
    <xf numFmtId="0" fontId="227" fillId="0" borderId="0" xfId="2" applyFont="1">
      <alignment vertical="center"/>
    </xf>
    <xf numFmtId="0" fontId="6" fillId="0" borderId="68" xfId="0" applyFont="1" applyBorder="1" applyAlignment="1">
      <alignment horizontal="left" vertical="center"/>
    </xf>
    <xf numFmtId="0" fontId="6" fillId="0" borderId="0" xfId="0" applyFont="1" applyAlignment="1">
      <alignment horizontal="left" vertical="center"/>
    </xf>
    <xf numFmtId="0" fontId="6" fillId="0" borderId="70" xfId="0" applyFont="1" applyBorder="1" applyAlignment="1">
      <alignment horizontal="left" vertical="center"/>
    </xf>
    <xf numFmtId="0" fontId="154" fillId="5" borderId="0" xfId="0" applyFont="1" applyFill="1" applyAlignment="1">
      <alignment horizontal="left" vertical="center" wrapText="1"/>
    </xf>
    <xf numFmtId="0" fontId="154" fillId="5" borderId="70" xfId="0" applyFont="1" applyFill="1" applyBorder="1" applyAlignment="1">
      <alignment horizontal="left" vertical="center" wrapText="1"/>
    </xf>
    <xf numFmtId="0" fontId="154" fillId="5" borderId="0" xfId="0" applyFont="1" applyFill="1" applyAlignment="1">
      <alignment horizontal="left" vertical="center"/>
    </xf>
    <xf numFmtId="0" fontId="154" fillId="5" borderId="0" xfId="0" applyFont="1" applyFill="1" applyAlignment="1">
      <alignment horizontal="left" vertical="top" wrapText="1"/>
    </xf>
    <xf numFmtId="0" fontId="8" fillId="0" borderId="0" xfId="1" applyAlignment="1" applyProtection="1">
      <alignment horizontal="center" vertical="center" wrapText="1"/>
    </xf>
    <xf numFmtId="0" fontId="88" fillId="0" borderId="0" xfId="0" applyFont="1" applyAlignment="1">
      <alignment horizontal="left" vertical="center" wrapText="1"/>
    </xf>
    <xf numFmtId="0" fontId="84" fillId="0" borderId="0" xfId="0" applyFont="1" applyAlignment="1">
      <alignment horizontal="left" vertical="center" wrapText="1"/>
    </xf>
    <xf numFmtId="0" fontId="87" fillId="0" borderId="0" xfId="0" applyFont="1" applyAlignment="1">
      <alignment horizontal="left" vertical="center" wrapText="1"/>
    </xf>
    <xf numFmtId="0" fontId="85" fillId="0" borderId="0" xfId="0" applyFont="1" applyAlignment="1">
      <alignment horizontal="left" vertical="center" wrapText="1"/>
    </xf>
    <xf numFmtId="0" fontId="88" fillId="0" borderId="0" xfId="0" applyFont="1" applyAlignment="1">
      <alignment horizontal="left" vertical="top" wrapText="1"/>
    </xf>
    <xf numFmtId="0" fontId="84" fillId="0" borderId="0" xfId="0" applyFont="1" applyAlignment="1">
      <alignment horizontal="left" vertical="top" wrapText="1"/>
    </xf>
    <xf numFmtId="0" fontId="157" fillId="39" borderId="0" xfId="0" applyFont="1" applyFill="1" applyAlignment="1">
      <alignment horizontal="left" vertical="top" wrapText="1"/>
    </xf>
    <xf numFmtId="0" fontId="207" fillId="39" borderId="0" xfId="0" applyFont="1" applyFill="1" applyAlignment="1">
      <alignment horizontal="center" vertical="center" wrapText="1"/>
    </xf>
    <xf numFmtId="0" fontId="213" fillId="39" borderId="0" xfId="0" applyFont="1" applyFill="1" applyAlignment="1">
      <alignment horizontal="center" vertical="center" wrapText="1"/>
    </xf>
    <xf numFmtId="0" fontId="0" fillId="39" borderId="0" xfId="0" applyFill="1" applyAlignment="1">
      <alignment horizontal="center" vertical="center"/>
    </xf>
    <xf numFmtId="0" fontId="10" fillId="6" borderId="143" xfId="17" applyFont="1" applyFill="1" applyBorder="1" applyAlignment="1">
      <alignment horizontal="left" vertical="center" wrapText="1"/>
    </xf>
    <xf numFmtId="0" fontId="10" fillId="6" borderId="140" xfId="17" applyFont="1" applyFill="1" applyBorder="1" applyAlignment="1">
      <alignment horizontal="left" vertical="center" wrapText="1"/>
    </xf>
    <xf numFmtId="0" fontId="10" fillId="6" borderId="144" xfId="17" applyFont="1" applyFill="1" applyBorder="1" applyAlignment="1">
      <alignment horizontal="left" vertical="center" wrapText="1"/>
    </xf>
    <xf numFmtId="0" fontId="37" fillId="20" borderId="178" xfId="17" applyFont="1" applyFill="1" applyBorder="1" applyAlignment="1">
      <alignment horizontal="left" vertical="top" wrapText="1"/>
    </xf>
    <xf numFmtId="0" fontId="37" fillId="20" borderId="179" xfId="17" applyFont="1" applyFill="1" applyBorder="1" applyAlignment="1">
      <alignment horizontal="left" vertical="top" wrapText="1"/>
    </xf>
    <xf numFmtId="0" fontId="37" fillId="20" borderId="180" xfId="17" applyFont="1" applyFill="1" applyBorder="1" applyAlignment="1">
      <alignment horizontal="left" vertical="top" wrapText="1"/>
    </xf>
    <xf numFmtId="0" fontId="13" fillId="20" borderId="178" xfId="2" applyFont="1" applyFill="1" applyBorder="1" applyAlignment="1">
      <alignment horizontal="left" vertical="top" wrapText="1"/>
    </xf>
    <xf numFmtId="0" fontId="13" fillId="20" borderId="179" xfId="2" applyFont="1" applyFill="1" applyBorder="1" applyAlignment="1">
      <alignment horizontal="left" vertical="top" wrapText="1"/>
    </xf>
    <xf numFmtId="0" fontId="13" fillId="20" borderId="180" xfId="2" applyFont="1" applyFill="1" applyBorder="1" applyAlignment="1">
      <alignment horizontal="left" vertical="top" wrapText="1"/>
    </xf>
    <xf numFmtId="0" fontId="120" fillId="22" borderId="178" xfId="2" applyFont="1" applyFill="1" applyBorder="1" applyAlignment="1">
      <alignment horizontal="left" vertical="top" wrapText="1"/>
    </xf>
    <xf numFmtId="0" fontId="120" fillId="22" borderId="179" xfId="2" applyFont="1" applyFill="1" applyBorder="1" applyAlignment="1">
      <alignment horizontal="left" vertical="top" wrapText="1"/>
    </xf>
    <xf numFmtId="0" fontId="120" fillId="22" borderId="180" xfId="2" applyFont="1" applyFill="1" applyBorder="1" applyAlignment="1">
      <alignment horizontal="left" vertical="top" wrapText="1"/>
    </xf>
    <xf numFmtId="0" fontId="60" fillId="13" borderId="58" xfId="17" applyFont="1" applyFill="1" applyBorder="1" applyAlignment="1">
      <alignment horizontal="right" vertical="center" wrapText="1"/>
    </xf>
    <xf numFmtId="0" fontId="61" fillId="13" borderId="58" xfId="0" applyFont="1" applyFill="1" applyBorder="1" applyAlignment="1">
      <alignment horizontal="right" vertical="center"/>
    </xf>
    <xf numFmtId="0" fontId="0" fillId="13" borderId="58" xfId="0" applyFill="1" applyBorder="1" applyAlignment="1">
      <alignment horizontal="right" vertical="center"/>
    </xf>
    <xf numFmtId="180" fontId="60" fillId="13" borderId="58" xfId="17" applyNumberFormat="1" applyFont="1" applyFill="1" applyBorder="1" applyAlignment="1">
      <alignment horizontal="center" vertical="center" wrapText="1"/>
    </xf>
    <xf numFmtId="180" fontId="0" fillId="13" borderId="58" xfId="0" applyNumberFormat="1" applyFill="1" applyBorder="1" applyAlignment="1">
      <alignment horizontal="center" vertical="center" wrapText="1"/>
    </xf>
    <xf numFmtId="0" fontId="62" fillId="14" borderId="59" xfId="17" applyFont="1" applyFill="1" applyBorder="1" applyAlignment="1">
      <alignment horizontal="center" vertical="center" wrapText="1"/>
    </xf>
    <xf numFmtId="0" fontId="63" fillId="14" borderId="59" xfId="0" applyFont="1" applyFill="1" applyBorder="1" applyAlignment="1">
      <alignment horizontal="center" vertical="center"/>
    </xf>
    <xf numFmtId="0" fontId="62" fillId="10" borderId="59" xfId="0" applyFont="1" applyFill="1" applyBorder="1" applyAlignment="1">
      <alignment horizontal="center" vertical="center"/>
    </xf>
    <xf numFmtId="0" fontId="65" fillId="10" borderId="59" xfId="0" applyFont="1" applyFill="1" applyBorder="1" applyAlignment="1">
      <alignment horizontal="center" vertical="center"/>
    </xf>
    <xf numFmtId="0" fontId="67" fillId="19" borderId="117" xfId="16" applyFont="1" applyFill="1" applyBorder="1" applyAlignment="1">
      <alignment horizontal="center" vertical="center"/>
    </xf>
    <xf numFmtId="0" fontId="67" fillId="19" borderId="122" xfId="16" applyFont="1" applyFill="1" applyBorder="1" applyAlignment="1">
      <alignment horizontal="center" vertical="center"/>
    </xf>
    <xf numFmtId="0" fontId="67" fillId="19" borderId="124" xfId="16" applyFont="1" applyFill="1" applyBorder="1" applyAlignment="1">
      <alignment horizontal="center" vertical="center"/>
    </xf>
    <xf numFmtId="0" fontId="68" fillId="2" borderId="118" xfId="16" applyFont="1" applyFill="1" applyBorder="1" applyAlignment="1">
      <alignment vertical="center" wrapText="1"/>
    </xf>
    <xf numFmtId="0" fontId="68" fillId="2" borderId="119" xfId="16" applyFont="1" applyFill="1" applyBorder="1" applyAlignment="1">
      <alignment vertical="center" wrapText="1"/>
    </xf>
    <xf numFmtId="0" fontId="68" fillId="2" borderId="120" xfId="16" applyFont="1" applyFill="1" applyBorder="1" applyAlignment="1">
      <alignment vertical="center" wrapText="1"/>
    </xf>
    <xf numFmtId="0" fontId="68" fillId="2" borderId="99" xfId="16" applyFont="1" applyFill="1" applyBorder="1" applyAlignment="1">
      <alignment vertical="center" wrapText="1"/>
    </xf>
    <xf numFmtId="0" fontId="68" fillId="2" borderId="0" xfId="16" applyFont="1" applyFill="1" applyAlignment="1">
      <alignment vertical="center" wrapText="1"/>
    </xf>
    <xf numFmtId="0" fontId="68" fillId="2" borderId="100" xfId="16" applyFont="1" applyFill="1" applyBorder="1" applyAlignment="1">
      <alignment vertical="center" wrapText="1"/>
    </xf>
    <xf numFmtId="0" fontId="68" fillId="2" borderId="125" xfId="16" applyFont="1" applyFill="1" applyBorder="1" applyAlignment="1">
      <alignment vertical="center" wrapText="1"/>
    </xf>
    <xf numFmtId="0" fontId="68" fillId="2" borderId="126" xfId="16" applyFont="1" applyFill="1" applyBorder="1" applyAlignment="1">
      <alignment vertical="center" wrapText="1"/>
    </xf>
    <xf numFmtId="0" fontId="68" fillId="2" borderId="127" xfId="16" applyFont="1" applyFill="1" applyBorder="1" applyAlignment="1">
      <alignment vertical="center" wrapText="1"/>
    </xf>
    <xf numFmtId="0" fontId="68" fillId="2" borderId="118" xfId="16" applyFont="1" applyFill="1" applyBorder="1" applyAlignment="1">
      <alignment horizontal="left" vertical="center" wrapText="1"/>
    </xf>
    <xf numFmtId="0" fontId="68" fillId="2" borderId="119" xfId="16" applyFont="1" applyFill="1" applyBorder="1" applyAlignment="1">
      <alignment horizontal="left" vertical="center" wrapText="1"/>
    </xf>
    <xf numFmtId="0" fontId="68" fillId="2" borderId="121" xfId="16" applyFont="1" applyFill="1" applyBorder="1" applyAlignment="1">
      <alignment horizontal="left" vertical="center" wrapText="1"/>
    </xf>
    <xf numFmtId="0" fontId="68" fillId="2" borderId="99"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23" xfId="16" applyFont="1" applyFill="1" applyBorder="1" applyAlignment="1">
      <alignment horizontal="left" vertical="center" wrapText="1"/>
    </xf>
    <xf numFmtId="0" fontId="68" fillId="2" borderId="125" xfId="16" applyFont="1" applyFill="1" applyBorder="1" applyAlignment="1">
      <alignment horizontal="left" vertical="center" wrapText="1"/>
    </xf>
    <xf numFmtId="0" fontId="68" fillId="2" borderId="126" xfId="16" applyFont="1" applyFill="1" applyBorder="1" applyAlignment="1">
      <alignment horizontal="left" vertical="center" wrapText="1"/>
    </xf>
    <xf numFmtId="0" fontId="68" fillId="2" borderId="128" xfId="16" applyFont="1" applyFill="1" applyBorder="1" applyAlignment="1">
      <alignment horizontal="left" vertical="center" wrapText="1"/>
    </xf>
    <xf numFmtId="0" fontId="7" fillId="5" borderId="36" xfId="17" applyFont="1" applyFill="1" applyBorder="1" applyAlignment="1">
      <alignment horizontal="center" vertical="center" wrapText="1"/>
    </xf>
    <xf numFmtId="0" fontId="60" fillId="29" borderId="72" xfId="17" applyFont="1" applyFill="1" applyBorder="1" applyAlignment="1">
      <alignment horizontal="center" vertical="center" wrapText="1"/>
    </xf>
    <xf numFmtId="0" fontId="58" fillId="17" borderId="72" xfId="17" applyFont="1" applyFill="1" applyBorder="1" applyAlignment="1">
      <alignment horizontal="center" vertical="center" wrapText="1"/>
    </xf>
    <xf numFmtId="0" fontId="0" fillId="17" borderId="72" xfId="0" applyFill="1" applyBorder="1" applyAlignment="1">
      <alignment horizontal="center" vertical="center" wrapText="1"/>
    </xf>
    <xf numFmtId="180" fontId="60" fillId="3" borderId="73" xfId="17" applyNumberFormat="1" applyFont="1" applyFill="1" applyBorder="1" applyAlignment="1">
      <alignment horizontal="center" vertical="center" wrapText="1"/>
    </xf>
    <xf numFmtId="180" fontId="60" fillId="3" borderId="74" xfId="17" applyNumberFormat="1" applyFont="1" applyFill="1" applyBorder="1" applyAlignment="1">
      <alignment horizontal="center" vertical="center" wrapText="1"/>
    </xf>
    <xf numFmtId="0" fontId="68" fillId="3" borderId="73" xfId="17" applyFont="1" applyFill="1" applyBorder="1" applyAlignment="1">
      <alignment horizontal="center" vertical="center" wrapText="1"/>
    </xf>
    <xf numFmtId="0" fontId="68" fillId="3" borderId="237" xfId="17" applyFont="1" applyFill="1" applyBorder="1" applyAlignment="1">
      <alignment horizontal="center" vertical="center" wrapText="1"/>
    </xf>
    <xf numFmtId="0" fontId="68" fillId="3" borderId="74" xfId="17" applyFont="1" applyFill="1" applyBorder="1" applyAlignment="1">
      <alignment horizontal="center" vertical="center" wrapText="1"/>
    </xf>
    <xf numFmtId="0" fontId="37" fillId="22" borderId="178" xfId="17" applyFont="1" applyFill="1" applyBorder="1" applyAlignment="1">
      <alignment horizontal="left" vertical="top" wrapText="1"/>
    </xf>
    <xf numFmtId="0" fontId="37" fillId="22" borderId="179" xfId="17" applyFont="1" applyFill="1" applyBorder="1" applyAlignment="1">
      <alignment horizontal="left" vertical="top" wrapText="1"/>
    </xf>
    <xf numFmtId="0" fontId="37" fillId="22" borderId="180" xfId="17" applyFont="1" applyFill="1" applyBorder="1" applyAlignment="1">
      <alignment horizontal="left" vertical="top" wrapText="1"/>
    </xf>
    <xf numFmtId="0" fontId="114" fillId="20" borderId="178" xfId="17" applyFont="1" applyFill="1" applyBorder="1" applyAlignment="1">
      <alignment horizontal="left" vertical="top" wrapText="1"/>
    </xf>
    <xf numFmtId="0" fontId="114" fillId="20" borderId="179" xfId="17" applyFont="1" applyFill="1" applyBorder="1" applyAlignment="1">
      <alignment horizontal="left" vertical="top" wrapText="1"/>
    </xf>
    <xf numFmtId="0" fontId="114" fillId="20" borderId="180" xfId="17" applyFont="1" applyFill="1" applyBorder="1" applyAlignment="1">
      <alignment horizontal="left" vertical="top" wrapText="1"/>
    </xf>
    <xf numFmtId="0" fontId="50" fillId="0" borderId="48" xfId="17" applyFont="1" applyBorder="1" applyAlignment="1">
      <alignment horizontal="center" vertical="center"/>
    </xf>
    <xf numFmtId="0" fontId="50" fillId="0" borderId="49" xfId="17" applyFont="1" applyBorder="1" applyAlignment="1">
      <alignment horizontal="center" vertical="center"/>
    </xf>
    <xf numFmtId="0" fontId="50" fillId="0" borderId="50" xfId="17" applyFont="1" applyBorder="1" applyAlignment="1">
      <alignment horizontal="center" vertical="center"/>
    </xf>
    <xf numFmtId="0" fontId="1" fillId="0" borderId="75" xfId="17" applyBorder="1" applyAlignment="1">
      <alignment horizontal="center" vertical="center"/>
    </xf>
    <xf numFmtId="0" fontId="1" fillId="0" borderId="76" xfId="17" applyBorder="1" applyAlignment="1">
      <alignment horizontal="center" vertical="center"/>
    </xf>
    <xf numFmtId="0" fontId="1" fillId="0" borderId="77" xfId="17" applyBorder="1" applyAlignment="1">
      <alignment horizontal="center" vertical="center"/>
    </xf>
    <xf numFmtId="0" fontId="38" fillId="0" borderId="78" xfId="17" applyFont="1" applyBorder="1" applyAlignment="1">
      <alignment horizontal="center" vertical="center" wrapText="1"/>
    </xf>
    <xf numFmtId="0" fontId="38" fillId="0" borderId="44" xfId="17" applyFont="1" applyBorder="1" applyAlignment="1">
      <alignment horizontal="center" vertical="center" wrapText="1"/>
    </xf>
    <xf numFmtId="0" fontId="34" fillId="18" borderId="0" xfId="17" applyFont="1" applyFill="1" applyAlignment="1">
      <alignment horizontal="center" vertical="center"/>
    </xf>
    <xf numFmtId="179" fontId="11" fillId="0" borderId="79" xfId="17" applyNumberFormat="1" applyFont="1" applyBorder="1" applyAlignment="1">
      <alignment horizontal="center" vertical="center" shrinkToFit="1"/>
    </xf>
    <xf numFmtId="179" fontId="11" fillId="0" borderId="80" xfId="17" applyNumberFormat="1" applyFont="1" applyBorder="1" applyAlignment="1">
      <alignment horizontal="center" vertical="center" shrinkToFit="1"/>
    </xf>
    <xf numFmtId="0" fontId="48" fillId="0" borderId="81" xfId="17" applyFont="1" applyBorder="1" applyAlignment="1">
      <alignment horizontal="center" vertical="center"/>
    </xf>
    <xf numFmtId="0" fontId="48" fillId="0" borderId="82" xfId="17" applyFont="1" applyBorder="1" applyAlignment="1">
      <alignment horizontal="center" vertical="center"/>
    </xf>
    <xf numFmtId="0" fontId="37" fillId="11" borderId="83" xfId="18" applyFont="1" applyFill="1" applyBorder="1" applyAlignment="1">
      <alignment horizontal="center" vertical="center"/>
    </xf>
    <xf numFmtId="0" fontId="37" fillId="11" borderId="84" xfId="18" applyFont="1" applyFill="1" applyBorder="1" applyAlignment="1">
      <alignment horizontal="center" vertical="center"/>
    </xf>
    <xf numFmtId="0" fontId="12" fillId="0" borderId="131" xfId="17" applyFont="1" applyBorder="1" applyAlignment="1">
      <alignment horizontal="center" vertical="center" wrapText="1"/>
    </xf>
    <xf numFmtId="0" fontId="12" fillId="0" borderId="132" xfId="17" applyFont="1" applyBorder="1" applyAlignment="1">
      <alignment horizontal="center" vertical="center" wrapText="1"/>
    </xf>
    <xf numFmtId="0" fontId="12" fillId="0" borderId="133" xfId="17" applyFont="1" applyBorder="1" applyAlignment="1">
      <alignment horizontal="center" vertical="center" wrapText="1"/>
    </xf>
    <xf numFmtId="0" fontId="55" fillId="0" borderId="135" xfId="17" applyFont="1" applyBorder="1" applyAlignment="1">
      <alignment horizontal="center" vertical="center"/>
    </xf>
    <xf numFmtId="0" fontId="55" fillId="0" borderId="136" xfId="17" applyFont="1" applyBorder="1" applyAlignment="1">
      <alignment horizontal="center" vertical="center"/>
    </xf>
    <xf numFmtId="0" fontId="55" fillId="0" borderId="137" xfId="17" applyFont="1" applyBorder="1" applyAlignment="1">
      <alignment horizontal="center" vertical="center"/>
    </xf>
    <xf numFmtId="0" fontId="160" fillId="20" borderId="178" xfId="17" applyFont="1" applyFill="1" applyBorder="1" applyAlignment="1">
      <alignment horizontal="left" vertical="top" wrapText="1"/>
    </xf>
    <xf numFmtId="0" fontId="160" fillId="20" borderId="179" xfId="17" applyFont="1" applyFill="1" applyBorder="1" applyAlignment="1">
      <alignment horizontal="left" vertical="top" wrapText="1"/>
    </xf>
    <xf numFmtId="0" fontId="160" fillId="20" borderId="180" xfId="17" applyFont="1" applyFill="1" applyBorder="1" applyAlignment="1">
      <alignment horizontal="left" vertical="top" wrapText="1"/>
    </xf>
    <xf numFmtId="0" fontId="21" fillId="0" borderId="0" xfId="2" applyFont="1" applyAlignment="1">
      <alignment horizontal="center" vertical="center"/>
    </xf>
    <xf numFmtId="0" fontId="172" fillId="25" borderId="0" xfId="0" applyFont="1" applyFill="1" applyAlignment="1">
      <alignment horizontal="left" vertical="top" wrapText="1"/>
    </xf>
    <xf numFmtId="0" fontId="172" fillId="25" borderId="0" xfId="0" applyFont="1" applyFill="1" applyAlignment="1">
      <alignment horizontal="center" vertical="top"/>
    </xf>
    <xf numFmtId="0" fontId="205" fillId="25" borderId="0" xfId="0" applyFont="1" applyFill="1" applyAlignment="1">
      <alignment horizontal="center" vertical="center" wrapText="1"/>
    </xf>
    <xf numFmtId="0" fontId="73" fillId="25" borderId="218" xfId="0" applyFont="1" applyFill="1" applyBorder="1" applyAlignment="1">
      <alignment horizontal="center" vertical="center" wrapText="1"/>
    </xf>
    <xf numFmtId="0" fontId="168" fillId="25" borderId="0" xfId="0" applyFont="1" applyFill="1" applyAlignment="1">
      <alignment horizontal="left" vertical="top" wrapText="1"/>
    </xf>
    <xf numFmtId="0" fontId="172" fillId="25" borderId="217" xfId="0" applyFont="1" applyFill="1" applyBorder="1" applyAlignment="1">
      <alignment horizontal="left" vertical="top" wrapText="1"/>
    </xf>
    <xf numFmtId="0" fontId="137" fillId="26" borderId="0" xfId="0" applyFont="1" applyFill="1" applyAlignment="1">
      <alignment horizontal="left" vertical="center" wrapText="1"/>
    </xf>
    <xf numFmtId="0" fontId="134" fillId="24" borderId="0" xfId="0" applyFont="1" applyFill="1" applyAlignment="1">
      <alignment horizontal="left" vertical="center"/>
    </xf>
    <xf numFmtId="0" fontId="135" fillId="24" borderId="0" xfId="1" applyFont="1" applyFill="1" applyBorder="1" applyAlignment="1" applyProtection="1">
      <alignment horizontal="left" vertical="top" wrapText="1"/>
    </xf>
    <xf numFmtId="0" fontId="168" fillId="25" borderId="0" xfId="0" applyFont="1" applyFill="1" applyAlignment="1">
      <alignment horizontal="right" vertical="top" wrapText="1"/>
    </xf>
    <xf numFmtId="0" fontId="115" fillId="30" borderId="0" xfId="0" applyFont="1" applyFill="1" applyAlignment="1">
      <alignment horizontal="center" vertical="top" wrapText="1"/>
    </xf>
    <xf numFmtId="0" fontId="105" fillId="30" borderId="0" xfId="0" applyFont="1" applyFill="1" applyAlignment="1">
      <alignment horizontal="center" vertical="top" wrapText="1"/>
    </xf>
    <xf numFmtId="0" fontId="131" fillId="34" borderId="0" xfId="0" applyFont="1" applyFill="1" applyAlignment="1">
      <alignment horizontal="left" vertical="top" wrapText="1"/>
    </xf>
    <xf numFmtId="0" fontId="130" fillId="34" borderId="0" xfId="0" applyFont="1" applyFill="1" applyAlignment="1">
      <alignment horizontal="left" vertical="top" wrapText="1"/>
    </xf>
    <xf numFmtId="0" fontId="18" fillId="34" borderId="0" xfId="0" applyFont="1" applyFill="1" applyAlignment="1">
      <alignment horizontal="center" vertical="center"/>
    </xf>
    <xf numFmtId="0" fontId="115" fillId="34" borderId="0" xfId="0" applyFont="1" applyFill="1" applyAlignment="1">
      <alignment horizontal="center" vertical="center"/>
    </xf>
    <xf numFmtId="0" fontId="79" fillId="23" borderId="111" xfId="0" applyFont="1" applyFill="1" applyBorder="1" applyAlignment="1">
      <alignment horizontal="left" vertical="center"/>
    </xf>
    <xf numFmtId="0" fontId="79" fillId="23" borderId="112" xfId="0" applyFont="1" applyFill="1" applyBorder="1" applyAlignment="1">
      <alignment horizontal="left" vertical="center"/>
    </xf>
    <xf numFmtId="0" fontId="79" fillId="23" borderId="113" xfId="0" applyFont="1" applyFill="1" applyBorder="1" applyAlignment="1">
      <alignment horizontal="left" vertical="center"/>
    </xf>
    <xf numFmtId="0" fontId="79" fillId="23" borderId="116" xfId="0" applyFont="1" applyFill="1" applyBorder="1" applyAlignment="1">
      <alignment horizontal="left" vertical="center"/>
    </xf>
    <xf numFmtId="0" fontId="79" fillId="23" borderId="114" xfId="0" applyFont="1" applyFill="1" applyBorder="1" applyAlignment="1">
      <alignment horizontal="left" vertical="center"/>
    </xf>
    <xf numFmtId="0" fontId="79" fillId="23" borderId="115" xfId="0" applyFont="1" applyFill="1" applyBorder="1" applyAlignment="1">
      <alignment horizontal="left" vertical="center"/>
    </xf>
    <xf numFmtId="0" fontId="79" fillId="23" borderId="108" xfId="0" applyFont="1" applyFill="1" applyBorder="1" applyAlignment="1">
      <alignment horizontal="left" vertical="center"/>
    </xf>
    <xf numFmtId="0" fontId="79" fillId="23" borderId="109" xfId="0" applyFont="1" applyFill="1" applyBorder="1" applyAlignment="1">
      <alignment horizontal="left" vertical="center"/>
    </xf>
    <xf numFmtId="0" fontId="79" fillId="23" borderId="110" xfId="0" applyFont="1" applyFill="1" applyBorder="1" applyAlignment="1">
      <alignment horizontal="left" vertical="center"/>
    </xf>
    <xf numFmtId="0" fontId="81" fillId="0" borderId="105" xfId="0" applyFont="1" applyBorder="1" applyAlignment="1">
      <alignment horizontal="justify" vertical="center" wrapText="1"/>
    </xf>
    <xf numFmtId="0" fontId="81" fillId="0" borderId="106" xfId="0" applyFont="1" applyBorder="1" applyAlignment="1">
      <alignment horizontal="justify" vertical="center" wrapText="1"/>
    </xf>
    <xf numFmtId="0" fontId="79" fillId="0" borderId="105" xfId="0" applyFont="1" applyBorder="1" applyAlignment="1">
      <alignment horizontal="justify" vertical="center" wrapText="1"/>
    </xf>
    <xf numFmtId="0" fontId="79" fillId="0" borderId="106" xfId="0" applyFont="1" applyBorder="1" applyAlignment="1">
      <alignment horizontal="justify" vertical="center" wrapText="1"/>
    </xf>
    <xf numFmtId="0" fontId="79" fillId="0" borderId="107" xfId="0" applyFont="1" applyBorder="1" applyAlignment="1">
      <alignment horizontal="left" vertical="center"/>
    </xf>
    <xf numFmtId="0" fontId="105" fillId="31" borderId="0" xfId="0" applyFont="1" applyFill="1" applyAlignment="1">
      <alignment horizontal="left" vertical="center" wrapText="1"/>
    </xf>
    <xf numFmtId="0" fontId="107" fillId="24" borderId="108" xfId="0" applyFont="1" applyFill="1" applyBorder="1" applyAlignment="1">
      <alignment horizontal="left" vertical="center"/>
    </xf>
    <xf numFmtId="0" fontId="107" fillId="24" borderId="109" xfId="0" applyFont="1" applyFill="1" applyBorder="1" applyAlignment="1">
      <alignment horizontal="left" vertical="center"/>
    </xf>
    <xf numFmtId="0" fontId="107" fillId="24" borderId="110" xfId="0" applyFont="1" applyFill="1" applyBorder="1" applyAlignment="1">
      <alignment horizontal="left" vertical="center"/>
    </xf>
    <xf numFmtId="0" fontId="104" fillId="20" borderId="0" xfId="0" applyFont="1" applyFill="1" applyAlignment="1">
      <alignment horizontal="left" vertical="center"/>
    </xf>
    <xf numFmtId="0" fontId="79" fillId="20" borderId="107" xfId="0" applyFont="1" applyFill="1" applyBorder="1" applyAlignment="1">
      <alignment horizontal="left" vertical="center"/>
    </xf>
    <xf numFmtId="0" fontId="143" fillId="20" borderId="0" xfId="0" applyFont="1" applyFill="1" applyAlignment="1">
      <alignment horizontal="left" vertical="top" wrapText="1"/>
    </xf>
    <xf numFmtId="14" fontId="108" fillId="22" borderId="153" xfId="2" applyNumberFormat="1" applyFont="1" applyFill="1" applyBorder="1" applyAlignment="1">
      <alignment horizontal="center" vertical="center" wrapText="1" shrinkToFit="1"/>
    </xf>
    <xf numFmtId="14" fontId="108" fillId="22" borderId="151" xfId="2" applyNumberFormat="1" applyFont="1" applyFill="1" applyBorder="1" applyAlignment="1">
      <alignment horizontal="center" vertical="center" wrapText="1" shrinkToFit="1"/>
    </xf>
    <xf numFmtId="14" fontId="108" fillId="22" borderId="152" xfId="2" applyNumberFormat="1" applyFont="1" applyFill="1" applyBorder="1" applyAlignment="1">
      <alignment horizontal="center" vertical="center" wrapText="1" shrinkToFit="1"/>
    </xf>
    <xf numFmtId="56" fontId="108" fillId="22" borderId="40" xfId="2" applyNumberFormat="1" applyFont="1" applyFill="1" applyBorder="1" applyAlignment="1">
      <alignment horizontal="center" vertical="center" wrapText="1"/>
    </xf>
    <xf numFmtId="56" fontId="108" fillId="22" borderId="1" xfId="2" applyNumberFormat="1" applyFont="1" applyFill="1" applyBorder="1" applyAlignment="1">
      <alignment horizontal="center" vertical="center" wrapText="1"/>
    </xf>
    <xf numFmtId="56" fontId="108" fillId="22" borderId="150" xfId="2" applyNumberFormat="1" applyFont="1" applyFill="1" applyBorder="1" applyAlignment="1">
      <alignment horizontal="center" vertical="center" wrapText="1"/>
    </xf>
    <xf numFmtId="14" fontId="108" fillId="22" borderId="169" xfId="1" applyNumberFormat="1" applyFont="1" applyFill="1" applyBorder="1" applyAlignment="1" applyProtection="1">
      <alignment horizontal="center" vertical="center" wrapText="1"/>
    </xf>
    <xf numFmtId="0" fontId="108" fillId="22" borderId="169" xfId="2" applyFont="1" applyFill="1" applyBorder="1" applyAlignment="1">
      <alignment horizontal="center" vertical="center"/>
    </xf>
    <xf numFmtId="0" fontId="108" fillId="22" borderId="173" xfId="2" applyFont="1" applyFill="1" applyBorder="1" applyAlignment="1">
      <alignment horizontal="center" vertical="center"/>
    </xf>
    <xf numFmtId="14" fontId="108" fillId="22" borderId="205" xfId="2" applyNumberFormat="1" applyFont="1" applyFill="1" applyBorder="1" applyAlignment="1">
      <alignment horizontal="center" vertical="center" shrinkToFit="1"/>
    </xf>
    <xf numFmtId="14" fontId="108" fillId="22" borderId="1" xfId="2" applyNumberFormat="1" applyFont="1" applyFill="1" applyBorder="1" applyAlignment="1">
      <alignment horizontal="center" vertical="center" shrinkToFit="1"/>
    </xf>
    <xf numFmtId="14" fontId="108" fillId="22" borderId="150" xfId="2" applyNumberFormat="1" applyFont="1" applyFill="1" applyBorder="1" applyAlignment="1">
      <alignment horizontal="center" vertical="center" shrinkToFit="1"/>
    </xf>
    <xf numFmtId="14" fontId="108" fillId="22" borderId="154" xfId="1" applyNumberFormat="1" applyFont="1" applyFill="1" applyBorder="1" applyAlignment="1" applyProtection="1">
      <alignment horizontal="center" vertical="center" wrapText="1" shrinkToFit="1"/>
    </xf>
    <xf numFmtId="14" fontId="108" fillId="22" borderId="156" xfId="1" applyNumberFormat="1" applyFont="1" applyFill="1" applyBorder="1" applyAlignment="1" applyProtection="1">
      <alignment horizontal="center" vertical="center" wrapText="1" shrinkToFit="1"/>
    </xf>
    <xf numFmtId="14" fontId="108" fillId="22" borderId="155" xfId="1" applyNumberFormat="1" applyFont="1" applyFill="1" applyBorder="1" applyAlignment="1" applyProtection="1">
      <alignment horizontal="center" vertical="center" wrapText="1" shrinkToFit="1"/>
    </xf>
    <xf numFmtId="0" fontId="112" fillId="22" borderId="40" xfId="2" applyFont="1" applyFill="1" applyBorder="1" applyAlignment="1">
      <alignment horizontal="center" vertical="center" wrapText="1"/>
    </xf>
    <xf numFmtId="0" fontId="112" fillId="22" borderId="1" xfId="2" applyFont="1" applyFill="1" applyBorder="1" applyAlignment="1">
      <alignment horizontal="center" vertical="center" wrapText="1"/>
    </xf>
    <xf numFmtId="0" fontId="112" fillId="22" borderId="2" xfId="2" applyFont="1" applyFill="1" applyBorder="1" applyAlignment="1">
      <alignment horizontal="center" vertical="center" wrapText="1"/>
    </xf>
    <xf numFmtId="56" fontId="108" fillId="22" borderId="40" xfId="1" applyNumberFormat="1" applyFont="1" applyFill="1" applyBorder="1" applyAlignment="1" applyProtection="1">
      <alignment horizontal="center" vertical="center" wrapText="1"/>
    </xf>
    <xf numFmtId="56" fontId="108" fillId="22" borderId="1" xfId="1" applyNumberFormat="1" applyFont="1" applyFill="1" applyBorder="1" applyAlignment="1" applyProtection="1">
      <alignment horizontal="center" vertical="center" wrapText="1"/>
    </xf>
    <xf numFmtId="56" fontId="108" fillId="22" borderId="2" xfId="1" applyNumberFormat="1" applyFont="1" applyFill="1" applyBorder="1" applyAlignment="1" applyProtection="1">
      <alignment horizontal="center" vertical="center" wrapText="1"/>
    </xf>
    <xf numFmtId="14" fontId="108" fillId="22" borderId="198" xfId="1" applyNumberFormat="1" applyFont="1" applyFill="1" applyBorder="1" applyAlignment="1" applyProtection="1">
      <alignment horizontal="center" vertical="center" wrapText="1"/>
    </xf>
    <xf numFmtId="14" fontId="108" fillId="22" borderId="199" xfId="1" applyNumberFormat="1" applyFont="1" applyFill="1" applyBorder="1" applyAlignment="1" applyProtection="1">
      <alignment horizontal="center" vertical="center" wrapText="1"/>
    </xf>
    <xf numFmtId="14" fontId="108" fillId="22" borderId="200" xfId="1" applyNumberFormat="1" applyFont="1" applyFill="1" applyBorder="1" applyAlignment="1" applyProtection="1">
      <alignment horizontal="center" vertical="center" wrapText="1"/>
    </xf>
    <xf numFmtId="14" fontId="108" fillId="22" borderId="195" xfId="2" applyNumberFormat="1" applyFont="1" applyFill="1" applyBorder="1" applyAlignment="1">
      <alignment horizontal="center" vertical="center"/>
    </xf>
    <xf numFmtId="14" fontId="108" fillId="22" borderId="196" xfId="2" applyNumberFormat="1" applyFont="1" applyFill="1" applyBorder="1" applyAlignment="1">
      <alignment horizontal="center" vertical="center"/>
    </xf>
    <xf numFmtId="14" fontId="108" fillId="22" borderId="197" xfId="2" applyNumberFormat="1" applyFont="1" applyFill="1" applyBorder="1" applyAlignment="1">
      <alignment horizontal="center" vertical="center"/>
    </xf>
    <xf numFmtId="0" fontId="10" fillId="0" borderId="166" xfId="2" applyFont="1" applyBorder="1">
      <alignment vertical="center"/>
    </xf>
    <xf numFmtId="0" fontId="10" fillId="0" borderId="0" xfId="2" applyFont="1" applyAlignment="1">
      <alignment vertical="center" wrapText="1"/>
    </xf>
    <xf numFmtId="0" fontId="14" fillId="5" borderId="17" xfId="2" applyFont="1" applyFill="1" applyBorder="1" applyAlignment="1">
      <alignment horizontal="left" vertical="center"/>
    </xf>
    <xf numFmtId="0" fontId="14" fillId="5" borderId="4" xfId="2" applyFont="1" applyFill="1" applyBorder="1" applyAlignment="1">
      <alignment horizontal="left" vertical="center"/>
    </xf>
    <xf numFmtId="0" fontId="6" fillId="5" borderId="85" xfId="2" applyFill="1" applyBorder="1">
      <alignment vertical="center"/>
    </xf>
    <xf numFmtId="0" fontId="6" fillId="5" borderId="24" xfId="2" applyFill="1" applyBorder="1">
      <alignment vertical="center"/>
    </xf>
    <xf numFmtId="0" fontId="6" fillId="5" borderId="86" xfId="2" applyFill="1" applyBorder="1">
      <alignment vertical="center"/>
    </xf>
    <xf numFmtId="0" fontId="6" fillId="5" borderId="87" xfId="2" applyFill="1" applyBorder="1">
      <alignment vertical="center"/>
    </xf>
    <xf numFmtId="0" fontId="6" fillId="5" borderId="88" xfId="2" applyFill="1" applyBorder="1">
      <alignment vertical="center"/>
    </xf>
    <xf numFmtId="0" fontId="6" fillId="5" borderId="89" xfId="2" applyFill="1" applyBorder="1">
      <alignment vertical="center"/>
    </xf>
    <xf numFmtId="0" fontId="22" fillId="5" borderId="90" xfId="2" applyFont="1" applyFill="1" applyBorder="1" applyAlignment="1">
      <alignment horizontal="center" vertical="top" wrapText="1"/>
    </xf>
    <xf numFmtId="0" fontId="22" fillId="5" borderId="82" xfId="2" applyFont="1" applyFill="1" applyBorder="1" applyAlignment="1">
      <alignment horizontal="center" vertical="top" wrapText="1"/>
    </xf>
    <xf numFmtId="0" fontId="22" fillId="5" borderId="91" xfId="2" applyFont="1" applyFill="1" applyBorder="1" applyAlignment="1">
      <alignment horizontal="center" vertical="top" wrapText="1"/>
    </xf>
    <xf numFmtId="0" fontId="22" fillId="5" borderId="92" xfId="2" applyFont="1" applyFill="1" applyBorder="1" applyAlignment="1">
      <alignment horizontal="center" vertical="top" wrapText="1"/>
    </xf>
    <xf numFmtId="0" fontId="22" fillId="5" borderId="93" xfId="2" applyFont="1" applyFill="1" applyBorder="1" applyAlignment="1">
      <alignment horizontal="center" vertical="top" wrapText="1"/>
    </xf>
    <xf numFmtId="0" fontId="1" fillId="5" borderId="14" xfId="2" applyFont="1" applyFill="1" applyBorder="1" applyAlignment="1">
      <alignment vertical="top" wrapText="1"/>
    </xf>
    <xf numFmtId="0" fontId="6" fillId="5" borderId="0" xfId="2" applyFill="1" applyAlignment="1">
      <alignment vertical="top" wrapText="1"/>
    </xf>
    <xf numFmtId="0" fontId="6" fillId="5" borderId="15" xfId="2" applyFill="1" applyBorder="1" applyAlignment="1">
      <alignment vertical="top" wrapText="1"/>
    </xf>
    <xf numFmtId="0" fontId="1" fillId="16" borderId="66" xfId="2" applyFont="1" applyFill="1" applyBorder="1" applyAlignment="1">
      <alignment vertical="top" wrapText="1"/>
    </xf>
    <xf numFmtId="0" fontId="6" fillId="0" borderId="62" xfId="2" applyBorder="1" applyAlignment="1">
      <alignment vertical="top" wrapText="1"/>
    </xf>
    <xf numFmtId="0" fontId="69" fillId="0" borderId="0" xfId="1" applyFont="1" applyAlignment="1" applyProtection="1">
      <alignment vertical="center"/>
    </xf>
    <xf numFmtId="0" fontId="6" fillId="0" borderId="0" xfId="2">
      <alignment vertical="center"/>
    </xf>
    <xf numFmtId="0" fontId="6" fillId="27" borderId="54" xfId="2" applyFill="1" applyBorder="1" applyAlignment="1">
      <alignment horizontal="left" vertical="top" wrapText="1"/>
    </xf>
    <xf numFmtId="0" fontId="6" fillId="27" borderId="134" xfId="2" applyFill="1" applyBorder="1" applyAlignment="1">
      <alignment horizontal="left" vertical="top" wrapText="1"/>
    </xf>
    <xf numFmtId="0" fontId="6" fillId="27" borderId="158" xfId="2" applyFill="1" applyBorder="1" applyAlignment="1">
      <alignment horizontal="left" vertical="top" wrapText="1"/>
    </xf>
    <xf numFmtId="0" fontId="1" fillId="36" borderId="54" xfId="2" applyFont="1" applyFill="1" applyBorder="1" applyAlignment="1">
      <alignment horizontal="left" vertical="top" wrapText="1"/>
    </xf>
    <xf numFmtId="0" fontId="1" fillId="36" borderId="65" xfId="2" applyFont="1" applyFill="1" applyBorder="1" applyAlignment="1">
      <alignment horizontal="left" vertical="top" wrapText="1"/>
    </xf>
    <xf numFmtId="0" fontId="8" fillId="36" borderId="134" xfId="1" applyFill="1" applyBorder="1" applyAlignment="1" applyProtection="1">
      <alignment horizontal="left" vertical="top"/>
    </xf>
    <xf numFmtId="0" fontId="6" fillId="36" borderId="157" xfId="2" applyFill="1" applyBorder="1" applyAlignment="1">
      <alignment horizontal="left" vertical="top"/>
    </xf>
    <xf numFmtId="0" fontId="6" fillId="2" borderId="71" xfId="2" applyFill="1" applyBorder="1" applyAlignment="1">
      <alignment vertical="top" wrapText="1"/>
    </xf>
    <xf numFmtId="0" fontId="15" fillId="2" borderId="62" xfId="0" applyFont="1" applyFill="1" applyBorder="1" applyAlignment="1">
      <alignment vertical="top" wrapText="1"/>
    </xf>
    <xf numFmtId="0" fontId="1" fillId="2" borderId="71" xfId="2" applyFont="1" applyFill="1" applyBorder="1" applyAlignment="1">
      <alignment horizontal="left" vertical="top" wrapText="1"/>
    </xf>
    <xf numFmtId="0" fontId="1" fillId="2" borderId="62" xfId="2" applyFont="1" applyFill="1" applyBorder="1" applyAlignment="1">
      <alignment horizontal="left" vertical="top" wrapText="1"/>
    </xf>
    <xf numFmtId="0" fontId="26" fillId="20" borderId="0" xfId="19" applyFont="1" applyFill="1" applyAlignment="1">
      <alignment vertical="center" wrapText="1"/>
    </xf>
    <xf numFmtId="0" fontId="109" fillId="20" borderId="160" xfId="1" applyFont="1" applyFill="1" applyBorder="1" applyAlignment="1" applyProtection="1">
      <alignment horizontal="center" vertical="center" wrapText="1" shrinkToFit="1"/>
    </xf>
    <xf numFmtId="0" fontId="28" fillId="20" borderId="161" xfId="2" applyFont="1" applyFill="1" applyBorder="1" applyAlignment="1">
      <alignment horizontal="center" vertical="center" wrapText="1" shrinkToFit="1"/>
    </xf>
    <xf numFmtId="0" fontId="28" fillId="20" borderId="162" xfId="2" applyFont="1" applyFill="1" applyBorder="1" applyAlignment="1">
      <alignment horizontal="center" vertical="center" wrapText="1" shrinkToFit="1"/>
    </xf>
    <xf numFmtId="0" fontId="20" fillId="20" borderId="55" xfId="2" applyFont="1" applyFill="1" applyBorder="1" applyAlignment="1">
      <alignment horizontal="left" vertical="top" wrapText="1" shrinkToFit="1"/>
    </xf>
    <xf numFmtId="0" fontId="20" fillId="20" borderId="56" xfId="2" applyFont="1" applyFill="1" applyBorder="1" applyAlignment="1">
      <alignment horizontal="left" vertical="top" wrapText="1" shrinkToFit="1"/>
    </xf>
    <xf numFmtId="0" fontId="20" fillId="20" borderId="57" xfId="2" applyFont="1" applyFill="1" applyBorder="1" applyAlignment="1">
      <alignment horizontal="left" vertical="top" wrapText="1" shrinkToFit="1"/>
    </xf>
    <xf numFmtId="0" fontId="10" fillId="0" borderId="0" xfId="2" applyFont="1">
      <alignment vertical="center"/>
    </xf>
    <xf numFmtId="0" fontId="10" fillId="0" borderId="56" xfId="2" applyFont="1" applyBorder="1">
      <alignment vertical="center"/>
    </xf>
    <xf numFmtId="0" fontId="28" fillId="37" borderId="160" xfId="2" applyFont="1" applyFill="1" applyBorder="1" applyAlignment="1">
      <alignment horizontal="center" vertical="center" wrapText="1" shrinkToFit="1"/>
    </xf>
    <xf numFmtId="0" fontId="28" fillId="37" borderId="161" xfId="2" applyFont="1" applyFill="1" applyBorder="1" applyAlignment="1">
      <alignment horizontal="center" vertical="center" wrapText="1" shrinkToFit="1"/>
    </xf>
    <xf numFmtId="0" fontId="28" fillId="37" borderId="162" xfId="2" applyFont="1" applyFill="1" applyBorder="1" applyAlignment="1">
      <alignment horizontal="center" vertical="center" wrapText="1" shrinkToFit="1"/>
    </xf>
    <xf numFmtId="0" fontId="20" fillId="37" borderId="55" xfId="2" applyFont="1" applyFill="1" applyBorder="1" applyAlignment="1">
      <alignment horizontal="left" vertical="top" wrapText="1" shrinkToFit="1"/>
    </xf>
    <xf numFmtId="0" fontId="20" fillId="37" borderId="56" xfId="2" applyFont="1" applyFill="1" applyBorder="1" applyAlignment="1">
      <alignment horizontal="left" vertical="top" wrapText="1" shrinkToFit="1"/>
    </xf>
    <xf numFmtId="0" fontId="20" fillId="37" borderId="57" xfId="2" applyFont="1" applyFill="1" applyBorder="1" applyAlignment="1">
      <alignment horizontal="left" vertical="top" wrapText="1" shrinkToFit="1"/>
    </xf>
    <xf numFmtId="0" fontId="109" fillId="20" borderId="97" xfId="1" applyFont="1" applyFill="1" applyBorder="1" applyAlignment="1" applyProtection="1">
      <alignment horizontal="center" vertical="center" wrapText="1"/>
    </xf>
    <xf numFmtId="0" fontId="109" fillId="20" borderId="28" xfId="1" applyFont="1" applyFill="1" applyBorder="1" applyAlignment="1" applyProtection="1">
      <alignment horizontal="center" vertical="center" wrapText="1"/>
    </xf>
    <xf numFmtId="0" fontId="109" fillId="20" borderId="98" xfId="1" applyFont="1" applyFill="1" applyBorder="1" applyAlignment="1" applyProtection="1">
      <alignment horizontal="center" vertical="center" wrapText="1"/>
    </xf>
    <xf numFmtId="0" fontId="21" fillId="20" borderId="94" xfId="1" applyFont="1" applyFill="1" applyBorder="1" applyAlignment="1" applyProtection="1">
      <alignment horizontal="left" vertical="top" wrapText="1"/>
    </xf>
    <xf numFmtId="0" fontId="21" fillId="20" borderId="175" xfId="1" applyFont="1" applyFill="1" applyBorder="1" applyAlignment="1" applyProtection="1">
      <alignment horizontal="left" vertical="top" wrapText="1"/>
    </xf>
    <xf numFmtId="0" fontId="21" fillId="20" borderId="176" xfId="1" applyFont="1" applyFill="1" applyBorder="1" applyAlignment="1" applyProtection="1">
      <alignment horizontal="left" vertical="top" wrapText="1"/>
    </xf>
    <xf numFmtId="0" fontId="28" fillId="22" borderId="97" xfId="2" applyFont="1" applyFill="1" applyBorder="1" applyAlignment="1">
      <alignment horizontal="center" vertical="center" shrinkToFit="1"/>
    </xf>
    <xf numFmtId="0" fontId="18" fillId="22" borderId="28" xfId="2" applyFont="1" applyFill="1" applyBorder="1" applyAlignment="1">
      <alignment horizontal="center" vertical="center" shrinkToFit="1"/>
    </xf>
    <xf numFmtId="0" fontId="18" fillId="22" borderId="98" xfId="2" applyFont="1" applyFill="1" applyBorder="1" applyAlignment="1">
      <alignment horizontal="center" vertical="center" shrinkToFit="1"/>
    </xf>
    <xf numFmtId="0" fontId="180" fillId="20" borderId="97" xfId="2" applyFont="1" applyFill="1" applyBorder="1" applyAlignment="1">
      <alignment horizontal="center" vertical="center" wrapText="1" shrinkToFit="1"/>
    </xf>
    <xf numFmtId="0" fontId="32" fillId="20" borderId="28" xfId="2" applyFont="1" applyFill="1" applyBorder="1" applyAlignment="1">
      <alignment horizontal="center" vertical="center" shrinkToFit="1"/>
    </xf>
    <xf numFmtId="0" fontId="32" fillId="20" borderId="98" xfId="2" applyFont="1" applyFill="1" applyBorder="1" applyAlignment="1">
      <alignment horizontal="center" vertical="center" shrinkToFit="1"/>
    </xf>
    <xf numFmtId="0" fontId="21" fillId="20" borderId="94" xfId="1" applyFont="1" applyFill="1" applyBorder="1" applyAlignment="1" applyProtection="1">
      <alignment vertical="top" wrapText="1"/>
    </xf>
    <xf numFmtId="0" fontId="21" fillId="20" borderId="95" xfId="2" applyFont="1" applyFill="1" applyBorder="1" applyAlignment="1">
      <alignment vertical="top" wrapText="1"/>
    </xf>
    <xf numFmtId="0" fontId="21" fillId="20" borderId="96" xfId="2" applyFont="1" applyFill="1" applyBorder="1" applyAlignment="1">
      <alignment vertical="top" wrapText="1"/>
    </xf>
    <xf numFmtId="0" fontId="21" fillId="37" borderId="94" xfId="1" applyFont="1" applyFill="1" applyBorder="1" applyAlignment="1" applyProtection="1">
      <alignment vertical="top" wrapText="1"/>
    </xf>
    <xf numFmtId="0" fontId="21" fillId="37" borderId="95" xfId="2" applyFont="1" applyFill="1" applyBorder="1" applyAlignment="1">
      <alignment vertical="top" wrapText="1"/>
    </xf>
    <xf numFmtId="0" fontId="21" fillId="37" borderId="96" xfId="2" applyFont="1" applyFill="1" applyBorder="1" applyAlignment="1">
      <alignment vertical="top" wrapText="1"/>
    </xf>
    <xf numFmtId="0" fontId="139" fillId="37" borderId="97" xfId="2" applyFont="1" applyFill="1" applyBorder="1" applyAlignment="1">
      <alignment horizontal="center" vertical="center" wrapText="1" shrinkToFit="1"/>
    </xf>
    <xf numFmtId="0" fontId="32" fillId="37" borderId="28" xfId="2" applyFont="1" applyFill="1" applyBorder="1" applyAlignment="1">
      <alignment horizontal="center" vertical="center" shrinkToFit="1"/>
    </xf>
    <xf numFmtId="0" fontId="32" fillId="37" borderId="98" xfId="2" applyFont="1" applyFill="1" applyBorder="1" applyAlignment="1">
      <alignment horizontal="center" vertical="center" shrinkToFi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xf numFmtId="3" fontId="176" fillId="25" borderId="0" xfId="0" applyNumberFormat="1" applyFont="1" applyFill="1" applyAlignment="1">
      <alignment vertical="center" wrapText="1"/>
    </xf>
    <xf numFmtId="10" fontId="133" fillId="25" borderId="215" xfId="0" applyNumberFormat="1" applyFont="1" applyFill="1" applyBorder="1" applyAlignment="1">
      <alignment horizontal="center" vertical="center" wrapText="1"/>
    </xf>
    <xf numFmtId="10" fontId="125" fillId="43" borderId="0" xfId="0" applyNumberFormat="1" applyFont="1" applyFill="1" applyAlignment="1">
      <alignment horizontal="center" vertical="center" wrapText="1"/>
    </xf>
    <xf numFmtId="10" fontId="153" fillId="43" borderId="0" xfId="0" applyNumberFormat="1" applyFont="1" applyFill="1" applyAlignment="1">
      <alignment horizontal="center" vertical="center" wrapText="1"/>
    </xf>
    <xf numFmtId="10" fontId="206" fillId="43" borderId="0" xfId="0" applyNumberFormat="1" applyFont="1" applyFill="1" applyAlignment="1">
      <alignment horizontal="center" vertical="center" wrapText="1"/>
    </xf>
    <xf numFmtId="10" fontId="133" fillId="25" borderId="220" xfId="0" applyNumberFormat="1" applyFont="1" applyFill="1" applyBorder="1" applyAlignment="1">
      <alignment horizontal="center" vertical="center" wrapText="1"/>
    </xf>
    <xf numFmtId="10" fontId="204" fillId="30" borderId="0" xfId="0" applyNumberFormat="1" applyFont="1" applyFill="1" applyAlignment="1">
      <alignment horizontal="center" vertical="center" wrapText="1"/>
    </xf>
    <xf numFmtId="10" fontId="125" fillId="45" borderId="226" xfId="0" applyNumberFormat="1" applyFont="1" applyFill="1" applyBorder="1" applyAlignment="1">
      <alignment horizontal="center" vertical="center" wrapText="1"/>
    </xf>
    <xf numFmtId="0" fontId="13" fillId="20" borderId="178" xfId="17" applyFont="1" applyFill="1" applyBorder="1" applyAlignment="1">
      <alignment horizontal="left" vertical="top" wrapText="1"/>
    </xf>
    <xf numFmtId="0" fontId="13" fillId="20" borderId="179" xfId="17" applyFont="1" applyFill="1" applyBorder="1" applyAlignment="1">
      <alignment horizontal="left" vertical="top" wrapText="1"/>
    </xf>
    <xf numFmtId="0" fontId="13" fillId="20" borderId="180" xfId="17" applyFont="1" applyFill="1" applyBorder="1" applyAlignment="1">
      <alignment horizontal="left" vertical="top" wrapText="1"/>
    </xf>
    <xf numFmtId="0" fontId="13" fillId="20" borderId="146" xfId="17" applyFont="1" applyFill="1" applyBorder="1" applyAlignment="1">
      <alignment horizontal="center" vertical="center" wrapText="1"/>
    </xf>
    <xf numFmtId="14" fontId="13" fillId="20" borderId="147" xfId="17" applyNumberFormat="1" applyFont="1" applyFill="1" applyBorder="1" applyAlignment="1">
      <alignment horizontal="center" vertical="center"/>
    </xf>
    <xf numFmtId="0" fontId="37" fillId="22" borderId="234" xfId="17" applyFont="1" applyFill="1" applyBorder="1" applyAlignment="1">
      <alignment horizontal="left" vertical="top" wrapText="1"/>
    </xf>
    <xf numFmtId="0" fontId="37" fillId="22" borderId="146" xfId="17" applyFont="1" applyFill="1" applyBorder="1" applyAlignment="1">
      <alignment horizontal="left" vertical="top" wrapText="1"/>
    </xf>
    <xf numFmtId="14" fontId="190" fillId="22" borderId="147" xfId="0" applyNumberFormat="1" applyFont="1" applyFill="1" applyBorder="1" applyAlignment="1">
      <alignment horizontal="center" vertical="center"/>
    </xf>
    <xf numFmtId="0" fontId="230" fillId="0" borderId="208" xfId="1" applyFont="1" applyFill="1" applyBorder="1" applyAlignment="1" applyProtection="1">
      <alignment vertical="top" wrapText="1"/>
    </xf>
    <xf numFmtId="0" fontId="118" fillId="22" borderId="0" xfId="0" applyFont="1" applyFill="1" applyAlignment="1">
      <alignment horizontal="center" vertical="center"/>
    </xf>
    <xf numFmtId="0" fontId="109" fillId="22" borderId="168" xfId="1" applyFont="1" applyFill="1" applyBorder="1" applyAlignment="1" applyProtection="1">
      <alignment horizontal="center" vertical="center" wrapText="1"/>
    </xf>
    <xf numFmtId="0" fontId="76" fillId="22" borderId="192" xfId="0" applyFont="1" applyFill="1" applyBorder="1" applyAlignment="1">
      <alignment horizontal="left" vertical="center"/>
    </xf>
    <xf numFmtId="0" fontId="76" fillId="47" borderId="192" xfId="0" applyFont="1" applyFill="1" applyBorder="1" applyAlignment="1">
      <alignment horizontal="left" vertical="center"/>
    </xf>
    <xf numFmtId="0" fontId="76" fillId="48" borderId="192" xfId="0" applyFont="1" applyFill="1" applyBorder="1" applyAlignment="1">
      <alignment horizontal="left" vertical="center"/>
    </xf>
    <xf numFmtId="0" fontId="76" fillId="49" borderId="192" xfId="0" applyFont="1" applyFill="1" applyBorder="1" applyAlignment="1">
      <alignment horizontal="left" vertical="center"/>
    </xf>
    <xf numFmtId="0" fontId="76" fillId="50" borderId="192" xfId="0" applyFont="1" applyFill="1" applyBorder="1" applyAlignment="1">
      <alignment horizontal="left" vertical="center"/>
    </xf>
    <xf numFmtId="0" fontId="76" fillId="36" borderId="192" xfId="0" applyFont="1" applyFill="1" applyBorder="1" applyAlignment="1">
      <alignment horizontal="left" vertical="center"/>
    </xf>
    <xf numFmtId="0" fontId="233" fillId="0" borderId="0" xfId="0" applyFont="1" applyAlignment="1">
      <alignment vertical="top" wrapText="1"/>
    </xf>
    <xf numFmtId="0" fontId="212" fillId="51" borderId="0" xfId="2" applyFont="1" applyFill="1" applyAlignment="1">
      <alignment horizontal="center" vertical="center"/>
    </xf>
    <xf numFmtId="0" fontId="34" fillId="52" borderId="0" xfId="2" applyFont="1" applyFill="1" applyAlignment="1">
      <alignment horizontal="center" vertical="center"/>
    </xf>
    <xf numFmtId="0" fontId="6" fillId="52" borderId="0" xfId="2" applyFill="1" applyAlignment="1">
      <alignment horizontal="center" vertical="center"/>
    </xf>
    <xf numFmtId="0" fontId="234" fillId="0" borderId="0" xfId="2" applyFont="1" applyAlignment="1">
      <alignment horizontal="center" vertical="center"/>
    </xf>
    <xf numFmtId="0" fontId="234" fillId="22" borderId="0" xfId="2" applyFont="1" applyFill="1" applyAlignment="1">
      <alignment horizontal="center" vertical="center"/>
    </xf>
    <xf numFmtId="0" fontId="21" fillId="22" borderId="0" xfId="2" applyFont="1" applyFill="1" applyAlignment="1">
      <alignment horizontal="center" vertical="center"/>
    </xf>
    <xf numFmtId="0" fontId="7" fillId="3" borderId="0" xfId="2" applyFont="1" applyFill="1" applyAlignment="1">
      <alignment vertical="top"/>
    </xf>
    <xf numFmtId="0" fontId="228" fillId="3" borderId="0" xfId="2" applyFont="1" applyFill="1" applyAlignment="1">
      <alignment vertical="top" wrapText="1"/>
    </xf>
    <xf numFmtId="0" fontId="226" fillId="3" borderId="0" xfId="2" applyFont="1" applyFill="1" applyAlignment="1">
      <alignment vertical="top" wrapText="1"/>
    </xf>
    <xf numFmtId="0" fontId="235" fillId="45" borderId="0" xfId="2" applyFont="1" applyFill="1" applyAlignment="1">
      <alignment horizontal="left" vertical="center" wrapText="1" indent="1"/>
    </xf>
    <xf numFmtId="0" fontId="224" fillId="3" borderId="0" xfId="2" applyFont="1" applyFill="1" applyAlignment="1">
      <alignment vertical="top"/>
    </xf>
    <xf numFmtId="0" fontId="34" fillId="3" borderId="0" xfId="2" applyFont="1" applyFill="1" applyAlignment="1">
      <alignment vertical="top"/>
    </xf>
    <xf numFmtId="0" fontId="236" fillId="0" borderId="0" xfId="0" applyFont="1">
      <alignment vertical="center"/>
    </xf>
    <xf numFmtId="0" fontId="6" fillId="3" borderId="0" xfId="2" applyFill="1" applyAlignment="1">
      <alignment vertical="top" wrapText="1"/>
    </xf>
    <xf numFmtId="0" fontId="237" fillId="3" borderId="0" xfId="2" applyFont="1" applyFill="1" applyAlignment="1">
      <alignment vertical="top"/>
    </xf>
    <xf numFmtId="0" fontId="7" fillId="22" borderId="0" xfId="2" applyFont="1" applyFill="1" applyAlignment="1">
      <alignment vertical="top"/>
    </xf>
    <xf numFmtId="0" fontId="235" fillId="22" borderId="0" xfId="2" applyFont="1" applyFill="1" applyAlignment="1">
      <alignment vertical="top" wrapText="1"/>
    </xf>
    <xf numFmtId="0" fontId="96" fillId="53" borderId="0" xfId="4" applyFont="1" applyFill="1"/>
    <xf numFmtId="0" fontId="121" fillId="53" borderId="0" xfId="4" applyFont="1" applyFill="1" applyAlignment="1">
      <alignment vertical="center" wrapText="1"/>
    </xf>
    <xf numFmtId="0" fontId="197" fillId="53" borderId="0" xfId="2" applyFont="1" applyFill="1" applyAlignment="1">
      <alignment vertical="center" wrapText="1"/>
    </xf>
    <xf numFmtId="0" fontId="197" fillId="53" borderId="0" xfId="2" applyFont="1" applyFill="1">
      <alignment vertical="center"/>
    </xf>
    <xf numFmtId="0" fontId="17" fillId="5" borderId="0" xfId="4" applyFont="1" applyFill="1"/>
    <xf numFmtId="0" fontId="1" fillId="0" borderId="0" xfId="4" applyFont="1"/>
    <xf numFmtId="3" fontId="238" fillId="26" borderId="0" xfId="0" applyNumberFormat="1" applyFont="1" applyFill="1" applyAlignment="1">
      <alignment horizontal="center" vertical="center" wrapText="1"/>
    </xf>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DDDF7"/>
      <color rgb="FF6EF729"/>
      <color rgb="FFFF99FF"/>
      <color rgb="FFFF0066"/>
      <color rgb="FF3399FF"/>
      <color rgb="FFFFCC00"/>
      <color rgb="FF7BB2F5"/>
      <color rgb="FF00CC00"/>
      <color rgb="FF0033CC"/>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'8　感染症統計'!$A$7</c:f>
              <c:strCache>
                <c:ptCount val="1"/>
                <c:pt idx="0">
                  <c:v>2023年</c:v>
                </c:pt>
              </c:strCache>
            </c:strRef>
          </c:tx>
          <c:spPr>
            <a:ln w="63500" cap="rnd">
              <a:solidFill>
                <a:srgbClr val="FF0000"/>
              </a:solidFill>
              <a:round/>
            </a:ln>
            <a:effectLst/>
          </c:spPr>
          <c:marker>
            <c:symbol val="none"/>
          </c:marker>
          <c:val>
            <c:numRef>
              <c:f>'8　感染症統計'!$B$7:$M$7</c:f>
              <c:numCache>
                <c:formatCode>#,##0_ </c:formatCode>
                <c:ptCount val="12"/>
                <c:pt idx="0" formatCode="General">
                  <c:v>81</c:v>
                </c:pt>
                <c:pt idx="1">
                  <c:v>58</c:v>
                </c:pt>
              </c:numCache>
            </c:numRef>
          </c:val>
          <c:smooth val="0"/>
          <c:extLst>
            <c:ext xmlns:c16="http://schemas.microsoft.com/office/drawing/2014/chart" uri="{C3380CC4-5D6E-409C-BE32-E72D297353CC}">
              <c16:uniqueId val="{00000000-EF25-4824-8530-875CCEE0B185}"/>
            </c:ext>
          </c:extLst>
        </c:ser>
        <c:ser>
          <c:idx val="7"/>
          <c:order val="1"/>
          <c:tx>
            <c:strRef>
              <c:f>'8　感染症統計'!$A$8</c:f>
              <c:strCache>
                <c:ptCount val="1"/>
                <c:pt idx="0">
                  <c:v>2022年</c:v>
                </c:pt>
              </c:strCache>
            </c:strRef>
          </c:tx>
          <c:spPr>
            <a:ln w="25400" cap="rnd">
              <a:solidFill>
                <a:schemeClr val="accent6">
                  <a:lumMod val="75000"/>
                </a:schemeClr>
              </a:solidFill>
              <a:round/>
            </a:ln>
            <a:effectLst/>
          </c:spPr>
          <c:marker>
            <c:symbol val="none"/>
          </c:marker>
          <c:val>
            <c:numRef>
              <c:f>'8　感染症統計'!$B$8:$M$8</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578</c:v>
                </c:pt>
                <c:pt idx="9" formatCode="General">
                  <c:v>337</c:v>
                </c:pt>
                <c:pt idx="10" formatCode="General">
                  <c:v>169</c:v>
                </c:pt>
                <c:pt idx="11" formatCode="General">
                  <c:v>168</c:v>
                </c:pt>
              </c:numCache>
            </c:numRef>
          </c:val>
          <c:smooth val="0"/>
          <c:extLst>
            <c:ext xmlns:c16="http://schemas.microsoft.com/office/drawing/2014/chart" uri="{C3380CC4-5D6E-409C-BE32-E72D297353CC}">
              <c16:uniqueId val="{00000001-EF25-4824-8530-875CCEE0B185}"/>
            </c:ext>
          </c:extLst>
        </c:ser>
        <c:ser>
          <c:idx val="0"/>
          <c:order val="2"/>
          <c:tx>
            <c:strRef>
              <c:f>'8　感染症統計'!$A$9</c:f>
              <c:strCache>
                <c:ptCount val="1"/>
                <c:pt idx="0">
                  <c:v>2021年</c:v>
                </c:pt>
              </c:strCache>
            </c:strRef>
          </c:tx>
          <c:spPr>
            <a:ln w="28575" cap="rnd">
              <a:solidFill>
                <a:schemeClr val="accent6"/>
              </a:solidFill>
              <a:round/>
            </a:ln>
            <a:effectLst/>
          </c:spPr>
          <c:marker>
            <c:symbol val="none"/>
          </c:marker>
          <c:val>
            <c:numRef>
              <c:f>'8　感染症統計'!$B$9:$M$9</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2-EF25-4824-8530-875CCEE0B185}"/>
            </c:ext>
          </c:extLst>
        </c:ser>
        <c:ser>
          <c:idx val="1"/>
          <c:order val="3"/>
          <c:tx>
            <c:strRef>
              <c:f>'8　感染症統計'!$A$10</c:f>
              <c:strCache>
                <c:ptCount val="1"/>
                <c:pt idx="0">
                  <c:v>2020年</c:v>
                </c:pt>
              </c:strCache>
            </c:strRef>
          </c:tx>
          <c:spPr>
            <a:ln w="12700" cap="rnd">
              <a:solidFill>
                <a:srgbClr val="FF0066"/>
              </a:solidFill>
              <a:round/>
            </a:ln>
            <a:effectLst/>
          </c:spPr>
          <c:marker>
            <c:symbol val="none"/>
          </c:marker>
          <c:val>
            <c:numRef>
              <c:f>'8　感染症統計'!$B$10:$M$10</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3-EF25-4824-8530-875CCEE0B185}"/>
            </c:ext>
          </c:extLst>
        </c:ser>
        <c:ser>
          <c:idx val="2"/>
          <c:order val="4"/>
          <c:tx>
            <c:strRef>
              <c:f>'8　感染症統計'!$A$11</c:f>
              <c:strCache>
                <c:ptCount val="1"/>
                <c:pt idx="0">
                  <c:v>2019年</c:v>
                </c:pt>
              </c:strCache>
            </c:strRef>
          </c:tx>
          <c:spPr>
            <a:ln w="19050" cap="rnd">
              <a:solidFill>
                <a:srgbClr val="0070C0"/>
              </a:solidFill>
              <a:round/>
            </a:ln>
            <a:effectLst/>
          </c:spPr>
          <c:marker>
            <c:symbol val="none"/>
          </c:marker>
          <c:val>
            <c:numRef>
              <c:f>'8　感染症統計'!$B$11:$M$11</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4-EF25-4824-8530-875CCEE0B185}"/>
            </c:ext>
          </c:extLst>
        </c:ser>
        <c:ser>
          <c:idx val="3"/>
          <c:order val="5"/>
          <c:tx>
            <c:strRef>
              <c:f>'8　感染症統計'!$A$12</c:f>
              <c:strCache>
                <c:ptCount val="1"/>
                <c:pt idx="0">
                  <c:v>2018年</c:v>
                </c:pt>
              </c:strCache>
            </c:strRef>
          </c:tx>
          <c:spPr>
            <a:ln w="12700" cap="rnd">
              <a:solidFill>
                <a:schemeClr val="accent4"/>
              </a:solidFill>
              <a:round/>
            </a:ln>
            <a:effectLst/>
          </c:spPr>
          <c:marker>
            <c:symbol val="none"/>
          </c:marker>
          <c:val>
            <c:numRef>
              <c:f>'8　感染症統計'!$B$12:$M$12</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5-EF25-4824-8530-875CCEE0B185}"/>
            </c:ext>
          </c:extLst>
        </c:ser>
        <c:ser>
          <c:idx val="4"/>
          <c:order val="6"/>
          <c:tx>
            <c:strRef>
              <c:f>'8　感染症統計'!$A$13</c:f>
              <c:strCache>
                <c:ptCount val="1"/>
                <c:pt idx="0">
                  <c:v>2017年</c:v>
                </c:pt>
              </c:strCache>
            </c:strRef>
          </c:tx>
          <c:spPr>
            <a:ln w="12700" cap="rnd">
              <a:solidFill>
                <a:schemeClr val="accent5"/>
              </a:solidFill>
              <a:round/>
            </a:ln>
            <a:effectLst/>
          </c:spPr>
          <c:marker>
            <c:symbol val="none"/>
          </c:marker>
          <c:val>
            <c:numRef>
              <c:f>'8　感染症統計'!$B$13:$M$13</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6-EF25-4824-8530-875CCEE0B185}"/>
            </c:ext>
          </c:extLst>
        </c:ser>
        <c:ser>
          <c:idx val="5"/>
          <c:order val="7"/>
          <c:tx>
            <c:strRef>
              <c:f>'8　感染症統計'!$A$14</c:f>
              <c:strCache>
                <c:ptCount val="1"/>
                <c:pt idx="0">
                  <c:v>2016年</c:v>
                </c:pt>
              </c:strCache>
            </c:strRef>
          </c:tx>
          <c:spPr>
            <a:ln w="12700" cap="rnd">
              <a:solidFill>
                <a:schemeClr val="tx2"/>
              </a:solidFill>
              <a:round/>
            </a:ln>
            <a:effectLst/>
          </c:spPr>
          <c:marker>
            <c:symbol val="none"/>
          </c:marker>
          <c:val>
            <c:numRef>
              <c:f>'8　感染症統計'!$B$14:$M$14</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7-EF25-4824-8530-875CCEE0B185}"/>
            </c:ext>
          </c:extLst>
        </c:ser>
        <c:ser>
          <c:idx val="8"/>
          <c:order val="8"/>
          <c:tx>
            <c:strRef>
              <c:f>'8　感染症統計'!$A$15</c:f>
              <c:strCache>
                <c:ptCount val="1"/>
                <c:pt idx="0">
                  <c:v>2015年</c:v>
                </c:pt>
              </c:strCache>
            </c:strRef>
          </c:tx>
          <c:spPr>
            <a:ln w="28575" cap="rnd">
              <a:solidFill>
                <a:schemeClr val="accent3">
                  <a:lumMod val="60000"/>
                </a:schemeClr>
              </a:solidFill>
              <a:round/>
            </a:ln>
            <a:effectLst/>
          </c:spPr>
          <c:marker>
            <c:symbol val="none"/>
          </c:marker>
          <c:val>
            <c:numRef>
              <c:f>'8　感染症統計'!$B$15:$M$15</c:f>
            </c:numRef>
          </c:val>
          <c:smooth val="0"/>
          <c:extLst>
            <c:ext xmlns:c16="http://schemas.microsoft.com/office/drawing/2014/chart" uri="{C3380CC4-5D6E-409C-BE32-E72D297353CC}">
              <c16:uniqueId val="{00000000-6506-44AA-9707-A37582B7246C}"/>
            </c:ext>
          </c:extLst>
        </c:ser>
        <c:dLbls>
          <c:showLegendKey val="0"/>
          <c:showVal val="0"/>
          <c:showCatName val="0"/>
          <c:showSerName val="0"/>
          <c:showPercent val="0"/>
          <c:showBubbleSize val="0"/>
        </c:dLbls>
        <c:smooth val="0"/>
        <c:axId val="473875992"/>
        <c:axId val="473875208"/>
      </c:lineChart>
      <c:catAx>
        <c:axId val="47387599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3028580731600248"/>
          <c:h val="0.842014388798628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'8　感染症統計'!$P$7</c:f>
              <c:strCache>
                <c:ptCount val="1"/>
                <c:pt idx="0">
                  <c:v>2023年</c:v>
                </c:pt>
              </c:strCache>
            </c:strRef>
          </c:tx>
          <c:spPr>
            <a:ln w="63500" cap="rnd">
              <a:solidFill>
                <a:srgbClr val="FF0000"/>
              </a:solidFill>
              <a:round/>
            </a:ln>
            <a:effectLst/>
          </c:spPr>
          <c:marker>
            <c:symbol val="none"/>
          </c:marker>
          <c:val>
            <c:numRef>
              <c:f>'8　感染症統計'!$Q$7:$AB$7</c:f>
              <c:numCache>
                <c:formatCode>#,##0_ </c:formatCode>
                <c:ptCount val="12"/>
                <c:pt idx="0" formatCode="General">
                  <c:v>1</c:v>
                </c:pt>
                <c:pt idx="1">
                  <c:v>1</c:v>
                </c:pt>
              </c:numCache>
            </c:numRef>
          </c:val>
          <c:smooth val="0"/>
          <c:extLst>
            <c:ext xmlns:c16="http://schemas.microsoft.com/office/drawing/2014/chart" uri="{C3380CC4-5D6E-409C-BE32-E72D297353CC}">
              <c16:uniqueId val="{00000000-691A-4A61-BF12-3A5977548A2F}"/>
            </c:ext>
          </c:extLst>
        </c:ser>
        <c:ser>
          <c:idx val="7"/>
          <c:order val="1"/>
          <c:tx>
            <c:strRef>
              <c:f>'8　感染症統計'!$P$8</c:f>
              <c:strCache>
                <c:ptCount val="1"/>
                <c:pt idx="0">
                  <c:v>2022年</c:v>
                </c:pt>
              </c:strCache>
            </c:strRef>
          </c:tx>
          <c:spPr>
            <a:ln w="25400" cap="rnd">
              <a:solidFill>
                <a:schemeClr val="accent6">
                  <a:lumMod val="75000"/>
                </a:schemeClr>
              </a:solidFill>
              <a:round/>
            </a:ln>
            <a:effectLst/>
          </c:spPr>
          <c:marker>
            <c:symbol val="none"/>
          </c:marker>
          <c:val>
            <c:numRef>
              <c:f>'8　感染症統計'!$Q$8:$AB$8</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2</c:v>
                </c:pt>
              </c:numCache>
            </c:numRef>
          </c:val>
          <c:smooth val="0"/>
          <c:extLst>
            <c:ext xmlns:c16="http://schemas.microsoft.com/office/drawing/2014/chart" uri="{C3380CC4-5D6E-409C-BE32-E72D297353CC}">
              <c16:uniqueId val="{00000001-691A-4A61-BF12-3A5977548A2F}"/>
            </c:ext>
          </c:extLst>
        </c:ser>
        <c:ser>
          <c:idx val="0"/>
          <c:order val="2"/>
          <c:tx>
            <c:strRef>
              <c:f>'8　感染症統計'!$P$9</c:f>
              <c:strCache>
                <c:ptCount val="1"/>
                <c:pt idx="0">
                  <c:v>2021年</c:v>
                </c:pt>
              </c:strCache>
            </c:strRef>
          </c:tx>
          <c:spPr>
            <a:ln w="28575" cap="rnd">
              <a:solidFill>
                <a:srgbClr val="FF0066"/>
              </a:solidFill>
              <a:round/>
            </a:ln>
            <a:effectLst/>
          </c:spPr>
          <c:marker>
            <c:symbol val="none"/>
          </c:marker>
          <c:val>
            <c:numRef>
              <c:f>'8　感染症統計'!$Q$9:$AB$9</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2-691A-4A61-BF12-3A5977548A2F}"/>
            </c:ext>
          </c:extLst>
        </c:ser>
        <c:ser>
          <c:idx val="1"/>
          <c:order val="3"/>
          <c:tx>
            <c:strRef>
              <c:f>'8　感染症統計'!$P$10</c:f>
              <c:strCache>
                <c:ptCount val="1"/>
                <c:pt idx="0">
                  <c:v>2020年</c:v>
                </c:pt>
              </c:strCache>
            </c:strRef>
          </c:tx>
          <c:spPr>
            <a:ln w="28575" cap="rnd">
              <a:solidFill>
                <a:schemeClr val="accent2"/>
              </a:solidFill>
              <a:round/>
            </a:ln>
            <a:effectLst/>
          </c:spPr>
          <c:marker>
            <c:symbol val="none"/>
          </c:marker>
          <c:val>
            <c:numRef>
              <c:f>'8　感染症統計'!$Q$10:$AB$10</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3-691A-4A61-BF12-3A5977548A2F}"/>
            </c:ext>
          </c:extLst>
        </c:ser>
        <c:ser>
          <c:idx val="2"/>
          <c:order val="4"/>
          <c:tx>
            <c:strRef>
              <c:f>'8　感染症統計'!$P$11</c:f>
              <c:strCache>
                <c:ptCount val="1"/>
                <c:pt idx="0">
                  <c:v>2019年</c:v>
                </c:pt>
              </c:strCache>
            </c:strRef>
          </c:tx>
          <c:spPr>
            <a:ln w="28575" cap="rnd">
              <a:solidFill>
                <a:schemeClr val="accent3">
                  <a:lumMod val="50000"/>
                </a:schemeClr>
              </a:solidFill>
              <a:round/>
            </a:ln>
            <a:effectLst/>
          </c:spPr>
          <c:marker>
            <c:symbol val="none"/>
          </c:marker>
          <c:val>
            <c:numRef>
              <c:f>'8　感染症統計'!$Q$11:$AB$11</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4-691A-4A61-BF12-3A5977548A2F}"/>
            </c:ext>
          </c:extLst>
        </c:ser>
        <c:ser>
          <c:idx val="3"/>
          <c:order val="5"/>
          <c:tx>
            <c:strRef>
              <c:f>'8　感染症統計'!$P$12</c:f>
              <c:strCache>
                <c:ptCount val="1"/>
                <c:pt idx="0">
                  <c:v>2018年</c:v>
                </c:pt>
              </c:strCache>
            </c:strRef>
          </c:tx>
          <c:spPr>
            <a:ln w="28575" cap="rnd">
              <a:solidFill>
                <a:schemeClr val="accent4">
                  <a:lumMod val="75000"/>
                </a:schemeClr>
              </a:solidFill>
              <a:round/>
            </a:ln>
            <a:effectLst/>
          </c:spPr>
          <c:marker>
            <c:symbol val="none"/>
          </c:marker>
          <c:val>
            <c:numRef>
              <c:f>'8　感染症統計'!$Q$12:$AB$12</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5-691A-4A61-BF12-3A5977548A2F}"/>
            </c:ext>
          </c:extLst>
        </c:ser>
        <c:ser>
          <c:idx val="4"/>
          <c:order val="6"/>
          <c:tx>
            <c:strRef>
              <c:f>'8　感染症統計'!$P$13</c:f>
              <c:strCache>
                <c:ptCount val="1"/>
                <c:pt idx="0">
                  <c:v>2017年</c:v>
                </c:pt>
              </c:strCache>
            </c:strRef>
          </c:tx>
          <c:spPr>
            <a:ln w="28575" cap="rnd">
              <a:solidFill>
                <a:schemeClr val="accent5"/>
              </a:solidFill>
              <a:round/>
            </a:ln>
            <a:effectLst/>
          </c:spPr>
          <c:marker>
            <c:symbol val="none"/>
          </c:marker>
          <c:val>
            <c:numRef>
              <c:f>'8　感染症統計'!$Q$13:$AB$13</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6-691A-4A61-BF12-3A5977548A2F}"/>
            </c:ext>
          </c:extLst>
        </c:ser>
        <c:ser>
          <c:idx val="5"/>
          <c:order val="7"/>
          <c:tx>
            <c:strRef>
              <c:f>'8　感染症統計'!$P$14</c:f>
              <c:strCache>
                <c:ptCount val="1"/>
                <c:pt idx="0">
                  <c:v>2016年</c:v>
                </c:pt>
              </c:strCache>
            </c:strRef>
          </c:tx>
          <c:spPr>
            <a:ln w="28575" cap="rnd">
              <a:solidFill>
                <a:srgbClr val="3399FF"/>
              </a:solidFill>
              <a:round/>
            </a:ln>
            <a:effectLst/>
          </c:spPr>
          <c:marker>
            <c:symbol val="none"/>
          </c:marker>
          <c:val>
            <c:numRef>
              <c:f>'8　感染症統計'!$Q$14:$AB$14</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0-1CAA-40BC-BA86-DDE164B336AE}"/>
            </c:ext>
          </c:extLst>
        </c:ser>
        <c:dLbls>
          <c:showLegendKey val="0"/>
          <c:showVal val="0"/>
          <c:showCatName val="0"/>
          <c:showSerName val="0"/>
          <c:showPercent val="0"/>
          <c:showBubbleSize val="0"/>
        </c:dLbls>
        <c:smooth val="0"/>
        <c:axId val="473874032"/>
        <c:axId val="473874424"/>
        <c:extLst/>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spPr>
        <a:noFill/>
        <a:ln>
          <a:noFill/>
        </a:ln>
        <a:effectLst/>
      </c:spPr>
    </c:plotArea>
    <c:legend>
      <c:legendPos val="b"/>
      <c:layout>
        <c:manualLayout>
          <c:xMode val="edge"/>
          <c:yMode val="edge"/>
          <c:x val="0.85543391131567292"/>
          <c:y val="8.9866993536922485E-2"/>
          <c:w val="0.1445661342448421"/>
          <c:h val="0.910132987231984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gif"/><Relationship Id="rId1" Type="http://schemas.openxmlformats.org/officeDocument/2006/relationships/image" Target="../media/image3.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openxmlformats.org/officeDocument/2006/relationships/image" Target="../media/image9.emf"/><Relationship Id="rId7" Type="http://schemas.openxmlformats.org/officeDocument/2006/relationships/hyperlink" Target="http://www.google.co.jp/imgres?imgurl=http://www.health.ne.jp/images/LVL3/5000498/nail.gif&amp;imgrefurl=http://www.health.ne.jp/library/5000/w5000498.html&amp;h=168&amp;w=250&amp;tbnid=hJAO584Z2_GenM:&amp;zoom=1&amp;docid=59VqJ7hMyZ79IM&amp;ei=N56zVL6CEZTU8gX9kYGACA&amp;tbm=isch&amp;ved=0CCEQMygEMAQ&amp;iact=rc&amp;uact=3&amp;dur=647&amp;page=1&amp;start=0&amp;ndsp=12" TargetMode="External"/><Relationship Id="rId2" Type="http://schemas.openxmlformats.org/officeDocument/2006/relationships/image" Target="../media/image8.emf"/><Relationship Id="rId1" Type="http://schemas.openxmlformats.org/officeDocument/2006/relationships/image" Target="../media/image7.jpeg"/><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10.emf"/></Relationships>
</file>

<file path=xl/drawings/_rels/drawing5.xml.rels><?xml version="1.0" encoding="UTF-8" standalone="yes"?>
<Relationships xmlns="http://schemas.openxmlformats.org/package/2006/relationships"><Relationship Id="rId3" Type="http://schemas.openxmlformats.org/officeDocument/2006/relationships/image" Target="../media/image15.svg"/><Relationship Id="rId7" Type="http://schemas.openxmlformats.org/officeDocument/2006/relationships/image" Target="../media/image19.jpeg"/><Relationship Id="rId2" Type="http://schemas.openxmlformats.org/officeDocument/2006/relationships/image" Target="../media/image14.png"/><Relationship Id="rId1" Type="http://schemas.openxmlformats.org/officeDocument/2006/relationships/image" Target="../media/image13.png"/><Relationship Id="rId6" Type="http://schemas.openxmlformats.org/officeDocument/2006/relationships/image" Target="../media/image18.png"/><Relationship Id="rId5" Type="http://schemas.openxmlformats.org/officeDocument/2006/relationships/image" Target="../media/image17.svg"/><Relationship Id="rId4" Type="http://schemas.openxmlformats.org/officeDocument/2006/relationships/image" Target="../media/image16.png"/></Relationships>
</file>

<file path=xl/drawings/_rels/drawing6.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20.png"/></Relationships>
</file>

<file path=xl/drawings/_rels/drawing7.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2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76200</xdr:rowOff>
    </xdr:from>
    <xdr:to>
      <xdr:col>6</xdr:col>
      <xdr:colOff>28575</xdr:colOff>
      <xdr:row>28</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36</xdr:row>
      <xdr:rowOff>0</xdr:rowOff>
    </xdr:from>
    <xdr:to>
      <xdr:col>10</xdr:col>
      <xdr:colOff>47625</xdr:colOff>
      <xdr:row>36</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53340</xdr:colOff>
      <xdr:row>0</xdr:row>
      <xdr:rowOff>30480</xdr:rowOff>
    </xdr:from>
    <xdr:to>
      <xdr:col>17</xdr:col>
      <xdr:colOff>373660</xdr:colOff>
      <xdr:row>55</xdr:row>
      <xdr:rowOff>38100</xdr:rowOff>
    </xdr:to>
    <xdr:pic>
      <xdr:nvPicPr>
        <xdr:cNvPr id="4" name="図 3">
          <a:extLst>
            <a:ext uri="{FF2B5EF4-FFF2-40B4-BE49-F238E27FC236}">
              <a16:creationId xmlns:a16="http://schemas.microsoft.com/office/drawing/2014/main" id="{ADDC1097-35DA-9CEE-56A2-6BEF753C0BC5}"/>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53340" y="30480"/>
          <a:ext cx="9517660" cy="95097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15240</xdr:colOff>
      <xdr:row>4</xdr:row>
      <xdr:rowOff>0</xdr:rowOff>
    </xdr:from>
    <xdr:to>
      <xdr:col>13</xdr:col>
      <xdr:colOff>152400</xdr:colOff>
      <xdr:row>18</xdr:row>
      <xdr:rowOff>15240</xdr:rowOff>
    </xdr:to>
    <xdr:pic>
      <xdr:nvPicPr>
        <xdr:cNvPr id="16" name="図 15" descr="感染性胃腸炎患者報告数　直近5シーズン">
          <a:extLst>
            <a:ext uri="{FF2B5EF4-FFF2-40B4-BE49-F238E27FC236}">
              <a16:creationId xmlns:a16="http://schemas.microsoft.com/office/drawing/2014/main" id="{B2EF024E-281B-32C9-2947-5EEA34FCC2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9140" y="990600"/>
          <a:ext cx="7345680" cy="2827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487679</xdr:colOff>
      <xdr:row>9</xdr:row>
      <xdr:rowOff>137139</xdr:rowOff>
    </xdr:from>
    <xdr:to>
      <xdr:col>13</xdr:col>
      <xdr:colOff>350704</xdr:colOff>
      <xdr:row>16</xdr:row>
      <xdr:rowOff>68563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21579" y="2019279"/>
          <a:ext cx="7071545" cy="1104904"/>
          <a:chOff x="15480370" y="3871792"/>
          <a:chExt cx="7209369"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9525" algn="ctr">
            <a:solidFill>
              <a:schemeClr val="tx1"/>
            </a:solidFill>
            <a:prstDash val="sys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a:off x="15480370" y="4470969"/>
            <a:ext cx="7209369" cy="2736"/>
          </a:xfrm>
          <a:prstGeom prst="line">
            <a:avLst/>
          </a:prstGeom>
          <a:noFill/>
          <a:ln w="19050" algn="ctr">
            <a:solidFill>
              <a:srgbClr val="FF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 </a:t>
          </a:r>
          <a:r>
            <a:rPr lang="en-US" altLang="ja-JP" sz="1200" b="1" i="0" u="none" strike="noStrike" baseline="0">
              <a:solidFill>
                <a:srgbClr val="FF0000"/>
              </a:solidFill>
              <a:latin typeface="ＭＳ Ｐゴシック"/>
              <a:ea typeface="ＭＳ Ｐゴシック"/>
            </a:rPr>
            <a:t>3</a:t>
          </a:r>
          <a:r>
            <a:rPr lang="en-US" altLang="ja-JP"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800" b="1" i="0" u="none" strike="noStrike" baseline="0">
              <a:solidFill>
                <a:srgbClr val="FF0000"/>
              </a:solidFill>
              <a:latin typeface="ＭＳ Ｐゴシック"/>
              <a:ea typeface="ＭＳ Ｐゴシック"/>
            </a:rPr>
            <a:t>3</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6.20</a:t>
          </a:r>
          <a:endParaRPr lang="ja-JP" altLang="en-US" sz="1000" b="0" i="0" u="none" strike="noStrike" baseline="0">
            <a:solidFill>
              <a:sysClr val="windowText" lastClr="000000"/>
            </a:solidFill>
            <a:effectLst/>
            <a:latin typeface="+mn-lt"/>
            <a:ea typeface="+mn-ea"/>
            <a:cs typeface="+mn-cs"/>
          </a:endParaRP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759922</xdr:colOff>
      <xdr:row>4</xdr:row>
      <xdr:rowOff>38471</xdr:rowOff>
    </xdr:from>
    <xdr:to>
      <xdr:col>12</xdr:col>
      <xdr:colOff>893651</xdr:colOff>
      <xdr:row>7</xdr:row>
      <xdr:rowOff>76383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119062" y="1029071"/>
          <a:ext cx="2594989" cy="594172"/>
        </a:xfrm>
        <a:prstGeom prst="borderCallout2">
          <a:avLst>
            <a:gd name="adj1" fmla="val 101279"/>
            <a:gd name="adj2" fmla="val 51060"/>
            <a:gd name="adj3" fmla="val 210486"/>
            <a:gd name="adj4" fmla="val 51057"/>
            <a:gd name="adj5" fmla="val 310892"/>
            <a:gd name="adj6" fmla="val -30384"/>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散発事故事例の報告例年より一ヵ月早い</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9</xdr:col>
      <xdr:colOff>854164</xdr:colOff>
      <xdr:row>14</xdr:row>
      <xdr:rowOff>1127</xdr:rowOff>
    </xdr:from>
    <xdr:to>
      <xdr:col>10</xdr:col>
      <xdr:colOff>72082</xdr:colOff>
      <xdr:row>15</xdr:row>
      <xdr:rowOff>132886</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8108404" y="2721467"/>
          <a:ext cx="322818" cy="299399"/>
        </a:xfrm>
        <a:prstGeom prst="ellipse">
          <a:avLst/>
        </a:prstGeom>
        <a:noFill/>
        <a:ln w="25400" algn="ctr">
          <a:solidFill>
            <a:srgbClr val="000000"/>
          </a:solidFill>
          <a:round/>
          <a:headEnd/>
          <a:tailEnd/>
        </a:ln>
      </xdr:spPr>
    </xdr:sp>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7620</xdr:colOff>
      <xdr:row>1</xdr:row>
      <xdr:rowOff>213361</xdr:rowOff>
    </xdr:from>
    <xdr:to>
      <xdr:col>6</xdr:col>
      <xdr:colOff>754380</xdr:colOff>
      <xdr:row>16</xdr:row>
      <xdr:rowOff>22861</xdr:rowOff>
    </xdr:to>
    <xdr:pic>
      <xdr:nvPicPr>
        <xdr:cNvPr id="29" name="図 28">
          <a:extLst>
            <a:ext uri="{FF2B5EF4-FFF2-40B4-BE49-F238E27FC236}">
              <a16:creationId xmlns:a16="http://schemas.microsoft.com/office/drawing/2014/main" id="{C716356D-725E-DC33-9148-880CDE780EF2}"/>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2865120" y="541021"/>
          <a:ext cx="1645920" cy="2537460"/>
        </a:xfrm>
        <a:prstGeom prst="rect">
          <a:avLst/>
        </a:prstGeom>
      </xdr:spPr>
    </xdr:pic>
    <xdr:clientData/>
  </xdr:twoCellAnchor>
  <xdr:twoCellAnchor editAs="oneCell">
    <xdr:from>
      <xdr:col>0</xdr:col>
      <xdr:colOff>0</xdr:colOff>
      <xdr:row>2</xdr:row>
      <xdr:rowOff>0</xdr:rowOff>
    </xdr:from>
    <xdr:to>
      <xdr:col>3</xdr:col>
      <xdr:colOff>106680</xdr:colOff>
      <xdr:row>16</xdr:row>
      <xdr:rowOff>21942</xdr:rowOff>
    </xdr:to>
    <xdr:pic>
      <xdr:nvPicPr>
        <xdr:cNvPr id="30" name="図 29">
          <a:extLst>
            <a:ext uri="{FF2B5EF4-FFF2-40B4-BE49-F238E27FC236}">
              <a16:creationId xmlns:a16="http://schemas.microsoft.com/office/drawing/2014/main" id="{8382E77E-C3C0-58E3-F087-F2E86FA3AEDE}"/>
            </a:ext>
          </a:extLst>
        </xdr:cNvPr>
        <xdr:cNvPicPr>
          <a:picLocks noChangeAspect="1"/>
        </xdr:cNvPicPr>
      </xdr:nvPicPr>
      <xdr:blipFill>
        <a:blip xmlns:r="http://schemas.openxmlformats.org/officeDocument/2006/relationships" r:embed="rId4"/>
        <a:stretch>
          <a:fillRect/>
        </a:stretch>
      </xdr:blipFill>
      <xdr:spPr>
        <a:xfrm>
          <a:off x="0" y="548640"/>
          <a:ext cx="1592580" cy="252892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5</xdr:row>
      <xdr:rowOff>150495</xdr:rowOff>
    </xdr:from>
    <xdr:to>
      <xdr:col>5</xdr:col>
      <xdr:colOff>0</xdr:colOff>
      <xdr:row>13</xdr:row>
      <xdr:rowOff>497305</xdr:rowOff>
    </xdr:to>
    <xdr:grpSp>
      <xdr:nvGrpSpPr>
        <xdr:cNvPr id="2" name="Group 21">
          <a:extLst>
            <a:ext uri="{FF2B5EF4-FFF2-40B4-BE49-F238E27FC236}">
              <a16:creationId xmlns:a16="http://schemas.microsoft.com/office/drawing/2014/main" id="{851F7ED9-1A91-4C6A-940A-541A6856D62A}"/>
            </a:ext>
          </a:extLst>
        </xdr:cNvPr>
        <xdr:cNvGrpSpPr>
          <a:grpSpLocks/>
        </xdr:cNvGrpSpPr>
      </xdr:nvGrpSpPr>
      <xdr:grpSpPr bwMode="auto">
        <a:xfrm>
          <a:off x="365459" y="1586263"/>
          <a:ext cx="2441909" cy="2592705"/>
          <a:chOff x="521" y="754"/>
          <a:chExt cx="1710" cy="1566"/>
        </a:xfrm>
      </xdr:grpSpPr>
      <xdr:pic>
        <xdr:nvPicPr>
          <xdr:cNvPr id="3" name="図 1">
            <a:extLst>
              <a:ext uri="{FF2B5EF4-FFF2-40B4-BE49-F238E27FC236}">
                <a16:creationId xmlns:a16="http://schemas.microsoft.com/office/drawing/2014/main" id="{8DBDE3F4-E065-D935-1692-B0767554D122}"/>
              </a:ext>
            </a:extLst>
          </xdr:cNvPr>
          <xdr:cNvPicPr>
            <a:picLocks noChangeAspect="1"/>
          </xdr:cNvPicPr>
        </xdr:nvPicPr>
        <xdr:blipFill>
          <a:blip xmlns:r="http://schemas.openxmlformats.org/officeDocument/2006/relationships" r:embed="rId1" cstate="print"/>
          <a:srcRect/>
          <a:stretch>
            <a:fillRect/>
          </a:stretch>
        </xdr:blipFill>
        <xdr:spPr bwMode="auto">
          <a:xfrm>
            <a:off x="521" y="754"/>
            <a:ext cx="1710" cy="1566"/>
          </a:xfrm>
          <a:prstGeom prst="rect">
            <a:avLst/>
          </a:prstGeom>
          <a:noFill/>
          <a:ln w="9525">
            <a:noFill/>
            <a:miter lim="800000"/>
            <a:headEnd/>
            <a:tailEnd/>
          </a:ln>
        </xdr:spPr>
      </xdr:pic>
      <xdr:pic>
        <xdr:nvPicPr>
          <xdr:cNvPr id="4" name="Picture 23" descr="図1">
            <a:extLst>
              <a:ext uri="{FF2B5EF4-FFF2-40B4-BE49-F238E27FC236}">
                <a16:creationId xmlns:a16="http://schemas.microsoft.com/office/drawing/2014/main" id="{A2A4A79A-4AC8-E0C1-418F-B6BD5CA48CAF}"/>
              </a:ext>
            </a:extLst>
          </xdr:cNvPr>
          <xdr:cNvPicPr>
            <a:picLocks noChangeAspect="1" noChangeArrowheads="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884" y="774"/>
            <a:ext cx="952" cy="270"/>
          </a:xfrm>
          <a:prstGeom prst="rect">
            <a:avLst/>
          </a:prstGeom>
          <a:noFill/>
          <a:ln w="9525">
            <a:noFill/>
            <a:miter lim="800000"/>
            <a:headEnd/>
            <a:tailEnd/>
          </a:ln>
        </xdr:spPr>
      </xdr:pic>
      <xdr:pic>
        <xdr:nvPicPr>
          <xdr:cNvPr id="5" name="Picture 24" descr="図2">
            <a:extLst>
              <a:ext uri="{FF2B5EF4-FFF2-40B4-BE49-F238E27FC236}">
                <a16:creationId xmlns:a16="http://schemas.microsoft.com/office/drawing/2014/main" id="{4D4B46EB-44CD-AA72-664F-301349B9CEB3}"/>
              </a:ext>
            </a:extLst>
          </xdr:cNvPr>
          <xdr:cNvPicPr>
            <a:picLocks noChangeAspect="1" noChangeArrowheads="1"/>
          </xdr:cNvPicPr>
        </xdr:nvPicPr>
        <xdr:blipFill>
          <a:blip xmlns:r="http://schemas.openxmlformats.org/officeDocument/2006/relationships" r:embed="rId3" cstate="email">
            <a:extLst>
              <a:ext uri="{28A0092B-C50C-407E-A947-70E740481C1C}">
                <a14:useLocalDpi xmlns:a14="http://schemas.microsoft.com/office/drawing/2010/main"/>
              </a:ext>
            </a:extLst>
          </a:blip>
          <a:srcRect/>
          <a:stretch>
            <a:fillRect/>
          </a:stretch>
        </xdr:blipFill>
        <xdr:spPr bwMode="auto">
          <a:xfrm>
            <a:off x="975" y="1434"/>
            <a:ext cx="408" cy="223"/>
          </a:xfrm>
          <a:prstGeom prst="rect">
            <a:avLst/>
          </a:prstGeom>
          <a:noFill/>
          <a:ln w="9525">
            <a:noFill/>
            <a:miter lim="800000"/>
            <a:headEnd/>
            <a:tailEnd/>
          </a:ln>
        </xdr:spPr>
      </xdr:pic>
      <xdr:pic>
        <xdr:nvPicPr>
          <xdr:cNvPr id="6" name="Picture 25" descr="図3">
            <a:extLst>
              <a:ext uri="{FF2B5EF4-FFF2-40B4-BE49-F238E27FC236}">
                <a16:creationId xmlns:a16="http://schemas.microsoft.com/office/drawing/2014/main" id="{A612BE2F-3C87-BD8B-3E53-B399E30A3383}"/>
              </a:ext>
            </a:extLst>
          </xdr:cNvPr>
          <xdr:cNvPicPr>
            <a:picLocks noChangeAspect="1" noChangeArrowheads="1"/>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1655" y="1661"/>
            <a:ext cx="363" cy="301"/>
          </a:xfrm>
          <a:prstGeom prst="rect">
            <a:avLst/>
          </a:prstGeom>
          <a:noFill/>
          <a:ln w="9525">
            <a:noFill/>
            <a:miter lim="800000"/>
            <a:headEnd/>
            <a:tailEnd/>
          </a:ln>
        </xdr:spPr>
      </xdr:pic>
      <xdr:pic>
        <xdr:nvPicPr>
          <xdr:cNvPr id="7" name="Picture 26" descr="図5">
            <a:extLst>
              <a:ext uri="{FF2B5EF4-FFF2-40B4-BE49-F238E27FC236}">
                <a16:creationId xmlns:a16="http://schemas.microsoft.com/office/drawing/2014/main" id="{B875B7D0-FEF2-FAB6-A0EA-30FAFA51FCAC}"/>
              </a:ext>
            </a:extLst>
          </xdr:cNvPr>
          <xdr:cNvPicPr>
            <a:picLocks noChangeAspect="1" noChangeArrowheads="1"/>
          </xdr:cNvPicPr>
        </xdr:nvPicPr>
        <xdr:blipFill>
          <a:blip xmlns:r="http://schemas.openxmlformats.org/officeDocument/2006/relationships" r:embed="rId5" cstate="email">
            <a:extLst>
              <a:ext uri="{28A0092B-C50C-407E-A947-70E740481C1C}">
                <a14:useLocalDpi xmlns:a14="http://schemas.microsoft.com/office/drawing/2010/main"/>
              </a:ext>
            </a:extLst>
          </a:blip>
          <a:srcRect/>
          <a:stretch>
            <a:fillRect/>
          </a:stretch>
        </xdr:blipFill>
        <xdr:spPr bwMode="auto">
          <a:xfrm>
            <a:off x="657" y="1842"/>
            <a:ext cx="454" cy="318"/>
          </a:xfrm>
          <a:prstGeom prst="rect">
            <a:avLst/>
          </a:prstGeom>
          <a:noFill/>
          <a:ln w="9525">
            <a:noFill/>
            <a:miter lim="800000"/>
            <a:headEnd/>
            <a:tailEnd/>
          </a:ln>
        </xdr:spPr>
      </xdr:pic>
      <xdr:pic>
        <xdr:nvPicPr>
          <xdr:cNvPr id="8" name="Picture 27" descr="図4">
            <a:extLst>
              <a:ext uri="{FF2B5EF4-FFF2-40B4-BE49-F238E27FC236}">
                <a16:creationId xmlns:a16="http://schemas.microsoft.com/office/drawing/2014/main" id="{6FC76536-CD97-FBB2-6D3F-246FBAC199BA}"/>
              </a:ext>
            </a:extLst>
          </xdr:cNvPr>
          <xdr:cNvPicPr>
            <a:picLocks noChangeAspect="1" noChangeArrowheads="1"/>
          </xdr:cNvPicPr>
        </xdr:nvPicPr>
        <xdr:blipFill>
          <a:blip xmlns:r="http://schemas.openxmlformats.org/officeDocument/2006/relationships" r:embed="rId6" cstate="email">
            <a:extLst>
              <a:ext uri="{28A0092B-C50C-407E-A947-70E740481C1C}">
                <a14:useLocalDpi xmlns:a14="http://schemas.microsoft.com/office/drawing/2010/main"/>
              </a:ext>
            </a:extLst>
          </a:blip>
          <a:srcRect/>
          <a:stretch>
            <a:fillRect/>
          </a:stretch>
        </xdr:blipFill>
        <xdr:spPr bwMode="auto">
          <a:xfrm>
            <a:off x="1861" y="1818"/>
            <a:ext cx="359" cy="254"/>
          </a:xfrm>
          <a:prstGeom prst="rect">
            <a:avLst/>
          </a:prstGeom>
          <a:noFill/>
          <a:ln w="9525">
            <a:noFill/>
            <a:miter lim="800000"/>
            <a:headEnd/>
            <a:tailEnd/>
          </a:ln>
        </xdr:spPr>
      </xdr:pic>
    </xdr:grpSp>
    <xdr:clientData/>
  </xdr:twoCellAnchor>
  <xdr:twoCellAnchor>
    <xdr:from>
      <xdr:col>5</xdr:col>
      <xdr:colOff>342900</xdr:colOff>
      <xdr:row>9</xdr:row>
      <xdr:rowOff>132347</xdr:rowOff>
    </xdr:from>
    <xdr:to>
      <xdr:col>6</xdr:col>
      <xdr:colOff>571500</xdr:colOff>
      <xdr:row>12</xdr:row>
      <xdr:rowOff>213059</xdr:rowOff>
    </xdr:to>
    <xdr:sp macro="" textlink="">
      <xdr:nvSpPr>
        <xdr:cNvPr id="9" name="右矢印 1">
          <a:extLst>
            <a:ext uri="{FF2B5EF4-FFF2-40B4-BE49-F238E27FC236}">
              <a16:creationId xmlns:a16="http://schemas.microsoft.com/office/drawing/2014/main" id="{4180C3E0-D0A8-4BDC-9C58-5DA9600ACDD1}"/>
            </a:ext>
          </a:extLst>
        </xdr:cNvPr>
        <xdr:cNvSpPr>
          <a:spLocks noChangeArrowheads="1"/>
        </xdr:cNvSpPr>
      </xdr:nvSpPr>
      <xdr:spPr bwMode="auto">
        <a:xfrm>
          <a:off x="3147060" y="2692667"/>
          <a:ext cx="845820" cy="926532"/>
        </a:xfrm>
        <a:prstGeom prst="rightArrow">
          <a:avLst>
            <a:gd name="adj1" fmla="val 50000"/>
            <a:gd name="adj2" fmla="val 50002"/>
          </a:avLst>
        </a:prstGeom>
        <a:solidFill>
          <a:srgbClr val="C0C0C0"/>
        </a:solidFill>
        <a:ln w="9525">
          <a:miter lim="800000"/>
          <a:headEnd/>
          <a:tailEnd/>
        </a:ln>
        <a:scene3d>
          <a:camera prst="legacyObliqueTopLeft"/>
          <a:lightRig rig="legacyFlat3" dir="t"/>
        </a:scene3d>
        <a:sp3d extrusionH="430200" prstMaterial="legacyMatte">
          <a:bevelT w="13500" h="13500" prst="angle"/>
          <a:bevelB w="13500" h="13500" prst="angle"/>
          <a:extrusionClr>
            <a:srgbClr val="C0C0C0"/>
          </a:extrusionClr>
        </a:sp3d>
      </xdr:spPr>
    </xdr:sp>
    <xdr:clientData/>
  </xdr:twoCellAnchor>
  <xdr:twoCellAnchor>
    <xdr:from>
      <xdr:col>1</xdr:col>
      <xdr:colOff>9525</xdr:colOff>
      <xdr:row>5</xdr:row>
      <xdr:rowOff>152400</xdr:rowOff>
    </xdr:from>
    <xdr:to>
      <xdr:col>5</xdr:col>
      <xdr:colOff>1504</xdr:colOff>
      <xdr:row>13</xdr:row>
      <xdr:rowOff>489285</xdr:rowOff>
    </xdr:to>
    <xdr:sp macro="" textlink="">
      <xdr:nvSpPr>
        <xdr:cNvPr id="10" name="正方形/長方形 2">
          <a:extLst>
            <a:ext uri="{FF2B5EF4-FFF2-40B4-BE49-F238E27FC236}">
              <a16:creationId xmlns:a16="http://schemas.microsoft.com/office/drawing/2014/main" id="{149EBFE0-91A3-41A7-8143-30301ED0654B}"/>
            </a:ext>
          </a:extLst>
        </xdr:cNvPr>
        <xdr:cNvSpPr>
          <a:spLocks noChangeArrowheads="1"/>
        </xdr:cNvSpPr>
      </xdr:nvSpPr>
      <xdr:spPr bwMode="auto">
        <a:xfrm>
          <a:off x="344805" y="1584960"/>
          <a:ext cx="2460859" cy="2592405"/>
        </a:xfrm>
        <a:prstGeom prst="rect">
          <a:avLst/>
        </a:prstGeom>
        <a:noFill/>
        <a:ln w="63500" algn="ctr">
          <a:solidFill>
            <a:srgbClr val="FFFFFF"/>
          </a:solidFill>
          <a:round/>
          <a:headEnd/>
          <a:tailEnd/>
        </a:ln>
      </xdr:spPr>
    </xdr:sp>
    <xdr:clientData/>
  </xdr:twoCellAnchor>
  <xdr:twoCellAnchor editAs="oneCell">
    <xdr:from>
      <xdr:col>14</xdr:col>
      <xdr:colOff>0</xdr:colOff>
      <xdr:row>5</xdr:row>
      <xdr:rowOff>0</xdr:rowOff>
    </xdr:from>
    <xdr:to>
      <xdr:col>14</xdr:col>
      <xdr:colOff>304800</xdr:colOff>
      <xdr:row>6</xdr:row>
      <xdr:rowOff>15240</xdr:rowOff>
    </xdr:to>
    <xdr:sp macro="" textlink="">
      <xdr:nvSpPr>
        <xdr:cNvPr id="11" name="AutoShape 1025" descr="data:image/jpeg;base64,/9j/4AAQSkZJRgABAQAAAQABAAD/2wCEAAkGBxQSEhUUExMVEhIWGBUXGBcXFhMYFBcYFxYcGhcXGBwYHCggHRolHBkVIjEhJSksLi4uGB8/ODMsOCgvLi0BCgoKDg0OGxAQGywkICQsLC8tMCwsNyw0LCw0LC8sLiwsLCwsLCwsNCwsLCwsLy0sLCwsLSwsLCwsLCwsLCwsLP/AABEIAIYAyAMBEQACEQEDEQH/xAAbAAACAgMBAAAAAAAAAAAAAAAABAMFAQIGB//EAEkQAAIBAgMCBg0LAwMDBQAAAAECAwARBBIhBTEGE0FRYXEHFyI1UlORoaKywdHSFBUWMjNCcnOBkrEjYpM0Y7MkQ/CDwsPT4//EABoBAAIDAQEAAAAAAAAAAAAAAAADAQIEBQb/xAA6EQACAQICBQkHBAICAwAAAAAAAQIDEQQxEhMhUpEFFDJBUXFysdEVYYGSocHSIjOy8ELhBvEjQ6L/2gAMAwEAAhEDEQA/AOW7H3AcOFxOKVXjZbxxHUMDpne3JzDy2trxeUuUnRerp59b7DpYLBKotOeR6Eux8OAB8nhsAAP6ce4Cw5K89LE1pO7m+J11QppWUVwD5ow/iIf8UfuqOcVd58WTqae6uAfNGH8RD/ij91HOKu8+LDU091cA+aMP4iH/ABR+6jnFXefFhqae6uBvDsSBmCjDw3JAH9OPef0q0KtaclGMnd7M2RKnSinJxWz3FrHwHjO+PCrrb6iHXm0XfXTjgMU3+qrbq6Te3sMLxVBZQv8AARbg1CZTHHBDIQbXESDdv3jS1Y3Gu6zpU5uT9zfr1GlOkqesnFIbk4EqBcYfDsbXsEjJ/TTWtMsDjVG6lf3KQiOJwzdtG3wFcJwbwzrcphU1tZo0B6/q1noKdWOk62j3tjquhB2VO/ckMYvghBHfMuFuBfLxa3PV3NPrYarRT0qyva9rsVTrU6lrU9nbZCp4OQ8UJeIgylstuKS/XurM9eqCrabs3a12PWq1ur0Ve18hcbHgOnyeH/HH7qzqvWezSfFjXSpr/FcCXE8HoY3KNh4cwtujj5d3JTazxFKpq5Sd+9i6aozhppK3cSx8GYuNETYeFWJA+yjNr8u6mRhideqEpNN+9+pRyo6p1IxTXcNQ8DoTmzRwR5cxs0Kg5QbZvq7q0wwteSblV0bXzvkuvuFSr0la0L37LZ9hoOCMPH8TxUF7XzcUlrWvzVTm+I5xqNY72ve7y4k62jqdbofCwvguDkEgciGEZFLfZJrbk3UjD66upNVGtFXze36ja2rpuKcFtdiTCcEklUMmHgIP9kV9Oi1MoUMZWjpwk7eIpVq4enLRkvoMYngTGpOWDDso1vkiF9Oan1cFi4N6M7pdelb6XF08Th5JXjZ93+ip+aMP4iH/ABR+6uZzirvPizbqae6uAfNGH8RD/ij91HOKu8+LDU091cA+aMP4iH/FH7qOcVd58WGpp7q4GJNi4dgVOHhIOh/pp7BerQxVeLupviRLD0pKzijzLsh8C/k+bEwACAkZ0vbiixsMt96EndydVel5N5Q5xeM+kvqcXGYTU/qjl5HqGx3Jw8BOp4qLzRqK8ziZOVabfaztUElTil2DdIGhQAUAFAD2xYi08YHIwJ6hrWzAU3PEwS7b8DPi5qNGTfYWy4oBBJ935UTfoN9fJXTVeKpqr1a1v4bdvAwuk3Nw69WZiwhEmKjUhZGsVvp3LElreWrQw8lVxFOGyUrW7m23YiVVOFKctsVn3rI2ijLYhCmkMC5S/wB02Hdf+dFWhBzxUXT6FNWv1ZbSJSUaElLpTd7eQnhcLxiYlxGSG1j0/uP1endWShQdaFeoo3T6Oz3vI0VKurlSi5ZZ8FmM8IYnYkCC4yqeMsbiw1FaOVIVJNqNK+xfq6xOBlBJNz63sFVhZ8GoQFiJSSBqRofeKyqlOpyfFU1d6bvb4/6HOcYYtubt+kWx2CEKR5ieOJzFdLBRu/Xd56RicNHDU4OXTe1rsX9+46jWdacrdHK/vHuEeB1aYuLMVCjlbTU1s5VwqvKu5bHay7TPgK+xUksr39xtHtEGTDuHAYqUk6ALWuTz61aOMjKtQmpbWrS/2Vlh2qdWNtl7xJ58M4WZs5mLrkUDW2ZiSotzACnVKFRRqz0nPSVlbbm3sXcLhVg5QjbRs7vhmQYrFrFjCzXyhcptv1Wk1sRChyg5SytZ8BlOlKrhFGOd7/U2ViBPMV4tGTi41IsSDoNKtGTjGriJR0YuOjFZXIaTdOkndp3YnsBMmecjuUUgX3Mx5KycmR1WniJLZFP4vsH416ejRWbfBG8yq2HdzAsRBQKQCCb8uvJV6kYTwk6kqSi7q2z1Kxco14wU3LO5S1yDoBQAUAFAFNwzcjAYm2l4mH6G1buTpNYmFu0zYxJ0ZXOg4KbEeXBwOGUAxRixvfRBzCtUeTJ4hyqRkl+qXmzO8dCilBp5LyLb6MSeGnpe6rexKu+vqV9qU91h9GJPDT0vdR7Eq76+oe1Ke6w+jEnhp6Xuo9iVd9fUPalPdYfRiTw09L3UexKu+vqHtSnus3i4OyrqsqqSCNM247xuq8OR68HeNRLiVlylRlslFvgY+jkuXLxi5b3t3Vr8+6o9jV9HQ01bs2k+0qWlpaLv8DMvB2VtWlViBbXNuHJuqZ8j15u85p8SI8pUY9GLXABwemy5eNXLvtdreS1HsevoaGsVuzbYPaNHS0tF3+BtHsGdRZZso5g0gHmq0eSsTFWjVsvc2iJcoUJO7hf4IydiYg757j8UlS+TMW9jrfVkLHYdf+v6IxBsGZPqTBb77Fx7KinyTiafQqJd1yZ8oUJ9KDfAjfg3KTcyKSeU5if4pb5FrSd3NN/EsuU6SVlF/QG4Nym15FNt18+nVpUvkWs85rZ3guU6Syi/oY+jEnhp6XuqvsSrvr6k+1Ke6yaPYc6gATABb2sW0vv5KdHkvFRSUatrZZi3j6Ertwz7iKTg3KxJMikneTmufNS5cjVptuU02+8vHlOlFWUX9CSfYUz2zyq1tBfNp5qvU5KxNW2nUTtlmVhyhQhfRg1c1PB+YqFMq5Qbgd1a/kqr5IxDgoOorLq2krlGipaWg7/A3m2HO4CtMGUbgc1h5qvPkvFVIqM6qaWWZWOPoRblGDTfcQ/RiTw09L3Un2JV319RntSnusPoxJ4ael7qPYlXfX1D2pT3WH0Yk8NPS91HsSrvr6h7Up7rD6MSeGnpe6j2JV319Q9qU91nMdknZDQ7OxDMykFCNL9fL1VanyfPDV6cpSTvK2zuZE8ZGvTnFJrYdd2Pu9+H/LX1RXWwH7T8Uv5M52L6a7o+R0VbTMFAHE8LuEMxmGDwl+NOjsN4v90c2mpNdzk/BUlT5ziOj1L7+iOTjMVUdTUUc+sUTsblxmlxJMh39xm162a5pz5dUXaFPZ32+wpckOW2c9vd/sXjxuK2VKqTMZsM243JFhvK31DDwaY6WH5RpuVNaM1/dvqUVStgpqM3eL/v9R6PG4YAg3BAII3EHca80007M7qaaujaoJCgAoAKAEts7QGHheYqzhATlUXJ9w6eSqTloxbNGEw7xFaNJNK7zYvwc29FjYhJEddA6H6yNzH2HlqKdRVFdDcfgKuDq6up8H1NCG3+GEWFnigytLI5AYJqyA7jbezE/dHJf9aVK8YSUczVguR6uJoyrXUYpbL9b+y950lPOQFABQAUAFAEOMxAjRnIZgqlrKLsbDcAN5qG7K4ylTdSagmld227F8So4K8J4sdGWTuJF+vGTdl5j0qeelUq0aiujdylyZVwM9Ge1PJ9voyLhVwtiwORWUyyuRZFOoW+rH2DlPlqKteNPvL8m8k1cbpST0Yrrfb2evYdBG9wDYi4BsRYi/IRyGnnLkrNo2oIOI7MfeubqP8ABrDjOnS8a8masN0anh+6LXsfd78P+WvqipwH7T8Uv5MjF9Nd0fI6KtpmCgDz/gYAdpYwt9cGXLffbjbafpavQ8pXWBpJZbPI4uBtzupfPb5noFeeO0ct2SFU4Js1rh0y8978n6Xrq8jOXOlbsdzncqJc3d+1FlwRJ+RYe+/ix7bVm5Qtzqdu00YP9iHcW9YzSFABQAUAYNAHkvC62zcYHwMmWSRW4yIC6rzacx1NuS1c2t/4p3pv4HuuS78pYTQxkbpNWl2/3K/WXvYw2dCyNijJx+KYnOT9aK/Jrrc+Fy8lOwsItad7vyOZ/wAixNaM1hlHRprK3+X/AF2cTvq2HmAoAKACgAoAKAPLuH8CYLExYnCycXiXPdRKLhh4RA5DuIO/k3Vz8QlTmpQe3sPZ8iVJ43DSw+JjpU1lJ9Xu+Hb1dYx2NcJFiZJMXNJx2LDfVb/tjkex39FtBVsLFTbnJ3Yv/kFWrhqccLSjo07Zrr93r2npNbjyAUAcR2Y+9c3Uf4NYcZ06XjXkzVhujU8P3Ra9j7vfh/y19UVOA/afil/JkYvpruj5HRVtMwUAcJws2NNBiPluEBJ3uoBJBtYmw3qRvrv4DFUq1Hmtf4P+9fYcfGYepTq6+j8TaDskxZf6kMivyhSpW/QSQaifINS/6ZK3vJjyvTt+qLuVkhxG2JVGUw4VDv1sL7zc6M9vJfy6lqOTKb26U3/fgvMzvW4+a2Wgv78WekQxBFCqLKoAA5gNBXmJScm5PNnejFRVkSVBIUAFABQAltnjuJk+T5eOynJm3X9/NVJ6Wi9HM0YTU66Ovvo322Of4GcEvk955zxuLk1YnXJfeBzk8ppNChofqlmdXlblbnFqNH9NOOXv/vUhLG8E5sPi0xGzyqK5tLG32YB3m3KvQNQd1VlQlGelT+JopcrUcRhXQxqbaX6Ws/8Avz6zuq1nmgoAKACgAoAhxefI3F5eMscua+XNyXtyVDvbYXpaGmtZfRvttnb3HI8EOCbrIcXjTxmKY3ANiI+nTTN1aCs1Gg09OeZ3uVOVoSgsLhNlNfX/AF5kfCTglKs64vZ5Ec1+7TQI1zq3NbnHLya1FWg1LTp5l8BytSlQeFxqvC2x9a93o/sdtHewzWzWF7XtfltfkvWs85K13bI2oIOI7MfeubqP8GsOM6dLxryZqw3RqeH7otex93vw/wCWvqipwH7T8Uv5MjF9Nd0fI6KtpmFcbiimUKuZ2vYE5VAUXJJ5Bu8tBKVyvfatjriMKv8AaoeVvRdf4oL6PuZG2JiOpMTHn+RzHz3piqzSspPiyjoxf+PkbDagGgxOGUDcrxyR+dpPZVHt6y6hbqHcNjyWVWCENcK8b51JAvY6Ag2uRv3VBVxH6CoUAFAGksgUFmIVRvJIAHWTQAmNolvs4nceEe4U9WexI6QKq5pF9DtDj5/FxDrkf2R1XWE6CD5TMN8SEf2ya+koo1iI0UbJtJLhXDRMdwcWBPMrfVJ6L3q6kmQ4sdqSoUAFAGKAK+Xa6WJQGRVvdxYRC2/u2IU/oTVXJIsoMXw2055LkQrGn3TI7Zj05AtwOsipL6tdpridqzRm7Qo0fK6SN3PSVKXA6bm1D2Bq12ja7WUAGRWjU6hzZorc+dSQB0m1QpJldB9Q+rAi4NweUbqsUOJ7MfeubqP8GsOM6dLxryZqw3RqeH7otex93vw/5a+qKnAftPxS/kyMX013R8i/kkCgsxsoBJPMALk1tMxzkmEEksEkq3dxKxVtQoyqVS27QHXpqkXdmiOy6RboLCw0HMNB5qYBm9AATQBWY3Z0TSwkoty7A2GW/wDTY8nKCNDvFLnsRN9ha7MkJVlY5mRilzvI3qT05SKmLuhEltHKsVCgChxsha8mhtIsUQYEopzhWkK6Xa97fhG65pbd3YdFE+WfkmQ/ih+FxU6tFrIxfEeMh/xSf/ZUatBZB/1HjIR1Qv7ZKNWgsiLFtKq3Z0kW6hkMQCsrMAfvHXWhwSQWQ7gO4keK5ygK6XN7Akqyi/ICB+8VMHdCpLrLCrlAoArcUvGymM6xoAWHI7t9VT/aALkcuZealzlbYMirK4sf6z3/AOzGbKOR3Xex/tU6Ac9zyCiEesYlYcpoGaAEkPydtNIHNiOSJydCOZGOhHIbHlNKnHrQNXGI0EUqhe5jkzKV+6HAzKVHJcBwbb9KiD6hctqOb7MfeubqP8Gs2M6dLxryY7DdGp4fui17H3e/D/lr6oqcB+0/FL+TIxfTXdHyLTbQvCy+GVT9HYKfMTWx5CIZi+P+3h6p/wCEpdPMbHJk9OJCgAoAXxH2kP42/wCJ6XUyDqZPhDaeUcjJE/63dG8ypUU8hU8iwphQ1kcKCTuAJPUNaAKIoRhoAd+bDk9bOrN5yaRHpD1mWFaCQoAKAFNq/ZN1p661WWRKGsRpPE3PxqfuAYedKVTzFPIsKcLCgCnDf08Q40JMxB5e4XKPVpE8xq6iTBqBGgAsAiAAbh3Ip5dktSAUAazRhlZWF1IIIO4gjUVACoc/JoXJuRxDEnfvUEn9CaRHpFXm0UfZj72TdR/g0jGdOl415MZhujU8P3Ra9j7vfh/y19UVOA/afil/JkYvpruj5FrtMXCD/dj8xv7K1yyERzFcb9tB1TfwlUpjY9Y+mGJ36U6xVzRucJ01NiNYaPhiOmosSpoQxI/qQ/jb/iel1Mi/UTbsQnTFKP2vGR/JqtMXLIsaaLEttNbDzH/ak9Q0Fo5oX2stkUc0kI8kgpEOkNiORwE9ArRYhySJPknTU2K6w1bCnk1qLE6aK3a62ia/OnrrVZZF07jOPHdRHmlXzhh7aTDMp1FhTxQCgCliP/SuedZz5S5rPLMd18BvAxFkS3gr6orSTKSQ18k6amxTWGDhDz0WJ0yCRCN4qCyaZXP/AKC/Nhw37UB9lZlmH+RTdmTvZN1H+DSsZ06XjXky+G6NTw/dFr2Pu9+H/LX1RRgP2n4pfyZGL6a7o+Rb4/7n5i+2tc8hEcxfFqwkikClwmcFRbNZwNRci9rbuml05JPaM6rE42wn3o5k64ZSPKoIp2nEpoMBtzD+NA6GDKfIwBqdJEaEuwx89RH6olf8MMx8+W1GnHtJ0GQSSGaSMiN0VCzFnAUm6lQoF78t7nmpVSaa2FoqyN5P9RD+Gf8A+P3VFMiWRY00WIbe/wBNN+Bv4qHkWh0kY2pEWXuRmZXRwL2zZHBtc8ptSIuzGI3G1wPrRTr/AOk7epetGsiU0GZG3IOWTL+NXT1wKnSXaRoSD57hP1S7/gjlbzqpFGnHtDQYtjsQZ1CLFIt2W7OuQKAwJOpud261UlONi0VY32kdEP8Aux+vSoZkllTxQCgCo2fHmwyruzIwvzZri/nrO8x3WS4XaRRFV4ZQVAByoXW4Frgpe4/SnqpEq43ZN89w8rMn445U9ZRVtOPaV0GHz3ByOX/Akj+opo0l2hoSI5tqZgQsMzHkuhQX63taodSJKi08xfEw5MI6E3KwMpPISIyKzdYy+0oOzJ3sm6j/AAaXjOnS8a8mXw3RqeH7otex93vw/wCWvqijAftPxS/kyMX013R8i22ibCP8xPPpWueQiOZJWcYZoAMxoIAmgDFBIs/+oi6EnPnjHtptMrLIsaaLEdui+Gm/Lc+RSfZUMtHpInJrMXMUEmc1BAE0AYoJFseL8WOeWPzG/sq8MyOosaeKAUAVmyRaFRzZl/a5HsrPLMcN1UDN6CAzUAYoJFNrm2Hm/Kk9Q1KBZnN9mTvZN1H+DS8Z06XjXkxmG6NTw/dFr2Pu9+H/AC19UUYD9p+KX8mRi+mu6PkWm2Ps7+C8beSRb+atkshEcyc1mLmKCQoAKACgBePXE/hh/wCST/8AOm0yssiwposjxEWdWU7mUr5RagEJ7NkzQxMd5jQnrKi9ZmOeYxUAFABQAUALYsXeEf7l/wBsbH3UynmQ8mWNOFBQBW7OFg45pJPO2b20ieY0aqhIUAFABQAptYXhceFZf3MF9tWjmCOb7MneybqP8Gk4zp0vGvJjMN0anh+6LXsfd78P+WvqipwH7T8Uv5MjF9Nd0fItdsx5sPKBv4t7dYUkecCtoiOaJFcMAw3EAjqIvWUuZoJCgAoAKAIMGLzTHmESeQM3/vp1PIpPJD9MKAKAKzZQtEF8Euv7XIHmtWeWY4bqoBQAUAFAC0ms8I5lmb1FHrGm0yssixposKAK7DC0kw/vVv3IPappNTMaskM0skKACgAoAV2gLhBzyR+Zs3sq8MyDmuzH3rm6j/BpGM6dLxryY3DdGp4fui17H3e/D/lr6oqcB+0/FL+TIxfTXdHyOgZhuJH6kVsujNYVwkHFRIrMO4RVLbh3IAvrSnDruM0rvYifi+mp1ZGkGTpFRq/eGkaK6nc6k9Yo0F2k3fYbPYWuwFzYX0ueYdNDhbNgpXNMPDkLksO7bNzWGUKB5qYlZWKt3GAasVM0AK4fC5c2uhdmHRm1t5b0uULsvpG0zKguzKo5yQB56o4JZslNvJGkOIjc2SRGI1NmBsOfSoioyyaJd1mjfOtwudcx3C4ubdFToK9rkXediTi6tqyNIiXDHjc99MmQDra5PmXyVaMbEOV0M1cqFACkcIMjuGBBVFIGtmQte/6MPJVJLSyZe9lZkl11OZbA2Oo0PMemqaHvJv7gQqdzKT0EGjQv1hf3GVAO5geoijV+8NIjedBvkQakasBqN4848tVaS60TtfUaywhjGcwsrZ/xAKRp+4GmRjbbcq2cn2YWB2XMRqLH+DWXF9Oj415Mfh8qnh+6LDsdYpHwMARswEcZB1FwVFzrrowYfpU4T9Ep0nmm38HtvxugxH6lGosmrfFG3CfCHEMY48PnlC245xZEU3ICnlYm/VVcVT1r0Yxu+15InDz1a0pS2diMY9g+GhUpMkd8jwhGaVymgTNyC4N25eSpqNSpRVnbJq21+64Q2VG7q/b1d5Ns/AcThWWWOR+Ma5iRmcoDuUHNewAFyDVqVPQpNTTd+pbbe4rOenUvFrZ19otwWwoTMr4eZXcyAs4YpxZa6qbsRusN1UwsNG6cXd3z7C+IlfapK2ziabH2HFNM04i4uFGHErkEdyALudA1r7garRw8Kk3UtZLLZb49pNWtOMNC9317b/AV2jg5HxMWYTRo0pspdmJtfM4K6IBcADfrS6lOcqsb3Sv2/X3F4TjGm7Wbt/V7y227hE7lRh3xExXKhJbKAvK7Xtpe/TWmvCOxKOk7bP8AbEUZPa9Ky/uRabHwPEQpHfMVGp5zvP6Xp9Gnq4KPYKqz05uQ7TRYUAUfCvWNVyu5YsAFUMN28gqei3XWXFbYpWbuaMP0rnN7KgdY8QTAyO0bxoFDEE5gtgR021J131hpRkoTvGzaaX9/vaaqkk5R/VdXuWezcBxOIDCPQTPGSF5Hhjyt+HMra/3U+lS1dW9uu3/yvuhU56cLX6r/AFZ1tdExBQAUAU+Jw7zYgqc6QxxstwSM7ycosfugeU1mlGU6lnsSXFv0HxkoQus2/L1EYocSMNlUrCycbxjZe7cr9V05O65zrSlGsqVlsavf3+9d4xunrLvblb3d/cM4DDwpgk42PMmRXdSpcsx1JI3k3plOMI0FpLZm+spOUnWei9vULcGtjLCpxLoRKQSEVQMi6nKFW12tbfrS8Nh1Ba2S2+SL16zm9BPZ5iuz8JxeIjnGFMMJvGoX7QFrWkkUch1HRS6dPRqqooWWXv73/dhectKDhpXef+kKY7BskkiPHIwztNnbu1yWYAAC+pbKP0HNS5wak00873z2f9l4TTimmuyw/iInhTDOULWw7RZQrM+d1BAAA03WJPNTpKUFCVv8bfFik1JyV+u/wKLsmMsOxzDIwVlhAO892bKq6c5J8lV0LzpUuuP6n7tllxu+BZStGpU3ti8zxngBw5l2dJqWeA3ugIureEl9NeUbj1gVsr4ZVGpJ2ksmvL3oz0q2gnFq6fUevxdmCLKpMMhJVTuQbwD4fTWaVXE0/wBLUX8Wvsxyp0Jq6clwfobduGHxEno/FVec4jcj8z/EnUUd58F6h24YfESeh8VHOcRuR+Z/iGoo7z4L1Dtww+Ik9D4qOc4jcj8z/ENRR3nwXqHbhh8RJ6PxUc5xG5H5n+IaijvPgvUO3DD4iT0fio5ziNyPzP8AENRR3nwXqHbhh8RJ6PxUc5xG5H5n+IaijvPgvUO3DD4iT0Pio5ziNyPzP8Q1FHefBeoduGHxEnofFRznEbkfmf4hqKO8+C9Q7cMPiJPQ+KjnOI3I/M/xDUUd58F6h24YfESej8VHOcRuR+Z/iGoo7z4L1Dtww+Ik9H4qOc4jcj8z/ENRR3nwXqHbhh8RJ6PxUc5xG5H5n+IaijvPgvUO3DD4iT0Pio5ziNyPzP8AENRR3nwXqHbhh8RJ6HxUc5xG5H5n+IaijvPgvUO3DD4iT0Pio5ziNyPzP8Q1FHefBeoduGHxEnofFRznEbkfmf4hqKO8+C9Q7cMPiJPQ+KjnOI3I/M/xDUUd58F6h24YfESej8VHOcRuR+Z/iGoo7z4L1Dtww+Ik9H4qOc4jcj8z/ENRR3nwXqHbhh8RJ6PxUc5xG5H5n+IaijvPgvUO3DD4iT0fio5ziNyPzP8AENRR3nwXqRYvsxRCNmWGQFRfchv6enkNWjUxNTYtGPF/ZFXChDa7v6HjHDfhdLtCYsxZYQTkQm9v7mtoXPm3CtdDDxpJ7bt5t5sTVquo+xLJdh//2Q==">
          <a:hlinkClick xmlns:r="http://schemas.openxmlformats.org/officeDocument/2006/relationships" r:id="rId7"/>
          <a:extLst>
            <a:ext uri="{FF2B5EF4-FFF2-40B4-BE49-F238E27FC236}">
              <a16:creationId xmlns:a16="http://schemas.microsoft.com/office/drawing/2014/main" id="{C43C92F6-3AC6-49EF-8BAB-97D62B5DE4F1}"/>
            </a:ext>
          </a:extLst>
        </xdr:cNvPr>
        <xdr:cNvSpPr>
          <a:spLocks noChangeAspect="1" noChangeArrowheads="1"/>
        </xdr:cNvSpPr>
      </xdr:nvSpPr>
      <xdr:spPr bwMode="auto">
        <a:xfrm>
          <a:off x="9723120" y="1432560"/>
          <a:ext cx="304800" cy="297180"/>
        </a:xfrm>
        <a:prstGeom prst="rect">
          <a:avLst/>
        </a:prstGeom>
        <a:noFill/>
        <a:ln w="9525">
          <a:noFill/>
          <a:miter lim="800000"/>
          <a:headEnd/>
          <a:tailEnd/>
        </a:ln>
      </xdr:spPr>
    </xdr:sp>
    <xdr:clientData/>
  </xdr:twoCellAnchor>
  <xdr:twoCellAnchor>
    <xdr:from>
      <xdr:col>3</xdr:col>
      <xdr:colOff>95250</xdr:colOff>
      <xdr:row>7</xdr:row>
      <xdr:rowOff>28575</xdr:rowOff>
    </xdr:from>
    <xdr:to>
      <xdr:col>4</xdr:col>
      <xdr:colOff>609600</xdr:colOff>
      <xdr:row>8</xdr:row>
      <xdr:rowOff>190500</xdr:rowOff>
    </xdr:to>
    <xdr:grpSp>
      <xdr:nvGrpSpPr>
        <xdr:cNvPr id="12" name="Group 5">
          <a:extLst>
            <a:ext uri="{FF2B5EF4-FFF2-40B4-BE49-F238E27FC236}">
              <a16:creationId xmlns:a16="http://schemas.microsoft.com/office/drawing/2014/main" id="{872A6264-E47E-44CA-92E5-B61597112F9E}"/>
            </a:ext>
          </a:extLst>
        </xdr:cNvPr>
        <xdr:cNvGrpSpPr>
          <a:grpSpLocks/>
        </xdr:cNvGrpSpPr>
      </xdr:nvGrpSpPr>
      <xdr:grpSpPr bwMode="auto">
        <a:xfrm rot="-1059008">
          <a:off x="1667376" y="2025817"/>
          <a:ext cx="1131971" cy="442662"/>
          <a:chOff x="2426" y="2341"/>
          <a:chExt cx="935" cy="417"/>
        </a:xfrm>
      </xdr:grpSpPr>
      <xdr:grpSp>
        <xdr:nvGrpSpPr>
          <xdr:cNvPr id="13" name="Group 6">
            <a:extLst>
              <a:ext uri="{FF2B5EF4-FFF2-40B4-BE49-F238E27FC236}">
                <a16:creationId xmlns:a16="http://schemas.microsoft.com/office/drawing/2014/main" id="{37CDA768-4FB0-818A-935C-68A85615B60E}"/>
              </a:ext>
            </a:extLst>
          </xdr:cNvPr>
          <xdr:cNvGrpSpPr>
            <a:grpSpLocks/>
          </xdr:cNvGrpSpPr>
        </xdr:nvGrpSpPr>
        <xdr:grpSpPr bwMode="auto">
          <a:xfrm>
            <a:off x="2653" y="2478"/>
            <a:ext cx="572" cy="144"/>
            <a:chOff x="2653" y="2478"/>
            <a:chExt cx="572" cy="144"/>
          </a:xfrm>
        </xdr:grpSpPr>
        <xdr:sp macro="" textlink="">
          <xdr:nvSpPr>
            <xdr:cNvPr id="26" name="Oval 7">
              <a:extLst>
                <a:ext uri="{FF2B5EF4-FFF2-40B4-BE49-F238E27FC236}">
                  <a16:creationId xmlns:a16="http://schemas.microsoft.com/office/drawing/2014/main" id="{E8DA64B5-108F-63CC-B123-3A99CED5B170}"/>
                </a:ext>
              </a:extLst>
            </xdr:cNvPr>
            <xdr:cNvSpPr>
              <a:spLocks noChangeArrowheads="1"/>
            </xdr:cNvSpPr>
          </xdr:nvSpPr>
          <xdr:spPr bwMode="auto">
            <a:xfrm>
              <a:off x="2653" y="2478"/>
              <a:ext cx="272" cy="136"/>
            </a:xfrm>
            <a:prstGeom prst="ellipse">
              <a:avLst/>
            </a:prstGeom>
            <a:solidFill>
              <a:srgbClr val="000000"/>
            </a:solidFill>
            <a:ln w="9525">
              <a:solidFill>
                <a:srgbClr val="808080"/>
              </a:solidFill>
              <a:round/>
              <a:headEnd/>
              <a:tailEnd/>
            </a:ln>
          </xdr:spPr>
        </xdr:sp>
        <xdr:sp macro="" textlink="">
          <xdr:nvSpPr>
            <xdr:cNvPr id="27" name="Freeform 8">
              <a:extLst>
                <a:ext uri="{FF2B5EF4-FFF2-40B4-BE49-F238E27FC236}">
                  <a16:creationId xmlns:a16="http://schemas.microsoft.com/office/drawing/2014/main" id="{7B3EDFC9-3967-6B68-9615-0FAFA230851A}"/>
                </a:ext>
              </a:extLst>
            </xdr:cNvPr>
            <xdr:cNvSpPr>
              <a:spLocks/>
            </xdr:cNvSpPr>
          </xdr:nvSpPr>
          <xdr:spPr bwMode="auto">
            <a:xfrm>
              <a:off x="2912" y="2520"/>
              <a:ext cx="313" cy="102"/>
            </a:xfrm>
            <a:custGeom>
              <a:avLst/>
              <a:gdLst>
                <a:gd name="T0" fmla="*/ 0 w 313"/>
                <a:gd name="T1" fmla="*/ 40 h 102"/>
                <a:gd name="T2" fmla="*/ 72 w 313"/>
                <a:gd name="T3" fmla="*/ 0 h 102"/>
                <a:gd name="T4" fmla="*/ 160 w 313"/>
                <a:gd name="T5" fmla="*/ 48 h 102"/>
                <a:gd name="T6" fmla="*/ 280 w 313"/>
                <a:gd name="T7" fmla="*/ 72 h 102"/>
                <a:gd name="T8" fmla="*/ 288 w 313"/>
                <a:gd name="T9" fmla="*/ 24 h 102"/>
                <a:gd name="T10" fmla="*/ 0 60000 65536"/>
                <a:gd name="T11" fmla="*/ 0 60000 65536"/>
                <a:gd name="T12" fmla="*/ 0 60000 65536"/>
                <a:gd name="T13" fmla="*/ 0 60000 65536"/>
                <a:gd name="T14" fmla="*/ 0 60000 65536"/>
                <a:gd name="T15" fmla="*/ 0 w 313"/>
                <a:gd name="T16" fmla="*/ 0 h 102"/>
                <a:gd name="T17" fmla="*/ 313 w 313"/>
                <a:gd name="T18" fmla="*/ 102 h 102"/>
              </a:gdLst>
              <a:ahLst/>
              <a:cxnLst>
                <a:cxn ang="T10">
                  <a:pos x="T0" y="T1"/>
                </a:cxn>
                <a:cxn ang="T11">
                  <a:pos x="T2" y="T3"/>
                </a:cxn>
                <a:cxn ang="T12">
                  <a:pos x="T4" y="T5"/>
                </a:cxn>
                <a:cxn ang="T13">
                  <a:pos x="T6" y="T7"/>
                </a:cxn>
                <a:cxn ang="T14">
                  <a:pos x="T8" y="T9"/>
                </a:cxn>
              </a:cxnLst>
              <a:rect l="T15" t="T16" r="T17" b="T18"/>
              <a:pathLst>
                <a:path w="313" h="102">
                  <a:moveTo>
                    <a:pt x="0" y="40"/>
                  </a:moveTo>
                  <a:cubicBezTo>
                    <a:pt x="30" y="30"/>
                    <a:pt x="42" y="10"/>
                    <a:pt x="72" y="0"/>
                  </a:cubicBezTo>
                  <a:cubicBezTo>
                    <a:pt x="142" y="12"/>
                    <a:pt x="110" y="15"/>
                    <a:pt x="160" y="48"/>
                  </a:cubicBezTo>
                  <a:cubicBezTo>
                    <a:pt x="178" y="102"/>
                    <a:pt x="226" y="77"/>
                    <a:pt x="280" y="72"/>
                  </a:cubicBezTo>
                  <a:cubicBezTo>
                    <a:pt x="297" y="21"/>
                    <a:pt x="313" y="24"/>
                    <a:pt x="288" y="24"/>
                  </a:cubicBezTo>
                </a:path>
              </a:pathLst>
            </a:custGeom>
            <a:solidFill>
              <a:srgbClr val="000000"/>
            </a:solidFill>
            <a:ln w="38100" cap="flat" cmpd="sng">
              <a:solidFill>
                <a:srgbClr val="808080"/>
              </a:solidFill>
              <a:prstDash val="solid"/>
              <a:round/>
              <a:headEnd type="none" w="med" len="med"/>
              <a:tailEnd type="none" w="med" len="med"/>
            </a:ln>
          </xdr:spPr>
        </xdr:sp>
      </xdr:grpSp>
      <xdr:grpSp>
        <xdr:nvGrpSpPr>
          <xdr:cNvPr id="14" name="Group 9">
            <a:extLst>
              <a:ext uri="{FF2B5EF4-FFF2-40B4-BE49-F238E27FC236}">
                <a16:creationId xmlns:a16="http://schemas.microsoft.com/office/drawing/2014/main" id="{1200DA9D-69EC-F57D-CE03-F3FB2FEAA60A}"/>
              </a:ext>
            </a:extLst>
          </xdr:cNvPr>
          <xdr:cNvGrpSpPr>
            <a:grpSpLocks/>
          </xdr:cNvGrpSpPr>
        </xdr:nvGrpSpPr>
        <xdr:grpSpPr bwMode="auto">
          <a:xfrm>
            <a:off x="2789" y="2614"/>
            <a:ext cx="572" cy="144"/>
            <a:chOff x="2653" y="2478"/>
            <a:chExt cx="572" cy="144"/>
          </a:xfrm>
        </xdr:grpSpPr>
        <xdr:sp macro="" textlink="">
          <xdr:nvSpPr>
            <xdr:cNvPr id="24" name="Oval 10">
              <a:extLst>
                <a:ext uri="{FF2B5EF4-FFF2-40B4-BE49-F238E27FC236}">
                  <a16:creationId xmlns:a16="http://schemas.microsoft.com/office/drawing/2014/main" id="{4F836E80-58F6-8AC9-EAB9-984CDD2986BD}"/>
                </a:ext>
              </a:extLst>
            </xdr:cNvPr>
            <xdr:cNvSpPr>
              <a:spLocks noChangeArrowheads="1"/>
            </xdr:cNvSpPr>
          </xdr:nvSpPr>
          <xdr:spPr bwMode="auto">
            <a:xfrm>
              <a:off x="2653" y="2478"/>
              <a:ext cx="272" cy="136"/>
            </a:xfrm>
            <a:prstGeom prst="ellipse">
              <a:avLst/>
            </a:prstGeom>
            <a:solidFill>
              <a:srgbClr val="000000"/>
            </a:solidFill>
            <a:ln w="9525">
              <a:solidFill>
                <a:srgbClr val="808080"/>
              </a:solidFill>
              <a:round/>
              <a:headEnd/>
              <a:tailEnd/>
            </a:ln>
          </xdr:spPr>
        </xdr:sp>
        <xdr:sp macro="" textlink="">
          <xdr:nvSpPr>
            <xdr:cNvPr id="25" name="Freeform 11">
              <a:extLst>
                <a:ext uri="{FF2B5EF4-FFF2-40B4-BE49-F238E27FC236}">
                  <a16:creationId xmlns:a16="http://schemas.microsoft.com/office/drawing/2014/main" id="{64C60ECF-13C5-1C4E-2FC9-E07C74F99F47}"/>
                </a:ext>
              </a:extLst>
            </xdr:cNvPr>
            <xdr:cNvSpPr>
              <a:spLocks/>
            </xdr:cNvSpPr>
          </xdr:nvSpPr>
          <xdr:spPr bwMode="auto">
            <a:xfrm>
              <a:off x="2912" y="2520"/>
              <a:ext cx="313" cy="102"/>
            </a:xfrm>
            <a:custGeom>
              <a:avLst/>
              <a:gdLst>
                <a:gd name="T0" fmla="*/ 0 w 313"/>
                <a:gd name="T1" fmla="*/ 40 h 102"/>
                <a:gd name="T2" fmla="*/ 72 w 313"/>
                <a:gd name="T3" fmla="*/ 0 h 102"/>
                <a:gd name="T4" fmla="*/ 160 w 313"/>
                <a:gd name="T5" fmla="*/ 48 h 102"/>
                <a:gd name="T6" fmla="*/ 280 w 313"/>
                <a:gd name="T7" fmla="*/ 72 h 102"/>
                <a:gd name="T8" fmla="*/ 288 w 313"/>
                <a:gd name="T9" fmla="*/ 24 h 102"/>
                <a:gd name="T10" fmla="*/ 0 60000 65536"/>
                <a:gd name="T11" fmla="*/ 0 60000 65536"/>
                <a:gd name="T12" fmla="*/ 0 60000 65536"/>
                <a:gd name="T13" fmla="*/ 0 60000 65536"/>
                <a:gd name="T14" fmla="*/ 0 60000 65536"/>
                <a:gd name="T15" fmla="*/ 0 w 313"/>
                <a:gd name="T16" fmla="*/ 0 h 102"/>
                <a:gd name="T17" fmla="*/ 313 w 313"/>
                <a:gd name="T18" fmla="*/ 102 h 102"/>
              </a:gdLst>
              <a:ahLst/>
              <a:cxnLst>
                <a:cxn ang="T10">
                  <a:pos x="T0" y="T1"/>
                </a:cxn>
                <a:cxn ang="T11">
                  <a:pos x="T2" y="T3"/>
                </a:cxn>
                <a:cxn ang="T12">
                  <a:pos x="T4" y="T5"/>
                </a:cxn>
                <a:cxn ang="T13">
                  <a:pos x="T6" y="T7"/>
                </a:cxn>
                <a:cxn ang="T14">
                  <a:pos x="T8" y="T9"/>
                </a:cxn>
              </a:cxnLst>
              <a:rect l="T15" t="T16" r="T17" b="T18"/>
              <a:pathLst>
                <a:path w="313" h="102">
                  <a:moveTo>
                    <a:pt x="0" y="40"/>
                  </a:moveTo>
                  <a:cubicBezTo>
                    <a:pt x="30" y="30"/>
                    <a:pt x="42" y="10"/>
                    <a:pt x="72" y="0"/>
                  </a:cubicBezTo>
                  <a:cubicBezTo>
                    <a:pt x="142" y="12"/>
                    <a:pt x="110" y="15"/>
                    <a:pt x="160" y="48"/>
                  </a:cubicBezTo>
                  <a:cubicBezTo>
                    <a:pt x="178" y="102"/>
                    <a:pt x="226" y="77"/>
                    <a:pt x="280" y="72"/>
                  </a:cubicBezTo>
                  <a:cubicBezTo>
                    <a:pt x="297" y="21"/>
                    <a:pt x="313" y="24"/>
                    <a:pt x="288" y="24"/>
                  </a:cubicBezTo>
                </a:path>
              </a:pathLst>
            </a:custGeom>
            <a:solidFill>
              <a:srgbClr val="000000"/>
            </a:solidFill>
            <a:ln w="38100" cap="flat" cmpd="sng">
              <a:solidFill>
                <a:srgbClr val="808080"/>
              </a:solidFill>
              <a:prstDash val="solid"/>
              <a:round/>
              <a:headEnd type="none" w="med" len="med"/>
              <a:tailEnd type="none" w="med" len="med"/>
            </a:ln>
          </xdr:spPr>
        </xdr:sp>
      </xdr:grpSp>
      <xdr:grpSp>
        <xdr:nvGrpSpPr>
          <xdr:cNvPr id="15" name="Group 12">
            <a:extLst>
              <a:ext uri="{FF2B5EF4-FFF2-40B4-BE49-F238E27FC236}">
                <a16:creationId xmlns:a16="http://schemas.microsoft.com/office/drawing/2014/main" id="{17C5EFCF-E911-3727-ADA8-94DB8687F7DA}"/>
              </a:ext>
            </a:extLst>
          </xdr:cNvPr>
          <xdr:cNvGrpSpPr>
            <a:grpSpLocks/>
          </xdr:cNvGrpSpPr>
        </xdr:nvGrpSpPr>
        <xdr:grpSpPr bwMode="auto">
          <a:xfrm>
            <a:off x="2744" y="2341"/>
            <a:ext cx="572" cy="144"/>
            <a:chOff x="2653" y="2478"/>
            <a:chExt cx="572" cy="144"/>
          </a:xfrm>
        </xdr:grpSpPr>
        <xdr:sp macro="" textlink="">
          <xdr:nvSpPr>
            <xdr:cNvPr id="22" name="Oval 13">
              <a:extLst>
                <a:ext uri="{FF2B5EF4-FFF2-40B4-BE49-F238E27FC236}">
                  <a16:creationId xmlns:a16="http://schemas.microsoft.com/office/drawing/2014/main" id="{CEAEE22B-1277-0CFD-EE3B-8D1E1A0DBD15}"/>
                </a:ext>
              </a:extLst>
            </xdr:cNvPr>
            <xdr:cNvSpPr>
              <a:spLocks noChangeArrowheads="1"/>
            </xdr:cNvSpPr>
          </xdr:nvSpPr>
          <xdr:spPr bwMode="auto">
            <a:xfrm>
              <a:off x="2653" y="2478"/>
              <a:ext cx="272" cy="136"/>
            </a:xfrm>
            <a:prstGeom prst="ellipse">
              <a:avLst/>
            </a:prstGeom>
            <a:solidFill>
              <a:srgbClr val="000000"/>
            </a:solidFill>
            <a:ln w="9525">
              <a:solidFill>
                <a:srgbClr val="808080"/>
              </a:solidFill>
              <a:round/>
              <a:headEnd/>
              <a:tailEnd/>
            </a:ln>
          </xdr:spPr>
        </xdr:sp>
        <xdr:sp macro="" textlink="">
          <xdr:nvSpPr>
            <xdr:cNvPr id="23" name="Freeform 14">
              <a:extLst>
                <a:ext uri="{FF2B5EF4-FFF2-40B4-BE49-F238E27FC236}">
                  <a16:creationId xmlns:a16="http://schemas.microsoft.com/office/drawing/2014/main" id="{9A269537-A81B-1A92-311D-BE46D6581419}"/>
                </a:ext>
              </a:extLst>
            </xdr:cNvPr>
            <xdr:cNvSpPr>
              <a:spLocks/>
            </xdr:cNvSpPr>
          </xdr:nvSpPr>
          <xdr:spPr bwMode="auto">
            <a:xfrm>
              <a:off x="2912" y="2520"/>
              <a:ext cx="313" cy="102"/>
            </a:xfrm>
            <a:custGeom>
              <a:avLst/>
              <a:gdLst>
                <a:gd name="T0" fmla="*/ 0 w 313"/>
                <a:gd name="T1" fmla="*/ 40 h 102"/>
                <a:gd name="T2" fmla="*/ 72 w 313"/>
                <a:gd name="T3" fmla="*/ 0 h 102"/>
                <a:gd name="T4" fmla="*/ 160 w 313"/>
                <a:gd name="T5" fmla="*/ 48 h 102"/>
                <a:gd name="T6" fmla="*/ 280 w 313"/>
                <a:gd name="T7" fmla="*/ 72 h 102"/>
                <a:gd name="T8" fmla="*/ 288 w 313"/>
                <a:gd name="T9" fmla="*/ 24 h 102"/>
                <a:gd name="T10" fmla="*/ 0 60000 65536"/>
                <a:gd name="T11" fmla="*/ 0 60000 65536"/>
                <a:gd name="T12" fmla="*/ 0 60000 65536"/>
                <a:gd name="T13" fmla="*/ 0 60000 65536"/>
                <a:gd name="T14" fmla="*/ 0 60000 65536"/>
                <a:gd name="T15" fmla="*/ 0 w 313"/>
                <a:gd name="T16" fmla="*/ 0 h 102"/>
                <a:gd name="T17" fmla="*/ 313 w 313"/>
                <a:gd name="T18" fmla="*/ 102 h 102"/>
              </a:gdLst>
              <a:ahLst/>
              <a:cxnLst>
                <a:cxn ang="T10">
                  <a:pos x="T0" y="T1"/>
                </a:cxn>
                <a:cxn ang="T11">
                  <a:pos x="T2" y="T3"/>
                </a:cxn>
                <a:cxn ang="T12">
                  <a:pos x="T4" y="T5"/>
                </a:cxn>
                <a:cxn ang="T13">
                  <a:pos x="T6" y="T7"/>
                </a:cxn>
                <a:cxn ang="T14">
                  <a:pos x="T8" y="T9"/>
                </a:cxn>
              </a:cxnLst>
              <a:rect l="T15" t="T16" r="T17" b="T18"/>
              <a:pathLst>
                <a:path w="313" h="102">
                  <a:moveTo>
                    <a:pt x="0" y="40"/>
                  </a:moveTo>
                  <a:cubicBezTo>
                    <a:pt x="30" y="30"/>
                    <a:pt x="42" y="10"/>
                    <a:pt x="72" y="0"/>
                  </a:cubicBezTo>
                  <a:cubicBezTo>
                    <a:pt x="142" y="12"/>
                    <a:pt x="110" y="15"/>
                    <a:pt x="160" y="48"/>
                  </a:cubicBezTo>
                  <a:cubicBezTo>
                    <a:pt x="178" y="102"/>
                    <a:pt x="226" y="77"/>
                    <a:pt x="280" y="72"/>
                  </a:cubicBezTo>
                  <a:cubicBezTo>
                    <a:pt x="297" y="21"/>
                    <a:pt x="313" y="24"/>
                    <a:pt x="288" y="24"/>
                  </a:cubicBezTo>
                </a:path>
              </a:pathLst>
            </a:custGeom>
            <a:solidFill>
              <a:srgbClr val="000000"/>
            </a:solidFill>
            <a:ln w="38100" cap="flat" cmpd="sng">
              <a:solidFill>
                <a:srgbClr val="808080"/>
              </a:solidFill>
              <a:prstDash val="solid"/>
              <a:round/>
              <a:headEnd type="none" w="med" len="med"/>
              <a:tailEnd type="none" w="med" len="med"/>
            </a:ln>
          </xdr:spPr>
        </xdr:sp>
      </xdr:grpSp>
      <xdr:grpSp>
        <xdr:nvGrpSpPr>
          <xdr:cNvPr id="16" name="Group 15">
            <a:extLst>
              <a:ext uri="{FF2B5EF4-FFF2-40B4-BE49-F238E27FC236}">
                <a16:creationId xmlns:a16="http://schemas.microsoft.com/office/drawing/2014/main" id="{14F88A96-1811-FEB1-B7C9-FA25D4CDDC76}"/>
              </a:ext>
            </a:extLst>
          </xdr:cNvPr>
          <xdr:cNvGrpSpPr>
            <a:grpSpLocks/>
          </xdr:cNvGrpSpPr>
        </xdr:nvGrpSpPr>
        <xdr:grpSpPr bwMode="auto">
          <a:xfrm>
            <a:off x="2426" y="2341"/>
            <a:ext cx="572" cy="144"/>
            <a:chOff x="2653" y="2478"/>
            <a:chExt cx="572" cy="144"/>
          </a:xfrm>
        </xdr:grpSpPr>
        <xdr:sp macro="" textlink="">
          <xdr:nvSpPr>
            <xdr:cNvPr id="20" name="Oval 16">
              <a:extLst>
                <a:ext uri="{FF2B5EF4-FFF2-40B4-BE49-F238E27FC236}">
                  <a16:creationId xmlns:a16="http://schemas.microsoft.com/office/drawing/2014/main" id="{001CD908-845B-24C6-4708-922C6ADDEE95}"/>
                </a:ext>
              </a:extLst>
            </xdr:cNvPr>
            <xdr:cNvSpPr>
              <a:spLocks noChangeArrowheads="1"/>
            </xdr:cNvSpPr>
          </xdr:nvSpPr>
          <xdr:spPr bwMode="auto">
            <a:xfrm>
              <a:off x="2653" y="2478"/>
              <a:ext cx="272" cy="136"/>
            </a:xfrm>
            <a:prstGeom prst="ellipse">
              <a:avLst/>
            </a:prstGeom>
            <a:solidFill>
              <a:srgbClr val="000000"/>
            </a:solidFill>
            <a:ln w="9525">
              <a:solidFill>
                <a:srgbClr val="808080"/>
              </a:solidFill>
              <a:round/>
              <a:headEnd/>
              <a:tailEnd/>
            </a:ln>
          </xdr:spPr>
        </xdr:sp>
        <xdr:sp macro="" textlink="">
          <xdr:nvSpPr>
            <xdr:cNvPr id="21" name="Freeform 17">
              <a:extLst>
                <a:ext uri="{FF2B5EF4-FFF2-40B4-BE49-F238E27FC236}">
                  <a16:creationId xmlns:a16="http://schemas.microsoft.com/office/drawing/2014/main" id="{D5392C3C-5E7D-0F80-91FA-0C644817B197}"/>
                </a:ext>
              </a:extLst>
            </xdr:cNvPr>
            <xdr:cNvSpPr>
              <a:spLocks/>
            </xdr:cNvSpPr>
          </xdr:nvSpPr>
          <xdr:spPr bwMode="auto">
            <a:xfrm>
              <a:off x="2912" y="2520"/>
              <a:ext cx="313" cy="102"/>
            </a:xfrm>
            <a:custGeom>
              <a:avLst/>
              <a:gdLst>
                <a:gd name="T0" fmla="*/ 0 w 313"/>
                <a:gd name="T1" fmla="*/ 40 h 102"/>
                <a:gd name="T2" fmla="*/ 72 w 313"/>
                <a:gd name="T3" fmla="*/ 0 h 102"/>
                <a:gd name="T4" fmla="*/ 160 w 313"/>
                <a:gd name="T5" fmla="*/ 48 h 102"/>
                <a:gd name="T6" fmla="*/ 280 w 313"/>
                <a:gd name="T7" fmla="*/ 72 h 102"/>
                <a:gd name="T8" fmla="*/ 288 w 313"/>
                <a:gd name="T9" fmla="*/ 24 h 102"/>
                <a:gd name="T10" fmla="*/ 0 60000 65536"/>
                <a:gd name="T11" fmla="*/ 0 60000 65536"/>
                <a:gd name="T12" fmla="*/ 0 60000 65536"/>
                <a:gd name="T13" fmla="*/ 0 60000 65536"/>
                <a:gd name="T14" fmla="*/ 0 60000 65536"/>
                <a:gd name="T15" fmla="*/ 0 w 313"/>
                <a:gd name="T16" fmla="*/ 0 h 102"/>
                <a:gd name="T17" fmla="*/ 313 w 313"/>
                <a:gd name="T18" fmla="*/ 102 h 102"/>
              </a:gdLst>
              <a:ahLst/>
              <a:cxnLst>
                <a:cxn ang="T10">
                  <a:pos x="T0" y="T1"/>
                </a:cxn>
                <a:cxn ang="T11">
                  <a:pos x="T2" y="T3"/>
                </a:cxn>
                <a:cxn ang="T12">
                  <a:pos x="T4" y="T5"/>
                </a:cxn>
                <a:cxn ang="T13">
                  <a:pos x="T6" y="T7"/>
                </a:cxn>
                <a:cxn ang="T14">
                  <a:pos x="T8" y="T9"/>
                </a:cxn>
              </a:cxnLst>
              <a:rect l="T15" t="T16" r="T17" b="T18"/>
              <a:pathLst>
                <a:path w="313" h="102">
                  <a:moveTo>
                    <a:pt x="0" y="40"/>
                  </a:moveTo>
                  <a:cubicBezTo>
                    <a:pt x="30" y="30"/>
                    <a:pt x="42" y="10"/>
                    <a:pt x="72" y="0"/>
                  </a:cubicBezTo>
                  <a:cubicBezTo>
                    <a:pt x="142" y="12"/>
                    <a:pt x="110" y="15"/>
                    <a:pt x="160" y="48"/>
                  </a:cubicBezTo>
                  <a:cubicBezTo>
                    <a:pt x="178" y="102"/>
                    <a:pt x="226" y="77"/>
                    <a:pt x="280" y="72"/>
                  </a:cubicBezTo>
                  <a:cubicBezTo>
                    <a:pt x="297" y="21"/>
                    <a:pt x="313" y="24"/>
                    <a:pt x="288" y="24"/>
                  </a:cubicBezTo>
                </a:path>
              </a:pathLst>
            </a:custGeom>
            <a:solidFill>
              <a:srgbClr val="000000"/>
            </a:solidFill>
            <a:ln w="38100" cap="flat" cmpd="sng">
              <a:solidFill>
                <a:srgbClr val="808080"/>
              </a:solidFill>
              <a:prstDash val="solid"/>
              <a:round/>
              <a:headEnd type="none" w="med" len="med"/>
              <a:tailEnd type="none" w="med" len="med"/>
            </a:ln>
          </xdr:spPr>
        </xdr:sp>
      </xdr:grpSp>
      <xdr:grpSp>
        <xdr:nvGrpSpPr>
          <xdr:cNvPr id="17" name="Group 18">
            <a:extLst>
              <a:ext uri="{FF2B5EF4-FFF2-40B4-BE49-F238E27FC236}">
                <a16:creationId xmlns:a16="http://schemas.microsoft.com/office/drawing/2014/main" id="{38A7B848-C579-807E-7AFE-00889F973C69}"/>
              </a:ext>
            </a:extLst>
          </xdr:cNvPr>
          <xdr:cNvGrpSpPr>
            <a:grpSpLocks/>
          </xdr:cNvGrpSpPr>
        </xdr:nvGrpSpPr>
        <xdr:grpSpPr bwMode="auto">
          <a:xfrm>
            <a:off x="2426" y="2614"/>
            <a:ext cx="572" cy="144"/>
            <a:chOff x="2653" y="2478"/>
            <a:chExt cx="572" cy="144"/>
          </a:xfrm>
        </xdr:grpSpPr>
        <xdr:sp macro="" textlink="">
          <xdr:nvSpPr>
            <xdr:cNvPr id="18" name="Oval 19">
              <a:extLst>
                <a:ext uri="{FF2B5EF4-FFF2-40B4-BE49-F238E27FC236}">
                  <a16:creationId xmlns:a16="http://schemas.microsoft.com/office/drawing/2014/main" id="{EE6894B2-5DA6-F1C7-E7F3-8D60B314BD33}"/>
                </a:ext>
              </a:extLst>
            </xdr:cNvPr>
            <xdr:cNvSpPr>
              <a:spLocks noChangeArrowheads="1"/>
            </xdr:cNvSpPr>
          </xdr:nvSpPr>
          <xdr:spPr bwMode="auto">
            <a:xfrm>
              <a:off x="2653" y="2478"/>
              <a:ext cx="272" cy="136"/>
            </a:xfrm>
            <a:prstGeom prst="ellipse">
              <a:avLst/>
            </a:prstGeom>
            <a:solidFill>
              <a:srgbClr val="000000"/>
            </a:solidFill>
            <a:ln w="9525">
              <a:solidFill>
                <a:srgbClr val="808080"/>
              </a:solidFill>
              <a:round/>
              <a:headEnd/>
              <a:tailEnd/>
            </a:ln>
          </xdr:spPr>
        </xdr:sp>
        <xdr:sp macro="" textlink="">
          <xdr:nvSpPr>
            <xdr:cNvPr id="19" name="Freeform 20">
              <a:extLst>
                <a:ext uri="{FF2B5EF4-FFF2-40B4-BE49-F238E27FC236}">
                  <a16:creationId xmlns:a16="http://schemas.microsoft.com/office/drawing/2014/main" id="{2356BA7B-89D8-49BD-0CE0-E9FDAF9EA8B4}"/>
                </a:ext>
              </a:extLst>
            </xdr:cNvPr>
            <xdr:cNvSpPr>
              <a:spLocks/>
            </xdr:cNvSpPr>
          </xdr:nvSpPr>
          <xdr:spPr bwMode="auto">
            <a:xfrm>
              <a:off x="2912" y="2520"/>
              <a:ext cx="313" cy="102"/>
            </a:xfrm>
            <a:custGeom>
              <a:avLst/>
              <a:gdLst>
                <a:gd name="T0" fmla="*/ 0 w 313"/>
                <a:gd name="T1" fmla="*/ 40 h 102"/>
                <a:gd name="T2" fmla="*/ 72 w 313"/>
                <a:gd name="T3" fmla="*/ 0 h 102"/>
                <a:gd name="T4" fmla="*/ 160 w 313"/>
                <a:gd name="T5" fmla="*/ 48 h 102"/>
                <a:gd name="T6" fmla="*/ 280 w 313"/>
                <a:gd name="T7" fmla="*/ 72 h 102"/>
                <a:gd name="T8" fmla="*/ 288 w 313"/>
                <a:gd name="T9" fmla="*/ 24 h 102"/>
                <a:gd name="T10" fmla="*/ 0 60000 65536"/>
                <a:gd name="T11" fmla="*/ 0 60000 65536"/>
                <a:gd name="T12" fmla="*/ 0 60000 65536"/>
                <a:gd name="T13" fmla="*/ 0 60000 65536"/>
                <a:gd name="T14" fmla="*/ 0 60000 65536"/>
                <a:gd name="T15" fmla="*/ 0 w 313"/>
                <a:gd name="T16" fmla="*/ 0 h 102"/>
                <a:gd name="T17" fmla="*/ 313 w 313"/>
                <a:gd name="T18" fmla="*/ 102 h 102"/>
              </a:gdLst>
              <a:ahLst/>
              <a:cxnLst>
                <a:cxn ang="T10">
                  <a:pos x="T0" y="T1"/>
                </a:cxn>
                <a:cxn ang="T11">
                  <a:pos x="T2" y="T3"/>
                </a:cxn>
                <a:cxn ang="T12">
                  <a:pos x="T4" y="T5"/>
                </a:cxn>
                <a:cxn ang="T13">
                  <a:pos x="T6" y="T7"/>
                </a:cxn>
                <a:cxn ang="T14">
                  <a:pos x="T8" y="T9"/>
                </a:cxn>
              </a:cxnLst>
              <a:rect l="T15" t="T16" r="T17" b="T18"/>
              <a:pathLst>
                <a:path w="313" h="102">
                  <a:moveTo>
                    <a:pt x="0" y="40"/>
                  </a:moveTo>
                  <a:cubicBezTo>
                    <a:pt x="30" y="30"/>
                    <a:pt x="42" y="10"/>
                    <a:pt x="72" y="0"/>
                  </a:cubicBezTo>
                  <a:cubicBezTo>
                    <a:pt x="142" y="12"/>
                    <a:pt x="110" y="15"/>
                    <a:pt x="160" y="48"/>
                  </a:cubicBezTo>
                  <a:cubicBezTo>
                    <a:pt x="178" y="102"/>
                    <a:pt x="226" y="77"/>
                    <a:pt x="280" y="72"/>
                  </a:cubicBezTo>
                  <a:cubicBezTo>
                    <a:pt x="297" y="21"/>
                    <a:pt x="313" y="24"/>
                    <a:pt x="288" y="24"/>
                  </a:cubicBezTo>
                </a:path>
              </a:pathLst>
            </a:custGeom>
            <a:solidFill>
              <a:srgbClr val="000000"/>
            </a:solidFill>
            <a:ln w="38100" cap="flat" cmpd="sng">
              <a:solidFill>
                <a:srgbClr val="808080"/>
              </a:solidFill>
              <a:prstDash val="solid"/>
              <a:round/>
              <a:headEnd type="none" w="med" len="med"/>
              <a:tailEnd type="none" w="med" len="med"/>
            </a:ln>
          </xdr:spPr>
        </xdr:sp>
      </xdr:grp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20320</xdr:colOff>
      <xdr:row>33</xdr:row>
      <xdr:rowOff>203200</xdr:rowOff>
    </xdr:from>
    <xdr:to>
      <xdr:col>10</xdr:col>
      <xdr:colOff>731520</xdr:colOff>
      <xdr:row>41</xdr:row>
      <xdr:rowOff>179004</xdr:rowOff>
    </xdr:to>
    <xdr:pic>
      <xdr:nvPicPr>
        <xdr:cNvPr id="9" name="図 8">
          <a:extLst>
            <a:ext uri="{FF2B5EF4-FFF2-40B4-BE49-F238E27FC236}">
              <a16:creationId xmlns:a16="http://schemas.microsoft.com/office/drawing/2014/main" id="{C6FC0021-F486-E35A-0ED4-CAA9A940D6FC}"/>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894080" y="15179040"/>
          <a:ext cx="11155680" cy="2170364"/>
        </a:xfrm>
        <a:prstGeom prst="rect">
          <a:avLst/>
        </a:prstGeom>
      </xdr:spPr>
    </xdr:pic>
    <xdr:clientData/>
  </xdr:twoCellAnchor>
  <xdr:twoCellAnchor>
    <xdr:from>
      <xdr:col>11</xdr:col>
      <xdr:colOff>740411</xdr:colOff>
      <xdr:row>7</xdr:row>
      <xdr:rowOff>78742</xdr:rowOff>
    </xdr:from>
    <xdr:to>
      <xdr:col>13</xdr:col>
      <xdr:colOff>1930400</xdr:colOff>
      <xdr:row>11</xdr:row>
      <xdr:rowOff>121920</xdr:rowOff>
    </xdr:to>
    <xdr:sp macro="" textlink="">
      <xdr:nvSpPr>
        <xdr:cNvPr id="3" name="四角形吹き出し 7">
          <a:extLst>
            <a:ext uri="{FF2B5EF4-FFF2-40B4-BE49-F238E27FC236}">
              <a16:creationId xmlns:a16="http://schemas.microsoft.com/office/drawing/2014/main" id="{4536BC87-42E0-412F-82F9-981865BD05B8}"/>
            </a:ext>
          </a:extLst>
        </xdr:cNvPr>
        <xdr:cNvSpPr/>
      </xdr:nvSpPr>
      <xdr:spPr>
        <a:xfrm>
          <a:off x="13115291" y="8572502"/>
          <a:ext cx="3191509" cy="1059178"/>
        </a:xfrm>
        <a:prstGeom prst="wedgeRectCallout">
          <a:avLst>
            <a:gd name="adj1" fmla="val -44124"/>
            <a:gd name="adj2" fmla="val 69116"/>
          </a:avLst>
        </a:prstGeom>
        <a:solidFill>
          <a:schemeClr val="tx1"/>
        </a:solidFill>
        <a:ln>
          <a:solidFill>
            <a:schemeClr val="accent6">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rgbClr val="FFFF00"/>
              </a:solidFill>
            </a:rPr>
            <a:t>世界の感染率は</a:t>
          </a:r>
          <a:r>
            <a:rPr kumimoji="1" lang="en-US" altLang="ja-JP" sz="1400" b="1">
              <a:solidFill>
                <a:srgbClr val="FFFF00"/>
              </a:solidFill>
            </a:rPr>
            <a:t>1.02% :</a:t>
          </a:r>
          <a:r>
            <a:rPr kumimoji="1" lang="ja-JP" altLang="en-US" sz="1400" b="1">
              <a:solidFill>
                <a:srgbClr val="FFFF00"/>
              </a:solidFill>
            </a:rPr>
            <a:t>　増減なし　　　　　　　　　　　　　　　　　　　　　　　　　</a:t>
          </a:r>
          <a:r>
            <a:rPr kumimoji="1" lang="en-US" altLang="ja-JP" sz="1100">
              <a:solidFill>
                <a:schemeClr val="bg1"/>
              </a:solidFill>
            </a:rPr>
            <a:t>65</a:t>
          </a:r>
          <a:r>
            <a:rPr kumimoji="1" lang="ja-JP" altLang="en-US" sz="1100">
              <a:solidFill>
                <a:schemeClr val="bg1"/>
              </a:solidFill>
            </a:rPr>
            <a:t>歳以上の高齢者に肺炎発症による重度化リスクが高い　　</a:t>
          </a:r>
          <a:r>
            <a:rPr kumimoji="1" lang="ja-JP" altLang="en-US" sz="1100" b="1">
              <a:solidFill>
                <a:schemeClr val="bg1"/>
              </a:solidFill>
            </a:rPr>
            <a:t>　    </a:t>
          </a:r>
          <a:endParaRPr kumimoji="1" lang="en-US" altLang="ja-JP" sz="1100" b="1">
            <a:solidFill>
              <a:schemeClr val="bg1"/>
            </a:solidFill>
          </a:endParaRPr>
        </a:p>
        <a:p>
          <a:pPr algn="l"/>
          <a:endParaRPr kumimoji="1" lang="ja-JP" altLang="en-US" sz="1400" b="1" i="0" u="sng">
            <a:solidFill>
              <a:srgbClr val="FFFF00"/>
            </a:solidFill>
          </a:endParaRPr>
        </a:p>
        <a:p>
          <a:pPr algn="l"/>
          <a:endParaRPr kumimoji="1" lang="en-US" altLang="ja-JP" sz="1400" b="1" i="0" u="sng">
            <a:solidFill>
              <a:srgbClr val="FFC000"/>
            </a:solidFill>
          </a:endParaRPr>
        </a:p>
        <a:p>
          <a:pPr algn="l"/>
          <a:r>
            <a:rPr kumimoji="1" lang="en-US" altLang="ja-JP" sz="1400" b="1" i="0" u="sng">
              <a:solidFill>
                <a:srgbClr val="FFC000"/>
              </a:solidFill>
            </a:rPr>
            <a:t>)</a:t>
          </a:r>
          <a:endParaRPr kumimoji="1" lang="ja-JP" altLang="en-US" sz="1400" b="1" i="0" u="sng">
            <a:solidFill>
              <a:srgbClr val="FFC000"/>
            </a:solidFill>
          </a:endParaRPr>
        </a:p>
      </xdr:txBody>
    </xdr:sp>
    <xdr:clientData/>
  </xdr:twoCellAnchor>
  <xdr:twoCellAnchor>
    <xdr:from>
      <xdr:col>5</xdr:col>
      <xdr:colOff>558800</xdr:colOff>
      <xdr:row>49</xdr:row>
      <xdr:rowOff>265814</xdr:rowOff>
    </xdr:from>
    <xdr:to>
      <xdr:col>5</xdr:col>
      <xdr:colOff>593651</xdr:colOff>
      <xdr:row>70</xdr:row>
      <xdr:rowOff>101600</xdr:rowOff>
    </xdr:to>
    <xdr:cxnSp macro="">
      <xdr:nvCxnSpPr>
        <xdr:cNvPr id="5" name="直線矢印コネクタ 4">
          <a:extLst>
            <a:ext uri="{FF2B5EF4-FFF2-40B4-BE49-F238E27FC236}">
              <a16:creationId xmlns:a16="http://schemas.microsoft.com/office/drawing/2014/main" id="{38D8CF2F-16BC-4C80-BA5E-A4B32E25EEC4}"/>
            </a:ext>
          </a:extLst>
        </xdr:cNvPr>
        <xdr:cNvCxnSpPr/>
      </xdr:nvCxnSpPr>
      <xdr:spPr>
        <a:xfrm flipH="1">
          <a:off x="6685280" y="26549734"/>
          <a:ext cx="34851" cy="5322186"/>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0</xdr:col>
      <xdr:colOff>828644</xdr:colOff>
      <xdr:row>10</xdr:row>
      <xdr:rowOff>163254</xdr:rowOff>
    </xdr:from>
    <xdr:to>
      <xdr:col>2</xdr:col>
      <xdr:colOff>150627</xdr:colOff>
      <xdr:row>27</xdr:row>
      <xdr:rowOff>265814</xdr:rowOff>
    </xdr:to>
    <xdr:sp macro="" textlink="">
      <xdr:nvSpPr>
        <xdr:cNvPr id="6" name="吹き出し: 四角形 5">
          <a:extLst>
            <a:ext uri="{FF2B5EF4-FFF2-40B4-BE49-F238E27FC236}">
              <a16:creationId xmlns:a16="http://schemas.microsoft.com/office/drawing/2014/main" id="{3CC40751-A841-46FA-96C6-42F7806D92A4}"/>
            </a:ext>
          </a:extLst>
        </xdr:cNvPr>
        <xdr:cNvSpPr/>
      </xdr:nvSpPr>
      <xdr:spPr>
        <a:xfrm>
          <a:off x="828644" y="10780454"/>
          <a:ext cx="1912783" cy="3689040"/>
        </a:xfrm>
        <a:prstGeom prst="wedgeRectCallout">
          <a:avLst>
            <a:gd name="adj1" fmla="val 153383"/>
            <a:gd name="adj2" fmla="val -40876"/>
          </a:avLst>
        </a:prstGeom>
        <a:solidFill>
          <a:schemeClr val="tx1"/>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r>
            <a:rPr kumimoji="1" lang="ja-JP" altLang="en-US" sz="1400" b="1">
              <a:solidFill>
                <a:srgbClr val="FFFF00"/>
              </a:solidFill>
            </a:rPr>
            <a:t>世界の増加率が上昇</a:t>
          </a:r>
        </a:p>
        <a:p>
          <a:pPr algn="l"/>
          <a:endParaRPr kumimoji="1" lang="ja-JP" altLang="en-US" sz="1400" b="1">
            <a:solidFill>
              <a:srgbClr val="FFFF00"/>
            </a:solidFill>
          </a:endParaRPr>
        </a:p>
        <a:p>
          <a:pPr algn="l"/>
          <a:r>
            <a:rPr kumimoji="1" lang="en-US" altLang="ja-JP" sz="1400" b="1">
              <a:solidFill>
                <a:srgbClr val="FFFF00"/>
              </a:solidFill>
            </a:rPr>
            <a:t>o</a:t>
          </a:r>
          <a:r>
            <a:rPr kumimoji="1" lang="ja-JP" altLang="en-US" sz="1400" b="1">
              <a:solidFill>
                <a:srgbClr val="FFFF00"/>
              </a:solidFill>
            </a:rPr>
            <a:t>　</a:t>
          </a:r>
          <a:r>
            <a:rPr kumimoji="1" lang="en-US" altLang="ja-JP" sz="1400" b="0">
              <a:solidFill>
                <a:srgbClr val="FFFF00"/>
              </a:solidFill>
            </a:rPr>
            <a:t>BBX</a:t>
          </a:r>
          <a:r>
            <a:rPr kumimoji="1" lang="en-US" altLang="ja-JP" sz="1400" b="1">
              <a:solidFill>
                <a:srgbClr val="FFFF00"/>
              </a:solidFill>
            </a:rPr>
            <a:t>1</a:t>
          </a:r>
          <a:r>
            <a:rPr kumimoji="1" lang="ja-JP" altLang="en-US" sz="1400" b="1">
              <a:solidFill>
                <a:srgbClr val="FFFF00"/>
              </a:solidFill>
            </a:rPr>
            <a:t>・</a:t>
          </a:r>
          <a:r>
            <a:rPr kumimoji="1" lang="en-US" altLang="ja-JP" sz="1400" b="1">
              <a:solidFill>
                <a:srgbClr val="FFFF00"/>
              </a:solidFill>
            </a:rPr>
            <a:t>5</a:t>
          </a:r>
        </a:p>
        <a:p>
          <a:pPr algn="l"/>
          <a:endParaRPr kumimoji="1" lang="en-US" altLang="ja-JP" sz="1400" b="1">
            <a:solidFill>
              <a:srgbClr val="FFFF00"/>
            </a:solidFill>
          </a:endParaRPr>
        </a:p>
        <a:p>
          <a:pPr algn="l"/>
          <a:r>
            <a:rPr kumimoji="1" lang="ja-JP" altLang="en-US" sz="1400" b="1">
              <a:solidFill>
                <a:srgbClr val="FFFF00"/>
              </a:solidFill>
            </a:rPr>
            <a:t>・　</a:t>
          </a:r>
          <a:r>
            <a:rPr kumimoji="1" lang="en-US" altLang="ja-JP" sz="1400" b="1">
              <a:solidFill>
                <a:srgbClr val="FFFF00"/>
              </a:solidFill>
            </a:rPr>
            <a:t>BQ1.1</a:t>
          </a:r>
          <a:endParaRPr kumimoji="1" lang="ja-JP" altLang="en-US" sz="1400" b="1">
            <a:solidFill>
              <a:srgbClr val="FFFF00"/>
            </a:solidFill>
          </a:endParaRPr>
        </a:p>
        <a:p>
          <a:pPr algn="l"/>
          <a:endParaRPr kumimoji="1" lang="ja-JP" altLang="en-US" sz="1400" b="1">
            <a:solidFill>
              <a:srgbClr val="FFFF00"/>
            </a:solidFill>
          </a:endParaRPr>
        </a:p>
        <a:p>
          <a:pPr algn="l"/>
          <a:endParaRPr kumimoji="1" lang="ja-JP" altLang="en-US" sz="1400" b="1">
            <a:solidFill>
              <a:srgbClr val="FFFF00"/>
            </a:solidFill>
          </a:endParaRPr>
        </a:p>
      </xdr:txBody>
    </xdr:sp>
    <xdr:clientData/>
  </xdr:twoCellAnchor>
  <xdr:twoCellAnchor>
    <xdr:from>
      <xdr:col>1</xdr:col>
      <xdr:colOff>1348740</xdr:colOff>
      <xdr:row>4</xdr:row>
      <xdr:rowOff>1181100</xdr:rowOff>
    </xdr:from>
    <xdr:to>
      <xdr:col>13</xdr:col>
      <xdr:colOff>1402080</xdr:colOff>
      <xdr:row>4</xdr:row>
      <xdr:rowOff>2367280</xdr:rowOff>
    </xdr:to>
    <xdr:sp macro="" textlink="">
      <xdr:nvSpPr>
        <xdr:cNvPr id="10" name="テキスト ボックス 9">
          <a:extLst>
            <a:ext uri="{FF2B5EF4-FFF2-40B4-BE49-F238E27FC236}">
              <a16:creationId xmlns:a16="http://schemas.microsoft.com/office/drawing/2014/main" id="{995E2A9C-FBB0-4719-9C03-1A670623514F}"/>
            </a:ext>
          </a:extLst>
        </xdr:cNvPr>
        <xdr:cNvSpPr txBox="1"/>
      </xdr:nvSpPr>
      <xdr:spPr>
        <a:xfrm>
          <a:off x="2222500" y="5722620"/>
          <a:ext cx="12926060" cy="118618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000" b="1">
              <a:solidFill>
                <a:srgbClr val="FFFF00"/>
              </a:solidFill>
            </a:rPr>
            <a:t>*評価に値する政府のコロナ対策</a:t>
          </a:r>
          <a:r>
            <a:rPr kumimoji="1" lang="ja-JP" altLang="en-US" sz="2000" b="1" baseline="0">
              <a:solidFill>
                <a:srgbClr val="FFFF00"/>
              </a:solidFill>
            </a:rPr>
            <a:t>   </a:t>
          </a:r>
          <a:r>
            <a:rPr kumimoji="1" lang="ja-JP" altLang="en-US" sz="2000" b="1" baseline="0">
              <a:solidFill>
                <a:schemeClr val="bg1"/>
              </a:solidFill>
            </a:rPr>
            <a:t>第</a:t>
          </a:r>
          <a:r>
            <a:rPr kumimoji="1" lang="en-US" altLang="ja-JP" sz="2000" b="1" baseline="0">
              <a:solidFill>
                <a:schemeClr val="bg1"/>
              </a:solidFill>
            </a:rPr>
            <a:t>5</a:t>
          </a:r>
          <a:r>
            <a:rPr kumimoji="1" lang="ja-JP" altLang="en-US" sz="2000" b="1" baseline="0">
              <a:solidFill>
                <a:schemeClr val="bg1"/>
              </a:solidFill>
            </a:rPr>
            <a:t>回目ブースター接種の予定を明確にすべき時期</a:t>
          </a:r>
          <a:r>
            <a:rPr kumimoji="1" lang="en-US" altLang="ja-JP" sz="2000" b="1" baseline="0">
              <a:solidFill>
                <a:schemeClr val="bg1"/>
              </a:solidFill>
            </a:rPr>
            <a:t>!!</a:t>
          </a:r>
          <a:endParaRPr kumimoji="1" lang="en-US" altLang="ja-JP" sz="2000" b="1">
            <a:solidFill>
              <a:schemeClr val="bg1"/>
            </a:solidFill>
          </a:endParaRPr>
        </a:p>
        <a:p>
          <a:pPr algn="l"/>
          <a:r>
            <a:rPr kumimoji="1" lang="ja-JP" altLang="en-US" sz="2000" b="1">
              <a:solidFill>
                <a:srgbClr val="FFFF00"/>
              </a:solidFill>
            </a:rPr>
            <a:t>*世界は感染第</a:t>
          </a:r>
          <a:r>
            <a:rPr kumimoji="1" lang="en-US" altLang="ja-JP" sz="2000" b="1">
              <a:solidFill>
                <a:srgbClr val="FFFF00"/>
              </a:solidFill>
            </a:rPr>
            <a:t>6</a:t>
          </a:r>
          <a:r>
            <a:rPr kumimoji="1" lang="ja-JP" altLang="en-US" sz="2000" b="1">
              <a:solidFill>
                <a:srgbClr val="FFFF00"/>
              </a:solidFill>
            </a:rPr>
            <a:t>波リバウンドもピークインしている　今週は毎日</a:t>
          </a:r>
          <a:r>
            <a:rPr kumimoji="1" lang="en-US" altLang="ja-JP" sz="2000" b="1">
              <a:solidFill>
                <a:srgbClr val="FFFF00"/>
              </a:solidFill>
            </a:rPr>
            <a:t>14</a:t>
          </a:r>
          <a:r>
            <a:rPr kumimoji="1" lang="ja-JP" altLang="en-US" sz="2000" b="1">
              <a:solidFill>
                <a:srgbClr val="FFFF00"/>
              </a:solidFill>
            </a:rPr>
            <a:t>万人が新規感染状態。　　　　　　　　　　　　　　　　　　　　　　　　　　　</a:t>
          </a:r>
          <a:endParaRPr kumimoji="1" lang="en-US" altLang="ja-JP" sz="2000" b="1">
            <a:solidFill>
              <a:schemeClr val="bg1"/>
            </a:solidFill>
          </a:endParaRPr>
        </a:p>
      </xdr:txBody>
    </xdr:sp>
    <xdr:clientData/>
  </xdr:twoCellAnchor>
  <xdr:twoCellAnchor editAs="oneCell">
    <xdr:from>
      <xdr:col>1</xdr:col>
      <xdr:colOff>277511</xdr:colOff>
      <xdr:row>4</xdr:row>
      <xdr:rowOff>964727</xdr:rowOff>
    </xdr:from>
    <xdr:to>
      <xdr:col>1</xdr:col>
      <xdr:colOff>1190021</xdr:colOff>
      <xdr:row>4</xdr:row>
      <xdr:rowOff>1879127</xdr:rowOff>
    </xdr:to>
    <xdr:pic>
      <xdr:nvPicPr>
        <xdr:cNvPr id="8" name="グラフィックス 7" descr="針">
          <a:extLst>
            <a:ext uri="{FF2B5EF4-FFF2-40B4-BE49-F238E27FC236}">
              <a16:creationId xmlns:a16="http://schemas.microsoft.com/office/drawing/2014/main" id="{4F2E414E-B222-4085-A733-CD7BE0A075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 uri="{96DAC541-7B7A-43D3-8B79-37D633B846F1}">
              <asvg:svgBlip xmlns:asvg="http://schemas.microsoft.com/office/drawing/2016/SVG/main" r:embed="rId3"/>
            </a:ext>
          </a:extLst>
        </a:blip>
        <a:stretch>
          <a:fillRect/>
        </a:stretch>
      </xdr:blipFill>
      <xdr:spPr>
        <a:xfrm>
          <a:off x="1151271" y="5110007"/>
          <a:ext cx="912510" cy="914400"/>
        </a:xfrm>
        <a:prstGeom prst="rect">
          <a:avLst/>
        </a:prstGeom>
      </xdr:spPr>
    </xdr:pic>
    <xdr:clientData/>
  </xdr:twoCellAnchor>
  <xdr:twoCellAnchor editAs="oneCell">
    <xdr:from>
      <xdr:col>2</xdr:col>
      <xdr:colOff>117195</xdr:colOff>
      <xdr:row>32</xdr:row>
      <xdr:rowOff>101600</xdr:rowOff>
    </xdr:from>
    <xdr:to>
      <xdr:col>3</xdr:col>
      <xdr:colOff>399785</xdr:colOff>
      <xdr:row>35</xdr:row>
      <xdr:rowOff>235215</xdr:rowOff>
    </xdr:to>
    <xdr:pic>
      <xdr:nvPicPr>
        <xdr:cNvPr id="11" name="グラフィックス 10" descr="針">
          <a:extLst>
            <a:ext uri="{FF2B5EF4-FFF2-40B4-BE49-F238E27FC236}">
              <a16:creationId xmlns:a16="http://schemas.microsoft.com/office/drawing/2014/main" id="{A728F270-B4D6-417C-AD76-74AD289D8B6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a:ext>
            <a:ext uri="{96DAC541-7B7A-43D3-8B79-37D633B846F1}">
              <asvg:svgBlip xmlns:asvg="http://schemas.microsoft.com/office/drawing/2016/SVG/main" r:embed="rId5"/>
            </a:ext>
          </a:extLst>
        </a:blip>
        <a:stretch>
          <a:fillRect/>
        </a:stretch>
      </xdr:blipFill>
      <xdr:spPr>
        <a:xfrm rot="10800000">
          <a:off x="2707995" y="15656560"/>
          <a:ext cx="912510" cy="956575"/>
        </a:xfrm>
        <a:prstGeom prst="rect">
          <a:avLst/>
        </a:prstGeom>
      </xdr:spPr>
    </xdr:pic>
    <xdr:clientData/>
  </xdr:twoCellAnchor>
  <xdr:twoCellAnchor>
    <xdr:from>
      <xdr:col>5</xdr:col>
      <xdr:colOff>629920</xdr:colOff>
      <xdr:row>2</xdr:row>
      <xdr:rowOff>243840</xdr:rowOff>
    </xdr:from>
    <xdr:to>
      <xdr:col>13</xdr:col>
      <xdr:colOff>1270000</xdr:colOff>
      <xdr:row>2</xdr:row>
      <xdr:rowOff>3312160</xdr:rowOff>
    </xdr:to>
    <xdr:sp macro="" textlink="">
      <xdr:nvSpPr>
        <xdr:cNvPr id="24" name="テキスト ボックス 23">
          <a:extLst>
            <a:ext uri="{FF2B5EF4-FFF2-40B4-BE49-F238E27FC236}">
              <a16:creationId xmlns:a16="http://schemas.microsoft.com/office/drawing/2014/main" id="{87A11060-5553-4DE4-913E-BB156696BAD6}"/>
            </a:ext>
          </a:extLst>
        </xdr:cNvPr>
        <xdr:cNvSpPr txBox="1"/>
      </xdr:nvSpPr>
      <xdr:spPr>
        <a:xfrm>
          <a:off x="6756400" y="1036320"/>
          <a:ext cx="8890000" cy="3068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2000" b="0" i="0">
              <a:solidFill>
                <a:schemeClr val="dk1"/>
              </a:solidFill>
              <a:effectLst/>
              <a:latin typeface="+mn-lt"/>
              <a:ea typeface="+mn-ea"/>
              <a:cs typeface="+mn-cs"/>
            </a:rPr>
            <a:t>地域人口当たりの感染率</a:t>
          </a:r>
        </a:p>
        <a:p>
          <a:r>
            <a:rPr lang="ja-JP" altLang="en-US" sz="2000" b="0" i="0">
              <a:solidFill>
                <a:schemeClr val="dk1"/>
              </a:solidFill>
              <a:effectLst/>
              <a:latin typeface="+mn-lt"/>
              <a:ea typeface="+mn-ea"/>
              <a:cs typeface="+mn-cs"/>
            </a:rPr>
            <a:t>　　　・　ヨーロッパ　</a:t>
          </a:r>
          <a:r>
            <a:rPr lang="en-US" altLang="ja-JP" sz="2000" b="0" i="0">
              <a:solidFill>
                <a:schemeClr val="dk1"/>
              </a:solidFill>
              <a:effectLst/>
              <a:latin typeface="+mn-lt"/>
              <a:ea typeface="+mn-ea"/>
              <a:cs typeface="+mn-cs"/>
            </a:rPr>
            <a:t>2.5/7</a:t>
          </a:r>
          <a:r>
            <a:rPr lang="ja-JP" altLang="en-US" sz="2000" b="0" i="0">
              <a:solidFill>
                <a:schemeClr val="dk1"/>
              </a:solidFill>
              <a:effectLst/>
              <a:latin typeface="+mn-lt"/>
              <a:ea typeface="+mn-ea"/>
              <a:cs typeface="+mn-cs"/>
            </a:rPr>
            <a:t>億人　</a:t>
          </a:r>
          <a:r>
            <a:rPr lang="en-US" altLang="ja-JP" sz="2000" b="0" i="0">
              <a:solidFill>
                <a:schemeClr val="dk1"/>
              </a:solidFill>
              <a:effectLst/>
              <a:latin typeface="+mn-lt"/>
              <a:ea typeface="+mn-ea"/>
              <a:cs typeface="+mn-cs"/>
            </a:rPr>
            <a:t>=36%</a:t>
          </a:r>
        </a:p>
        <a:p>
          <a:r>
            <a:rPr lang="en-US" altLang="ja-JP" sz="2000" b="0" i="0" baseline="0">
              <a:solidFill>
                <a:schemeClr val="dk1"/>
              </a:solidFill>
              <a:effectLst/>
              <a:latin typeface="+mn-lt"/>
              <a:ea typeface="+mn-ea"/>
              <a:cs typeface="+mn-cs"/>
            </a:rPr>
            <a:t>        </a:t>
          </a:r>
          <a:r>
            <a:rPr lang="ja-JP" altLang="en-US" sz="2000" b="0" i="0" baseline="0">
              <a:solidFill>
                <a:schemeClr val="dk1"/>
              </a:solidFill>
              <a:effectLst/>
              <a:latin typeface="+mn-lt"/>
              <a:ea typeface="+mn-ea"/>
              <a:cs typeface="+mn-cs"/>
            </a:rPr>
            <a:t> ・　北米　　　　 </a:t>
          </a:r>
          <a:r>
            <a:rPr lang="en-US" altLang="ja-JP" sz="2000" b="0" i="0" baseline="0">
              <a:solidFill>
                <a:schemeClr val="dk1"/>
              </a:solidFill>
              <a:effectLst/>
              <a:latin typeface="+mn-lt"/>
              <a:ea typeface="+mn-ea"/>
              <a:cs typeface="+mn-cs"/>
            </a:rPr>
            <a:t>1.0/6</a:t>
          </a:r>
          <a:r>
            <a:rPr lang="ja-JP" altLang="en-US" sz="2000" b="0" i="0" baseline="0">
              <a:solidFill>
                <a:schemeClr val="dk1"/>
              </a:solidFill>
              <a:effectLst/>
              <a:latin typeface="+mn-lt"/>
              <a:ea typeface="+mn-ea"/>
              <a:cs typeface="+mn-cs"/>
            </a:rPr>
            <a:t>億人　</a:t>
          </a:r>
          <a:r>
            <a:rPr lang="en-US" altLang="ja-JP" sz="2000" b="0" i="0" baseline="0">
              <a:solidFill>
                <a:schemeClr val="dk1"/>
              </a:solidFill>
              <a:effectLst/>
              <a:latin typeface="+mn-lt"/>
              <a:ea typeface="+mn-ea"/>
              <a:cs typeface="+mn-cs"/>
            </a:rPr>
            <a:t>=17%</a:t>
          </a:r>
          <a:r>
            <a:rPr lang="ja-JP" altLang="en-US" sz="2000" b="0" i="0" baseline="0">
              <a:solidFill>
                <a:schemeClr val="dk1"/>
              </a:solidFill>
              <a:effectLst/>
              <a:latin typeface="+mn-lt"/>
              <a:ea typeface="+mn-ea"/>
              <a:cs typeface="+mn-cs"/>
            </a:rPr>
            <a:t>　</a:t>
          </a:r>
        </a:p>
        <a:p>
          <a:r>
            <a:rPr lang="ja-JP" altLang="en-US" sz="2000" b="0" i="0" baseline="0">
              <a:solidFill>
                <a:schemeClr val="dk1"/>
              </a:solidFill>
              <a:effectLst/>
              <a:latin typeface="+mn-lt"/>
              <a:ea typeface="+mn-ea"/>
              <a:cs typeface="+mn-cs"/>
            </a:rPr>
            <a:t>　　　・　アジア　　　 </a:t>
          </a:r>
          <a:r>
            <a:rPr lang="en-US" altLang="ja-JP" sz="2000" b="0" i="0" baseline="0">
              <a:solidFill>
                <a:schemeClr val="dk1"/>
              </a:solidFill>
              <a:effectLst/>
              <a:latin typeface="+mn-lt"/>
              <a:ea typeface="+mn-ea"/>
              <a:cs typeface="+mn-cs"/>
            </a:rPr>
            <a:t>1.6/45</a:t>
          </a:r>
          <a:r>
            <a:rPr lang="ja-JP" altLang="en-US" sz="2000" b="0" i="0" baseline="0">
              <a:solidFill>
                <a:schemeClr val="dk1"/>
              </a:solidFill>
              <a:effectLst/>
              <a:latin typeface="+mn-lt"/>
              <a:ea typeface="+mn-ea"/>
              <a:cs typeface="+mn-cs"/>
            </a:rPr>
            <a:t>億人 </a:t>
          </a:r>
          <a:r>
            <a:rPr lang="en-US" altLang="ja-JP" sz="2000" b="0" i="0" baseline="0">
              <a:solidFill>
                <a:schemeClr val="dk1"/>
              </a:solidFill>
              <a:effectLst/>
              <a:latin typeface="+mn-lt"/>
              <a:ea typeface="+mn-ea"/>
              <a:cs typeface="+mn-cs"/>
            </a:rPr>
            <a:t>= 4%</a:t>
          </a:r>
          <a:endParaRPr lang="ja-JP" altLang="en-US" sz="2000" b="0" i="0" baseline="0">
            <a:solidFill>
              <a:schemeClr val="dk1"/>
            </a:solidFill>
            <a:effectLst/>
            <a:latin typeface="+mn-lt"/>
            <a:ea typeface="+mn-ea"/>
            <a:cs typeface="+mn-cs"/>
          </a:endParaRPr>
        </a:p>
        <a:p>
          <a:r>
            <a:rPr lang="ja-JP" altLang="en-US" sz="2000" b="0" i="0" baseline="0">
              <a:solidFill>
                <a:schemeClr val="dk1"/>
              </a:solidFill>
              <a:effectLst/>
              <a:latin typeface="+mn-lt"/>
              <a:ea typeface="+mn-ea"/>
              <a:cs typeface="+mn-cs"/>
            </a:rPr>
            <a:t>　　　・　中南米</a:t>
          </a:r>
          <a:r>
            <a:rPr lang="ja-JP" altLang="en-US" sz="2000" b="0" i="0">
              <a:solidFill>
                <a:schemeClr val="dk1"/>
              </a:solidFill>
              <a:effectLst/>
              <a:latin typeface="+mn-lt"/>
              <a:ea typeface="+mn-ea"/>
              <a:cs typeface="+mn-cs"/>
            </a:rPr>
            <a:t>　　　</a:t>
          </a:r>
          <a:r>
            <a:rPr lang="en-US" altLang="ja-JP" sz="2000" b="0" i="0">
              <a:solidFill>
                <a:schemeClr val="dk1"/>
              </a:solidFill>
              <a:effectLst/>
              <a:latin typeface="+mn-lt"/>
              <a:ea typeface="+mn-ea"/>
              <a:cs typeface="+mn-cs"/>
            </a:rPr>
            <a:t>0.8/4</a:t>
          </a:r>
          <a:r>
            <a:rPr lang="ja-JP" altLang="en-US" sz="2000" b="0" i="0">
              <a:solidFill>
                <a:schemeClr val="dk1"/>
              </a:solidFill>
              <a:effectLst/>
              <a:latin typeface="+mn-lt"/>
              <a:ea typeface="+mn-ea"/>
              <a:cs typeface="+mn-cs"/>
            </a:rPr>
            <a:t>億人</a:t>
          </a:r>
          <a:r>
            <a:rPr lang="en-US" altLang="ja-JP" sz="2000" b="0" i="0" baseline="0">
              <a:solidFill>
                <a:schemeClr val="dk1"/>
              </a:solidFill>
              <a:effectLst/>
              <a:latin typeface="+mn-lt"/>
              <a:ea typeface="+mn-ea"/>
              <a:cs typeface="+mn-cs"/>
            </a:rPr>
            <a:t>   =20%</a:t>
          </a:r>
          <a:endParaRPr lang="ja-JP" altLang="en-US" sz="2000" b="0" i="0">
            <a:solidFill>
              <a:schemeClr val="dk1"/>
            </a:solidFill>
            <a:effectLst/>
            <a:latin typeface="+mn-lt"/>
            <a:ea typeface="+mn-ea"/>
            <a:cs typeface="+mn-cs"/>
          </a:endParaRPr>
        </a:p>
        <a:p>
          <a:r>
            <a:rPr lang="ja-JP" altLang="en-US" sz="2000" b="0" i="0">
              <a:solidFill>
                <a:schemeClr val="dk1"/>
              </a:solidFill>
              <a:effectLst/>
              <a:latin typeface="+mn-lt"/>
              <a:ea typeface="+mn-ea"/>
              <a:cs typeface="+mn-cs"/>
            </a:rPr>
            <a:t>　　　・　アフリカ他　</a:t>
          </a:r>
          <a:r>
            <a:rPr lang="en-US" altLang="ja-JP" sz="2000" b="0" i="0">
              <a:solidFill>
                <a:schemeClr val="dk1"/>
              </a:solidFill>
              <a:effectLst/>
              <a:latin typeface="+mn-lt"/>
              <a:ea typeface="+mn-ea"/>
              <a:cs typeface="+mn-cs"/>
            </a:rPr>
            <a:t>0.7/16</a:t>
          </a:r>
          <a:r>
            <a:rPr lang="ja-JP" altLang="en-US" sz="2000" b="0" i="0">
              <a:solidFill>
                <a:schemeClr val="dk1"/>
              </a:solidFill>
              <a:effectLst/>
              <a:latin typeface="+mn-lt"/>
              <a:ea typeface="+mn-ea"/>
              <a:cs typeface="+mn-cs"/>
            </a:rPr>
            <a:t>億人 </a:t>
          </a:r>
          <a:r>
            <a:rPr lang="en-US" altLang="ja-JP" sz="2000" b="0" i="0">
              <a:solidFill>
                <a:schemeClr val="dk1"/>
              </a:solidFill>
              <a:effectLst/>
              <a:latin typeface="+mn-lt"/>
              <a:ea typeface="+mn-ea"/>
              <a:cs typeface="+mn-cs"/>
            </a:rPr>
            <a:t>= 5%</a:t>
          </a:r>
          <a:r>
            <a:rPr lang="ja-JP" altLang="en-US" sz="2000" b="0" i="0">
              <a:solidFill>
                <a:schemeClr val="dk1"/>
              </a:solidFill>
              <a:effectLst/>
              <a:latin typeface="+mn-lt"/>
              <a:ea typeface="+mn-ea"/>
              <a:cs typeface="+mn-cs"/>
            </a:rPr>
            <a:t>　　</a:t>
          </a:r>
          <a:endParaRPr lang="en-US" altLang="ja-JP" sz="2000" b="0" i="0">
            <a:solidFill>
              <a:schemeClr val="dk1"/>
            </a:solidFill>
            <a:effectLst/>
            <a:latin typeface="+mn-lt"/>
            <a:ea typeface="+mn-ea"/>
            <a:cs typeface="+mn-cs"/>
          </a:endParaRPr>
        </a:p>
        <a:p>
          <a:r>
            <a:rPr lang="en-US" altLang="ja-JP" sz="2000" b="0" i="0">
              <a:solidFill>
                <a:schemeClr val="dk1"/>
              </a:solidFill>
              <a:effectLst/>
              <a:latin typeface="+mn-lt"/>
              <a:ea typeface="+mn-ea"/>
              <a:cs typeface="+mn-cs"/>
            </a:rPr>
            <a:t>  </a:t>
          </a:r>
          <a:r>
            <a:rPr lang="ja-JP" altLang="en-US" sz="2000" b="0" i="0">
              <a:solidFill>
                <a:schemeClr val="dk1"/>
              </a:solidFill>
              <a:effectLst/>
              <a:latin typeface="+mn-lt"/>
              <a:ea typeface="+mn-ea"/>
              <a:cs typeface="+mn-cs"/>
            </a:rPr>
            <a:t>一連の新型コロナウイルスの感染状況から　感染源はアジア・アフリカに風土的に存在したウイルスで、歴史的に抗原接触が希薄であったヨーロッパ・南北アメリカ大陸で急速に感染拡大したと推察された。</a:t>
          </a:r>
          <a:endParaRPr lang="en-US" altLang="ja-JP" sz="2000" b="0" i="0">
            <a:solidFill>
              <a:schemeClr val="dk1"/>
            </a:solidFill>
            <a:effectLst/>
            <a:latin typeface="+mn-lt"/>
            <a:ea typeface="+mn-ea"/>
            <a:cs typeface="+mn-cs"/>
          </a:endParaRPr>
        </a:p>
        <a:p>
          <a:r>
            <a:rPr lang="en-US" altLang="ja-JP" sz="2000" b="0" i="0">
              <a:solidFill>
                <a:schemeClr val="dk1"/>
              </a:solidFill>
              <a:effectLst/>
              <a:latin typeface="+mn-lt"/>
              <a:ea typeface="+mn-ea"/>
              <a:cs typeface="+mn-cs"/>
            </a:rPr>
            <a:t>  </a:t>
          </a:r>
          <a:r>
            <a:rPr lang="ja-JP" altLang="en-US" sz="2000" b="0" i="0">
              <a:solidFill>
                <a:schemeClr val="dk1"/>
              </a:solidFill>
              <a:effectLst/>
              <a:latin typeface="+mn-lt"/>
              <a:ea typeface="+mn-ea"/>
              <a:cs typeface="+mn-cs"/>
            </a:rPr>
            <a:t>　　　　　　</a:t>
          </a:r>
          <a:endParaRPr lang="en-US" altLang="ja-JP" sz="2000" b="1" i="0">
            <a:solidFill>
              <a:schemeClr val="dk1"/>
            </a:solidFill>
            <a:effectLst/>
            <a:latin typeface="+mn-lt"/>
            <a:ea typeface="+mn-ea"/>
            <a:cs typeface="+mn-cs"/>
          </a:endParaRPr>
        </a:p>
      </xdr:txBody>
    </xdr:sp>
    <xdr:clientData/>
  </xdr:twoCellAnchor>
  <xdr:twoCellAnchor>
    <xdr:from>
      <xdr:col>3</xdr:col>
      <xdr:colOff>621844</xdr:colOff>
      <xdr:row>38</xdr:row>
      <xdr:rowOff>20319</xdr:rowOff>
    </xdr:from>
    <xdr:to>
      <xdr:col>4</xdr:col>
      <xdr:colOff>660403</xdr:colOff>
      <xdr:row>39</xdr:row>
      <xdr:rowOff>40639</xdr:rowOff>
    </xdr:to>
    <xdr:sp macro="" textlink="">
      <xdr:nvSpPr>
        <xdr:cNvPr id="12" name="右大かっこ 11">
          <a:extLst>
            <a:ext uri="{FF2B5EF4-FFF2-40B4-BE49-F238E27FC236}">
              <a16:creationId xmlns:a16="http://schemas.microsoft.com/office/drawing/2014/main" id="{7EC26A29-06D7-4F9D-9756-685D7BAB9327}"/>
            </a:ext>
          </a:extLst>
        </xdr:cNvPr>
        <xdr:cNvSpPr/>
      </xdr:nvSpPr>
      <xdr:spPr>
        <a:xfrm rot="16200000">
          <a:off x="4501924" y="15535679"/>
          <a:ext cx="294640" cy="1613359"/>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5</xdr:col>
      <xdr:colOff>579120</xdr:colOff>
      <xdr:row>38</xdr:row>
      <xdr:rowOff>71120</xdr:rowOff>
    </xdr:from>
    <xdr:to>
      <xdr:col>6</xdr:col>
      <xdr:colOff>833120</xdr:colOff>
      <xdr:row>39</xdr:row>
      <xdr:rowOff>40640</xdr:rowOff>
    </xdr:to>
    <xdr:sp macro="" textlink="">
      <xdr:nvSpPr>
        <xdr:cNvPr id="20" name="右大かっこ 19">
          <a:extLst>
            <a:ext uri="{FF2B5EF4-FFF2-40B4-BE49-F238E27FC236}">
              <a16:creationId xmlns:a16="http://schemas.microsoft.com/office/drawing/2014/main" id="{E149C133-9A92-4DC0-AF69-33E2207543DC}"/>
            </a:ext>
          </a:extLst>
        </xdr:cNvPr>
        <xdr:cNvSpPr/>
      </xdr:nvSpPr>
      <xdr:spPr>
        <a:xfrm rot="16200000">
          <a:off x="7132320" y="15819120"/>
          <a:ext cx="243840" cy="109728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4</xdr:col>
      <xdr:colOff>701048</xdr:colOff>
      <xdr:row>38</xdr:row>
      <xdr:rowOff>10160</xdr:rowOff>
    </xdr:from>
    <xdr:to>
      <xdr:col>5</xdr:col>
      <xdr:colOff>558804</xdr:colOff>
      <xdr:row>39</xdr:row>
      <xdr:rowOff>71120</xdr:rowOff>
    </xdr:to>
    <xdr:sp macro="" textlink="">
      <xdr:nvSpPr>
        <xdr:cNvPr id="21" name="右大かっこ 20">
          <a:extLst>
            <a:ext uri="{FF2B5EF4-FFF2-40B4-BE49-F238E27FC236}">
              <a16:creationId xmlns:a16="http://schemas.microsoft.com/office/drawing/2014/main" id="{CFCF7CC2-DDE6-424C-8939-C0A100D79072}"/>
            </a:ext>
          </a:extLst>
        </xdr:cNvPr>
        <xdr:cNvSpPr/>
      </xdr:nvSpPr>
      <xdr:spPr>
        <a:xfrm rot="16200000">
          <a:off x="5923286" y="15758162"/>
          <a:ext cx="335280" cy="1188716"/>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3</xdr:col>
      <xdr:colOff>599440</xdr:colOff>
      <xdr:row>39</xdr:row>
      <xdr:rowOff>6716</xdr:rowOff>
    </xdr:from>
    <xdr:to>
      <xdr:col>10</xdr:col>
      <xdr:colOff>10160</xdr:colOff>
      <xdr:row>41</xdr:row>
      <xdr:rowOff>10140</xdr:rowOff>
    </xdr:to>
    <xdr:sp macro="" textlink="">
      <xdr:nvSpPr>
        <xdr:cNvPr id="2" name="テキスト ボックス 1">
          <a:extLst>
            <a:ext uri="{FF2B5EF4-FFF2-40B4-BE49-F238E27FC236}">
              <a16:creationId xmlns:a16="http://schemas.microsoft.com/office/drawing/2014/main" id="{608ABBFC-599C-4C80-A56F-6D52C64F54A5}"/>
            </a:ext>
          </a:extLst>
        </xdr:cNvPr>
        <xdr:cNvSpPr txBox="1"/>
      </xdr:nvSpPr>
      <xdr:spPr>
        <a:xfrm>
          <a:off x="3820160" y="16455756"/>
          <a:ext cx="7813040" cy="552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solidFill>
            </a:rPr>
            <a:t>      第一波　　　　　  第二波　　　第三波      　        　　第四波　　　　　　第五波</a:t>
          </a:r>
        </a:p>
      </xdr:txBody>
    </xdr:sp>
    <xdr:clientData/>
  </xdr:twoCellAnchor>
  <xdr:twoCellAnchor>
    <xdr:from>
      <xdr:col>7</xdr:col>
      <xdr:colOff>345440</xdr:colOff>
      <xdr:row>34</xdr:row>
      <xdr:rowOff>213360</xdr:rowOff>
    </xdr:from>
    <xdr:to>
      <xdr:col>8</xdr:col>
      <xdr:colOff>508000</xdr:colOff>
      <xdr:row>39</xdr:row>
      <xdr:rowOff>71120</xdr:rowOff>
    </xdr:to>
    <xdr:sp macro="" textlink="">
      <xdr:nvSpPr>
        <xdr:cNvPr id="29" name="右大かっこ 28">
          <a:extLst>
            <a:ext uri="{FF2B5EF4-FFF2-40B4-BE49-F238E27FC236}">
              <a16:creationId xmlns:a16="http://schemas.microsoft.com/office/drawing/2014/main" id="{CBC0D307-3F7A-4B60-831C-AAAC0594D26F}"/>
            </a:ext>
          </a:extLst>
        </xdr:cNvPr>
        <xdr:cNvSpPr/>
      </xdr:nvSpPr>
      <xdr:spPr>
        <a:xfrm rot="16200000">
          <a:off x="8514080" y="15107920"/>
          <a:ext cx="1229360" cy="159512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8</xdr:col>
      <xdr:colOff>304800</xdr:colOff>
      <xdr:row>31</xdr:row>
      <xdr:rowOff>111760</xdr:rowOff>
    </xdr:from>
    <xdr:to>
      <xdr:col>10</xdr:col>
      <xdr:colOff>650240</xdr:colOff>
      <xdr:row>33</xdr:row>
      <xdr:rowOff>20320</xdr:rowOff>
    </xdr:to>
    <xdr:sp macro="" textlink="">
      <xdr:nvSpPr>
        <xdr:cNvPr id="18" name="テキスト ボックス 17">
          <a:extLst>
            <a:ext uri="{FF2B5EF4-FFF2-40B4-BE49-F238E27FC236}">
              <a16:creationId xmlns:a16="http://schemas.microsoft.com/office/drawing/2014/main" id="{CF185106-E988-47D3-B811-81F36DA744F4}"/>
            </a:ext>
          </a:extLst>
        </xdr:cNvPr>
        <xdr:cNvSpPr txBox="1"/>
      </xdr:nvSpPr>
      <xdr:spPr>
        <a:xfrm>
          <a:off x="9723120" y="14538960"/>
          <a:ext cx="2550160" cy="45720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FF00"/>
              </a:solidFill>
            </a:rPr>
            <a:t>世界の第</a:t>
          </a:r>
          <a:r>
            <a:rPr kumimoji="1" lang="en-US" altLang="ja-JP" sz="1800">
              <a:solidFill>
                <a:srgbClr val="FFFF00"/>
              </a:solidFill>
            </a:rPr>
            <a:t>5</a:t>
          </a:r>
          <a:r>
            <a:rPr kumimoji="1" lang="ja-JP" altLang="en-US" sz="1800">
              <a:solidFill>
                <a:srgbClr val="FFFF00"/>
              </a:solidFill>
            </a:rPr>
            <a:t>波 </a:t>
          </a:r>
          <a:r>
            <a:rPr kumimoji="1" lang="en-US" altLang="ja-JP" sz="1800">
              <a:solidFill>
                <a:srgbClr val="FFFF00"/>
              </a:solidFill>
            </a:rPr>
            <a:t>BBX1-5</a:t>
          </a:r>
          <a:endParaRPr kumimoji="1" lang="ja-JP" altLang="en-US" sz="1800">
            <a:solidFill>
              <a:srgbClr val="FFFF00"/>
            </a:solidFill>
          </a:endParaRPr>
        </a:p>
      </xdr:txBody>
    </xdr:sp>
    <xdr:clientData/>
  </xdr:twoCellAnchor>
  <xdr:twoCellAnchor>
    <xdr:from>
      <xdr:col>8</xdr:col>
      <xdr:colOff>589280</xdr:colOff>
      <xdr:row>37</xdr:row>
      <xdr:rowOff>243840</xdr:rowOff>
    </xdr:from>
    <xdr:to>
      <xdr:col>9</xdr:col>
      <xdr:colOff>477520</xdr:colOff>
      <xdr:row>39</xdr:row>
      <xdr:rowOff>111760</xdr:rowOff>
    </xdr:to>
    <xdr:sp macro="" textlink="">
      <xdr:nvSpPr>
        <xdr:cNvPr id="32" name="右大かっこ 31">
          <a:extLst>
            <a:ext uri="{FF2B5EF4-FFF2-40B4-BE49-F238E27FC236}">
              <a16:creationId xmlns:a16="http://schemas.microsoft.com/office/drawing/2014/main" id="{24555815-A3D9-4279-927D-CF7B8FA48425}"/>
            </a:ext>
          </a:extLst>
        </xdr:cNvPr>
        <xdr:cNvSpPr/>
      </xdr:nvSpPr>
      <xdr:spPr>
        <a:xfrm rot="16200000">
          <a:off x="10393680" y="15930880"/>
          <a:ext cx="416560" cy="118872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editAs="oneCell">
    <xdr:from>
      <xdr:col>5</xdr:col>
      <xdr:colOff>558800</xdr:colOff>
      <xdr:row>0</xdr:row>
      <xdr:rowOff>375920</xdr:rowOff>
    </xdr:from>
    <xdr:to>
      <xdr:col>8</xdr:col>
      <xdr:colOff>968852</xdr:colOff>
      <xdr:row>2</xdr:row>
      <xdr:rowOff>97862</xdr:rowOff>
    </xdr:to>
    <xdr:pic>
      <xdr:nvPicPr>
        <xdr:cNvPr id="23" name="図 22">
          <a:extLst>
            <a:ext uri="{FF2B5EF4-FFF2-40B4-BE49-F238E27FC236}">
              <a16:creationId xmlns:a16="http://schemas.microsoft.com/office/drawing/2014/main" id="{B9E1364F-868C-27A3-7EA5-B57C762E86D0}"/>
            </a:ext>
          </a:extLst>
        </xdr:cNvPr>
        <xdr:cNvPicPr>
          <a:picLocks noChangeAspect="1"/>
        </xdr:cNvPicPr>
      </xdr:nvPicPr>
      <xdr:blipFill>
        <a:blip xmlns:r="http://schemas.openxmlformats.org/officeDocument/2006/relationships" r:embed="rId6"/>
        <a:stretch>
          <a:fillRect/>
        </a:stretch>
      </xdr:blipFill>
      <xdr:spPr>
        <a:xfrm>
          <a:off x="6685280" y="375920"/>
          <a:ext cx="3419952" cy="514422"/>
        </a:xfrm>
        <a:prstGeom prst="rect">
          <a:avLst/>
        </a:prstGeom>
      </xdr:spPr>
    </xdr:pic>
    <xdr:clientData/>
  </xdr:twoCellAnchor>
  <xdr:twoCellAnchor>
    <xdr:from>
      <xdr:col>10</xdr:col>
      <xdr:colOff>0</xdr:colOff>
      <xdr:row>38</xdr:row>
      <xdr:rowOff>71120</xdr:rowOff>
    </xdr:from>
    <xdr:to>
      <xdr:col>10</xdr:col>
      <xdr:colOff>528320</xdr:colOff>
      <xdr:row>38</xdr:row>
      <xdr:rowOff>152400</xdr:rowOff>
    </xdr:to>
    <xdr:cxnSp macro="">
      <xdr:nvCxnSpPr>
        <xdr:cNvPr id="14" name="直線矢印コネクタ 13">
          <a:extLst>
            <a:ext uri="{FF2B5EF4-FFF2-40B4-BE49-F238E27FC236}">
              <a16:creationId xmlns:a16="http://schemas.microsoft.com/office/drawing/2014/main" id="{78ACB7CD-E2A6-F561-AB06-07DD06EE1420}"/>
            </a:ext>
          </a:extLst>
        </xdr:cNvPr>
        <xdr:cNvCxnSpPr/>
      </xdr:nvCxnSpPr>
      <xdr:spPr>
        <a:xfrm flipV="1">
          <a:off x="11623040" y="16245840"/>
          <a:ext cx="528320" cy="81280"/>
        </a:xfrm>
        <a:prstGeom prst="straightConnector1">
          <a:avLst/>
        </a:prstGeom>
        <a:ln w="38100">
          <a:solidFill>
            <a:srgbClr val="FFFF00"/>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12</xdr:col>
      <xdr:colOff>132080</xdr:colOff>
      <xdr:row>19</xdr:row>
      <xdr:rowOff>121920</xdr:rowOff>
    </xdr:from>
    <xdr:to>
      <xdr:col>12</xdr:col>
      <xdr:colOff>477520</xdr:colOff>
      <xdr:row>24</xdr:row>
      <xdr:rowOff>10160</xdr:rowOff>
    </xdr:to>
    <xdr:sp macro="" textlink="">
      <xdr:nvSpPr>
        <xdr:cNvPr id="4" name="右中かっこ 3">
          <a:extLst>
            <a:ext uri="{FF2B5EF4-FFF2-40B4-BE49-F238E27FC236}">
              <a16:creationId xmlns:a16="http://schemas.microsoft.com/office/drawing/2014/main" id="{054FB224-B5BB-D6CC-744A-DEAFBE34BEFD}"/>
            </a:ext>
          </a:extLst>
        </xdr:cNvPr>
        <xdr:cNvSpPr/>
      </xdr:nvSpPr>
      <xdr:spPr>
        <a:xfrm>
          <a:off x="13401040" y="11734800"/>
          <a:ext cx="345440" cy="955040"/>
        </a:xfrm>
        <a:prstGeom prst="rightBrace">
          <a:avLst>
            <a:gd name="adj1" fmla="val 0"/>
            <a:gd name="adj2" fmla="val 50000"/>
          </a:avLst>
        </a:prstGeom>
        <a:ln w="28575">
          <a:solidFill>
            <a:srgbClr val="FFFF00"/>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editAs="oneCell">
    <xdr:from>
      <xdr:col>1</xdr:col>
      <xdr:colOff>233680</xdr:colOff>
      <xdr:row>2</xdr:row>
      <xdr:rowOff>248644</xdr:rowOff>
    </xdr:from>
    <xdr:to>
      <xdr:col>5</xdr:col>
      <xdr:colOff>474980</xdr:colOff>
      <xdr:row>2</xdr:row>
      <xdr:rowOff>3362960</xdr:rowOff>
    </xdr:to>
    <xdr:pic>
      <xdr:nvPicPr>
        <xdr:cNvPr id="15" name="図 14">
          <a:extLst>
            <a:ext uri="{FF2B5EF4-FFF2-40B4-BE49-F238E27FC236}">
              <a16:creationId xmlns:a16="http://schemas.microsoft.com/office/drawing/2014/main" id="{CE9E5FBA-FE9E-4475-4C1F-F2D52B587EAA}"/>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107440" y="1041124"/>
          <a:ext cx="5494020" cy="31143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152400</xdr:colOff>
      <xdr:row>5</xdr:row>
      <xdr:rowOff>1362075</xdr:rowOff>
    </xdr:from>
    <xdr:to>
      <xdr:col>0</xdr:col>
      <xdr:colOff>5772109</xdr:colOff>
      <xdr:row>5</xdr:row>
      <xdr:rowOff>3714750</xdr:rowOff>
    </xdr:to>
    <xdr:pic>
      <xdr:nvPicPr>
        <xdr:cNvPr id="2" name="図 1">
          <a:extLst>
            <a:ext uri="{FF2B5EF4-FFF2-40B4-BE49-F238E27FC236}">
              <a16:creationId xmlns:a16="http://schemas.microsoft.com/office/drawing/2014/main" id="{9FE7C63B-DA36-7646-2BEE-B80F949CBD1E}"/>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7000"/>
                  </a14:imgEffect>
                </a14:imgLayer>
              </a14:imgProps>
            </a:ext>
          </a:extLst>
        </a:blip>
        <a:stretch>
          <a:fillRect/>
        </a:stretch>
      </xdr:blipFill>
      <xdr:spPr>
        <a:xfrm>
          <a:off x="152400" y="5686425"/>
          <a:ext cx="5619709" cy="23526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35</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23</xdr:row>
      <xdr:rowOff>66675</xdr:rowOff>
    </xdr:from>
    <xdr:to>
      <xdr:col>9</xdr:col>
      <xdr:colOff>447674</xdr:colOff>
      <xdr:row>25</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15</xdr:row>
      <xdr:rowOff>0</xdr:rowOff>
    </xdr:from>
    <xdr:to>
      <xdr:col>24</xdr:col>
      <xdr:colOff>851</xdr:colOff>
      <xdr:row>21</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19</xdr:row>
      <xdr:rowOff>95250</xdr:rowOff>
    </xdr:from>
    <xdr:to>
      <xdr:col>27</xdr:col>
      <xdr:colOff>171450</xdr:colOff>
      <xdr:row>23</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11</xdr:row>
      <xdr:rowOff>9525</xdr:rowOff>
    </xdr:from>
    <xdr:to>
      <xdr:col>31</xdr:col>
      <xdr:colOff>613410</xdr:colOff>
      <xdr:row>15</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1908155" y="2501265"/>
          <a:ext cx="3488055" cy="676275"/>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12</xdr:row>
      <xdr:rowOff>129541</xdr:rowOff>
    </xdr:from>
    <xdr:to>
      <xdr:col>13</xdr:col>
      <xdr:colOff>447675</xdr:colOff>
      <xdr:row>22</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145280" y="2849881"/>
          <a:ext cx="2383155" cy="1028700"/>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15</xdr:row>
      <xdr:rowOff>0</xdr:rowOff>
    </xdr:from>
    <xdr:to>
      <xdr:col>9</xdr:col>
      <xdr:colOff>68580</xdr:colOff>
      <xdr:row>22</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14600" y="3177540"/>
          <a:ext cx="1775460" cy="701040"/>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76200</xdr:colOff>
      <xdr:row>25</xdr:row>
      <xdr:rowOff>53340</xdr:rowOff>
    </xdr:from>
    <xdr:to>
      <xdr:col>13</xdr:col>
      <xdr:colOff>502920</xdr:colOff>
      <xdr:row>52</xdr:row>
      <xdr:rowOff>99060</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25</xdr:row>
      <xdr:rowOff>45720</xdr:rowOff>
    </xdr:from>
    <xdr:to>
      <xdr:col>29</xdr:col>
      <xdr:colOff>7620</xdr:colOff>
      <xdr:row>52</xdr:row>
      <xdr:rowOff>114300</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381487</xdr:colOff>
      <xdr:row>46</xdr:row>
      <xdr:rowOff>144457</xdr:rowOff>
    </xdr:from>
    <xdr:ext cx="4553463"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344870" y="7934691"/>
          <a:ext cx="4553463" cy="261674"/>
        </a:xfrm>
        <a:prstGeom prst="rect">
          <a:avLst/>
        </a:prstGeom>
      </xdr:spPr>
    </xdr:pic>
    <xdr:clientData/>
  </xdr:oneCellAnchor>
  <xdr:twoCellAnchor>
    <xdr:from>
      <xdr:col>16</xdr:col>
      <xdr:colOff>434340</xdr:colOff>
      <xdr:row>23</xdr:row>
      <xdr:rowOff>24319</xdr:rowOff>
    </xdr:from>
    <xdr:to>
      <xdr:col>18</xdr:col>
      <xdr:colOff>18887</xdr:colOff>
      <xdr:row>46</xdr:row>
      <xdr:rowOff>15240</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flipH="1">
          <a:off x="7940040" y="3925759"/>
          <a:ext cx="514187" cy="3823781"/>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xdr:col>
      <xdr:colOff>198120</xdr:colOff>
      <xdr:row>23</xdr:row>
      <xdr:rowOff>20267</xdr:rowOff>
    </xdr:from>
    <xdr:to>
      <xdr:col>4</xdr:col>
      <xdr:colOff>6079</xdr:colOff>
      <xdr:row>46</xdr:row>
      <xdr:rowOff>7620</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flipH="1">
          <a:off x="1165860" y="3921707"/>
          <a:ext cx="737599" cy="3820213"/>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13335</xdr:rowOff>
    </xdr:from>
    <xdr:to>
      <xdr:col>2</xdr:col>
      <xdr:colOff>470535</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6200" y="13335"/>
          <a:ext cx="2306955" cy="21717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zoom.us/webinar/register/WN_9-ciXs0sQT2yGdb79VBoLQ"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jstage.jst.go.jp/article/shokueishi/63/4/63_136/_article/-char/ja/" TargetMode="External"/><Relationship Id="rId1" Type="http://schemas.openxmlformats.org/officeDocument/2006/relationships/hyperlink" Target="https://www.foods-ch.com/anzen/kt_4564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gisanddata.maps.arcgis.com/apps/opsdashboard/index.html" TargetMode="Externa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6.xml"/><Relationship Id="rId3" Type="http://schemas.openxmlformats.org/officeDocument/2006/relationships/hyperlink" Target="https://news.yahoo.co.jp/articles/971d5833c65098e210787e86d13bf3f7a0ca0baf" TargetMode="External"/><Relationship Id="rId7" Type="http://schemas.openxmlformats.org/officeDocument/2006/relationships/printerSettings" Target="../printerSettings/printerSettings6.bin"/><Relationship Id="rId2" Type="http://schemas.openxmlformats.org/officeDocument/2006/relationships/hyperlink" Target="https://www.fukushihoken.metro.tokyo.lg.jp/shokuhin/hokinsya/r5_hokinsokuhou.html" TargetMode="External"/><Relationship Id="rId1" Type="http://schemas.openxmlformats.org/officeDocument/2006/relationships/hyperlink" Target="https://news.goo.ne.jp/article/kanagawa/region/kanagawa-20230226202728.html" TargetMode="External"/><Relationship Id="rId6" Type="http://schemas.openxmlformats.org/officeDocument/2006/relationships/hyperlink" Target="https://news.goo.ne.jp/article/tokaitv/nation/tokaitv-20230226-1656-25551.html" TargetMode="External"/><Relationship Id="rId5" Type="http://schemas.openxmlformats.org/officeDocument/2006/relationships/hyperlink" Target="https://news.yahoo.co.jp/articles/96b36b35846e1de47c4fa57be9089d092338af1a" TargetMode="External"/><Relationship Id="rId4" Type="http://schemas.openxmlformats.org/officeDocument/2006/relationships/hyperlink" Target="https://news.yahoo.co.jp/articles/f67c759d307e715aa9dae67cc978014985300404"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viet-jo.com/news/economy/230301165456.html" TargetMode="External"/><Relationship Id="rId3" Type="http://schemas.openxmlformats.org/officeDocument/2006/relationships/hyperlink" Target="https://www.thaich.net/news/20230226fa.htm" TargetMode="External"/><Relationship Id="rId7" Type="http://schemas.openxmlformats.org/officeDocument/2006/relationships/hyperlink" Target="https://news.yahoo.co.jp/articles/daa57cc315977e8280ef1ccdbd653f2902305269" TargetMode="External"/><Relationship Id="rId2" Type="http://schemas.openxmlformats.org/officeDocument/2006/relationships/hyperlink" Target="https://www.nikkei.com/article/DGXZQOGN2644T0W3A220C2000000/" TargetMode="External"/><Relationship Id="rId1" Type="http://schemas.openxmlformats.org/officeDocument/2006/relationships/hyperlink" Target="https://www.jetro.go.jp/biznews/2023/02/09dcb4ac4657f671.html" TargetMode="External"/><Relationship Id="rId6" Type="http://schemas.openxmlformats.org/officeDocument/2006/relationships/hyperlink" Target="https://eleminist.com/article/2550" TargetMode="External"/><Relationship Id="rId11" Type="http://schemas.openxmlformats.org/officeDocument/2006/relationships/printerSettings" Target="../printerSettings/printerSettings7.bin"/><Relationship Id="rId5" Type="http://schemas.openxmlformats.org/officeDocument/2006/relationships/hyperlink" Target="https://ashu-aseanstatistics.com/news/106076-49225712110" TargetMode="External"/><Relationship Id="rId10" Type="http://schemas.openxmlformats.org/officeDocument/2006/relationships/hyperlink" Target="https://www.afpbb.com/articles/-/3452891" TargetMode="External"/><Relationship Id="rId4" Type="http://schemas.openxmlformats.org/officeDocument/2006/relationships/hyperlink" Target="https://www.afpbb.com/articles/-/3453334" TargetMode="External"/><Relationship Id="rId9" Type="http://schemas.openxmlformats.org/officeDocument/2006/relationships/hyperlink" Target="https://newsdig.tbs.co.jp/articles/-/355470?display=1"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https://www.mhlw.go.jp/stf/covid-19/kokunainohasseijoukyou.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60"/>
  <sheetViews>
    <sheetView zoomScaleNormal="100" workbookViewId="0">
      <selection activeCell="C19" sqref="A9:H19"/>
    </sheetView>
  </sheetViews>
  <sheetFormatPr defaultRowHeight="13.2"/>
  <cols>
    <col min="1" max="1" width="15.218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17" ht="13.8" thickTop="1">
      <c r="A1" s="202" t="s">
        <v>260</v>
      </c>
      <c r="B1" s="203"/>
      <c r="C1" s="203" t="s">
        <v>238</v>
      </c>
      <c r="D1" s="203"/>
      <c r="E1" s="203"/>
      <c r="F1" s="203"/>
      <c r="G1" s="203"/>
      <c r="H1" s="203"/>
      <c r="I1" s="114"/>
    </row>
    <row r="2" spans="1:17">
      <c r="A2" s="204" t="s">
        <v>120</v>
      </c>
      <c r="B2" s="205"/>
      <c r="C2" s="205"/>
      <c r="D2" s="205"/>
      <c r="E2" s="205"/>
      <c r="F2" s="205"/>
      <c r="G2" s="205"/>
      <c r="H2" s="205"/>
      <c r="I2" s="114"/>
    </row>
    <row r="3" spans="1:17" ht="15.75" customHeight="1">
      <c r="A3" s="559" t="s">
        <v>29</v>
      </c>
      <c r="B3" s="560"/>
      <c r="C3" s="560"/>
      <c r="D3" s="560"/>
      <c r="E3" s="560"/>
      <c r="F3" s="560"/>
      <c r="G3" s="560"/>
      <c r="H3" s="561"/>
      <c r="I3" s="114"/>
    </row>
    <row r="4" spans="1:17">
      <c r="A4" s="204" t="s">
        <v>191</v>
      </c>
      <c r="B4" s="205"/>
      <c r="C4" s="205"/>
      <c r="D4" s="205"/>
      <c r="E4" s="205"/>
      <c r="F4" s="205"/>
      <c r="G4" s="205"/>
      <c r="H4" s="205"/>
      <c r="I4" s="114"/>
    </row>
    <row r="5" spans="1:17">
      <c r="A5" s="204" t="s">
        <v>121</v>
      </c>
      <c r="B5" s="205"/>
      <c r="C5" s="205"/>
      <c r="D5" s="205"/>
      <c r="E5" s="205"/>
      <c r="F5" s="205"/>
      <c r="G5" s="205"/>
      <c r="H5" s="205"/>
      <c r="I5" s="114"/>
    </row>
    <row r="6" spans="1:17">
      <c r="A6" s="206" t="s">
        <v>120</v>
      </c>
      <c r="B6" s="207"/>
      <c r="C6" s="207"/>
      <c r="D6" s="207"/>
      <c r="E6" s="207"/>
      <c r="F6" s="207"/>
      <c r="G6" s="207"/>
      <c r="H6" s="207"/>
      <c r="I6" s="114"/>
    </row>
    <row r="7" spans="1:17">
      <c r="A7" s="206" t="s">
        <v>122</v>
      </c>
      <c r="B7" s="207"/>
      <c r="C7" s="207"/>
      <c r="D7" s="207"/>
      <c r="E7" s="207"/>
      <c r="F7" s="207"/>
      <c r="G7" s="207"/>
      <c r="H7" s="207"/>
      <c r="I7" s="114"/>
    </row>
    <row r="8" spans="1:17">
      <c r="A8" s="208" t="s">
        <v>123</v>
      </c>
      <c r="B8" s="209"/>
      <c r="C8" s="209"/>
      <c r="D8" s="209"/>
      <c r="E8" s="209"/>
      <c r="F8" s="209"/>
      <c r="G8" s="209"/>
      <c r="H8" s="209"/>
      <c r="I8" s="114"/>
    </row>
    <row r="9" spans="1:17" ht="15" customHeight="1">
      <c r="A9" s="248" t="s">
        <v>124</v>
      </c>
      <c r="B9" s="249" t="str">
        <f>+'8　食中毒記事等 '!A2</f>
        <v>横浜・港南区のスーパーで販売の馬刺しから大腸菌　市が販売禁止と回収指示　食べた女性に下痢や血便</v>
      </c>
      <c r="C9" s="250"/>
      <c r="D9" s="250"/>
      <c r="E9" s="250"/>
      <c r="F9" s="250"/>
      <c r="G9" s="250"/>
      <c r="H9" s="250"/>
      <c r="I9" s="114"/>
    </row>
    <row r="10" spans="1:17" ht="15" customHeight="1">
      <c r="A10" s="248" t="s">
        <v>125</v>
      </c>
      <c r="B10" s="249" t="s">
        <v>265</v>
      </c>
      <c r="C10" s="249" t="s">
        <v>246</v>
      </c>
      <c r="D10" s="251">
        <f>+'8　ノロウイルス関連情報 '!G73</f>
        <v>6.2</v>
      </c>
      <c r="E10" s="249" t="s">
        <v>247</v>
      </c>
      <c r="F10" s="252">
        <f>+'8　ノロウイルス関連情報 '!I73</f>
        <v>-1.1299999999999999</v>
      </c>
      <c r="G10" s="250" t="s">
        <v>29</v>
      </c>
      <c r="H10" s="250"/>
      <c r="I10" s="114"/>
      <c r="L10" t="s">
        <v>265</v>
      </c>
      <c r="M10" t="s">
        <v>276</v>
      </c>
      <c r="N10">
        <v>7.26</v>
      </c>
      <c r="O10" t="s">
        <v>277</v>
      </c>
      <c r="P10">
        <v>-0.65000000000000036</v>
      </c>
      <c r="Q10" t="s">
        <v>278</v>
      </c>
    </row>
    <row r="11" spans="1:17" s="129" customFormat="1" ht="15" customHeight="1">
      <c r="A11" s="253" t="s">
        <v>126</v>
      </c>
      <c r="B11" s="565" t="str">
        <f>+'8　 残留農薬　等 '!A2</f>
        <v>生鮮バナナ(カリビアンクイーン) 一部残留農薬基準超過</v>
      </c>
      <c r="C11" s="565"/>
      <c r="D11" s="565"/>
      <c r="E11" s="565"/>
      <c r="F11" s="565"/>
      <c r="G11" s="565"/>
      <c r="H11" s="254"/>
      <c r="I11" s="128"/>
      <c r="J11" s="129" t="s">
        <v>127</v>
      </c>
      <c r="L11" s="129" t="s">
        <v>275</v>
      </c>
    </row>
    <row r="12" spans="1:17" ht="15" customHeight="1">
      <c r="A12" s="248" t="s">
        <v>128</v>
      </c>
      <c r="B12" s="249" t="str">
        <f>+'8　食品表示'!A2</f>
        <v xml:space="preserve">【公明新聞】酒類の輸出拡大、団体と意見交換 - 岩崎たかし（イワサキタカシ） - 選挙ドットコム </v>
      </c>
      <c r="C12" s="250"/>
      <c r="D12" s="250"/>
      <c r="E12" s="250"/>
      <c r="F12" s="250"/>
      <c r="G12" s="250"/>
      <c r="H12" s="250"/>
      <c r="I12" s="114"/>
      <c r="L12" t="s">
        <v>280</v>
      </c>
    </row>
    <row r="13" spans="1:17" ht="15" customHeight="1">
      <c r="A13" s="248" t="s">
        <v>129</v>
      </c>
      <c r="B13" s="255" t="str">
        <f>+'8　海外情報'!A2</f>
        <v>財政省、タバコや酒類の特別消費税増税の必要性を主張 企業は延期求める 　VIETJOベトナムニュース</v>
      </c>
      <c r="C13" s="250"/>
      <c r="D13" s="250"/>
      <c r="E13" s="250"/>
      <c r="F13" s="250"/>
      <c r="G13" s="250"/>
      <c r="H13" s="250"/>
      <c r="I13" s="114"/>
      <c r="L13" t="s">
        <v>281</v>
      </c>
    </row>
    <row r="14" spans="1:17" ht="15" customHeight="1">
      <c r="A14" s="255" t="s">
        <v>130</v>
      </c>
      <c r="B14" s="256" t="str">
        <f>+'8　海外情報'!A8</f>
        <v xml:space="preserve">インドの名目GDPが旧宗主国イギリスを抜き世界5位に　中国から生産拠点を移す企業が追い風か　4位ドイツ・3位日本 ｜ TBS </v>
      </c>
      <c r="C14" s="562"/>
      <c r="D14" s="562"/>
      <c r="E14" s="562"/>
      <c r="F14" s="562"/>
      <c r="G14" s="562"/>
      <c r="H14" s="563"/>
      <c r="I14" s="114"/>
      <c r="L14" t="s">
        <v>282</v>
      </c>
    </row>
    <row r="15" spans="1:17" ht="15" customHeight="1">
      <c r="A15" s="248" t="s">
        <v>131</v>
      </c>
      <c r="B15" s="249" t="str">
        <f>+'8　感染症統計'!A21</f>
        <v>※2023年 第8週（2/20～2/26） 現在</v>
      </c>
      <c r="C15" s="250"/>
      <c r="D15" s="249" t="s">
        <v>21</v>
      </c>
      <c r="E15" s="250"/>
      <c r="F15" s="250"/>
      <c r="G15" s="250"/>
      <c r="H15" s="250"/>
      <c r="I15" s="114"/>
      <c r="N15" t="s">
        <v>279</v>
      </c>
    </row>
    <row r="16" spans="1:17" ht="15" customHeight="1">
      <c r="A16" s="248" t="s">
        <v>132</v>
      </c>
      <c r="B16" s="564" t="str">
        <f>+'7　感染症情報'!B2</f>
        <v>2023年第7週（2月13日〜 2月19日）</v>
      </c>
      <c r="C16" s="564"/>
      <c r="D16" s="564"/>
      <c r="E16" s="564"/>
      <c r="F16" s="564"/>
      <c r="G16" s="564"/>
      <c r="H16" s="250"/>
      <c r="I16" s="114"/>
    </row>
    <row r="17" spans="1:16" ht="15" customHeight="1">
      <c r="A17" s="248" t="s">
        <v>227</v>
      </c>
      <c r="B17" s="385" t="str">
        <f>+'8  衛生訓話'!A2</f>
        <v>　今週のお題 (作業靴、下駄箱はルールを守って清潔に！)</v>
      </c>
      <c r="C17" s="250"/>
      <c r="D17" s="250"/>
      <c r="E17" s="250"/>
      <c r="F17" s="257"/>
      <c r="G17" s="250"/>
      <c r="H17" s="250"/>
      <c r="I17" s="114"/>
    </row>
    <row r="18" spans="1:16" ht="15" customHeight="1">
      <c r="A18" s="248" t="s">
        <v>136</v>
      </c>
      <c r="B18" s="250" t="str">
        <f>+'8　新型コロナウイルス情報'!C4</f>
        <v>今週の新型コロナ 新規感染者数　世界で99万人(対前週の増減 : 2万人減少)</v>
      </c>
      <c r="C18" s="250"/>
      <c r="D18" s="250"/>
      <c r="E18" s="250"/>
      <c r="F18" s="250" t="s">
        <v>21</v>
      </c>
      <c r="G18" s="250"/>
      <c r="H18" s="250"/>
      <c r="I18" s="114"/>
      <c r="P18" t="s">
        <v>279</v>
      </c>
    </row>
    <row r="19" spans="1:16" ht="15" customHeight="1">
      <c r="A19" s="248" t="s">
        <v>194</v>
      </c>
      <c r="B19" s="470" t="s">
        <v>301</v>
      </c>
      <c r="C19" s="250"/>
      <c r="D19" s="250"/>
      <c r="E19" s="250"/>
      <c r="F19" s="250"/>
      <c r="G19" s="250"/>
      <c r="H19" s="250"/>
      <c r="I19" s="114"/>
      <c r="L19" t="s">
        <v>283</v>
      </c>
    </row>
    <row r="20" spans="1:16">
      <c r="A20" s="208" t="s">
        <v>123</v>
      </c>
      <c r="B20" s="209"/>
      <c r="C20" s="209"/>
      <c r="D20" s="209"/>
      <c r="E20" s="209"/>
      <c r="F20" s="209"/>
      <c r="G20" s="209"/>
      <c r="H20" s="209"/>
      <c r="I20" s="114"/>
    </row>
    <row r="21" spans="1:16">
      <c r="A21" s="206" t="s">
        <v>21</v>
      </c>
      <c r="B21" s="207"/>
      <c r="C21" s="207"/>
      <c r="D21" s="207"/>
      <c r="E21" s="207"/>
      <c r="F21" s="207"/>
      <c r="G21" s="207"/>
      <c r="H21" s="207"/>
      <c r="I21" s="114"/>
    </row>
    <row r="22" spans="1:16">
      <c r="A22" s="115" t="s">
        <v>133</v>
      </c>
      <c r="I22" s="114"/>
    </row>
    <row r="23" spans="1:16">
      <c r="A23" s="114"/>
      <c r="I23" s="114"/>
    </row>
    <row r="24" spans="1:16">
      <c r="A24" s="114"/>
      <c r="I24" s="114"/>
    </row>
    <row r="25" spans="1:16">
      <c r="A25" s="114"/>
      <c r="I25" s="114"/>
    </row>
    <row r="26" spans="1:16">
      <c r="A26" s="114"/>
      <c r="I26" s="114"/>
    </row>
    <row r="27" spans="1:16">
      <c r="A27" s="114"/>
      <c r="I27" s="114"/>
    </row>
    <row r="28" spans="1:16">
      <c r="A28" s="114"/>
      <c r="I28" s="114"/>
    </row>
    <row r="29" spans="1:16">
      <c r="A29" s="114"/>
      <c r="I29" s="114"/>
    </row>
    <row r="30" spans="1:16">
      <c r="A30" s="114"/>
      <c r="I30" s="114"/>
    </row>
    <row r="31" spans="1:16">
      <c r="A31" s="114"/>
      <c r="I31" s="114"/>
    </row>
    <row r="32" spans="1:16">
      <c r="A32" s="114"/>
      <c r="I32" s="114"/>
    </row>
    <row r="33" spans="1:9" ht="13.8" thickBot="1">
      <c r="A33" s="116"/>
      <c r="B33" s="117"/>
      <c r="C33" s="117"/>
      <c r="D33" s="117"/>
      <c r="E33" s="117"/>
      <c r="F33" s="117"/>
      <c r="G33" s="117"/>
      <c r="H33" s="117"/>
      <c r="I33" s="114"/>
    </row>
    <row r="34" spans="1:9" ht="13.8" thickTop="1"/>
    <row r="37" spans="1:9" ht="24.6">
      <c r="A37" s="142" t="s">
        <v>157</v>
      </c>
    </row>
    <row r="38" spans="1:9" ht="40.5" customHeight="1">
      <c r="A38" s="566" t="s">
        <v>158</v>
      </c>
      <c r="B38" s="566"/>
      <c r="C38" s="566"/>
      <c r="D38" s="566"/>
      <c r="E38" s="566"/>
      <c r="F38" s="566"/>
      <c r="G38" s="566"/>
    </row>
    <row r="39" spans="1:9" ht="30.75" customHeight="1">
      <c r="A39" s="570" t="s">
        <v>159</v>
      </c>
      <c r="B39" s="570"/>
      <c r="C39" s="570"/>
      <c r="D39" s="570"/>
      <c r="E39" s="570"/>
      <c r="F39" s="570"/>
      <c r="G39" s="570"/>
    </row>
    <row r="40" spans="1:9" ht="15">
      <c r="A40" s="143"/>
    </row>
    <row r="41" spans="1:9" ht="69.75" customHeight="1">
      <c r="A41" s="568" t="s">
        <v>167</v>
      </c>
      <c r="B41" s="568"/>
      <c r="C41" s="568"/>
      <c r="D41" s="568"/>
      <c r="E41" s="568"/>
      <c r="F41" s="568"/>
      <c r="G41" s="568"/>
    </row>
    <row r="42" spans="1:9" ht="35.25" customHeight="1">
      <c r="A42" s="570" t="s">
        <v>160</v>
      </c>
      <c r="B42" s="570"/>
      <c r="C42" s="570"/>
      <c r="D42" s="570"/>
      <c r="E42" s="570"/>
      <c r="F42" s="570"/>
      <c r="G42" s="570"/>
    </row>
    <row r="43" spans="1:9" ht="59.25" customHeight="1">
      <c r="A43" s="568" t="s">
        <v>161</v>
      </c>
      <c r="B43" s="568"/>
      <c r="C43" s="568"/>
      <c r="D43" s="568"/>
      <c r="E43" s="568"/>
      <c r="F43" s="568"/>
      <c r="G43" s="568"/>
    </row>
    <row r="44" spans="1:9" ht="15">
      <c r="A44" s="144"/>
    </row>
    <row r="45" spans="1:9" ht="27.75" customHeight="1">
      <c r="A45" s="569" t="s">
        <v>162</v>
      </c>
      <c r="B45" s="569"/>
      <c r="C45" s="569"/>
      <c r="D45" s="569"/>
      <c r="E45" s="569"/>
      <c r="F45" s="569"/>
      <c r="G45" s="569"/>
    </row>
    <row r="46" spans="1:9" ht="53.25" customHeight="1">
      <c r="A46" s="567" t="s">
        <v>168</v>
      </c>
      <c r="B46" s="568"/>
      <c r="C46" s="568"/>
      <c r="D46" s="568"/>
      <c r="E46" s="568"/>
      <c r="F46" s="568"/>
      <c r="G46" s="568"/>
    </row>
    <row r="47" spans="1:9" ht="15">
      <c r="A47" s="144"/>
    </row>
    <row r="48" spans="1:9" ht="32.25" customHeight="1">
      <c r="A48" s="569" t="s">
        <v>163</v>
      </c>
      <c r="B48" s="569"/>
      <c r="C48" s="569"/>
      <c r="D48" s="569"/>
      <c r="E48" s="569"/>
      <c r="F48" s="569"/>
      <c r="G48" s="569"/>
    </row>
    <row r="49" spans="1:7" ht="15">
      <c r="A49" s="143"/>
    </row>
    <row r="50" spans="1:7" ht="87" customHeight="1">
      <c r="A50" s="567" t="s">
        <v>169</v>
      </c>
      <c r="B50" s="568"/>
      <c r="C50" s="568"/>
      <c r="D50" s="568"/>
      <c r="E50" s="568"/>
      <c r="F50" s="568"/>
      <c r="G50" s="568"/>
    </row>
    <row r="51" spans="1:7" ht="15">
      <c r="A51" s="144"/>
    </row>
    <row r="52" spans="1:7" ht="32.25" customHeight="1">
      <c r="A52" s="569" t="s">
        <v>164</v>
      </c>
      <c r="B52" s="569"/>
      <c r="C52" s="569"/>
      <c r="D52" s="569"/>
      <c r="E52" s="569"/>
      <c r="F52" s="569"/>
      <c r="G52" s="569"/>
    </row>
    <row r="53" spans="1:7" ht="29.25" customHeight="1">
      <c r="A53" s="568" t="s">
        <v>165</v>
      </c>
      <c r="B53" s="568"/>
      <c r="C53" s="568"/>
      <c r="D53" s="568"/>
      <c r="E53" s="568"/>
      <c r="F53" s="568"/>
      <c r="G53" s="568"/>
    </row>
    <row r="54" spans="1:7" ht="15">
      <c r="A54" s="144"/>
    </row>
    <row r="55" spans="1:7" s="129" customFormat="1" ht="110.25" customHeight="1">
      <c r="A55" s="571" t="s">
        <v>170</v>
      </c>
      <c r="B55" s="572"/>
      <c r="C55" s="572"/>
      <c r="D55" s="572"/>
      <c r="E55" s="572"/>
      <c r="F55" s="572"/>
      <c r="G55" s="572"/>
    </row>
    <row r="56" spans="1:7" ht="34.5" customHeight="1">
      <c r="A56" s="570" t="s">
        <v>166</v>
      </c>
      <c r="B56" s="570"/>
      <c r="C56" s="570"/>
      <c r="D56" s="570"/>
      <c r="E56" s="570"/>
      <c r="F56" s="570"/>
      <c r="G56" s="570"/>
    </row>
    <row r="57" spans="1:7" ht="114" customHeight="1">
      <c r="A57" s="567" t="s">
        <v>171</v>
      </c>
      <c r="B57" s="568"/>
      <c r="C57" s="568"/>
      <c r="D57" s="568"/>
      <c r="E57" s="568"/>
      <c r="F57" s="568"/>
      <c r="G57" s="568"/>
    </row>
    <row r="58" spans="1:7" ht="109.5" customHeight="1">
      <c r="A58" s="568"/>
      <c r="B58" s="568"/>
      <c r="C58" s="568"/>
      <c r="D58" s="568"/>
      <c r="E58" s="568"/>
      <c r="F58" s="568"/>
      <c r="G58" s="568"/>
    </row>
    <row r="59" spans="1:7" ht="15">
      <c r="A59" s="144"/>
    </row>
    <row r="60" spans="1:7" s="141" customFormat="1" ht="57.75" customHeight="1">
      <c r="A60" s="568"/>
      <c r="B60" s="568"/>
      <c r="C60" s="568"/>
      <c r="D60" s="568"/>
      <c r="E60" s="568"/>
      <c r="F60" s="568"/>
      <c r="G60" s="568"/>
    </row>
  </sheetData>
  <mergeCells count="20">
    <mergeCell ref="A58:G58"/>
    <mergeCell ref="A57:G57"/>
    <mergeCell ref="A60:G60"/>
    <mergeCell ref="A50:G50"/>
    <mergeCell ref="A48:G48"/>
    <mergeCell ref="A55:G55"/>
    <mergeCell ref="A53:G53"/>
    <mergeCell ref="A56:G56"/>
    <mergeCell ref="A46:G46"/>
    <mergeCell ref="A45:G45"/>
    <mergeCell ref="A52:G52"/>
    <mergeCell ref="A39:G39"/>
    <mergeCell ref="A41:G41"/>
    <mergeCell ref="A43:G43"/>
    <mergeCell ref="A42:G42"/>
    <mergeCell ref="A3:H3"/>
    <mergeCell ref="C14:H14"/>
    <mergeCell ref="B16:G16"/>
    <mergeCell ref="B11:G11"/>
    <mergeCell ref="A38:G38"/>
  </mergeCells>
  <phoneticPr fontId="33"/>
  <hyperlinks>
    <hyperlink ref="A38"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49"/>
  <sheetViews>
    <sheetView view="pageBreakPreview" zoomScaleNormal="100" zoomScaleSheetLayoutView="100" workbookViewId="0">
      <selection activeCell="F18" sqref="F18"/>
    </sheetView>
  </sheetViews>
  <sheetFormatPr defaultColWidth="9" defaultRowHeight="13.2"/>
  <cols>
    <col min="1" max="1" width="21.33203125" style="42" customWidth="1"/>
    <col min="2" max="2" width="19.77734375" style="42" customWidth="1"/>
    <col min="3" max="3" width="80.21875" style="354" customWidth="1"/>
    <col min="4" max="4" width="14.44140625" style="43" customWidth="1"/>
    <col min="5" max="5" width="13.6640625" style="43"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368" t="s">
        <v>306</v>
      </c>
      <c r="B1" s="369" t="s">
        <v>221</v>
      </c>
      <c r="C1" s="537" t="s">
        <v>274</v>
      </c>
      <c r="D1" s="370" t="s">
        <v>25</v>
      </c>
      <c r="E1" s="371" t="s">
        <v>26</v>
      </c>
    </row>
    <row r="2" spans="1:5" s="119" customFormat="1" ht="22.95" customHeight="1">
      <c r="A2" s="460" t="s">
        <v>361</v>
      </c>
      <c r="B2" s="461" t="s">
        <v>362</v>
      </c>
      <c r="C2" s="816" t="s">
        <v>430</v>
      </c>
      <c r="D2" s="462">
        <v>44988</v>
      </c>
      <c r="E2" s="463">
        <v>44988</v>
      </c>
    </row>
    <row r="3" spans="1:5" s="119" customFormat="1" ht="22.95" customHeight="1">
      <c r="A3" s="460" t="s">
        <v>363</v>
      </c>
      <c r="B3" s="461" t="s">
        <v>364</v>
      </c>
      <c r="C3" s="816" t="s">
        <v>431</v>
      </c>
      <c r="D3" s="462">
        <v>44988</v>
      </c>
      <c r="E3" s="463">
        <v>44988</v>
      </c>
    </row>
    <row r="4" spans="1:5" s="119" customFormat="1" ht="22.95" customHeight="1">
      <c r="A4" s="460" t="s">
        <v>361</v>
      </c>
      <c r="B4" s="461" t="s">
        <v>365</v>
      </c>
      <c r="C4" s="461" t="s">
        <v>432</v>
      </c>
      <c r="D4" s="462">
        <v>44987</v>
      </c>
      <c r="E4" s="463">
        <v>44988</v>
      </c>
    </row>
    <row r="5" spans="1:5" s="119" customFormat="1" ht="22.95" customHeight="1">
      <c r="A5" s="460" t="s">
        <v>363</v>
      </c>
      <c r="B5" s="461" t="s">
        <v>366</v>
      </c>
      <c r="C5" s="813" t="s">
        <v>433</v>
      </c>
      <c r="D5" s="462">
        <v>44987</v>
      </c>
      <c r="E5" s="463">
        <v>44988</v>
      </c>
    </row>
    <row r="6" spans="1:5" s="119" customFormat="1" ht="22.95" customHeight="1">
      <c r="A6" s="460" t="s">
        <v>361</v>
      </c>
      <c r="B6" s="461" t="s">
        <v>367</v>
      </c>
      <c r="C6" s="813" t="s">
        <v>434</v>
      </c>
      <c r="D6" s="462">
        <v>44987</v>
      </c>
      <c r="E6" s="463">
        <v>44988</v>
      </c>
    </row>
    <row r="7" spans="1:5" s="119" customFormat="1" ht="22.95" customHeight="1">
      <c r="A7" s="460" t="s">
        <v>361</v>
      </c>
      <c r="B7" s="461" t="s">
        <v>368</v>
      </c>
      <c r="C7" s="813" t="s">
        <v>435</v>
      </c>
      <c r="D7" s="462">
        <v>44987</v>
      </c>
      <c r="E7" s="463">
        <v>44988</v>
      </c>
    </row>
    <row r="8" spans="1:5" s="119" customFormat="1" ht="22.95" customHeight="1">
      <c r="A8" s="491" t="s">
        <v>369</v>
      </c>
      <c r="B8" s="461" t="s">
        <v>370</v>
      </c>
      <c r="C8" s="813" t="s">
        <v>436</v>
      </c>
      <c r="D8" s="462">
        <v>44987</v>
      </c>
      <c r="E8" s="492">
        <v>44988</v>
      </c>
    </row>
    <row r="9" spans="1:5" s="119" customFormat="1" ht="22.95" customHeight="1">
      <c r="A9" s="491" t="s">
        <v>361</v>
      </c>
      <c r="B9" s="461" t="s">
        <v>371</v>
      </c>
      <c r="C9" s="814" t="s">
        <v>437</v>
      </c>
      <c r="D9" s="462">
        <v>44987</v>
      </c>
      <c r="E9" s="492">
        <v>44987</v>
      </c>
    </row>
    <row r="10" spans="1:5" s="119" customFormat="1" ht="22.95" customHeight="1">
      <c r="A10" s="491" t="s">
        <v>361</v>
      </c>
      <c r="B10" s="461" t="s">
        <v>372</v>
      </c>
      <c r="C10" s="816" t="s">
        <v>438</v>
      </c>
      <c r="D10" s="462">
        <v>44986</v>
      </c>
      <c r="E10" s="492">
        <v>44987</v>
      </c>
    </row>
    <row r="11" spans="1:5" s="119" customFormat="1" ht="22.95" customHeight="1">
      <c r="A11" s="491" t="s">
        <v>361</v>
      </c>
      <c r="B11" s="461" t="s">
        <v>373</v>
      </c>
      <c r="C11" s="461" t="s">
        <v>439</v>
      </c>
      <c r="D11" s="462">
        <v>44986</v>
      </c>
      <c r="E11" s="492">
        <v>44987</v>
      </c>
    </row>
    <row r="12" spans="1:5" s="119" customFormat="1" ht="22.95" customHeight="1">
      <c r="A12" s="491" t="s">
        <v>363</v>
      </c>
      <c r="B12" s="461" t="s">
        <v>374</v>
      </c>
      <c r="C12" s="814" t="s">
        <v>440</v>
      </c>
      <c r="D12" s="462">
        <v>44986</v>
      </c>
      <c r="E12" s="492">
        <v>44987</v>
      </c>
    </row>
    <row r="13" spans="1:5" s="119" customFormat="1" ht="22.95" customHeight="1">
      <c r="A13" s="491" t="s">
        <v>361</v>
      </c>
      <c r="B13" s="461" t="s">
        <v>375</v>
      </c>
      <c r="C13" s="461" t="s">
        <v>441</v>
      </c>
      <c r="D13" s="462">
        <v>44986</v>
      </c>
      <c r="E13" s="492">
        <v>44987</v>
      </c>
    </row>
    <row r="14" spans="1:5" s="119" customFormat="1" ht="22.95" customHeight="1">
      <c r="A14" s="491" t="s">
        <v>361</v>
      </c>
      <c r="B14" s="461" t="s">
        <v>376</v>
      </c>
      <c r="C14" s="813" t="s">
        <v>442</v>
      </c>
      <c r="D14" s="462">
        <v>44986</v>
      </c>
      <c r="E14" s="492">
        <v>44987</v>
      </c>
    </row>
    <row r="15" spans="1:5" s="119" customFormat="1" ht="22.95" customHeight="1">
      <c r="A15" s="491" t="s">
        <v>363</v>
      </c>
      <c r="B15" s="461" t="s">
        <v>377</v>
      </c>
      <c r="C15" s="813" t="s">
        <v>443</v>
      </c>
      <c r="D15" s="462">
        <v>44986</v>
      </c>
      <c r="E15" s="492">
        <v>44987</v>
      </c>
    </row>
    <row r="16" spans="1:5" s="119" customFormat="1" ht="22.95" customHeight="1">
      <c r="A16" s="491" t="s">
        <v>361</v>
      </c>
      <c r="B16" s="461" t="s">
        <v>374</v>
      </c>
      <c r="C16" s="814" t="s">
        <v>378</v>
      </c>
      <c r="D16" s="462">
        <v>44986</v>
      </c>
      <c r="E16" s="492">
        <v>44986</v>
      </c>
    </row>
    <row r="17" spans="1:5" s="119" customFormat="1" ht="22.95" customHeight="1">
      <c r="A17" s="491" t="s">
        <v>379</v>
      </c>
      <c r="B17" s="461" t="s">
        <v>380</v>
      </c>
      <c r="C17" s="813" t="s">
        <v>381</v>
      </c>
      <c r="D17" s="462">
        <v>44985</v>
      </c>
      <c r="E17" s="492">
        <v>44986</v>
      </c>
    </row>
    <row r="18" spans="1:5" s="119" customFormat="1" ht="22.95" customHeight="1">
      <c r="A18" s="491" t="s">
        <v>363</v>
      </c>
      <c r="B18" s="461" t="s">
        <v>382</v>
      </c>
      <c r="C18" s="815" t="s">
        <v>383</v>
      </c>
      <c r="D18" s="462">
        <v>44985</v>
      </c>
      <c r="E18" s="492">
        <v>44986</v>
      </c>
    </row>
    <row r="19" spans="1:5" s="119" customFormat="1" ht="22.95" customHeight="1">
      <c r="A19" s="491" t="s">
        <v>361</v>
      </c>
      <c r="B19" s="461" t="s">
        <v>384</v>
      </c>
      <c r="C19" s="814" t="s">
        <v>385</v>
      </c>
      <c r="D19" s="462">
        <v>44985</v>
      </c>
      <c r="E19" s="492">
        <v>44986</v>
      </c>
    </row>
    <row r="20" spans="1:5" s="119" customFormat="1" ht="22.95" customHeight="1">
      <c r="A20" s="491" t="s">
        <v>361</v>
      </c>
      <c r="B20" s="461" t="s">
        <v>365</v>
      </c>
      <c r="C20" s="461" t="s">
        <v>386</v>
      </c>
      <c r="D20" s="462">
        <v>44985</v>
      </c>
      <c r="E20" s="492">
        <v>44986</v>
      </c>
    </row>
    <row r="21" spans="1:5" s="119" customFormat="1" ht="22.95" customHeight="1">
      <c r="A21" s="491" t="s">
        <v>361</v>
      </c>
      <c r="B21" s="461" t="s">
        <v>374</v>
      </c>
      <c r="C21" s="814" t="s">
        <v>387</v>
      </c>
      <c r="D21" s="462">
        <v>44985</v>
      </c>
      <c r="E21" s="492">
        <v>44986</v>
      </c>
    </row>
    <row r="22" spans="1:5" s="119" customFormat="1" ht="22.95" customHeight="1">
      <c r="A22" s="491" t="s">
        <v>361</v>
      </c>
      <c r="B22" s="461" t="s">
        <v>388</v>
      </c>
      <c r="C22" s="815" t="s">
        <v>389</v>
      </c>
      <c r="D22" s="462">
        <v>44985</v>
      </c>
      <c r="E22" s="492">
        <v>44986</v>
      </c>
    </row>
    <row r="23" spans="1:5" s="119" customFormat="1" ht="22.95" customHeight="1">
      <c r="A23" s="491" t="s">
        <v>361</v>
      </c>
      <c r="B23" s="461" t="s">
        <v>390</v>
      </c>
      <c r="C23" s="814" t="s">
        <v>391</v>
      </c>
      <c r="D23" s="462">
        <v>44985</v>
      </c>
      <c r="E23" s="492">
        <v>44986</v>
      </c>
    </row>
    <row r="24" spans="1:5" s="119" customFormat="1" ht="22.95" customHeight="1">
      <c r="A24" s="491" t="s">
        <v>361</v>
      </c>
      <c r="B24" s="461" t="s">
        <v>392</v>
      </c>
      <c r="C24" s="813" t="s">
        <v>393</v>
      </c>
      <c r="D24" s="462">
        <v>44985</v>
      </c>
      <c r="E24" s="492">
        <v>44986</v>
      </c>
    </row>
    <row r="25" spans="1:5" s="119" customFormat="1" ht="22.95" customHeight="1">
      <c r="A25" s="491" t="s">
        <v>361</v>
      </c>
      <c r="B25" s="461" t="s">
        <v>394</v>
      </c>
      <c r="C25" s="813" t="s">
        <v>395</v>
      </c>
      <c r="D25" s="462">
        <v>44985</v>
      </c>
      <c r="E25" s="492">
        <v>44986</v>
      </c>
    </row>
    <row r="26" spans="1:5" s="119" customFormat="1" ht="22.95" customHeight="1">
      <c r="A26" s="491" t="s">
        <v>369</v>
      </c>
      <c r="B26" s="461" t="s">
        <v>396</v>
      </c>
      <c r="C26" s="814" t="s">
        <v>397</v>
      </c>
      <c r="D26" s="462">
        <v>44985</v>
      </c>
      <c r="E26" s="492">
        <v>44986</v>
      </c>
    </row>
    <row r="27" spans="1:5" s="119" customFormat="1" ht="22.95" customHeight="1">
      <c r="A27" s="491" t="s">
        <v>379</v>
      </c>
      <c r="B27" s="461" t="s">
        <v>398</v>
      </c>
      <c r="C27" s="813" t="s">
        <v>399</v>
      </c>
      <c r="D27" s="462">
        <v>44985</v>
      </c>
      <c r="E27" s="492">
        <v>44986</v>
      </c>
    </row>
    <row r="28" spans="1:5" s="119" customFormat="1" ht="22.95" customHeight="1">
      <c r="A28" s="491" t="s">
        <v>361</v>
      </c>
      <c r="B28" s="461" t="s">
        <v>400</v>
      </c>
      <c r="C28" s="814" t="s">
        <v>401</v>
      </c>
      <c r="D28" s="462">
        <v>44985</v>
      </c>
      <c r="E28" s="492">
        <v>44985</v>
      </c>
    </row>
    <row r="29" spans="1:5" s="119" customFormat="1" ht="22.95" customHeight="1">
      <c r="A29" s="491" t="s">
        <v>363</v>
      </c>
      <c r="B29" s="461" t="s">
        <v>402</v>
      </c>
      <c r="C29" s="814" t="s">
        <v>403</v>
      </c>
      <c r="D29" s="462">
        <v>44984</v>
      </c>
      <c r="E29" s="492">
        <v>44985</v>
      </c>
    </row>
    <row r="30" spans="1:5" s="119" customFormat="1" ht="22.95" customHeight="1">
      <c r="A30" s="491" t="s">
        <v>369</v>
      </c>
      <c r="B30" s="461" t="s">
        <v>402</v>
      </c>
      <c r="C30" s="814" t="s">
        <v>404</v>
      </c>
      <c r="D30" s="462">
        <v>44984</v>
      </c>
      <c r="E30" s="492">
        <v>44985</v>
      </c>
    </row>
    <row r="31" spans="1:5" s="119" customFormat="1" ht="22.95" customHeight="1">
      <c r="A31" s="491" t="s">
        <v>369</v>
      </c>
      <c r="B31" s="461" t="s">
        <v>405</v>
      </c>
      <c r="C31" s="816" t="s">
        <v>406</v>
      </c>
      <c r="D31" s="462">
        <v>44984</v>
      </c>
      <c r="E31" s="492">
        <v>44985</v>
      </c>
    </row>
    <row r="32" spans="1:5" s="119" customFormat="1" ht="22.95" customHeight="1">
      <c r="A32" s="491" t="s">
        <v>361</v>
      </c>
      <c r="B32" s="461" t="s">
        <v>407</v>
      </c>
      <c r="C32" s="814" t="s">
        <v>408</v>
      </c>
      <c r="D32" s="462">
        <v>44984</v>
      </c>
      <c r="E32" s="492">
        <v>44985</v>
      </c>
    </row>
    <row r="33" spans="1:11" s="119" customFormat="1" ht="22.95" customHeight="1">
      <c r="A33" s="491" t="s">
        <v>361</v>
      </c>
      <c r="B33" s="461" t="s">
        <v>409</v>
      </c>
      <c r="C33" s="814" t="s">
        <v>410</v>
      </c>
      <c r="D33" s="462">
        <v>44984</v>
      </c>
      <c r="E33" s="492">
        <v>44984</v>
      </c>
    </row>
    <row r="34" spans="1:11" s="119" customFormat="1" ht="22.95" customHeight="1">
      <c r="A34" s="491" t="s">
        <v>363</v>
      </c>
      <c r="B34" s="461" t="s">
        <v>411</v>
      </c>
      <c r="C34" s="818" t="s">
        <v>412</v>
      </c>
      <c r="D34" s="462">
        <v>44984</v>
      </c>
      <c r="E34" s="492">
        <v>44984</v>
      </c>
    </row>
    <row r="35" spans="1:11" s="119" customFormat="1" ht="22.95" customHeight="1">
      <c r="A35" s="491" t="s">
        <v>361</v>
      </c>
      <c r="B35" s="461" t="s">
        <v>413</v>
      </c>
      <c r="C35" s="817" t="s">
        <v>414</v>
      </c>
      <c r="D35" s="462">
        <v>44984</v>
      </c>
      <c r="E35" s="492">
        <v>44984</v>
      </c>
    </row>
    <row r="36" spans="1:11" s="119" customFormat="1" ht="22.95" customHeight="1">
      <c r="A36" s="491" t="s">
        <v>369</v>
      </c>
      <c r="B36" s="461" t="s">
        <v>415</v>
      </c>
      <c r="C36" s="816" t="s">
        <v>416</v>
      </c>
      <c r="D36" s="462">
        <v>44984</v>
      </c>
      <c r="E36" s="492">
        <v>44984</v>
      </c>
    </row>
    <row r="37" spans="1:11" s="119" customFormat="1" ht="22.95" customHeight="1">
      <c r="A37" s="491" t="s">
        <v>369</v>
      </c>
      <c r="B37" s="461" t="s">
        <v>417</v>
      </c>
      <c r="C37" s="461" t="s">
        <v>418</v>
      </c>
      <c r="D37" s="462">
        <v>44984</v>
      </c>
      <c r="E37" s="492">
        <v>44984</v>
      </c>
    </row>
    <row r="38" spans="1:11" s="119" customFormat="1" ht="22.95" customHeight="1">
      <c r="A38" s="491" t="s">
        <v>369</v>
      </c>
      <c r="B38" s="461" t="s">
        <v>417</v>
      </c>
      <c r="C38" s="461" t="s">
        <v>419</v>
      </c>
      <c r="D38" s="462">
        <v>44984</v>
      </c>
      <c r="E38" s="492">
        <v>44984</v>
      </c>
    </row>
    <row r="39" spans="1:11" s="119" customFormat="1" ht="22.95" customHeight="1">
      <c r="A39" s="491" t="s">
        <v>361</v>
      </c>
      <c r="B39" s="461" t="s">
        <v>420</v>
      </c>
      <c r="C39" s="814" t="s">
        <v>421</v>
      </c>
      <c r="D39" s="462">
        <v>44984</v>
      </c>
      <c r="E39" s="492">
        <v>44984</v>
      </c>
    </row>
    <row r="40" spans="1:11" s="119" customFormat="1" ht="22.95" customHeight="1">
      <c r="A40" s="491" t="s">
        <v>363</v>
      </c>
      <c r="B40" s="461" t="s">
        <v>422</v>
      </c>
      <c r="C40" s="813" t="s">
        <v>423</v>
      </c>
      <c r="D40" s="462">
        <v>44981</v>
      </c>
      <c r="E40" s="492">
        <v>44984</v>
      </c>
    </row>
    <row r="41" spans="1:11" s="119" customFormat="1" ht="22.95" customHeight="1">
      <c r="A41" s="491" t="s">
        <v>361</v>
      </c>
      <c r="B41" s="461" t="s">
        <v>424</v>
      </c>
      <c r="C41" s="814" t="s">
        <v>425</v>
      </c>
      <c r="D41" s="462">
        <v>44981</v>
      </c>
      <c r="E41" s="492">
        <v>44984</v>
      </c>
    </row>
    <row r="42" spans="1:11" s="119" customFormat="1" ht="22.95" customHeight="1">
      <c r="A42" s="491" t="s">
        <v>361</v>
      </c>
      <c r="B42" s="461" t="s">
        <v>426</v>
      </c>
      <c r="C42" s="813" t="s">
        <v>427</v>
      </c>
      <c r="D42" s="462">
        <v>44981</v>
      </c>
      <c r="E42" s="492">
        <v>44984</v>
      </c>
    </row>
    <row r="43" spans="1:11" s="119" customFormat="1" ht="22.95" customHeight="1">
      <c r="A43" s="491" t="s">
        <v>361</v>
      </c>
      <c r="B43" s="461" t="s">
        <v>428</v>
      </c>
      <c r="C43" s="814" t="s">
        <v>429</v>
      </c>
      <c r="D43" s="462">
        <v>44981</v>
      </c>
      <c r="E43" s="492">
        <v>44984</v>
      </c>
    </row>
    <row r="44" spans="1:11" ht="18.75" customHeight="1">
      <c r="A44" s="1"/>
      <c r="B44" s="1"/>
      <c r="C44" s="119"/>
      <c r="D44" s="162"/>
      <c r="E44" s="162"/>
    </row>
    <row r="45" spans="1:11" ht="16.2" customHeight="1">
      <c r="A45" s="39"/>
      <c r="B45" s="40"/>
      <c r="C45" s="352" t="s">
        <v>262</v>
      </c>
      <c r="D45" s="41"/>
      <c r="E45" s="41"/>
    </row>
    <row r="46" spans="1:11" ht="16.2" customHeight="1">
      <c r="A46" s="1"/>
      <c r="B46" s="1"/>
      <c r="C46" s="119"/>
      <c r="D46" s="1"/>
      <c r="E46" s="1"/>
    </row>
    <row r="47" spans="1:11" ht="20.25" customHeight="1">
      <c r="A47" s="443"/>
      <c r="B47" s="444"/>
      <c r="C47" s="352"/>
      <c r="D47" s="445"/>
      <c r="E47" s="445"/>
      <c r="J47" s="162"/>
      <c r="K47" s="162"/>
    </row>
    <row r="48" spans="1:11">
      <c r="A48" s="353" t="s">
        <v>172</v>
      </c>
      <c r="B48" s="353"/>
      <c r="C48" s="353"/>
      <c r="D48" s="446"/>
      <c r="E48" s="446"/>
    </row>
    <row r="49" spans="1:5">
      <c r="A49" s="756" t="s">
        <v>27</v>
      </c>
      <c r="B49" s="756"/>
      <c r="C49" s="756"/>
      <c r="D49" s="447"/>
      <c r="E49" s="447"/>
    </row>
  </sheetData>
  <mergeCells count="1">
    <mergeCell ref="A49:C49"/>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019"/>
  <sheetViews>
    <sheetView zoomScale="91" zoomScaleNormal="91" zoomScaleSheetLayoutView="100" workbookViewId="0">
      <selection activeCell="C21" sqref="C21:C22"/>
    </sheetView>
  </sheetViews>
  <sheetFormatPr defaultColWidth="9" defaultRowHeight="16.8" customHeight="1"/>
  <cols>
    <col min="1" max="13" width="9" style="1"/>
    <col min="14" max="14" width="108.6640625" style="1" customWidth="1"/>
    <col min="15" max="15" width="26.88671875" style="10" customWidth="1"/>
    <col min="16" max="16384" width="9" style="1"/>
  </cols>
  <sheetData>
    <row r="1" spans="1:16" ht="43.8" customHeight="1" thickBot="1">
      <c r="A1" s="777" t="s">
        <v>307</v>
      </c>
      <c r="B1" s="778"/>
      <c r="C1" s="778"/>
      <c r="D1" s="778"/>
      <c r="E1" s="778"/>
      <c r="F1" s="778"/>
      <c r="G1" s="778"/>
      <c r="H1" s="778"/>
      <c r="I1" s="778"/>
      <c r="J1" s="778"/>
      <c r="K1" s="778"/>
      <c r="L1" s="778"/>
      <c r="M1" s="778"/>
      <c r="N1" s="779"/>
    </row>
    <row r="2" spans="1:16" ht="47.4" customHeight="1">
      <c r="A2" s="780" t="s">
        <v>444</v>
      </c>
      <c r="B2" s="781"/>
      <c r="C2" s="781"/>
      <c r="D2" s="781"/>
      <c r="E2" s="781"/>
      <c r="F2" s="781"/>
      <c r="G2" s="781"/>
      <c r="H2" s="781"/>
      <c r="I2" s="781"/>
      <c r="J2" s="781"/>
      <c r="K2" s="781"/>
      <c r="L2" s="781"/>
      <c r="M2" s="781"/>
      <c r="N2" s="782"/>
    </row>
    <row r="3" spans="1:16" ht="79.8" customHeight="1" thickBot="1">
      <c r="A3" s="783" t="s">
        <v>445</v>
      </c>
      <c r="B3" s="784"/>
      <c r="C3" s="784"/>
      <c r="D3" s="784"/>
      <c r="E3" s="784"/>
      <c r="F3" s="784"/>
      <c r="G3" s="784"/>
      <c r="H3" s="784"/>
      <c r="I3" s="784"/>
      <c r="J3" s="784"/>
      <c r="K3" s="784"/>
      <c r="L3" s="784"/>
      <c r="M3" s="784"/>
      <c r="N3" s="785"/>
      <c r="P3" s="423" t="s">
        <v>245</v>
      </c>
    </row>
    <row r="4" spans="1:16" ht="54.6" customHeight="1">
      <c r="A4" s="789" t="s">
        <v>446</v>
      </c>
      <c r="B4" s="790"/>
      <c r="C4" s="790"/>
      <c r="D4" s="790"/>
      <c r="E4" s="790"/>
      <c r="F4" s="790"/>
      <c r="G4" s="790"/>
      <c r="H4" s="790"/>
      <c r="I4" s="790"/>
      <c r="J4" s="790"/>
      <c r="K4" s="790"/>
      <c r="L4" s="790"/>
      <c r="M4" s="790"/>
      <c r="N4" s="791"/>
    </row>
    <row r="5" spans="1:16" ht="108.6" customHeight="1" thickBot="1">
      <c r="A5" s="786" t="s">
        <v>447</v>
      </c>
      <c r="B5" s="787"/>
      <c r="C5" s="787"/>
      <c r="D5" s="787"/>
      <c r="E5" s="787"/>
      <c r="F5" s="787"/>
      <c r="G5" s="787"/>
      <c r="H5" s="787"/>
      <c r="I5" s="787"/>
      <c r="J5" s="787"/>
      <c r="K5" s="787"/>
      <c r="L5" s="787"/>
      <c r="M5" s="787"/>
      <c r="N5" s="788"/>
    </row>
    <row r="6" spans="1:16" ht="54.6" customHeight="1" thickBot="1">
      <c r="A6" s="757" t="s">
        <v>448</v>
      </c>
      <c r="B6" s="758"/>
      <c r="C6" s="758"/>
      <c r="D6" s="758"/>
      <c r="E6" s="758"/>
      <c r="F6" s="758"/>
      <c r="G6" s="758"/>
      <c r="H6" s="758"/>
      <c r="I6" s="758"/>
      <c r="J6" s="758"/>
      <c r="K6" s="758"/>
      <c r="L6" s="758"/>
      <c r="M6" s="758"/>
      <c r="N6" s="759"/>
    </row>
    <row r="7" spans="1:16" ht="278.39999999999998" customHeight="1" thickBot="1">
      <c r="A7" s="760" t="s">
        <v>449</v>
      </c>
      <c r="B7" s="761"/>
      <c r="C7" s="761"/>
      <c r="D7" s="761"/>
      <c r="E7" s="761"/>
      <c r="F7" s="761"/>
      <c r="G7" s="761"/>
      <c r="H7" s="761"/>
      <c r="I7" s="761"/>
      <c r="J7" s="761"/>
      <c r="K7" s="761"/>
      <c r="L7" s="761"/>
      <c r="M7" s="761"/>
      <c r="N7" s="762"/>
      <c r="O7" s="44"/>
    </row>
    <row r="8" spans="1:16" ht="50.4" customHeight="1" thickBot="1">
      <c r="A8" s="765" t="s">
        <v>450</v>
      </c>
      <c r="B8" s="766"/>
      <c r="C8" s="766"/>
      <c r="D8" s="766"/>
      <c r="E8" s="766"/>
      <c r="F8" s="766"/>
      <c r="G8" s="766"/>
      <c r="H8" s="766"/>
      <c r="I8" s="766"/>
      <c r="J8" s="766"/>
      <c r="K8" s="766"/>
      <c r="L8" s="766"/>
      <c r="M8" s="766"/>
      <c r="N8" s="767"/>
      <c r="O8" s="47"/>
    </row>
    <row r="9" spans="1:16" ht="96" customHeight="1" thickBot="1">
      <c r="A9" s="768" t="s">
        <v>451</v>
      </c>
      <c r="B9" s="769"/>
      <c r="C9" s="769"/>
      <c r="D9" s="769"/>
      <c r="E9" s="769"/>
      <c r="F9" s="769"/>
      <c r="G9" s="769"/>
      <c r="H9" s="769"/>
      <c r="I9" s="769"/>
      <c r="J9" s="769"/>
      <c r="K9" s="769"/>
      <c r="L9" s="769"/>
      <c r="M9" s="769"/>
      <c r="N9" s="770"/>
      <c r="O9" s="47"/>
    </row>
    <row r="10" spans="1:16" s="119" customFormat="1" ht="50.4" customHeight="1">
      <c r="A10" s="771" t="s">
        <v>452</v>
      </c>
      <c r="B10" s="772"/>
      <c r="C10" s="772"/>
      <c r="D10" s="772"/>
      <c r="E10" s="772"/>
      <c r="F10" s="772"/>
      <c r="G10" s="772"/>
      <c r="H10" s="772"/>
      <c r="I10" s="772"/>
      <c r="J10" s="772"/>
      <c r="K10" s="772"/>
      <c r="L10" s="772"/>
      <c r="M10" s="772"/>
      <c r="N10" s="773"/>
      <c r="O10" s="375"/>
    </row>
    <row r="11" spans="1:16" s="119" customFormat="1" ht="279" customHeight="1" thickBot="1">
      <c r="A11" s="774" t="s">
        <v>453</v>
      </c>
      <c r="B11" s="775"/>
      <c r="C11" s="775"/>
      <c r="D11" s="775"/>
      <c r="E11" s="775"/>
      <c r="F11" s="775"/>
      <c r="G11" s="775"/>
      <c r="H11" s="775"/>
      <c r="I11" s="775"/>
      <c r="J11" s="775"/>
      <c r="K11" s="775"/>
      <c r="L11" s="775"/>
      <c r="M11" s="775"/>
      <c r="N11" s="776"/>
      <c r="O11" s="375"/>
    </row>
    <row r="12" spans="1:16" ht="22.8" customHeight="1">
      <c r="A12" s="764" t="s">
        <v>29</v>
      </c>
      <c r="B12" s="764"/>
      <c r="C12" s="764"/>
      <c r="D12" s="764"/>
      <c r="E12" s="764"/>
      <c r="F12" s="764"/>
      <c r="G12" s="764"/>
      <c r="H12" s="764"/>
      <c r="I12" s="764"/>
      <c r="J12" s="764"/>
      <c r="K12" s="764"/>
      <c r="L12" s="764"/>
      <c r="M12" s="764"/>
      <c r="N12" s="764"/>
    </row>
    <row r="13" spans="1:16" ht="40.200000000000003" customHeight="1">
      <c r="A13" s="724" t="s">
        <v>27</v>
      </c>
      <c r="B13" s="763"/>
      <c r="C13" s="763"/>
      <c r="D13" s="763"/>
      <c r="E13" s="763"/>
      <c r="F13" s="763"/>
      <c r="G13" s="763"/>
      <c r="H13" s="763"/>
      <c r="I13" s="763"/>
      <c r="J13" s="763"/>
      <c r="K13" s="763"/>
      <c r="L13" s="763"/>
      <c r="M13" s="763"/>
      <c r="N13" s="763"/>
    </row>
    <row r="14" spans="1:16" ht="18.600000000000001" customHeight="1"/>
    <row r="15" spans="1:16" ht="18.600000000000001" customHeight="1"/>
    <row r="16" spans="1:16" ht="18.600000000000001" customHeight="1"/>
    <row r="17" ht="18.600000000000001" customHeight="1"/>
    <row r="18" ht="18.600000000000001" customHeight="1"/>
    <row r="19" ht="18.600000000000001" customHeight="1"/>
    <row r="20" ht="18.600000000000001" customHeight="1"/>
    <row r="21" ht="18.600000000000001" customHeight="1"/>
    <row r="22" ht="18.600000000000001" customHeight="1"/>
    <row r="23" ht="18.600000000000001" customHeight="1"/>
    <row r="24" ht="18.600000000000001" customHeight="1"/>
    <row r="25" ht="18.600000000000001" customHeight="1"/>
    <row r="26" ht="18.600000000000001" customHeight="1"/>
    <row r="27" ht="18.600000000000001" customHeight="1"/>
    <row r="28" ht="18.600000000000001" customHeight="1"/>
    <row r="29" ht="18.600000000000001" customHeight="1"/>
    <row r="30" ht="18.600000000000001" customHeight="1"/>
    <row r="31" ht="18.600000000000001" customHeight="1"/>
    <row r="32" ht="18.600000000000001" customHeight="1"/>
    <row r="33" spans="14:14" ht="18.600000000000001" customHeight="1"/>
    <row r="34" spans="14:14" ht="18.600000000000001" customHeight="1"/>
    <row r="35" spans="14:14" ht="18.600000000000001" customHeight="1"/>
    <row r="36" spans="14:14" ht="18.600000000000001" customHeight="1"/>
    <row r="37" spans="14:14" ht="18.600000000000001" customHeight="1"/>
    <row r="38" spans="14:14" ht="18.600000000000001" customHeight="1"/>
    <row r="39" spans="14:14" ht="18.600000000000001" customHeight="1"/>
    <row r="40" spans="14:14" ht="18.600000000000001" customHeight="1"/>
    <row r="41" spans="14:14" ht="18.600000000000001" customHeight="1"/>
    <row r="42" spans="14:14" ht="18.600000000000001" customHeight="1">
      <c r="N42" s="1" t="s">
        <v>237</v>
      </c>
    </row>
    <row r="43" spans="14:14" ht="18.600000000000001" customHeight="1"/>
    <row r="44" spans="14:14" ht="18.600000000000001" customHeight="1"/>
    <row r="45" spans="14:14" ht="18.600000000000001" customHeight="1"/>
    <row r="46" spans="14:14" ht="18.600000000000001" customHeight="1"/>
    <row r="47" spans="14:14" ht="18.600000000000001" customHeight="1"/>
    <row r="48" spans="14:14"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row r="727" ht="18.600000000000001" customHeight="1"/>
    <row r="728" ht="18.600000000000001" customHeight="1"/>
    <row r="729" ht="18.600000000000001" customHeight="1"/>
    <row r="730" ht="18.600000000000001" customHeight="1"/>
    <row r="731" ht="18.600000000000001" customHeight="1"/>
    <row r="732" ht="18.600000000000001" customHeight="1"/>
    <row r="733" ht="18.600000000000001" customHeight="1"/>
    <row r="734" ht="18.600000000000001" customHeight="1"/>
    <row r="735" ht="18.600000000000001" customHeight="1"/>
    <row r="736" ht="18.600000000000001" customHeight="1"/>
    <row r="737" ht="18.600000000000001" customHeight="1"/>
    <row r="738" ht="18.600000000000001" customHeight="1"/>
    <row r="739" ht="18.600000000000001" customHeight="1"/>
    <row r="740" ht="18.600000000000001" customHeight="1"/>
    <row r="741" ht="18.600000000000001" customHeight="1"/>
    <row r="742" ht="18.600000000000001" customHeight="1"/>
    <row r="743" ht="18.600000000000001" customHeight="1"/>
    <row r="744" ht="18.600000000000001" customHeight="1"/>
    <row r="745" ht="18.600000000000001" customHeight="1"/>
    <row r="746" ht="18.600000000000001" customHeight="1"/>
    <row r="747" ht="18.600000000000001" customHeight="1"/>
    <row r="748" ht="18.600000000000001" customHeight="1"/>
    <row r="749" ht="18.600000000000001" customHeight="1"/>
    <row r="750" ht="18.600000000000001" customHeight="1"/>
    <row r="751" ht="18.600000000000001" customHeight="1"/>
    <row r="752" ht="18.600000000000001" customHeight="1"/>
    <row r="753" ht="18.600000000000001" customHeight="1"/>
    <row r="754" ht="18.600000000000001" customHeight="1"/>
    <row r="755" ht="18.600000000000001" customHeight="1"/>
    <row r="756" ht="18.600000000000001" customHeight="1"/>
    <row r="757" ht="18.600000000000001" customHeight="1"/>
    <row r="758" ht="18.600000000000001" customHeight="1"/>
    <row r="759" ht="18.600000000000001" customHeight="1"/>
    <row r="760" ht="18.600000000000001" customHeight="1"/>
    <row r="761" ht="18.600000000000001" customHeight="1"/>
    <row r="762" ht="18.600000000000001" customHeight="1"/>
    <row r="763" ht="18.600000000000001" customHeight="1"/>
    <row r="764" ht="18.600000000000001" customHeight="1"/>
    <row r="765" ht="18.600000000000001" customHeight="1"/>
    <row r="766" ht="18.600000000000001" customHeight="1"/>
    <row r="767" ht="18.600000000000001" customHeight="1"/>
    <row r="768" ht="18.600000000000001" customHeight="1"/>
    <row r="769" ht="18.600000000000001" customHeight="1"/>
    <row r="770" ht="18.600000000000001" customHeight="1"/>
    <row r="771" ht="18.600000000000001" customHeight="1"/>
    <row r="772" ht="18.600000000000001" customHeight="1"/>
    <row r="773" ht="18.600000000000001" customHeight="1"/>
    <row r="774" ht="18.600000000000001" customHeight="1"/>
    <row r="775" ht="18.600000000000001" customHeight="1"/>
    <row r="776" ht="18.600000000000001" customHeight="1"/>
    <row r="777" ht="18.600000000000001" customHeight="1"/>
    <row r="778" ht="18.600000000000001" customHeight="1"/>
    <row r="779" ht="18.600000000000001" customHeight="1"/>
    <row r="780" ht="18.600000000000001" customHeight="1"/>
    <row r="781" ht="18.600000000000001" customHeight="1"/>
    <row r="782" ht="18.600000000000001" customHeight="1"/>
    <row r="783" ht="18.600000000000001" customHeight="1"/>
    <row r="784" ht="18.600000000000001" customHeight="1"/>
    <row r="785" ht="18.600000000000001" customHeight="1"/>
    <row r="786" ht="18.600000000000001" customHeight="1"/>
    <row r="787" ht="18.600000000000001" customHeight="1"/>
    <row r="788" ht="18.600000000000001" customHeight="1"/>
    <row r="789" ht="18.600000000000001" customHeight="1"/>
    <row r="790" ht="18.600000000000001" customHeight="1"/>
    <row r="791" ht="18.600000000000001" customHeight="1"/>
    <row r="792" ht="18.600000000000001" customHeight="1"/>
    <row r="793" ht="18.600000000000001" customHeight="1"/>
    <row r="794" ht="18.600000000000001" customHeight="1"/>
    <row r="795" ht="18.600000000000001" customHeight="1"/>
    <row r="796" ht="18.600000000000001" customHeight="1"/>
    <row r="797" ht="18.600000000000001" customHeight="1"/>
    <row r="798" ht="18.600000000000001" customHeight="1"/>
    <row r="799" ht="18.600000000000001" customHeight="1"/>
    <row r="800" ht="18.600000000000001" customHeight="1"/>
    <row r="801" ht="18.600000000000001" customHeight="1"/>
    <row r="802" ht="18.600000000000001" customHeight="1"/>
    <row r="803" ht="18.600000000000001" customHeight="1"/>
    <row r="804" ht="18.600000000000001" customHeight="1"/>
    <row r="805" ht="18.600000000000001" customHeight="1"/>
    <row r="806" ht="18.600000000000001" customHeight="1"/>
    <row r="807" ht="18.600000000000001" customHeight="1"/>
    <row r="808" ht="18.600000000000001" customHeight="1"/>
    <row r="809" ht="18.600000000000001" customHeight="1"/>
    <row r="810" ht="18.600000000000001" customHeight="1"/>
    <row r="811" ht="18.600000000000001" customHeight="1"/>
    <row r="812" ht="18.600000000000001" customHeight="1"/>
    <row r="813" ht="18.600000000000001" customHeight="1"/>
    <row r="814" ht="18.600000000000001" customHeight="1"/>
    <row r="815" ht="18.600000000000001" customHeight="1"/>
    <row r="816" ht="18.600000000000001" customHeight="1"/>
    <row r="817" ht="18.600000000000001" customHeight="1"/>
    <row r="818" ht="18.600000000000001" customHeight="1"/>
    <row r="819" ht="18.600000000000001" customHeight="1"/>
    <row r="820" ht="18.600000000000001" customHeight="1"/>
    <row r="821" ht="18.600000000000001" customHeight="1"/>
    <row r="822" ht="18.600000000000001" customHeight="1"/>
    <row r="823" ht="18.600000000000001" customHeight="1"/>
    <row r="824" ht="18.600000000000001" customHeight="1"/>
    <row r="825" ht="18.600000000000001" customHeight="1"/>
    <row r="826" ht="18.600000000000001" customHeight="1"/>
    <row r="827" ht="18.600000000000001" customHeight="1"/>
    <row r="828" ht="18.600000000000001" customHeight="1"/>
    <row r="829" ht="18.600000000000001" customHeight="1"/>
    <row r="830" ht="18.600000000000001" customHeight="1"/>
    <row r="831" ht="18.600000000000001" customHeight="1"/>
    <row r="832" ht="18.600000000000001" customHeight="1"/>
    <row r="833" ht="18.600000000000001" customHeight="1"/>
    <row r="834" ht="18.600000000000001" customHeight="1"/>
    <row r="835" ht="18.600000000000001" customHeight="1"/>
    <row r="836" ht="18.600000000000001" customHeight="1"/>
    <row r="837" ht="18.600000000000001" customHeight="1"/>
    <row r="838" ht="18.600000000000001" customHeight="1"/>
    <row r="839" ht="18.600000000000001" customHeight="1"/>
    <row r="840" ht="18.600000000000001" customHeight="1"/>
    <row r="841" ht="18.600000000000001" customHeight="1"/>
    <row r="842" ht="18.600000000000001" customHeight="1"/>
    <row r="843" ht="18.600000000000001" customHeight="1"/>
    <row r="844" ht="18.600000000000001" customHeight="1"/>
    <row r="845" ht="18.600000000000001" customHeight="1"/>
    <row r="846" ht="18.600000000000001" customHeight="1"/>
    <row r="847" ht="18.600000000000001" customHeight="1"/>
    <row r="848" ht="18.600000000000001" customHeight="1"/>
    <row r="849" ht="18.600000000000001" customHeight="1"/>
    <row r="850" ht="18.600000000000001" customHeight="1"/>
    <row r="851" ht="18.600000000000001" customHeight="1"/>
    <row r="852" ht="18.600000000000001" customHeight="1"/>
    <row r="853" ht="18.600000000000001" customHeight="1"/>
    <row r="854" ht="18.600000000000001" customHeight="1"/>
    <row r="855" ht="18.600000000000001" customHeight="1"/>
    <row r="856" ht="18.600000000000001" customHeight="1"/>
    <row r="857" ht="18.600000000000001" customHeight="1"/>
    <row r="858" ht="18.600000000000001" customHeight="1"/>
    <row r="859" ht="18.600000000000001" customHeight="1"/>
    <row r="860" ht="18.600000000000001" customHeight="1"/>
    <row r="861" ht="18.600000000000001" customHeight="1"/>
    <row r="862" ht="18.600000000000001" customHeight="1"/>
    <row r="863" ht="18.600000000000001" customHeight="1"/>
    <row r="864" ht="18.600000000000001" customHeight="1"/>
    <row r="865" ht="18.600000000000001" customHeight="1"/>
    <row r="866" ht="18.600000000000001" customHeight="1"/>
    <row r="867" ht="18.600000000000001" customHeight="1"/>
    <row r="868" ht="18.600000000000001" customHeight="1"/>
    <row r="869" ht="18.600000000000001" customHeight="1"/>
    <row r="870" ht="18.600000000000001" customHeight="1"/>
    <row r="871" ht="18.600000000000001" customHeight="1"/>
    <row r="872" ht="18.600000000000001" customHeight="1"/>
    <row r="873" ht="18.600000000000001" customHeight="1"/>
    <row r="874" ht="18.600000000000001" customHeight="1"/>
    <row r="875" ht="18.600000000000001" customHeight="1"/>
    <row r="876" ht="18.600000000000001" customHeight="1"/>
    <row r="877" ht="18.600000000000001" customHeight="1"/>
    <row r="878" ht="18.600000000000001" customHeight="1"/>
    <row r="879" ht="18.600000000000001" customHeight="1"/>
    <row r="880" ht="18.600000000000001" customHeight="1"/>
    <row r="881" ht="18.600000000000001" customHeight="1"/>
    <row r="882" ht="18.600000000000001" customHeight="1"/>
    <row r="883" ht="18.600000000000001" customHeight="1"/>
    <row r="884" ht="18.600000000000001" customHeight="1"/>
    <row r="885" ht="18.600000000000001" customHeight="1"/>
    <row r="886" ht="18.600000000000001" customHeight="1"/>
    <row r="887" ht="18.600000000000001" customHeight="1"/>
    <row r="888" ht="18.600000000000001" customHeight="1"/>
    <row r="889" ht="18.600000000000001" customHeight="1"/>
    <row r="890" ht="18.600000000000001" customHeight="1"/>
    <row r="891" ht="18.600000000000001" customHeight="1"/>
    <row r="892" ht="18.600000000000001" customHeight="1"/>
    <row r="893" ht="18.600000000000001" customHeight="1"/>
    <row r="894" ht="18.600000000000001" customHeight="1"/>
    <row r="895" ht="18.600000000000001" customHeight="1"/>
    <row r="896" ht="18.600000000000001" customHeight="1"/>
    <row r="897" ht="18.600000000000001" customHeight="1"/>
    <row r="898" ht="18.600000000000001" customHeight="1"/>
    <row r="899" ht="18.600000000000001" customHeight="1"/>
    <row r="900" ht="18.600000000000001" customHeight="1"/>
    <row r="901" ht="18.600000000000001" customHeight="1"/>
    <row r="902" ht="18.600000000000001" customHeight="1"/>
    <row r="903" ht="18.600000000000001" customHeight="1"/>
    <row r="904" ht="18.600000000000001" customHeight="1"/>
    <row r="905" ht="18.600000000000001" customHeight="1"/>
    <row r="906" ht="18.600000000000001" customHeight="1"/>
    <row r="907" ht="18.600000000000001" customHeight="1"/>
    <row r="908" ht="18.600000000000001" customHeight="1"/>
    <row r="909" ht="18.600000000000001" customHeight="1"/>
    <row r="910" ht="18.600000000000001" customHeight="1"/>
    <row r="911" ht="18.600000000000001" customHeight="1"/>
    <row r="912" ht="18.600000000000001" customHeight="1"/>
    <row r="913" ht="18.600000000000001" customHeight="1"/>
    <row r="914" ht="18.600000000000001" customHeight="1"/>
    <row r="915" ht="18.600000000000001" customHeight="1"/>
    <row r="916" ht="18.600000000000001" customHeight="1"/>
    <row r="917" ht="18.600000000000001" customHeight="1"/>
    <row r="918" ht="18.600000000000001" customHeight="1"/>
    <row r="919" ht="18.600000000000001" customHeight="1"/>
    <row r="920" ht="18.600000000000001" customHeight="1"/>
    <row r="921" ht="18.600000000000001" customHeight="1"/>
    <row r="922" ht="18.600000000000001" customHeight="1"/>
    <row r="923" ht="18.600000000000001" customHeight="1"/>
    <row r="924" ht="18.600000000000001" customHeight="1"/>
    <row r="925" ht="18.600000000000001" customHeight="1"/>
    <row r="926" ht="18.600000000000001" customHeight="1"/>
    <row r="927" ht="18.600000000000001" customHeight="1"/>
    <row r="928" ht="18.600000000000001" customHeight="1"/>
    <row r="929" ht="18.600000000000001" customHeight="1"/>
    <row r="930" ht="18.600000000000001" customHeight="1"/>
    <row r="931" ht="18.600000000000001" customHeight="1"/>
    <row r="932" ht="18.600000000000001" customHeight="1"/>
    <row r="933" ht="18.600000000000001" customHeight="1"/>
    <row r="934" ht="18.600000000000001" customHeight="1"/>
    <row r="935" ht="18.600000000000001" customHeight="1"/>
    <row r="936" ht="18.600000000000001" customHeight="1"/>
    <row r="937" ht="18.600000000000001" customHeight="1"/>
    <row r="938" ht="18.600000000000001" customHeight="1"/>
    <row r="939" ht="18.600000000000001" customHeight="1"/>
    <row r="940" ht="18.600000000000001" customHeight="1"/>
    <row r="941" ht="18.600000000000001" customHeight="1"/>
    <row r="942" ht="18.600000000000001" customHeight="1"/>
    <row r="943" ht="18.600000000000001" customHeight="1"/>
    <row r="944" ht="18.600000000000001" customHeight="1"/>
    <row r="945" ht="18.600000000000001" customHeight="1"/>
    <row r="946" ht="18.600000000000001" customHeight="1"/>
    <row r="947" ht="18.600000000000001" customHeight="1"/>
    <row r="948" ht="18.600000000000001" customHeight="1"/>
    <row r="949" ht="18.600000000000001" customHeight="1"/>
    <row r="950" ht="18.600000000000001" customHeight="1"/>
    <row r="951" ht="18.600000000000001" customHeight="1"/>
    <row r="952" ht="18.600000000000001" customHeight="1"/>
    <row r="953" ht="18.600000000000001" customHeight="1"/>
    <row r="954" ht="18.600000000000001" customHeight="1"/>
    <row r="955" ht="18.600000000000001" customHeight="1"/>
    <row r="956" ht="18.600000000000001" customHeight="1"/>
    <row r="957" ht="18.600000000000001" customHeight="1"/>
    <row r="958" ht="18.600000000000001" customHeight="1"/>
    <row r="959" ht="18.600000000000001" customHeight="1"/>
    <row r="960" ht="18.600000000000001" customHeight="1"/>
    <row r="961" ht="18.600000000000001" customHeight="1"/>
    <row r="962" ht="18.600000000000001" customHeight="1"/>
    <row r="963" ht="18.600000000000001" customHeight="1"/>
    <row r="964" ht="18.600000000000001" customHeight="1"/>
    <row r="965" ht="18.600000000000001" customHeight="1"/>
    <row r="966" ht="18.600000000000001" customHeight="1"/>
    <row r="967" ht="18.600000000000001" customHeight="1"/>
    <row r="968" ht="18.600000000000001" customHeight="1"/>
    <row r="969" ht="18.600000000000001" customHeight="1"/>
    <row r="970" ht="18.600000000000001" customHeight="1"/>
    <row r="971" ht="18.600000000000001" customHeight="1"/>
    <row r="972" ht="18.600000000000001" customHeight="1"/>
    <row r="973" ht="18.600000000000001" customHeight="1"/>
    <row r="974" ht="18.600000000000001" customHeight="1"/>
    <row r="975" ht="18.600000000000001" customHeight="1"/>
    <row r="976" ht="18.600000000000001" customHeight="1"/>
    <row r="977" ht="18.600000000000001" customHeight="1"/>
    <row r="978" ht="18.600000000000001" customHeight="1"/>
    <row r="979" ht="18.600000000000001" customHeight="1"/>
    <row r="980" ht="18.600000000000001" customHeight="1"/>
    <row r="981" ht="18.600000000000001" customHeight="1"/>
    <row r="982" ht="18.600000000000001" customHeight="1"/>
    <row r="983" ht="18.600000000000001" customHeight="1"/>
    <row r="984" ht="18.600000000000001" customHeight="1"/>
    <row r="985" ht="18.600000000000001" customHeight="1"/>
    <row r="986" ht="18.600000000000001" customHeight="1"/>
    <row r="987" ht="18.600000000000001" customHeight="1"/>
    <row r="988" ht="18.600000000000001" customHeight="1"/>
    <row r="989" ht="18.600000000000001" customHeight="1"/>
    <row r="990" ht="18.600000000000001" customHeight="1"/>
    <row r="991" ht="18.600000000000001" customHeight="1"/>
    <row r="992" ht="18.600000000000001" customHeight="1"/>
    <row r="993" ht="18.600000000000001" customHeight="1"/>
    <row r="994" ht="18.600000000000001" customHeight="1"/>
    <row r="995" ht="18.600000000000001" customHeight="1"/>
    <row r="996" ht="18.600000000000001" customHeight="1"/>
    <row r="997" ht="18.600000000000001" customHeight="1"/>
    <row r="998" ht="18.600000000000001" customHeight="1"/>
    <row r="999" ht="18.600000000000001" customHeight="1"/>
    <row r="1000" ht="18.600000000000001" customHeight="1"/>
    <row r="1001" ht="18.600000000000001" customHeight="1"/>
    <row r="1002" ht="18.600000000000001" customHeight="1"/>
    <row r="1003" ht="18.600000000000001" customHeight="1"/>
    <row r="1004" ht="18.600000000000001" customHeight="1"/>
    <row r="1005" ht="18.600000000000001" customHeight="1"/>
    <row r="1006" ht="18.600000000000001" customHeight="1"/>
    <row r="1007" ht="18.600000000000001" customHeight="1"/>
    <row r="1008" ht="18.600000000000001" customHeight="1"/>
    <row r="1009" ht="18.600000000000001" customHeight="1"/>
    <row r="1010" ht="18.600000000000001" customHeight="1"/>
    <row r="1011" ht="18.600000000000001" customHeight="1"/>
    <row r="1012" ht="18.600000000000001" customHeight="1"/>
    <row r="1013" ht="18.600000000000001" customHeight="1"/>
    <row r="1014" ht="18.600000000000001" customHeight="1"/>
    <row r="1015" ht="18.600000000000001" customHeight="1"/>
    <row r="1016" ht="18.600000000000001" customHeight="1"/>
    <row r="1017" ht="18.600000000000001" customHeight="1"/>
    <row r="1018" ht="18.600000000000001" customHeight="1"/>
    <row r="1019" ht="18.600000000000001" customHeight="1"/>
  </sheetData>
  <mergeCells count="13">
    <mergeCell ref="A1:N1"/>
    <mergeCell ref="A2:N2"/>
    <mergeCell ref="A3:N3"/>
    <mergeCell ref="A5:N5"/>
    <mergeCell ref="A4:N4"/>
    <mergeCell ref="A6:N6"/>
    <mergeCell ref="A7:N7"/>
    <mergeCell ref="A13:N13"/>
    <mergeCell ref="A12:N12"/>
    <mergeCell ref="A8:N8"/>
    <mergeCell ref="A9:N9"/>
    <mergeCell ref="A10:N10"/>
    <mergeCell ref="A11:N11"/>
  </mergeCells>
  <phoneticPr fontId="16"/>
  <hyperlinks>
    <hyperlink ref="P3" r:id="rId1" display="https://zoom.us/webinar/register/WN_9-ciXs0sQT2yGdb79VBoLQ" xr:uid="{D23711C4-75FC-433D-9588-69B8A3DCF5A7}"/>
  </hyperlinks>
  <pageMargins left="0.7" right="0.7" top="0.75" bottom="0.75" header="0.3" footer="0.3"/>
  <pageSetup paperSize="9" scale="59" orientation="portrait" horizontalDpi="300" verticalDpi="300" r:id="rId2"/>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sheetPr>
  <dimension ref="A1:C37"/>
  <sheetViews>
    <sheetView view="pageBreakPreview" zoomScale="95" zoomScaleNormal="75" zoomScaleSheetLayoutView="95" workbookViewId="0">
      <selection activeCell="A8" sqref="A8:XFD10"/>
    </sheetView>
  </sheetViews>
  <sheetFormatPr defaultColWidth="9" defaultRowHeight="14.4"/>
  <cols>
    <col min="1" max="1" width="212.109375" style="5" customWidth="1"/>
    <col min="2" max="2" width="33.109375" style="3" hidden="1" customWidth="1"/>
    <col min="3" max="3" width="23.109375" style="4" hidden="1" customWidth="1"/>
    <col min="4" max="16384" width="9" style="1"/>
  </cols>
  <sheetData>
    <row r="1" spans="1:3" s="42" customFormat="1" ht="46.2" customHeight="1" thickBot="1">
      <c r="A1" s="176" t="s">
        <v>308</v>
      </c>
      <c r="B1" s="45" t="s">
        <v>0</v>
      </c>
      <c r="C1" s="46" t="s">
        <v>2</v>
      </c>
    </row>
    <row r="2" spans="1:3" ht="40.799999999999997" customHeight="1">
      <c r="A2" s="433" t="s">
        <v>454</v>
      </c>
      <c r="B2" s="2"/>
      <c r="C2" s="792"/>
    </row>
    <row r="3" spans="1:3" ht="222.6" customHeight="1">
      <c r="A3" s="402" t="s">
        <v>455</v>
      </c>
      <c r="B3" s="48"/>
      <c r="C3" s="793"/>
    </row>
    <row r="4" spans="1:3" ht="31.8" customHeight="1" thickBot="1">
      <c r="A4" s="153" t="s">
        <v>456</v>
      </c>
      <c r="B4" s="1"/>
      <c r="C4" s="1"/>
    </row>
    <row r="5" spans="1:3" ht="41.4" customHeight="1" thickBot="1">
      <c r="A5" s="534" t="s">
        <v>457</v>
      </c>
      <c r="B5" s="2"/>
      <c r="C5" s="792"/>
    </row>
    <row r="6" spans="1:3" ht="132.6" customHeight="1">
      <c r="A6" s="819" t="s">
        <v>458</v>
      </c>
      <c r="B6" s="48"/>
      <c r="C6" s="793"/>
    </row>
    <row r="7" spans="1:3" ht="42.6" customHeight="1">
      <c r="A7" s="406" t="s">
        <v>459</v>
      </c>
      <c r="B7" s="1"/>
      <c r="C7" s="1"/>
    </row>
    <row r="8" spans="1:3" ht="43.2" hidden="1" customHeight="1">
      <c r="A8" s="372"/>
      <c r="B8" s="219"/>
      <c r="C8" s="792"/>
    </row>
    <row r="9" spans="1:3" ht="331.2" hidden="1" customHeight="1" thickBot="1">
      <c r="A9" s="554"/>
      <c r="B9" s="220"/>
      <c r="C9" s="793"/>
    </row>
    <row r="10" spans="1:3" ht="39" hidden="1" customHeight="1" thickBot="1">
      <c r="A10" s="221"/>
      <c r="B10" s="1"/>
      <c r="C10" s="1"/>
    </row>
    <row r="11" spans="1:3" ht="42.6" hidden="1" customHeight="1">
      <c r="A11" s="403"/>
      <c r="B11" s="236"/>
      <c r="C11" s="236"/>
    </row>
    <row r="12" spans="1:3" ht="333" hidden="1" customHeight="1" thickBot="1">
      <c r="A12" s="404"/>
      <c r="B12" s="241"/>
      <c r="C12" s="241"/>
    </row>
    <row r="13" spans="1:3" ht="42.6" customHeight="1" thickBot="1">
      <c r="A13" s="153"/>
      <c r="B13" s="1"/>
      <c r="C13" s="1"/>
    </row>
    <row r="14" spans="1:3" ht="27.6" customHeight="1">
      <c r="A14" s="230"/>
      <c r="B14" s="1"/>
      <c r="C14" s="1"/>
    </row>
    <row r="15" spans="1:3" ht="39" customHeight="1">
      <c r="A15" s="1" t="s">
        <v>218</v>
      </c>
      <c r="B15" s="1"/>
      <c r="C15" s="1"/>
    </row>
    <row r="16" spans="1:3" ht="32.25" customHeight="1">
      <c r="A16" s="1" t="s">
        <v>219</v>
      </c>
      <c r="B16" s="1"/>
      <c r="C16" s="1"/>
    </row>
    <row r="17" ht="36.75" customHeight="1"/>
    <row r="18" ht="33" customHeight="1"/>
    <row r="19" ht="36.75" customHeight="1"/>
    <row r="20" ht="36.75" customHeight="1"/>
    <row r="21" ht="25.5" customHeight="1"/>
    <row r="22" ht="32.25" customHeight="1"/>
    <row r="23" ht="30.75" customHeight="1"/>
    <row r="24" ht="42.75" customHeight="1"/>
    <row r="25" ht="43.5" customHeight="1"/>
    <row r="26" ht="27.75" customHeight="1"/>
    <row r="27" ht="30.75" customHeight="1"/>
    <row r="28" ht="29.25" customHeight="1"/>
    <row r="29" ht="27" customHeight="1"/>
    <row r="30" ht="27" customHeight="1"/>
    <row r="31" ht="27" customHeight="1"/>
    <row r="32" ht="27" customHeight="1"/>
    <row r="33" ht="27" customHeight="1"/>
    <row r="34" ht="27" customHeight="1"/>
    <row r="35" ht="27" customHeight="1"/>
    <row r="36" ht="27" customHeight="1"/>
    <row r="37" ht="27" customHeight="1"/>
  </sheetData>
  <mergeCells count="3">
    <mergeCell ref="C2:C3"/>
    <mergeCell ref="C5:C6"/>
    <mergeCell ref="C8:C9"/>
  </mergeCells>
  <phoneticPr fontId="16"/>
  <hyperlinks>
    <hyperlink ref="A4" r:id="rId1" xr:uid="{88F83DCB-C9FD-4B9C-8E44-BDE7B0F96307}"/>
    <hyperlink ref="A7" r:id="rId2" xr:uid="{78F5C88F-8A84-408D-8B9C-43471B6575C6}"/>
  </hyperlinks>
  <pageMargins left="0" right="0" top="0.19685039370078741" bottom="0.39370078740157483" header="0" footer="0.19685039370078741"/>
  <pageSetup paperSize="8" scale="55"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DC6C3-5FD5-45AC-8EE2-D8D2B861F6DF}">
  <sheetPr codeName="Sheet2"/>
  <dimension ref="A1:U58"/>
  <sheetViews>
    <sheetView view="pageBreakPreview" zoomScaleNormal="100" zoomScaleSheetLayoutView="100" workbookViewId="0">
      <selection activeCell="V28" sqref="V28"/>
    </sheetView>
  </sheetViews>
  <sheetFormatPr defaultRowHeight="13.2"/>
  <cols>
    <col min="9" max="9" width="8.88671875" customWidth="1"/>
    <col min="10" max="10" width="8.88671875" hidden="1" customWidth="1"/>
    <col min="11" max="11" width="0.77734375" customWidth="1"/>
  </cols>
  <sheetData>
    <row r="1" spans="1:19">
      <c r="A1" s="486"/>
      <c r="B1" s="486"/>
      <c r="C1" s="486"/>
      <c r="D1" s="486"/>
      <c r="E1" s="486"/>
      <c r="F1" s="486"/>
      <c r="G1" s="486"/>
      <c r="H1" s="486"/>
      <c r="I1" s="486"/>
      <c r="J1" s="486"/>
      <c r="K1" s="486"/>
      <c r="L1" s="486"/>
      <c r="M1" s="486"/>
      <c r="N1" s="486"/>
      <c r="O1" s="486"/>
      <c r="P1" s="486"/>
      <c r="Q1" s="486"/>
      <c r="R1" s="486"/>
      <c r="S1" s="422"/>
    </row>
    <row r="2" spans="1:19" ht="24.6">
      <c r="A2" s="486"/>
      <c r="B2" s="487"/>
      <c r="C2" s="488"/>
      <c r="D2" s="488"/>
      <c r="E2" s="488"/>
      <c r="F2" s="488"/>
      <c r="G2" s="488"/>
      <c r="H2" s="488"/>
      <c r="I2" s="488"/>
      <c r="J2" s="488"/>
      <c r="K2" s="488"/>
      <c r="L2" s="488"/>
      <c r="M2" s="488"/>
      <c r="N2" s="488"/>
      <c r="O2" s="488"/>
      <c r="P2" s="488"/>
      <c r="Q2" s="488"/>
      <c r="R2" s="488"/>
    </row>
    <row r="3" spans="1:19">
      <c r="A3" s="486"/>
      <c r="B3" s="486"/>
      <c r="C3" s="486"/>
      <c r="D3" s="486"/>
      <c r="E3" s="486"/>
      <c r="F3" s="486"/>
      <c r="G3" s="486"/>
      <c r="H3" s="486"/>
      <c r="I3" s="486"/>
      <c r="J3" s="486"/>
      <c r="K3" s="486"/>
      <c r="L3" s="486"/>
      <c r="M3" s="486"/>
      <c r="N3" s="486"/>
      <c r="O3" s="486"/>
      <c r="P3" s="486"/>
      <c r="Q3" s="486"/>
      <c r="R3" s="486"/>
    </row>
    <row r="4" spans="1:19" ht="13.2" customHeight="1">
      <c r="A4" s="486"/>
      <c r="B4" s="486"/>
      <c r="C4" s="486"/>
      <c r="D4" s="486"/>
      <c r="E4" s="486"/>
      <c r="F4" s="486"/>
      <c r="G4" s="486"/>
      <c r="H4" s="486"/>
      <c r="I4" s="574"/>
      <c r="J4" s="574"/>
      <c r="K4" s="574"/>
      <c r="L4" s="574"/>
      <c r="M4" s="574"/>
      <c r="N4" s="574"/>
      <c r="O4" s="574"/>
      <c r="P4" s="574"/>
      <c r="Q4" s="574"/>
      <c r="R4" s="574"/>
    </row>
    <row r="5" spans="1:19" ht="13.2" customHeight="1">
      <c r="A5" s="486"/>
      <c r="B5" s="486"/>
      <c r="C5" s="486"/>
      <c r="D5" s="486"/>
      <c r="E5" s="486"/>
      <c r="F5" s="486"/>
      <c r="G5" s="486"/>
      <c r="H5" s="486"/>
      <c r="I5" s="574"/>
      <c r="J5" s="574"/>
      <c r="K5" s="574"/>
      <c r="L5" s="574"/>
      <c r="M5" s="574"/>
      <c r="N5" s="574"/>
      <c r="O5" s="574"/>
      <c r="P5" s="574"/>
      <c r="Q5" s="574"/>
      <c r="R5" s="574"/>
    </row>
    <row r="6" spans="1:19" ht="13.2" customHeight="1">
      <c r="A6" s="486"/>
      <c r="B6" s="486"/>
      <c r="C6" s="486"/>
      <c r="D6" s="486"/>
      <c r="E6" s="486"/>
      <c r="F6" s="486"/>
      <c r="G6" s="486"/>
      <c r="H6" s="486"/>
      <c r="I6" s="574"/>
      <c r="J6" s="574"/>
      <c r="K6" s="574"/>
      <c r="L6" s="574"/>
      <c r="M6" s="574"/>
      <c r="N6" s="574"/>
      <c r="O6" s="574"/>
      <c r="P6" s="574"/>
      <c r="Q6" s="574"/>
      <c r="R6" s="574"/>
    </row>
    <row r="7" spans="1:19" ht="13.2" customHeight="1">
      <c r="A7" s="486"/>
      <c r="B7" s="486"/>
      <c r="C7" s="486"/>
      <c r="D7" s="486"/>
      <c r="E7" s="486"/>
      <c r="F7" s="486"/>
      <c r="G7" s="486"/>
      <c r="H7" s="486"/>
      <c r="I7" s="574"/>
      <c r="J7" s="574"/>
      <c r="K7" s="574"/>
      <c r="L7" s="574"/>
      <c r="M7" s="574"/>
      <c r="N7" s="574"/>
      <c r="O7" s="574"/>
      <c r="P7" s="574"/>
      <c r="Q7" s="574"/>
      <c r="R7" s="574"/>
    </row>
    <row r="8" spans="1:19" ht="13.2" customHeight="1">
      <c r="A8" s="486"/>
      <c r="B8" s="486"/>
      <c r="C8" s="486"/>
      <c r="D8" s="486"/>
      <c r="E8" s="486"/>
      <c r="F8" s="486"/>
      <c r="G8" s="486"/>
      <c r="H8" s="486"/>
      <c r="I8" s="574"/>
      <c r="J8" s="574"/>
      <c r="K8" s="574"/>
      <c r="L8" s="574"/>
      <c r="M8" s="574"/>
      <c r="N8" s="574"/>
      <c r="O8" s="574"/>
      <c r="P8" s="574"/>
      <c r="Q8" s="574"/>
      <c r="R8" s="574"/>
    </row>
    <row r="9" spans="1:19" ht="13.2" customHeight="1">
      <c r="A9" s="486"/>
      <c r="B9" s="486"/>
      <c r="C9" s="486"/>
      <c r="D9" s="486"/>
      <c r="E9" s="486"/>
      <c r="F9" s="486"/>
      <c r="G9" s="486"/>
      <c r="H9" s="486"/>
      <c r="I9" s="574"/>
      <c r="J9" s="574"/>
      <c r="K9" s="574"/>
      <c r="L9" s="574"/>
      <c r="M9" s="574"/>
      <c r="N9" s="574"/>
      <c r="O9" s="574"/>
      <c r="P9" s="574"/>
      <c r="Q9" s="574"/>
      <c r="R9" s="574"/>
    </row>
    <row r="10" spans="1:19">
      <c r="A10" s="486"/>
      <c r="B10" s="486"/>
      <c r="C10" s="486"/>
      <c r="D10" s="486"/>
      <c r="E10" s="486"/>
      <c r="F10" s="486"/>
      <c r="G10" s="486"/>
      <c r="H10" s="486"/>
      <c r="I10" s="486"/>
      <c r="J10" s="486"/>
      <c r="K10" s="486"/>
      <c r="L10" s="486"/>
      <c r="M10" s="486"/>
      <c r="N10" s="486"/>
      <c r="O10" s="486"/>
      <c r="P10" s="486"/>
      <c r="Q10" s="486"/>
      <c r="R10" s="486"/>
    </row>
    <row r="11" spans="1:19" ht="21" customHeight="1">
      <c r="A11" s="486"/>
      <c r="B11" s="486"/>
      <c r="C11" s="486"/>
      <c r="D11" s="486"/>
      <c r="E11" s="486"/>
      <c r="F11" s="486"/>
      <c r="G11" s="486"/>
      <c r="H11" s="486"/>
      <c r="I11" s="486"/>
      <c r="J11" s="486"/>
      <c r="K11" s="486"/>
      <c r="L11" s="486"/>
      <c r="M11" s="486"/>
      <c r="N11" s="486"/>
      <c r="O11" s="486"/>
      <c r="P11" s="486"/>
      <c r="Q11" s="486"/>
      <c r="R11" s="486"/>
    </row>
    <row r="12" spans="1:19" ht="13.2" customHeight="1">
      <c r="A12" s="486"/>
      <c r="B12" s="486"/>
      <c r="C12" s="486"/>
      <c r="D12" s="486"/>
      <c r="E12" s="486"/>
      <c r="F12" s="486"/>
      <c r="G12" s="486"/>
      <c r="H12" s="486"/>
      <c r="I12" s="486"/>
      <c r="J12" s="486"/>
      <c r="K12" s="486"/>
      <c r="L12" s="486"/>
      <c r="M12" s="486"/>
      <c r="N12" s="486"/>
      <c r="O12" s="486"/>
      <c r="P12" s="486"/>
      <c r="Q12" s="486"/>
      <c r="R12" s="486"/>
    </row>
    <row r="13" spans="1:19" ht="13.2" customHeight="1">
      <c r="A13" s="486"/>
      <c r="B13" s="486"/>
      <c r="C13" s="486"/>
      <c r="D13" s="486"/>
      <c r="E13" s="486"/>
      <c r="F13" s="486"/>
      <c r="G13" s="486"/>
      <c r="H13" s="486"/>
      <c r="I13" s="486"/>
      <c r="J13" s="486"/>
      <c r="K13" s="486"/>
      <c r="L13" s="486"/>
      <c r="M13" s="486"/>
      <c r="N13" s="486"/>
      <c r="O13" s="486"/>
      <c r="P13" s="486"/>
      <c r="Q13" s="486"/>
      <c r="R13" s="486"/>
    </row>
    <row r="14" spans="1:19">
      <c r="A14" s="486"/>
      <c r="B14" s="486"/>
      <c r="C14" s="486"/>
      <c r="D14" s="486"/>
      <c r="E14" s="486"/>
      <c r="F14" s="486"/>
      <c r="G14" s="486"/>
      <c r="H14" s="486"/>
      <c r="I14" s="486"/>
      <c r="J14" s="486"/>
      <c r="K14" s="486"/>
      <c r="L14" s="486"/>
      <c r="M14" s="486"/>
      <c r="N14" s="486"/>
      <c r="O14" s="486"/>
      <c r="P14" s="486"/>
      <c r="Q14" s="486"/>
      <c r="R14" s="486"/>
    </row>
    <row r="15" spans="1:19">
      <c r="A15" s="486"/>
      <c r="B15" s="486"/>
      <c r="C15" s="486"/>
      <c r="D15" s="486"/>
      <c r="E15" s="486"/>
      <c r="F15" s="486"/>
      <c r="G15" s="486"/>
      <c r="H15" s="486"/>
      <c r="I15" s="486"/>
      <c r="J15" s="486"/>
      <c r="K15" s="486"/>
      <c r="L15" s="486"/>
      <c r="M15" s="486"/>
      <c r="N15" s="486"/>
      <c r="O15" s="486"/>
      <c r="P15" s="486"/>
      <c r="Q15" s="486"/>
      <c r="R15" s="486"/>
    </row>
    <row r="16" spans="1:19">
      <c r="A16" s="486"/>
      <c r="B16" s="486"/>
      <c r="C16" s="486"/>
      <c r="D16" s="486"/>
      <c r="E16" s="486"/>
      <c r="F16" s="486"/>
      <c r="G16" s="486"/>
      <c r="H16" s="486"/>
      <c r="I16" s="486"/>
      <c r="J16" s="486"/>
      <c r="K16" s="486"/>
      <c r="L16" s="486"/>
      <c r="M16" s="486"/>
      <c r="N16" s="486"/>
      <c r="O16" s="486"/>
      <c r="P16" s="486"/>
      <c r="Q16" s="486"/>
      <c r="R16" s="486"/>
    </row>
    <row r="17" spans="1:21">
      <c r="A17" s="486"/>
      <c r="B17" s="573"/>
      <c r="C17" s="573"/>
      <c r="D17" s="573"/>
      <c r="E17" s="573"/>
      <c r="F17" s="573"/>
      <c r="G17" s="573"/>
      <c r="H17" s="573"/>
      <c r="I17" s="486"/>
      <c r="J17" s="486"/>
      <c r="K17" s="486"/>
      <c r="L17" s="486"/>
      <c r="M17" s="486"/>
      <c r="N17" s="486"/>
      <c r="O17" s="486"/>
      <c r="P17" s="486"/>
      <c r="Q17" s="486"/>
      <c r="R17" s="486"/>
      <c r="U17" s="423"/>
    </row>
    <row r="18" spans="1:21">
      <c r="A18" s="486"/>
      <c r="B18" s="573"/>
      <c r="C18" s="573"/>
      <c r="D18" s="573"/>
      <c r="E18" s="573"/>
      <c r="F18" s="573"/>
      <c r="G18" s="573"/>
      <c r="H18" s="573"/>
      <c r="I18" s="486"/>
      <c r="J18" s="486"/>
      <c r="K18" s="486"/>
      <c r="L18" s="486"/>
      <c r="M18" s="486"/>
      <c r="N18" s="486"/>
      <c r="O18" s="486"/>
      <c r="P18" s="486"/>
      <c r="Q18" s="486"/>
      <c r="R18" s="486"/>
    </row>
    <row r="19" spans="1:21">
      <c r="A19" s="486"/>
      <c r="B19" s="573"/>
      <c r="C19" s="573"/>
      <c r="D19" s="573"/>
      <c r="E19" s="573"/>
      <c r="F19" s="573"/>
      <c r="G19" s="573"/>
      <c r="H19" s="573"/>
      <c r="I19" s="486"/>
      <c r="J19" s="486"/>
      <c r="K19" s="486"/>
      <c r="L19" s="486"/>
      <c r="M19" s="486"/>
      <c r="N19" s="486"/>
      <c r="O19" s="486"/>
      <c r="P19" s="486"/>
      <c r="Q19" s="486"/>
      <c r="R19" s="486"/>
    </row>
    <row r="20" spans="1:21">
      <c r="A20" s="486"/>
      <c r="B20" s="573"/>
      <c r="C20" s="573"/>
      <c r="D20" s="573"/>
      <c r="E20" s="573"/>
      <c r="F20" s="573"/>
      <c r="G20" s="573"/>
      <c r="H20" s="573"/>
      <c r="I20" s="486"/>
      <c r="J20" s="486"/>
      <c r="K20" s="486"/>
      <c r="L20" s="486"/>
      <c r="M20" s="486"/>
      <c r="N20" s="486"/>
      <c r="O20" s="486"/>
      <c r="P20" s="486"/>
      <c r="Q20" s="486"/>
      <c r="R20" s="486"/>
    </row>
    <row r="21" spans="1:21">
      <c r="A21" s="486"/>
      <c r="B21" s="573"/>
      <c r="C21" s="573"/>
      <c r="D21" s="573"/>
      <c r="E21" s="573"/>
      <c r="F21" s="573"/>
      <c r="G21" s="573"/>
      <c r="H21" s="573"/>
      <c r="I21" s="486"/>
      <c r="J21" s="486"/>
      <c r="K21" s="486"/>
      <c r="L21" s="486"/>
      <c r="M21" s="486"/>
      <c r="N21" s="486"/>
      <c r="O21" s="486"/>
      <c r="P21" s="486"/>
      <c r="Q21" s="486"/>
      <c r="R21" s="486"/>
    </row>
    <row r="22" spans="1:21">
      <c r="A22" s="486"/>
      <c r="B22" s="573"/>
      <c r="C22" s="573"/>
      <c r="D22" s="573"/>
      <c r="E22" s="573"/>
      <c r="F22" s="573"/>
      <c r="G22" s="573"/>
      <c r="H22" s="573"/>
      <c r="I22" s="486"/>
      <c r="J22" s="486"/>
      <c r="K22" s="486"/>
      <c r="L22" s="486"/>
      <c r="M22" s="486"/>
      <c r="N22" s="486"/>
      <c r="O22" s="486"/>
      <c r="P22" s="486"/>
      <c r="Q22" s="486"/>
      <c r="R22" s="486"/>
    </row>
    <row r="23" spans="1:21">
      <c r="A23" s="486"/>
      <c r="B23" s="573"/>
      <c r="C23" s="573"/>
      <c r="D23" s="573"/>
      <c r="E23" s="573"/>
      <c r="F23" s="573"/>
      <c r="G23" s="573"/>
      <c r="H23" s="573"/>
      <c r="I23" s="486"/>
      <c r="J23" s="486"/>
      <c r="K23" s="486"/>
      <c r="L23" s="486"/>
      <c r="M23" s="486"/>
      <c r="N23" s="486"/>
      <c r="O23" s="486"/>
      <c r="P23" s="486"/>
      <c r="Q23" s="486"/>
      <c r="R23" s="486"/>
    </row>
    <row r="24" spans="1:21">
      <c r="A24" s="486"/>
      <c r="B24" s="573"/>
      <c r="C24" s="573"/>
      <c r="D24" s="573"/>
      <c r="E24" s="573"/>
      <c r="F24" s="573"/>
      <c r="G24" s="573"/>
      <c r="H24" s="573"/>
      <c r="I24" s="486"/>
      <c r="J24" s="486"/>
      <c r="K24" s="486"/>
      <c r="L24" s="486"/>
      <c r="M24" s="486"/>
      <c r="N24" s="486"/>
      <c r="O24" s="486"/>
      <c r="P24" s="486"/>
      <c r="Q24" s="486"/>
      <c r="R24" s="486"/>
    </row>
    <row r="25" spans="1:21">
      <c r="A25" s="486"/>
      <c r="B25" s="573"/>
      <c r="C25" s="573"/>
      <c r="D25" s="573"/>
      <c r="E25" s="573"/>
      <c r="F25" s="573"/>
      <c r="G25" s="573"/>
      <c r="H25" s="573"/>
      <c r="I25" s="486"/>
      <c r="J25" s="486"/>
      <c r="K25" s="486"/>
      <c r="L25" s="486"/>
      <c r="M25" s="486"/>
      <c r="N25" s="486"/>
      <c r="O25" s="486"/>
      <c r="P25" s="486"/>
      <c r="Q25" s="486"/>
      <c r="R25" s="486"/>
    </row>
    <row r="26" spans="1:21">
      <c r="A26" s="486"/>
      <c r="B26" s="573"/>
      <c r="C26" s="573"/>
      <c r="D26" s="573"/>
      <c r="E26" s="573"/>
      <c r="F26" s="573"/>
      <c r="G26" s="573"/>
      <c r="H26" s="573"/>
      <c r="I26" s="486"/>
      <c r="J26" s="486"/>
      <c r="K26" s="486"/>
      <c r="L26" s="486"/>
      <c r="M26" s="486"/>
      <c r="N26" s="486"/>
      <c r="O26" s="486"/>
      <c r="P26" s="486"/>
      <c r="Q26" s="486"/>
      <c r="R26" s="486"/>
    </row>
    <row r="27" spans="1:21">
      <c r="A27" s="486"/>
      <c r="B27" s="573"/>
      <c r="C27" s="573"/>
      <c r="D27" s="573"/>
      <c r="E27" s="573"/>
      <c r="F27" s="573"/>
      <c r="G27" s="573"/>
      <c r="H27" s="573"/>
      <c r="I27" s="486"/>
      <c r="J27" s="486"/>
      <c r="K27" s="486"/>
      <c r="L27" s="486"/>
      <c r="M27" s="486"/>
      <c r="N27" s="486"/>
      <c r="O27" s="486"/>
      <c r="P27" s="486"/>
      <c r="Q27" s="486"/>
      <c r="R27" s="486"/>
    </row>
    <row r="28" spans="1:21">
      <c r="A28" s="486"/>
      <c r="B28" s="486"/>
      <c r="C28" s="486"/>
      <c r="D28" s="486"/>
      <c r="E28" s="486"/>
      <c r="F28" s="486"/>
      <c r="G28" s="486"/>
      <c r="H28" s="486"/>
      <c r="I28" s="486"/>
      <c r="J28" s="486"/>
      <c r="K28" s="486"/>
      <c r="L28" s="486"/>
      <c r="M28" s="486"/>
      <c r="N28" s="486"/>
      <c r="O28" s="486"/>
      <c r="P28" s="486"/>
      <c r="Q28" s="486"/>
      <c r="R28" s="486"/>
    </row>
    <row r="29" spans="1:21" ht="16.2">
      <c r="A29" s="486"/>
      <c r="B29" s="489"/>
      <c r="C29" s="490"/>
      <c r="D29" s="489"/>
      <c r="E29" s="489"/>
      <c r="F29" s="489"/>
      <c r="G29" s="489"/>
      <c r="H29" s="489"/>
      <c r="I29" s="489"/>
      <c r="J29" s="486"/>
      <c r="K29" s="486"/>
      <c r="L29" s="486"/>
      <c r="M29" s="486"/>
      <c r="N29" s="486"/>
      <c r="O29" s="486"/>
      <c r="P29" s="486"/>
      <c r="Q29" s="486"/>
      <c r="R29" s="486"/>
    </row>
    <row r="30" spans="1:21">
      <c r="A30" s="486"/>
      <c r="B30" s="486"/>
      <c r="C30" s="486"/>
      <c r="D30" s="486"/>
      <c r="E30" s="486"/>
      <c r="F30" s="486"/>
      <c r="G30" s="486"/>
      <c r="H30" s="486"/>
      <c r="I30" s="486"/>
      <c r="J30" s="486"/>
      <c r="K30" s="486"/>
      <c r="L30" s="486"/>
      <c r="M30" s="486"/>
      <c r="N30" s="486"/>
      <c r="O30" s="486"/>
      <c r="P30" s="486"/>
      <c r="Q30" s="486"/>
      <c r="R30" s="486"/>
    </row>
    <row r="31" spans="1:21">
      <c r="A31" s="575"/>
      <c r="B31" s="576"/>
      <c r="C31" s="576"/>
      <c r="D31" s="576"/>
      <c r="E31" s="576"/>
      <c r="F31" s="576"/>
      <c r="G31" s="576"/>
      <c r="H31" s="576"/>
      <c r="I31" s="576"/>
      <c r="J31" s="576"/>
      <c r="K31" s="576"/>
      <c r="L31" s="576"/>
      <c r="M31" s="576"/>
      <c r="N31" s="576"/>
      <c r="O31" s="576"/>
      <c r="P31" s="576"/>
      <c r="Q31" s="576"/>
      <c r="R31" s="576"/>
    </row>
    <row r="32" spans="1:21">
      <c r="A32" s="576"/>
      <c r="B32" s="576"/>
      <c r="C32" s="576"/>
      <c r="D32" s="576"/>
      <c r="E32" s="576"/>
      <c r="F32" s="576"/>
      <c r="G32" s="576"/>
      <c r="H32" s="576"/>
      <c r="I32" s="576"/>
      <c r="J32" s="576"/>
      <c r="K32" s="576"/>
      <c r="L32" s="576"/>
      <c r="M32" s="576"/>
      <c r="N32" s="576"/>
      <c r="O32" s="576"/>
      <c r="P32" s="576"/>
      <c r="Q32" s="576"/>
      <c r="R32" s="576"/>
    </row>
    <row r="33" spans="1:18">
      <c r="A33" s="576"/>
      <c r="B33" s="576"/>
      <c r="C33" s="576"/>
      <c r="D33" s="576"/>
      <c r="E33" s="576"/>
      <c r="F33" s="576"/>
      <c r="G33" s="576"/>
      <c r="H33" s="576"/>
      <c r="I33" s="576"/>
      <c r="J33" s="576"/>
      <c r="K33" s="576"/>
      <c r="L33" s="576"/>
      <c r="M33" s="576"/>
      <c r="N33" s="576"/>
      <c r="O33" s="576"/>
      <c r="P33" s="576"/>
      <c r="Q33" s="576"/>
      <c r="R33" s="576"/>
    </row>
    <row r="34" spans="1:18">
      <c r="A34" s="576"/>
      <c r="B34" s="576"/>
      <c r="C34" s="576"/>
      <c r="D34" s="576"/>
      <c r="E34" s="576"/>
      <c r="F34" s="576"/>
      <c r="G34" s="576"/>
      <c r="H34" s="576"/>
      <c r="I34" s="576"/>
      <c r="J34" s="576"/>
      <c r="K34" s="576"/>
      <c r="L34" s="576"/>
      <c r="M34" s="576"/>
      <c r="N34" s="576"/>
      <c r="O34" s="576"/>
      <c r="P34" s="576"/>
      <c r="Q34" s="576"/>
      <c r="R34" s="576"/>
    </row>
    <row r="35" spans="1:18">
      <c r="A35" s="576"/>
      <c r="B35" s="576"/>
      <c r="C35" s="576"/>
      <c r="D35" s="576"/>
      <c r="E35" s="576"/>
      <c r="F35" s="576"/>
      <c r="G35" s="576"/>
      <c r="H35" s="576"/>
      <c r="I35" s="576"/>
      <c r="J35" s="576"/>
      <c r="K35" s="576"/>
      <c r="L35" s="576"/>
      <c r="M35" s="576"/>
      <c r="N35" s="576"/>
      <c r="O35" s="576"/>
      <c r="P35" s="576"/>
      <c r="Q35" s="576"/>
      <c r="R35" s="576"/>
    </row>
    <row r="36" spans="1:18">
      <c r="A36" s="576"/>
      <c r="B36" s="576"/>
      <c r="C36" s="576"/>
      <c r="D36" s="576"/>
      <c r="E36" s="576"/>
      <c r="F36" s="576"/>
      <c r="G36" s="576"/>
      <c r="H36" s="576"/>
      <c r="I36" s="576"/>
      <c r="J36" s="576"/>
      <c r="K36" s="576"/>
      <c r="L36" s="576"/>
      <c r="M36" s="576"/>
      <c r="N36" s="576"/>
      <c r="O36" s="576"/>
      <c r="P36" s="576"/>
      <c r="Q36" s="576"/>
      <c r="R36" s="576"/>
    </row>
    <row r="37" spans="1:18">
      <c r="A37" s="576"/>
      <c r="B37" s="576"/>
      <c r="C37" s="576"/>
      <c r="D37" s="576"/>
      <c r="E37" s="576"/>
      <c r="F37" s="576"/>
      <c r="G37" s="576"/>
      <c r="H37" s="576"/>
      <c r="I37" s="576"/>
      <c r="J37" s="576"/>
      <c r="K37" s="576"/>
      <c r="L37" s="576"/>
      <c r="M37" s="576"/>
      <c r="N37" s="576"/>
      <c r="O37" s="576"/>
      <c r="P37" s="576"/>
      <c r="Q37" s="576"/>
      <c r="R37" s="576"/>
    </row>
    <row r="38" spans="1:18">
      <c r="A38" s="576"/>
      <c r="B38" s="576"/>
      <c r="C38" s="576"/>
      <c r="D38" s="576"/>
      <c r="E38" s="576"/>
      <c r="F38" s="576"/>
      <c r="G38" s="576"/>
      <c r="H38" s="576"/>
      <c r="I38" s="576"/>
      <c r="J38" s="576"/>
      <c r="K38" s="576"/>
      <c r="L38" s="576"/>
      <c r="M38" s="576"/>
      <c r="N38" s="576"/>
      <c r="O38" s="576"/>
      <c r="P38" s="576"/>
      <c r="Q38" s="576"/>
      <c r="R38" s="576"/>
    </row>
    <row r="39" spans="1:18">
      <c r="A39" s="576"/>
      <c r="B39" s="576"/>
      <c r="C39" s="576"/>
      <c r="D39" s="576"/>
      <c r="E39" s="576"/>
      <c r="F39" s="576"/>
      <c r="G39" s="576"/>
      <c r="H39" s="576"/>
      <c r="I39" s="576"/>
      <c r="J39" s="576"/>
      <c r="K39" s="576"/>
      <c r="L39" s="576"/>
      <c r="M39" s="576"/>
      <c r="N39" s="576"/>
      <c r="O39" s="576"/>
      <c r="P39" s="576"/>
      <c r="Q39" s="576"/>
      <c r="R39" s="576"/>
    </row>
    <row r="40" spans="1:18">
      <c r="A40" s="576"/>
      <c r="B40" s="576"/>
      <c r="C40" s="576"/>
      <c r="D40" s="576"/>
      <c r="E40" s="576"/>
      <c r="F40" s="576"/>
      <c r="G40" s="576"/>
      <c r="H40" s="576"/>
      <c r="I40" s="576"/>
      <c r="J40" s="576"/>
      <c r="K40" s="576"/>
      <c r="L40" s="576"/>
      <c r="M40" s="576"/>
      <c r="N40" s="576"/>
      <c r="O40" s="576"/>
      <c r="P40" s="576"/>
      <c r="Q40" s="576"/>
      <c r="R40" s="576"/>
    </row>
    <row r="41" spans="1:18">
      <c r="A41" s="539"/>
      <c r="B41" s="539"/>
      <c r="C41" s="539"/>
      <c r="D41" s="539"/>
      <c r="E41" s="539"/>
      <c r="F41" s="539"/>
      <c r="G41" s="539"/>
      <c r="H41" s="539"/>
      <c r="I41" s="539"/>
      <c r="J41" s="539"/>
      <c r="K41" s="539"/>
      <c r="L41" s="539"/>
      <c r="M41" s="539"/>
      <c r="N41" s="539"/>
      <c r="O41" s="539"/>
      <c r="P41" s="539"/>
      <c r="Q41" s="539"/>
      <c r="R41" s="539"/>
    </row>
    <row r="42" spans="1:18">
      <c r="A42" s="539"/>
      <c r="B42" s="539"/>
      <c r="C42" s="539"/>
      <c r="D42" s="539"/>
      <c r="E42" s="539"/>
      <c r="F42" s="539"/>
      <c r="G42" s="539"/>
      <c r="H42" s="539"/>
      <c r="I42" s="539"/>
      <c r="J42" s="539"/>
      <c r="K42" s="539"/>
      <c r="L42" s="539"/>
      <c r="M42" s="539"/>
      <c r="N42" s="539"/>
      <c r="O42" s="539"/>
      <c r="P42" s="539"/>
      <c r="Q42" s="539"/>
      <c r="R42" s="539"/>
    </row>
    <row r="43" spans="1:18">
      <c r="A43" s="539"/>
      <c r="B43" s="539"/>
      <c r="C43" s="539"/>
      <c r="D43" s="539"/>
      <c r="E43" s="539"/>
      <c r="F43" s="539"/>
      <c r="G43" s="539"/>
      <c r="H43" s="539"/>
      <c r="I43" s="539"/>
      <c r="J43" s="539"/>
      <c r="K43" s="539"/>
      <c r="L43" s="539"/>
      <c r="M43" s="539"/>
      <c r="N43" s="539"/>
      <c r="O43" s="539"/>
      <c r="P43" s="539"/>
      <c r="Q43" s="539"/>
      <c r="R43" s="539"/>
    </row>
    <row r="44" spans="1:18">
      <c r="A44" s="539"/>
      <c r="B44" s="539"/>
      <c r="C44" s="539"/>
      <c r="D44" s="539"/>
      <c r="E44" s="539"/>
      <c r="F44" s="539"/>
      <c r="G44" s="539"/>
      <c r="H44" s="539"/>
      <c r="I44" s="539"/>
      <c r="J44" s="539"/>
      <c r="K44" s="539"/>
      <c r="L44" s="539"/>
      <c r="M44" s="539"/>
      <c r="N44" s="539"/>
      <c r="O44" s="539"/>
      <c r="P44" s="539"/>
      <c r="Q44" s="539"/>
      <c r="R44" s="539"/>
    </row>
    <row r="45" spans="1:18">
      <c r="A45" s="539"/>
      <c r="B45" s="539"/>
      <c r="C45" s="539"/>
      <c r="D45" s="539"/>
      <c r="E45" s="539"/>
      <c r="F45" s="539"/>
      <c r="G45" s="539"/>
      <c r="H45" s="539"/>
      <c r="I45" s="539"/>
      <c r="J45" s="539"/>
      <c r="K45" s="539"/>
      <c r="L45" s="539"/>
      <c r="M45" s="539"/>
      <c r="N45" s="539"/>
      <c r="O45" s="539"/>
      <c r="P45" s="539"/>
      <c r="Q45" s="539"/>
      <c r="R45" s="539"/>
    </row>
    <row r="46" spans="1:18">
      <c r="A46" s="539"/>
      <c r="B46" s="539"/>
      <c r="C46" s="539"/>
      <c r="D46" s="539"/>
      <c r="E46" s="539"/>
      <c r="F46" s="539"/>
      <c r="G46" s="539"/>
      <c r="H46" s="539"/>
      <c r="I46" s="539"/>
      <c r="J46" s="539"/>
      <c r="K46" s="539"/>
      <c r="L46" s="539"/>
      <c r="M46" s="539"/>
      <c r="N46" s="539"/>
      <c r="O46" s="539"/>
      <c r="P46" s="539"/>
      <c r="Q46" s="539"/>
      <c r="R46" s="539"/>
    </row>
    <row r="47" spans="1:18">
      <c r="A47" s="539"/>
      <c r="B47" s="539"/>
      <c r="C47" s="539"/>
      <c r="D47" s="539"/>
      <c r="E47" s="539"/>
      <c r="F47" s="539"/>
      <c r="G47" s="539"/>
      <c r="H47" s="539"/>
      <c r="I47" s="539"/>
      <c r="J47" s="539"/>
      <c r="K47" s="539"/>
      <c r="L47" s="539"/>
      <c r="M47" s="539"/>
      <c r="N47" s="539"/>
      <c r="O47" s="539"/>
      <c r="P47" s="539"/>
      <c r="Q47" s="539"/>
      <c r="R47" s="539"/>
    </row>
    <row r="48" spans="1:18">
      <c r="A48" s="539"/>
      <c r="B48" s="539"/>
      <c r="C48" s="539"/>
      <c r="D48" s="539"/>
      <c r="E48" s="539"/>
      <c r="F48" s="539"/>
      <c r="G48" s="539"/>
      <c r="H48" s="539"/>
      <c r="I48" s="539"/>
      <c r="J48" s="539"/>
      <c r="K48" s="539"/>
      <c r="L48" s="539"/>
      <c r="M48" s="539"/>
      <c r="N48" s="539"/>
      <c r="O48" s="539"/>
      <c r="P48" s="539"/>
      <c r="Q48" s="539"/>
      <c r="R48" s="539"/>
    </row>
    <row r="49" spans="1:18">
      <c r="A49" s="539"/>
      <c r="B49" s="539"/>
      <c r="C49" s="539"/>
      <c r="D49" s="539"/>
      <c r="E49" s="539"/>
      <c r="F49" s="539"/>
      <c r="G49" s="539"/>
      <c r="H49" s="539"/>
      <c r="I49" s="539"/>
      <c r="J49" s="539"/>
      <c r="K49" s="539"/>
      <c r="L49" s="539"/>
      <c r="M49" s="539"/>
      <c r="N49" s="539"/>
      <c r="O49" s="539"/>
      <c r="P49" s="539"/>
      <c r="Q49" s="539"/>
      <c r="R49" s="539"/>
    </row>
    <row r="50" spans="1:18">
      <c r="A50" s="539"/>
      <c r="B50" s="539"/>
      <c r="C50" s="539"/>
      <c r="D50" s="539"/>
      <c r="E50" s="539"/>
      <c r="F50" s="539"/>
      <c r="G50" s="539"/>
      <c r="H50" s="539"/>
      <c r="I50" s="539"/>
      <c r="J50" s="539"/>
      <c r="K50" s="539"/>
      <c r="L50" s="539"/>
      <c r="M50" s="539"/>
      <c r="N50" s="539"/>
      <c r="O50" s="539"/>
      <c r="P50" s="539"/>
      <c r="Q50" s="539"/>
      <c r="R50" s="539"/>
    </row>
    <row r="51" spans="1:18">
      <c r="A51" s="539"/>
      <c r="B51" s="539"/>
      <c r="C51" s="539"/>
      <c r="D51" s="539"/>
      <c r="E51" s="539"/>
      <c r="F51" s="539"/>
      <c r="G51" s="539"/>
      <c r="H51" s="539"/>
      <c r="I51" s="539"/>
      <c r="J51" s="539"/>
      <c r="K51" s="539"/>
      <c r="L51" s="539"/>
      <c r="M51" s="539"/>
      <c r="N51" s="539"/>
      <c r="O51" s="539"/>
      <c r="P51" s="539"/>
      <c r="Q51" s="539"/>
      <c r="R51" s="539"/>
    </row>
    <row r="52" spans="1:18">
      <c r="A52" s="539"/>
      <c r="B52" s="539"/>
      <c r="C52" s="539"/>
      <c r="D52" s="539"/>
      <c r="E52" s="539"/>
      <c r="F52" s="539"/>
      <c r="G52" s="539"/>
      <c r="H52" s="539"/>
      <c r="I52" s="539"/>
      <c r="J52" s="539"/>
      <c r="K52" s="539"/>
      <c r="L52" s="539"/>
      <c r="M52" s="539"/>
      <c r="N52" s="539"/>
      <c r="O52" s="539"/>
      <c r="P52" s="539"/>
      <c r="Q52" s="539"/>
      <c r="R52" s="539"/>
    </row>
    <row r="53" spans="1:18">
      <c r="A53" s="539"/>
      <c r="B53" s="539"/>
      <c r="C53" s="539"/>
      <c r="D53" s="539"/>
      <c r="E53" s="539"/>
      <c r="F53" s="539"/>
      <c r="G53" s="539"/>
      <c r="H53" s="539"/>
      <c r="I53" s="539"/>
      <c r="J53" s="539"/>
      <c r="K53" s="539"/>
      <c r="L53" s="539"/>
      <c r="M53" s="539"/>
      <c r="N53" s="539"/>
      <c r="O53" s="539"/>
      <c r="P53" s="539"/>
      <c r="Q53" s="539"/>
      <c r="R53" s="539"/>
    </row>
    <row r="54" spans="1:18">
      <c r="A54" s="539"/>
      <c r="B54" s="539"/>
      <c r="C54" s="539"/>
      <c r="D54" s="539"/>
      <c r="E54" s="539"/>
      <c r="F54" s="539"/>
      <c r="G54" s="539"/>
      <c r="H54" s="539"/>
      <c r="I54" s="539"/>
      <c r="J54" s="539"/>
      <c r="K54" s="539"/>
      <c r="L54" s="539"/>
      <c r="M54" s="539"/>
      <c r="N54" s="539"/>
      <c r="O54" s="539"/>
      <c r="P54" s="539"/>
      <c r="Q54" s="539"/>
      <c r="R54" s="539"/>
    </row>
    <row r="55" spans="1:18">
      <c r="A55" s="539"/>
      <c r="B55" s="539"/>
      <c r="C55" s="539"/>
      <c r="D55" s="539"/>
      <c r="E55" s="539"/>
      <c r="F55" s="539"/>
      <c r="G55" s="539"/>
      <c r="H55" s="539"/>
      <c r="I55" s="539"/>
      <c r="J55" s="539"/>
      <c r="K55" s="539"/>
      <c r="L55" s="539"/>
      <c r="M55" s="539"/>
      <c r="N55" s="539"/>
      <c r="O55" s="539"/>
      <c r="P55" s="539"/>
      <c r="Q55" s="539"/>
      <c r="R55" s="539"/>
    </row>
    <row r="56" spans="1:18">
      <c r="A56" s="539"/>
      <c r="B56" s="539"/>
      <c r="C56" s="539"/>
      <c r="D56" s="539"/>
      <c r="E56" s="539"/>
      <c r="F56" s="539"/>
      <c r="G56" s="539"/>
      <c r="H56" s="539"/>
      <c r="I56" s="539"/>
      <c r="J56" s="539"/>
      <c r="K56" s="539"/>
      <c r="L56" s="539"/>
      <c r="M56" s="539"/>
      <c r="N56" s="539"/>
      <c r="O56" s="539"/>
      <c r="P56" s="539"/>
      <c r="Q56" s="539"/>
      <c r="R56" s="539"/>
    </row>
    <row r="57" spans="1:18">
      <c r="A57" s="539"/>
      <c r="B57" s="539"/>
      <c r="C57" s="539"/>
      <c r="D57" s="539"/>
      <c r="E57" s="539"/>
      <c r="F57" s="539"/>
      <c r="G57" s="539"/>
      <c r="H57" s="539"/>
      <c r="I57" s="539"/>
      <c r="J57" s="539"/>
      <c r="K57" s="539"/>
      <c r="L57" s="539"/>
      <c r="M57" s="539"/>
      <c r="N57" s="539"/>
      <c r="O57" s="539"/>
      <c r="P57" s="539"/>
      <c r="Q57" s="539"/>
      <c r="R57" s="539"/>
    </row>
    <row r="58" spans="1:18">
      <c r="A58" s="539"/>
      <c r="B58" s="539"/>
      <c r="C58" s="539"/>
      <c r="D58" s="539"/>
      <c r="E58" s="539"/>
      <c r="F58" s="539"/>
      <c r="G58" s="539"/>
      <c r="H58" s="539"/>
      <c r="I58" s="539"/>
      <c r="J58" s="539"/>
      <c r="K58" s="539"/>
      <c r="L58" s="539"/>
      <c r="M58" s="539"/>
      <c r="N58" s="539"/>
      <c r="O58" s="539"/>
      <c r="P58" s="539"/>
      <c r="Q58" s="539"/>
      <c r="R58" s="539"/>
    </row>
  </sheetData>
  <sheetProtection formatCells="0" formatColumns="0" formatRows="0" insertColumns="0" insertRows="0" insertHyperlinks="0" deleteColumns="0" deleteRows="0" sort="0" autoFilter="0" pivotTables="0"/>
  <mergeCells count="3">
    <mergeCell ref="B17:H27"/>
    <mergeCell ref="I4:R9"/>
    <mergeCell ref="A31:R40"/>
  </mergeCells>
  <phoneticPr fontId="106"/>
  <pageMargins left="0.7" right="0.7" top="0.75" bottom="0.75" header="0.3" footer="0.3"/>
  <pageSetup paperSize="9" scale="4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codeName="Sheet3">
    <tabColor theme="2" tint="-0.249977111117893"/>
    <pageSetUpPr fitToPage="1"/>
  </sheetPr>
  <dimension ref="A1:S84"/>
  <sheetViews>
    <sheetView tabSelected="1" zoomScaleNormal="100" zoomScaleSheetLayoutView="100" workbookViewId="0">
      <selection activeCell="H49" sqref="H49:L49"/>
    </sheetView>
  </sheetViews>
  <sheetFormatPr defaultColWidth="9" defaultRowHeight="13.2"/>
  <cols>
    <col min="1" max="1" width="12.77734375" style="57" customWidth="1"/>
    <col min="2" max="2" width="5.109375" style="57" customWidth="1"/>
    <col min="3" max="3" width="3.77734375" style="57" customWidth="1"/>
    <col min="4" max="4" width="6.88671875" style="57" customWidth="1"/>
    <col min="5" max="5" width="13.109375" style="57" customWidth="1"/>
    <col min="6" max="6" width="13.109375" style="100" customWidth="1"/>
    <col min="7" max="7" width="11.33203125" style="57" customWidth="1"/>
    <col min="8" max="8" width="26.6640625" style="74" customWidth="1"/>
    <col min="9" max="9" width="13" style="65" customWidth="1"/>
    <col min="10" max="10" width="16.109375" style="65" customWidth="1"/>
    <col min="11" max="11" width="13.44140625" style="100" customWidth="1"/>
    <col min="12" max="12" width="22.44140625" style="100" customWidth="1"/>
    <col min="13" max="13" width="13.44140625" style="72" customWidth="1"/>
    <col min="14" max="14" width="22.44140625" style="57" customWidth="1"/>
    <col min="15" max="15" width="9" style="58"/>
    <col min="16" max="16384" width="9" style="57"/>
  </cols>
  <sheetData>
    <row r="1" spans="1:16" ht="26.25" customHeight="1" thickTop="1">
      <c r="A1" s="49" t="s">
        <v>271</v>
      </c>
      <c r="B1" s="50"/>
      <c r="C1" s="50"/>
      <c r="D1" s="51"/>
      <c r="E1" s="51"/>
      <c r="F1" s="52"/>
      <c r="G1" s="53"/>
      <c r="H1" s="54"/>
      <c r="I1" s="261" t="s">
        <v>38</v>
      </c>
      <c r="J1" s="74"/>
      <c r="K1" s="55"/>
      <c r="L1" s="262"/>
      <c r="M1" s="56"/>
    </row>
    <row r="2" spans="1:16" ht="17.399999999999999">
      <c r="A2" s="59"/>
      <c r="B2" s="263"/>
      <c r="C2" s="263"/>
      <c r="D2" s="263"/>
      <c r="E2" s="263"/>
      <c r="F2" s="263"/>
      <c r="G2" s="60"/>
      <c r="H2" s="61"/>
      <c r="I2" s="264" t="s">
        <v>39</v>
      </c>
      <c r="J2" s="62"/>
      <c r="K2" s="265" t="s">
        <v>21</v>
      </c>
      <c r="L2" s="63"/>
      <c r="M2" s="56"/>
      <c r="N2" s="222"/>
      <c r="P2" s="157"/>
    </row>
    <row r="3" spans="1:16" ht="17.399999999999999">
      <c r="A3" s="266" t="s">
        <v>29</v>
      </c>
      <c r="B3" s="267"/>
      <c r="D3" s="268"/>
      <c r="E3" s="268"/>
      <c r="F3" s="268"/>
      <c r="G3" s="64"/>
      <c r="H3"/>
      <c r="J3" s="269"/>
      <c r="L3" s="55"/>
      <c r="M3" s="66"/>
    </row>
    <row r="4" spans="1:16" ht="17.399999999999999">
      <c r="A4" s="67"/>
      <c r="B4" s="267"/>
      <c r="C4" s="100"/>
      <c r="D4" s="268"/>
      <c r="E4" s="268"/>
      <c r="F4" s="270"/>
      <c r="G4" s="68"/>
      <c r="H4" s="69"/>
      <c r="I4" s="69"/>
      <c r="J4" s="74"/>
      <c r="L4" s="55"/>
      <c r="M4" s="66"/>
      <c r="N4" s="339"/>
    </row>
    <row r="5" spans="1:16">
      <c r="A5" s="271"/>
      <c r="D5" s="268"/>
      <c r="E5" s="70"/>
      <c r="F5" s="272"/>
      <c r="G5" s="71"/>
      <c r="H5"/>
      <c r="I5" s="273"/>
      <c r="J5" s="74"/>
      <c r="M5" s="66"/>
    </row>
    <row r="6" spans="1:16" ht="17.399999999999999">
      <c r="A6" s="271"/>
      <c r="D6" s="268"/>
      <c r="E6" s="272"/>
      <c r="F6" s="272"/>
      <c r="G6" s="71"/>
      <c r="H6" s="61"/>
      <c r="I6" s="274"/>
      <c r="J6" s="74"/>
      <c r="M6" s="66"/>
    </row>
    <row r="7" spans="1:16">
      <c r="A7" s="271"/>
      <c r="D7" s="268"/>
      <c r="E7" s="272"/>
      <c r="F7" s="272"/>
      <c r="G7" s="71"/>
      <c r="H7" s="275"/>
      <c r="I7" s="273"/>
      <c r="J7" s="74"/>
      <c r="M7" s="66"/>
    </row>
    <row r="8" spans="1:16">
      <c r="A8" s="271"/>
      <c r="D8" s="268"/>
      <c r="E8" s="272"/>
      <c r="F8" s="272"/>
      <c r="G8" s="71"/>
      <c r="H8" s="62"/>
      <c r="I8" s="42"/>
      <c r="J8" s="42"/>
      <c r="K8" s="42"/>
    </row>
    <row r="9" spans="1:16">
      <c r="A9" s="271"/>
      <c r="D9" s="268"/>
      <c r="E9" s="272"/>
      <c r="F9" s="272"/>
      <c r="G9" s="71"/>
      <c r="H9" s="42"/>
      <c r="I9" s="42"/>
      <c r="J9" s="42"/>
      <c r="K9" s="42"/>
      <c r="N9" s="73"/>
    </row>
    <row r="10" spans="1:16">
      <c r="A10" s="271"/>
      <c r="D10" s="268"/>
      <c r="E10" s="272"/>
      <c r="F10" s="272"/>
      <c r="G10" s="71"/>
      <c r="H10" s="42"/>
      <c r="I10" s="42"/>
      <c r="J10" s="42"/>
      <c r="K10" s="42"/>
      <c r="N10" s="73" t="s">
        <v>40</v>
      </c>
    </row>
    <row r="11" spans="1:16">
      <c r="A11" s="271"/>
      <c r="D11" s="268"/>
      <c r="E11" s="272"/>
      <c r="F11" s="272"/>
      <c r="G11" s="71"/>
      <c r="H11" s="42"/>
      <c r="I11" s="42"/>
      <c r="J11" s="42"/>
      <c r="K11" s="42"/>
    </row>
    <row r="12" spans="1:16">
      <c r="A12" s="271"/>
      <c r="D12" s="268"/>
      <c r="E12" s="272"/>
      <c r="F12" s="272"/>
      <c r="G12" s="71"/>
      <c r="H12" s="42"/>
      <c r="I12" s="42"/>
      <c r="J12" s="42"/>
      <c r="K12" s="42"/>
      <c r="N12" s="73" t="s">
        <v>41</v>
      </c>
      <c r="O12" s="384"/>
    </row>
    <row r="13" spans="1:16">
      <c r="A13" s="271"/>
      <c r="D13" s="268"/>
      <c r="E13" s="272"/>
      <c r="F13" s="272"/>
      <c r="G13" s="71"/>
      <c r="H13" s="42"/>
      <c r="I13" s="42"/>
      <c r="J13" s="42"/>
      <c r="K13" s="42"/>
    </row>
    <row r="14" spans="1:16">
      <c r="A14" s="271"/>
      <c r="D14" s="268"/>
      <c r="E14" s="272"/>
      <c r="F14" s="272"/>
      <c r="G14" s="71"/>
      <c r="H14" s="42"/>
      <c r="I14" s="42"/>
      <c r="J14" s="42"/>
      <c r="K14" s="42"/>
      <c r="N14" s="485" t="s">
        <v>42</v>
      </c>
    </row>
    <row r="15" spans="1:16">
      <c r="A15" s="271"/>
      <c r="D15" s="268"/>
      <c r="E15" s="268" t="s">
        <v>21</v>
      </c>
      <c r="F15" s="270"/>
      <c r="G15" s="64"/>
      <c r="H15" s="275"/>
      <c r="I15" s="273"/>
      <c r="J15" s="62"/>
    </row>
    <row r="16" spans="1:16">
      <c r="A16" s="271"/>
      <c r="D16" s="268"/>
      <c r="E16" s="268"/>
      <c r="F16" s="270"/>
      <c r="G16" s="64"/>
      <c r="I16" s="273"/>
      <c r="J16" s="74"/>
      <c r="N16" s="341" t="s">
        <v>263</v>
      </c>
    </row>
    <row r="17" spans="1:19" ht="20.25" customHeight="1" thickBot="1">
      <c r="A17" s="634" t="s">
        <v>314</v>
      </c>
      <c r="B17" s="635"/>
      <c r="C17" s="635"/>
      <c r="D17" s="277"/>
      <c r="E17" s="278"/>
      <c r="F17" s="635" t="s">
        <v>302</v>
      </c>
      <c r="G17" s="636"/>
      <c r="H17" s="275"/>
      <c r="I17" s="273"/>
      <c r="J17" s="62"/>
      <c r="L17" s="63"/>
      <c r="M17" s="66"/>
      <c r="N17" s="276" t="s">
        <v>134</v>
      </c>
    </row>
    <row r="18" spans="1:19" ht="39" customHeight="1" thickTop="1">
      <c r="A18" s="637" t="s">
        <v>43</v>
      </c>
      <c r="B18" s="638"/>
      <c r="C18" s="639"/>
      <c r="D18" s="279" t="s">
        <v>44</v>
      </c>
      <c r="E18" s="280"/>
      <c r="F18" s="640" t="s">
        <v>45</v>
      </c>
      <c r="G18" s="641"/>
      <c r="I18" s="273"/>
      <c r="J18" s="74"/>
      <c r="M18" s="66"/>
      <c r="Q18" s="57" t="s">
        <v>29</v>
      </c>
      <c r="S18" s="57" t="s">
        <v>21</v>
      </c>
    </row>
    <row r="19" spans="1:19" ht="30" customHeight="1">
      <c r="A19" s="642" t="s">
        <v>270</v>
      </c>
      <c r="B19" s="642"/>
      <c r="C19" s="642"/>
      <c r="D19" s="642"/>
      <c r="E19" s="642"/>
      <c r="F19" s="642"/>
      <c r="G19" s="642"/>
      <c r="H19" s="281"/>
      <c r="I19" s="75" t="s">
        <v>46</v>
      </c>
      <c r="J19" s="75"/>
      <c r="K19" s="75"/>
      <c r="L19" s="63"/>
      <c r="M19" s="66"/>
    </row>
    <row r="20" spans="1:19" ht="17.399999999999999">
      <c r="E20" s="282" t="s">
        <v>47</v>
      </c>
      <c r="F20" s="283" t="s">
        <v>48</v>
      </c>
      <c r="H20" s="387" t="s">
        <v>212</v>
      </c>
      <c r="I20" s="273"/>
      <c r="J20" s="74" t="s">
        <v>21</v>
      </c>
      <c r="K20" s="284" t="s">
        <v>21</v>
      </c>
      <c r="M20" s="66"/>
    </row>
    <row r="21" spans="1:19" ht="16.8" thickBot="1">
      <c r="A21" s="285"/>
      <c r="B21" s="643">
        <v>44983</v>
      </c>
      <c r="C21" s="644"/>
      <c r="D21" s="286" t="s">
        <v>49</v>
      </c>
      <c r="E21" s="645" t="s">
        <v>50</v>
      </c>
      <c r="F21" s="646"/>
      <c r="G21" s="65" t="s">
        <v>51</v>
      </c>
      <c r="H21" s="647" t="s">
        <v>303</v>
      </c>
      <c r="I21" s="648"/>
      <c r="J21" s="648"/>
      <c r="K21" s="648"/>
      <c r="L21" s="648"/>
      <c r="M21" s="76" t="s">
        <v>212</v>
      </c>
      <c r="N21" s="77"/>
    </row>
    <row r="22" spans="1:19" ht="36" customHeight="1" thickTop="1" thickBot="1">
      <c r="A22" s="287" t="s">
        <v>52</v>
      </c>
      <c r="B22" s="649" t="s">
        <v>53</v>
      </c>
      <c r="C22" s="650"/>
      <c r="D22" s="651"/>
      <c r="E22" s="78" t="s">
        <v>284</v>
      </c>
      <c r="F22" s="78" t="s">
        <v>312</v>
      </c>
      <c r="G22" s="288" t="s">
        <v>54</v>
      </c>
      <c r="H22" s="652" t="s">
        <v>55</v>
      </c>
      <c r="I22" s="653"/>
      <c r="J22" s="653"/>
      <c r="K22" s="653"/>
      <c r="L22" s="654"/>
      <c r="M22" s="289" t="s">
        <v>56</v>
      </c>
      <c r="N22" s="290" t="s">
        <v>57</v>
      </c>
      <c r="R22" s="57" t="s">
        <v>29</v>
      </c>
    </row>
    <row r="23" spans="1:19" ht="71.400000000000006" customHeight="1" thickBot="1">
      <c r="A23" s="291" t="s">
        <v>58</v>
      </c>
      <c r="B23" s="577" t="str">
        <f t="shared" ref="B23" si="0">IF(G23&gt;5,"☆☆☆☆",IF(AND(G23&gt;=2.39,G23&lt;5),"☆☆☆",IF(AND(G23&gt;=1.39,G23&lt;2.4),"☆☆",IF(AND(G23&gt;0,G23&lt;1.4),"☆",IF(AND(G23&gt;=-1.39,G23&lt;0),"★",IF(AND(G23&gt;=-2.39,G23&lt;-1.4),"★★",IF(AND(G23&gt;=-3.39,G23&lt;-2.4),"★★★")))))))</f>
        <v>★</v>
      </c>
      <c r="C23" s="578"/>
      <c r="D23" s="579"/>
      <c r="E23" s="159">
        <v>3.18</v>
      </c>
      <c r="F23" s="159">
        <v>3.01</v>
      </c>
      <c r="G23" s="398">
        <f>F23-E23</f>
        <v>-0.17000000000000037</v>
      </c>
      <c r="H23" s="629" t="s">
        <v>323</v>
      </c>
      <c r="I23" s="629"/>
      <c r="J23" s="629"/>
      <c r="K23" s="629"/>
      <c r="L23" s="630"/>
      <c r="M23" s="546" t="s">
        <v>324</v>
      </c>
      <c r="N23" s="547">
        <v>44986</v>
      </c>
      <c r="O23" s="355" t="s">
        <v>226</v>
      </c>
    </row>
    <row r="24" spans="1:19" ht="66" customHeight="1" thickBot="1">
      <c r="A24" s="292" t="s">
        <v>59</v>
      </c>
      <c r="B24" s="577" t="str">
        <f t="shared" ref="B24" si="1">IF(G24&gt;5,"☆☆☆☆",IF(AND(G24&gt;=2.39,G24&lt;5),"☆☆☆",IF(AND(G24&gt;=1.39,G24&lt;2.4),"☆☆",IF(AND(G24&gt;0,G24&lt;1.4),"☆",IF(AND(G24&gt;=-1.39,G24&lt;0),"★",IF(AND(G24&gt;=-2.39,G24&lt;-1.4),"★★",IF(AND(G24&gt;=-3.39,G24&lt;-2.4),"★★★")))))))</f>
        <v>★★</v>
      </c>
      <c r="C24" s="578"/>
      <c r="D24" s="579"/>
      <c r="E24" s="432">
        <v>9.43</v>
      </c>
      <c r="F24" s="432">
        <v>7.4</v>
      </c>
      <c r="G24" s="398">
        <f t="shared" ref="G24:G70" si="2">F24-E24</f>
        <v>-2.0299999999999994</v>
      </c>
      <c r="H24" s="655"/>
      <c r="I24" s="656"/>
      <c r="J24" s="656"/>
      <c r="K24" s="656"/>
      <c r="L24" s="657"/>
      <c r="M24" s="213"/>
      <c r="N24" s="214"/>
      <c r="O24" s="355" t="s">
        <v>59</v>
      </c>
      <c r="Q24" s="57" t="s">
        <v>29</v>
      </c>
    </row>
    <row r="25" spans="1:19" ht="81" customHeight="1" thickBot="1">
      <c r="A25" s="361" t="s">
        <v>60</v>
      </c>
      <c r="B25" s="577" t="str">
        <f t="shared" ref="B25:B69" si="3">IF(G25&gt;5,"☆☆☆☆",IF(AND(G25&gt;=2.39,G25&lt;5),"☆☆☆",IF(AND(G25&gt;=1.39,G25&lt;2.4),"☆☆",IF(AND(G25&gt;0,G25&lt;1.4),"☆",IF(AND(G25&gt;=-1.39,G25&lt;0),"★",IF(AND(G25&gt;=-2.39,G25&lt;-1.4),"★★",IF(AND(G25&gt;=-3.39,G25&lt;-2.4),"★★★")))))))</f>
        <v>★★</v>
      </c>
      <c r="C25" s="578"/>
      <c r="D25" s="579"/>
      <c r="E25" s="432">
        <v>7.45</v>
      </c>
      <c r="F25" s="159">
        <v>5.63</v>
      </c>
      <c r="G25" s="398">
        <f t="shared" si="2"/>
        <v>-1.8200000000000003</v>
      </c>
      <c r="H25" s="580"/>
      <c r="I25" s="581"/>
      <c r="J25" s="581"/>
      <c r="K25" s="581"/>
      <c r="L25" s="582"/>
      <c r="M25" s="540"/>
      <c r="N25" s="214"/>
      <c r="O25" s="355" t="s">
        <v>60</v>
      </c>
    </row>
    <row r="26" spans="1:19" ht="83.25" customHeight="1" thickBot="1">
      <c r="A26" s="361" t="s">
        <v>61</v>
      </c>
      <c r="B26" s="577" t="str">
        <f t="shared" si="3"/>
        <v>★</v>
      </c>
      <c r="C26" s="578"/>
      <c r="D26" s="579"/>
      <c r="E26" s="432">
        <v>8.4700000000000006</v>
      </c>
      <c r="F26" s="432">
        <v>7.1</v>
      </c>
      <c r="G26" s="398">
        <f t="shared" si="2"/>
        <v>-1.370000000000001</v>
      </c>
      <c r="H26" s="580"/>
      <c r="I26" s="581"/>
      <c r="J26" s="581"/>
      <c r="K26" s="581"/>
      <c r="L26" s="582"/>
      <c r="M26" s="213"/>
      <c r="N26" s="214"/>
      <c r="O26" s="355" t="s">
        <v>61</v>
      </c>
    </row>
    <row r="27" spans="1:19" ht="78.599999999999994" customHeight="1" thickBot="1">
      <c r="A27" s="361" t="s">
        <v>62</v>
      </c>
      <c r="B27" s="577" t="str">
        <f t="shared" si="3"/>
        <v>★</v>
      </c>
      <c r="C27" s="578"/>
      <c r="D27" s="579"/>
      <c r="E27" s="432">
        <v>6.12</v>
      </c>
      <c r="F27" s="159">
        <v>4.76</v>
      </c>
      <c r="G27" s="398">
        <f t="shared" si="2"/>
        <v>-1.3600000000000003</v>
      </c>
      <c r="H27" s="580" t="s">
        <v>295</v>
      </c>
      <c r="I27" s="581"/>
      <c r="J27" s="581"/>
      <c r="K27" s="581"/>
      <c r="L27" s="582"/>
      <c r="M27" s="213" t="s">
        <v>296</v>
      </c>
      <c r="N27" s="214">
        <v>44976</v>
      </c>
      <c r="O27" s="355" t="s">
        <v>62</v>
      </c>
    </row>
    <row r="28" spans="1:19" ht="87" customHeight="1" thickBot="1">
      <c r="A28" s="361" t="s">
        <v>63</v>
      </c>
      <c r="B28" s="577" t="str">
        <f t="shared" si="3"/>
        <v>★★★</v>
      </c>
      <c r="C28" s="578"/>
      <c r="D28" s="579"/>
      <c r="E28" s="432">
        <v>11.55</v>
      </c>
      <c r="F28" s="432">
        <v>9</v>
      </c>
      <c r="G28" s="398">
        <f t="shared" si="2"/>
        <v>-2.5500000000000007</v>
      </c>
      <c r="H28" s="580" t="s">
        <v>289</v>
      </c>
      <c r="I28" s="581"/>
      <c r="J28" s="581"/>
      <c r="K28" s="581"/>
      <c r="L28" s="582"/>
      <c r="M28" s="213" t="s">
        <v>290</v>
      </c>
      <c r="N28" s="214">
        <v>44980</v>
      </c>
      <c r="O28" s="355" t="s">
        <v>63</v>
      </c>
    </row>
    <row r="29" spans="1:19" ht="71.25" customHeight="1" thickBot="1">
      <c r="A29" s="361" t="s">
        <v>64</v>
      </c>
      <c r="B29" s="577" t="str">
        <f t="shared" si="3"/>
        <v>★</v>
      </c>
      <c r="C29" s="578"/>
      <c r="D29" s="579"/>
      <c r="E29" s="432">
        <v>7.84</v>
      </c>
      <c r="F29" s="432">
        <v>6.9</v>
      </c>
      <c r="G29" s="398">
        <f t="shared" si="2"/>
        <v>-0.9399999999999995</v>
      </c>
      <c r="H29" s="580"/>
      <c r="I29" s="581"/>
      <c r="J29" s="581"/>
      <c r="K29" s="581"/>
      <c r="L29" s="582"/>
      <c r="M29" s="213"/>
      <c r="N29" s="214"/>
      <c r="O29" s="355" t="s">
        <v>64</v>
      </c>
    </row>
    <row r="30" spans="1:19" ht="73.5" customHeight="1" thickBot="1">
      <c r="A30" s="361" t="s">
        <v>65</v>
      </c>
      <c r="B30" s="577" t="str">
        <f t="shared" si="3"/>
        <v>★</v>
      </c>
      <c r="C30" s="578"/>
      <c r="D30" s="579"/>
      <c r="E30" s="159">
        <v>5.37</v>
      </c>
      <c r="F30" s="159">
        <v>4.3899999999999997</v>
      </c>
      <c r="G30" s="398">
        <f t="shared" si="2"/>
        <v>-0.98000000000000043</v>
      </c>
      <c r="H30" s="580"/>
      <c r="I30" s="581"/>
      <c r="J30" s="581"/>
      <c r="K30" s="581"/>
      <c r="L30" s="582"/>
      <c r="M30" s="213"/>
      <c r="N30" s="214"/>
      <c r="O30" s="355" t="s">
        <v>65</v>
      </c>
    </row>
    <row r="31" spans="1:19" ht="75.75" customHeight="1" thickBot="1">
      <c r="A31" s="361" t="s">
        <v>66</v>
      </c>
      <c r="B31" s="577" t="str">
        <f t="shared" si="3"/>
        <v>★</v>
      </c>
      <c r="C31" s="578"/>
      <c r="D31" s="579"/>
      <c r="E31" s="432">
        <v>7.15</v>
      </c>
      <c r="F31" s="432">
        <v>6.06</v>
      </c>
      <c r="G31" s="398">
        <f t="shared" si="2"/>
        <v>-1.0900000000000007</v>
      </c>
      <c r="H31" s="628" t="s">
        <v>317</v>
      </c>
      <c r="I31" s="629"/>
      <c r="J31" s="629"/>
      <c r="K31" s="629"/>
      <c r="L31" s="630"/>
      <c r="M31" s="544" t="s">
        <v>318</v>
      </c>
      <c r="N31" s="545">
        <v>44987</v>
      </c>
      <c r="O31" s="355" t="s">
        <v>66</v>
      </c>
    </row>
    <row r="32" spans="1:19" ht="90" customHeight="1" thickBot="1">
      <c r="A32" s="362" t="s">
        <v>67</v>
      </c>
      <c r="B32" s="577" t="str">
        <f t="shared" si="3"/>
        <v>★★</v>
      </c>
      <c r="C32" s="578"/>
      <c r="D32" s="579"/>
      <c r="E32" s="432">
        <v>8.15</v>
      </c>
      <c r="F32" s="432">
        <v>6.55</v>
      </c>
      <c r="G32" s="398">
        <f t="shared" si="2"/>
        <v>-1.6000000000000005</v>
      </c>
      <c r="H32" s="580"/>
      <c r="I32" s="581"/>
      <c r="J32" s="581"/>
      <c r="K32" s="581"/>
      <c r="L32" s="582"/>
      <c r="M32" s="213"/>
      <c r="N32" s="214"/>
      <c r="O32" s="355" t="s">
        <v>67</v>
      </c>
    </row>
    <row r="33" spans="1:16" ht="94.95" customHeight="1" thickBot="1">
      <c r="A33" s="363" t="s">
        <v>68</v>
      </c>
      <c r="B33" s="577" t="str">
        <f t="shared" si="3"/>
        <v>★</v>
      </c>
      <c r="C33" s="578"/>
      <c r="D33" s="579"/>
      <c r="E33" s="432">
        <v>7.25</v>
      </c>
      <c r="F33" s="432">
        <v>6.07</v>
      </c>
      <c r="G33" s="398">
        <f t="shared" si="2"/>
        <v>-1.1799999999999997</v>
      </c>
      <c r="H33" s="580"/>
      <c r="I33" s="581"/>
      <c r="J33" s="581"/>
      <c r="K33" s="581"/>
      <c r="L33" s="582"/>
      <c r="M33" s="213"/>
      <c r="N33" s="214"/>
      <c r="O33" s="355" t="s">
        <v>68</v>
      </c>
    </row>
    <row r="34" spans="1:16" ht="81" customHeight="1" thickBot="1">
      <c r="A34" s="292" t="s">
        <v>69</v>
      </c>
      <c r="B34" s="577" t="str">
        <f t="shared" si="3"/>
        <v>★</v>
      </c>
      <c r="C34" s="578"/>
      <c r="D34" s="579"/>
      <c r="E34" s="432">
        <v>6.86</v>
      </c>
      <c r="F34" s="159">
        <v>5.52</v>
      </c>
      <c r="G34" s="398">
        <f t="shared" si="2"/>
        <v>-1.3400000000000007</v>
      </c>
      <c r="H34" s="580"/>
      <c r="I34" s="581"/>
      <c r="J34" s="581"/>
      <c r="K34" s="581"/>
      <c r="L34" s="582"/>
      <c r="M34" s="464"/>
      <c r="N34" s="465"/>
      <c r="O34" s="355" t="s">
        <v>69</v>
      </c>
    </row>
    <row r="35" spans="1:16" ht="94.5" customHeight="1" thickBot="1">
      <c r="A35" s="362" t="s">
        <v>70</v>
      </c>
      <c r="B35" s="577" t="s">
        <v>208</v>
      </c>
      <c r="C35" s="578"/>
      <c r="D35" s="579"/>
      <c r="E35" s="432">
        <v>7.06</v>
      </c>
      <c r="F35" s="159">
        <v>5.66</v>
      </c>
      <c r="G35" s="398">
        <f t="shared" si="2"/>
        <v>-1.3999999999999995</v>
      </c>
      <c r="H35" s="802" t="s">
        <v>293</v>
      </c>
      <c r="I35" s="803"/>
      <c r="J35" s="803"/>
      <c r="K35" s="803"/>
      <c r="L35" s="804"/>
      <c r="M35" s="805" t="s">
        <v>294</v>
      </c>
      <c r="N35" s="806">
        <v>44979</v>
      </c>
      <c r="O35" s="355" t="s">
        <v>70</v>
      </c>
    </row>
    <row r="36" spans="1:16" ht="92.4" customHeight="1" thickBot="1">
      <c r="A36" s="364" t="s">
        <v>71</v>
      </c>
      <c r="B36" s="577" t="str">
        <f t="shared" si="3"/>
        <v>★</v>
      </c>
      <c r="C36" s="578"/>
      <c r="D36" s="579"/>
      <c r="E36" s="432">
        <v>6.32</v>
      </c>
      <c r="F36" s="159">
        <v>4.97</v>
      </c>
      <c r="G36" s="398">
        <f t="shared" si="2"/>
        <v>-1.3500000000000005</v>
      </c>
      <c r="H36" s="580"/>
      <c r="I36" s="581"/>
      <c r="J36" s="581"/>
      <c r="K36" s="581"/>
      <c r="L36" s="582"/>
      <c r="M36" s="466"/>
      <c r="N36" s="467"/>
      <c r="O36" s="355" t="s">
        <v>71</v>
      </c>
    </row>
    <row r="37" spans="1:16" ht="87.75" customHeight="1" thickBot="1">
      <c r="A37" s="361" t="s">
        <v>72</v>
      </c>
      <c r="B37" s="577" t="str">
        <f t="shared" si="3"/>
        <v>★</v>
      </c>
      <c r="C37" s="578"/>
      <c r="D37" s="579"/>
      <c r="E37" s="432">
        <v>6.77</v>
      </c>
      <c r="F37" s="432">
        <v>6.2</v>
      </c>
      <c r="G37" s="398">
        <f t="shared" si="2"/>
        <v>-0.5699999999999994</v>
      </c>
      <c r="H37" s="580"/>
      <c r="I37" s="581"/>
      <c r="J37" s="581"/>
      <c r="K37" s="581"/>
      <c r="L37" s="582"/>
      <c r="M37" s="213"/>
      <c r="N37" s="214"/>
      <c r="O37" s="355" t="s">
        <v>72</v>
      </c>
    </row>
    <row r="38" spans="1:16" ht="75.75" customHeight="1" thickBot="1">
      <c r="A38" s="361" t="s">
        <v>73</v>
      </c>
      <c r="B38" s="577" t="str">
        <f t="shared" si="3"/>
        <v>☆</v>
      </c>
      <c r="C38" s="578"/>
      <c r="D38" s="579"/>
      <c r="E38" s="530">
        <v>12.28</v>
      </c>
      <c r="F38" s="530">
        <v>12.59</v>
      </c>
      <c r="G38" s="398">
        <f t="shared" si="2"/>
        <v>0.3100000000000005</v>
      </c>
      <c r="H38" s="580"/>
      <c r="I38" s="581"/>
      <c r="J38" s="581"/>
      <c r="K38" s="581"/>
      <c r="L38" s="582"/>
      <c r="M38" s="213"/>
      <c r="N38" s="214"/>
      <c r="O38" s="355" t="s">
        <v>73</v>
      </c>
    </row>
    <row r="39" spans="1:16" ht="70.2" customHeight="1" thickBot="1">
      <c r="A39" s="361" t="s">
        <v>74</v>
      </c>
      <c r="B39" s="577" t="str">
        <f t="shared" si="3"/>
        <v>★★</v>
      </c>
      <c r="C39" s="578"/>
      <c r="D39" s="579"/>
      <c r="E39" s="432">
        <v>11.28</v>
      </c>
      <c r="F39" s="432">
        <v>9.2799999999999994</v>
      </c>
      <c r="G39" s="398">
        <f t="shared" si="2"/>
        <v>-2</v>
      </c>
      <c r="H39" s="580"/>
      <c r="I39" s="581"/>
      <c r="J39" s="581"/>
      <c r="K39" s="581"/>
      <c r="L39" s="582"/>
      <c r="M39" s="466"/>
      <c r="N39" s="467"/>
      <c r="O39" s="355" t="s">
        <v>74</v>
      </c>
    </row>
    <row r="40" spans="1:16" ht="78.75" customHeight="1" thickBot="1">
      <c r="A40" s="361" t="s">
        <v>75</v>
      </c>
      <c r="B40" s="577" t="str">
        <f t="shared" si="3"/>
        <v>★</v>
      </c>
      <c r="C40" s="578"/>
      <c r="D40" s="579"/>
      <c r="E40" s="159">
        <v>5.17</v>
      </c>
      <c r="F40" s="159">
        <v>4.26</v>
      </c>
      <c r="G40" s="398">
        <f t="shared" si="2"/>
        <v>-0.91000000000000014</v>
      </c>
      <c r="H40" s="580"/>
      <c r="I40" s="581"/>
      <c r="J40" s="581"/>
      <c r="K40" s="581"/>
      <c r="L40" s="582"/>
      <c r="M40" s="213"/>
      <c r="N40" s="214"/>
      <c r="O40" s="355" t="s">
        <v>75</v>
      </c>
    </row>
    <row r="41" spans="1:16" ht="66" customHeight="1" thickBot="1">
      <c r="A41" s="361" t="s">
        <v>76</v>
      </c>
      <c r="B41" s="577" t="str">
        <f t="shared" si="3"/>
        <v>★★</v>
      </c>
      <c r="C41" s="578"/>
      <c r="D41" s="579"/>
      <c r="E41" s="432">
        <v>11.38</v>
      </c>
      <c r="F41" s="432">
        <v>9.7100000000000009</v>
      </c>
      <c r="G41" s="398">
        <f t="shared" si="2"/>
        <v>-1.67</v>
      </c>
      <c r="H41" s="580"/>
      <c r="I41" s="581"/>
      <c r="J41" s="581"/>
      <c r="K41" s="581"/>
      <c r="L41" s="582"/>
      <c r="M41" s="213"/>
      <c r="N41" s="214"/>
      <c r="O41" s="355" t="s">
        <v>76</v>
      </c>
    </row>
    <row r="42" spans="1:16" ht="77.25" customHeight="1" thickBot="1">
      <c r="A42" s="361" t="s">
        <v>77</v>
      </c>
      <c r="B42" s="577" t="str">
        <f t="shared" si="3"/>
        <v>★</v>
      </c>
      <c r="C42" s="578"/>
      <c r="D42" s="579"/>
      <c r="E42" s="432">
        <v>9.02</v>
      </c>
      <c r="F42" s="432">
        <v>8.57</v>
      </c>
      <c r="G42" s="398">
        <f t="shared" si="2"/>
        <v>-0.44999999999999929</v>
      </c>
      <c r="H42" s="580"/>
      <c r="I42" s="581"/>
      <c r="J42" s="581"/>
      <c r="K42" s="581"/>
      <c r="L42" s="582"/>
      <c r="M42" s="466"/>
      <c r="N42" s="214"/>
      <c r="O42" s="355" t="s">
        <v>77</v>
      </c>
      <c r="P42" s="57" t="s">
        <v>212</v>
      </c>
    </row>
    <row r="43" spans="1:16" ht="69.75" customHeight="1" thickBot="1">
      <c r="A43" s="361" t="s">
        <v>78</v>
      </c>
      <c r="B43" s="577" t="str">
        <f t="shared" si="3"/>
        <v>★</v>
      </c>
      <c r="C43" s="578"/>
      <c r="D43" s="579"/>
      <c r="E43" s="159">
        <v>4.2300000000000004</v>
      </c>
      <c r="F43" s="159">
        <v>4.1100000000000003</v>
      </c>
      <c r="G43" s="398">
        <f t="shared" si="2"/>
        <v>-0.12000000000000011</v>
      </c>
      <c r="H43" s="628" t="s">
        <v>300</v>
      </c>
      <c r="I43" s="629"/>
      <c r="J43" s="629"/>
      <c r="K43" s="629"/>
      <c r="L43" s="630"/>
      <c r="M43" s="544" t="s">
        <v>325</v>
      </c>
      <c r="N43" s="545">
        <v>44984</v>
      </c>
      <c r="O43" s="355" t="s">
        <v>78</v>
      </c>
    </row>
    <row r="44" spans="1:16" ht="77.25" customHeight="1" thickBot="1">
      <c r="A44" s="365" t="s">
        <v>79</v>
      </c>
      <c r="B44" s="577" t="str">
        <f t="shared" si="3"/>
        <v>★★</v>
      </c>
      <c r="C44" s="578"/>
      <c r="D44" s="579"/>
      <c r="E44" s="432">
        <v>9.01</v>
      </c>
      <c r="F44" s="432">
        <v>7.3</v>
      </c>
      <c r="G44" s="398">
        <f t="shared" si="2"/>
        <v>-1.71</v>
      </c>
      <c r="H44" s="807" t="s">
        <v>319</v>
      </c>
      <c r="I44" s="808"/>
      <c r="J44" s="808"/>
      <c r="K44" s="808"/>
      <c r="L44" s="808"/>
      <c r="M44" s="544" t="s">
        <v>320</v>
      </c>
      <c r="N44" s="809">
        <v>44987</v>
      </c>
      <c r="O44" s="355" t="s">
        <v>79</v>
      </c>
    </row>
    <row r="45" spans="1:16" ht="81.75" customHeight="1" thickBot="1">
      <c r="A45" s="361" t="s">
        <v>80</v>
      </c>
      <c r="B45" s="577" t="str">
        <f t="shared" si="3"/>
        <v>★</v>
      </c>
      <c r="C45" s="578"/>
      <c r="D45" s="579"/>
      <c r="E45" s="432">
        <v>7.02</v>
      </c>
      <c r="F45" s="432">
        <v>6.03</v>
      </c>
      <c r="G45" s="398">
        <f t="shared" si="2"/>
        <v>-0.98999999999999932</v>
      </c>
      <c r="H45" s="631"/>
      <c r="I45" s="632"/>
      <c r="J45" s="632"/>
      <c r="K45" s="632"/>
      <c r="L45" s="633"/>
      <c r="M45" s="213"/>
      <c r="N45" s="541"/>
      <c r="O45" s="355" t="s">
        <v>80</v>
      </c>
    </row>
    <row r="46" spans="1:16" ht="72.75" customHeight="1" thickBot="1">
      <c r="A46" s="361" t="s">
        <v>81</v>
      </c>
      <c r="B46" s="577" t="str">
        <f t="shared" si="3"/>
        <v>★</v>
      </c>
      <c r="C46" s="578"/>
      <c r="D46" s="579"/>
      <c r="E46" s="159">
        <v>5.53</v>
      </c>
      <c r="F46" s="159">
        <v>5.07</v>
      </c>
      <c r="G46" s="398">
        <f t="shared" si="2"/>
        <v>-0.45999999999999996</v>
      </c>
      <c r="H46" s="580"/>
      <c r="I46" s="581"/>
      <c r="J46" s="581"/>
      <c r="K46" s="581"/>
      <c r="L46" s="582"/>
      <c r="M46" s="213"/>
      <c r="N46" s="214"/>
      <c r="O46" s="355" t="s">
        <v>81</v>
      </c>
    </row>
    <row r="47" spans="1:16" ht="91.2" customHeight="1" thickBot="1">
      <c r="A47" s="361" t="s">
        <v>82</v>
      </c>
      <c r="B47" s="577" t="str">
        <f t="shared" si="3"/>
        <v>★</v>
      </c>
      <c r="C47" s="578"/>
      <c r="D47" s="579"/>
      <c r="E47" s="432">
        <v>6.31</v>
      </c>
      <c r="F47" s="159">
        <v>5.42</v>
      </c>
      <c r="G47" s="398">
        <f t="shared" si="2"/>
        <v>-0.88999999999999968</v>
      </c>
      <c r="H47" s="628" t="s">
        <v>343</v>
      </c>
      <c r="I47" s="629"/>
      <c r="J47" s="629"/>
      <c r="K47" s="629"/>
      <c r="L47" s="630"/>
      <c r="M47" s="811" t="s">
        <v>344</v>
      </c>
      <c r="N47" s="545">
        <v>44989</v>
      </c>
      <c r="O47" s="355" t="s">
        <v>82</v>
      </c>
    </row>
    <row r="48" spans="1:16" ht="78.75" customHeight="1" thickBot="1">
      <c r="A48" s="361" t="s">
        <v>83</v>
      </c>
      <c r="B48" s="577" t="str">
        <f t="shared" si="3"/>
        <v>★</v>
      </c>
      <c r="C48" s="578"/>
      <c r="D48" s="579"/>
      <c r="E48" s="159">
        <v>4.62</v>
      </c>
      <c r="F48" s="159">
        <v>4.3600000000000003</v>
      </c>
      <c r="G48" s="398">
        <f t="shared" si="2"/>
        <v>-0.25999999999999979</v>
      </c>
      <c r="H48" s="583" t="s">
        <v>292</v>
      </c>
      <c r="I48" s="584"/>
      <c r="J48" s="584"/>
      <c r="K48" s="584"/>
      <c r="L48" s="585"/>
      <c r="M48" s="213" t="s">
        <v>291</v>
      </c>
      <c r="N48" s="214">
        <v>44980</v>
      </c>
      <c r="O48" s="355" t="s">
        <v>83</v>
      </c>
    </row>
    <row r="49" spans="1:15" ht="74.25" customHeight="1" thickBot="1">
      <c r="A49" s="361" t="s">
        <v>84</v>
      </c>
      <c r="B49" s="577" t="str">
        <f t="shared" si="3"/>
        <v>★</v>
      </c>
      <c r="C49" s="578"/>
      <c r="D49" s="579"/>
      <c r="E49" s="432">
        <v>6.81</v>
      </c>
      <c r="F49" s="159">
        <v>5.72</v>
      </c>
      <c r="G49" s="398">
        <f t="shared" si="2"/>
        <v>-1.0899999999999999</v>
      </c>
      <c r="H49" s="580"/>
      <c r="I49" s="581"/>
      <c r="J49" s="581"/>
      <c r="K49" s="581"/>
      <c r="L49" s="582"/>
      <c r="M49" s="542"/>
      <c r="N49" s="214"/>
      <c r="O49" s="355" t="s">
        <v>84</v>
      </c>
    </row>
    <row r="50" spans="1:15" ht="73.2" customHeight="1" thickBot="1">
      <c r="A50" s="361" t="s">
        <v>85</v>
      </c>
      <c r="B50" s="577" t="str">
        <f t="shared" si="3"/>
        <v>★</v>
      </c>
      <c r="C50" s="578"/>
      <c r="D50" s="579"/>
      <c r="E50" s="432">
        <v>9.32</v>
      </c>
      <c r="F50" s="432">
        <v>8.1</v>
      </c>
      <c r="G50" s="398">
        <f t="shared" si="2"/>
        <v>-1.2200000000000006</v>
      </c>
      <c r="H50" s="583"/>
      <c r="I50" s="584"/>
      <c r="J50" s="584"/>
      <c r="K50" s="584"/>
      <c r="L50" s="585"/>
      <c r="M50" s="213"/>
      <c r="N50" s="214"/>
      <c r="O50" s="355" t="s">
        <v>85</v>
      </c>
    </row>
    <row r="51" spans="1:15" ht="73.5" customHeight="1" thickBot="1">
      <c r="A51" s="361" t="s">
        <v>86</v>
      </c>
      <c r="B51" s="577" t="str">
        <f t="shared" si="3"/>
        <v>★</v>
      </c>
      <c r="C51" s="578"/>
      <c r="D51" s="579"/>
      <c r="E51" s="432">
        <v>7.09</v>
      </c>
      <c r="F51" s="432">
        <v>6.91</v>
      </c>
      <c r="G51" s="398">
        <f t="shared" si="2"/>
        <v>-0.17999999999999972</v>
      </c>
      <c r="H51" s="580"/>
      <c r="I51" s="581"/>
      <c r="J51" s="581"/>
      <c r="K51" s="581"/>
      <c r="L51" s="582"/>
      <c r="M51" s="468"/>
      <c r="N51" s="469"/>
      <c r="O51" s="355" t="s">
        <v>86</v>
      </c>
    </row>
    <row r="52" spans="1:15" ht="75" customHeight="1" thickBot="1">
      <c r="A52" s="361" t="s">
        <v>87</v>
      </c>
      <c r="B52" s="577" t="str">
        <f t="shared" si="3"/>
        <v>★</v>
      </c>
      <c r="C52" s="578"/>
      <c r="D52" s="579"/>
      <c r="E52" s="159">
        <v>5.17</v>
      </c>
      <c r="F52" s="159">
        <v>4.3</v>
      </c>
      <c r="G52" s="398">
        <f t="shared" si="2"/>
        <v>-0.87000000000000011</v>
      </c>
      <c r="H52" s="580"/>
      <c r="I52" s="581"/>
      <c r="J52" s="581"/>
      <c r="K52" s="581"/>
      <c r="L52" s="582"/>
      <c r="M52" s="213"/>
      <c r="N52" s="214"/>
      <c r="O52" s="355" t="s">
        <v>87</v>
      </c>
    </row>
    <row r="53" spans="1:15" ht="77.25" customHeight="1" thickBot="1">
      <c r="A53" s="361" t="s">
        <v>88</v>
      </c>
      <c r="B53" s="577" t="str">
        <f t="shared" si="3"/>
        <v>★</v>
      </c>
      <c r="C53" s="578"/>
      <c r="D53" s="579"/>
      <c r="E53" s="432">
        <v>8</v>
      </c>
      <c r="F53" s="432">
        <v>6.68</v>
      </c>
      <c r="G53" s="398">
        <f t="shared" si="2"/>
        <v>-1.3200000000000003</v>
      </c>
      <c r="H53" s="628" t="s">
        <v>315</v>
      </c>
      <c r="I53" s="629"/>
      <c r="J53" s="629"/>
      <c r="K53" s="629"/>
      <c r="L53" s="630"/>
      <c r="M53" s="544" t="s">
        <v>316</v>
      </c>
      <c r="N53" s="545">
        <v>44989</v>
      </c>
      <c r="O53" s="355" t="s">
        <v>88</v>
      </c>
    </row>
    <row r="54" spans="1:15" ht="63.75" customHeight="1" thickBot="1">
      <c r="A54" s="361" t="s">
        <v>89</v>
      </c>
      <c r="B54" s="577" t="str">
        <f t="shared" si="3"/>
        <v>★</v>
      </c>
      <c r="C54" s="578"/>
      <c r="D54" s="579"/>
      <c r="E54" s="432">
        <v>9.6999999999999993</v>
      </c>
      <c r="F54" s="432">
        <v>9</v>
      </c>
      <c r="G54" s="398">
        <f t="shared" si="2"/>
        <v>-0.69999999999999929</v>
      </c>
      <c r="H54" s="580"/>
      <c r="I54" s="581"/>
      <c r="J54" s="581"/>
      <c r="K54" s="581"/>
      <c r="L54" s="582"/>
      <c r="M54" s="213"/>
      <c r="N54" s="214"/>
      <c r="O54" s="355" t="s">
        <v>89</v>
      </c>
    </row>
    <row r="55" spans="1:15" ht="93.6" customHeight="1" thickBot="1">
      <c r="A55" s="361" t="s">
        <v>90</v>
      </c>
      <c r="B55" s="577" t="str">
        <f t="shared" si="3"/>
        <v>★★</v>
      </c>
      <c r="C55" s="578"/>
      <c r="D55" s="579"/>
      <c r="E55" s="432">
        <v>7.11</v>
      </c>
      <c r="F55" s="159">
        <v>4.8099999999999996</v>
      </c>
      <c r="G55" s="398">
        <f t="shared" si="2"/>
        <v>-2.3000000000000007</v>
      </c>
      <c r="H55" s="580"/>
      <c r="I55" s="581"/>
      <c r="J55" s="581"/>
      <c r="K55" s="581"/>
      <c r="L55" s="582"/>
      <c r="M55" s="213"/>
      <c r="N55" s="214"/>
      <c r="O55" s="355" t="s">
        <v>90</v>
      </c>
    </row>
    <row r="56" spans="1:15" ht="80.25" customHeight="1" thickBot="1">
      <c r="A56" s="361" t="s">
        <v>91</v>
      </c>
      <c r="B56" s="577" t="str">
        <f t="shared" si="3"/>
        <v>★★</v>
      </c>
      <c r="C56" s="578"/>
      <c r="D56" s="579"/>
      <c r="E56" s="432">
        <v>8.2799999999999994</v>
      </c>
      <c r="F56" s="432">
        <v>6.31</v>
      </c>
      <c r="G56" s="398">
        <f t="shared" si="2"/>
        <v>-1.9699999999999998</v>
      </c>
      <c r="H56" s="628" t="s">
        <v>341</v>
      </c>
      <c r="I56" s="629"/>
      <c r="J56" s="629"/>
      <c r="K56" s="629"/>
      <c r="L56" s="630"/>
      <c r="M56" s="544" t="s">
        <v>342</v>
      </c>
      <c r="N56" s="545">
        <v>44983</v>
      </c>
      <c r="O56" s="355" t="s">
        <v>91</v>
      </c>
    </row>
    <row r="57" spans="1:15" ht="63.75" customHeight="1" thickBot="1">
      <c r="A57" s="361" t="s">
        <v>92</v>
      </c>
      <c r="B57" s="577" t="str">
        <f t="shared" si="3"/>
        <v>☆</v>
      </c>
      <c r="C57" s="578"/>
      <c r="D57" s="579"/>
      <c r="E57" s="432">
        <v>10.09</v>
      </c>
      <c r="F57" s="432">
        <v>10.33</v>
      </c>
      <c r="G57" s="398">
        <f t="shared" si="2"/>
        <v>0.24000000000000021</v>
      </c>
      <c r="H57" s="583"/>
      <c r="I57" s="584"/>
      <c r="J57" s="584"/>
      <c r="K57" s="584"/>
      <c r="L57" s="585"/>
      <c r="M57" s="213"/>
      <c r="N57" s="214"/>
      <c r="O57" s="355" t="s">
        <v>92</v>
      </c>
    </row>
    <row r="58" spans="1:15" ht="69.75" customHeight="1" thickBot="1">
      <c r="A58" s="361" t="s">
        <v>93</v>
      </c>
      <c r="B58" s="577" t="str">
        <f t="shared" si="3"/>
        <v>★</v>
      </c>
      <c r="C58" s="578"/>
      <c r="D58" s="579"/>
      <c r="E58" s="432">
        <v>7.22</v>
      </c>
      <c r="F58" s="432">
        <v>6.48</v>
      </c>
      <c r="G58" s="398">
        <f t="shared" si="2"/>
        <v>-0.73999999999999932</v>
      </c>
      <c r="H58" s="580"/>
      <c r="I58" s="581"/>
      <c r="J58" s="581"/>
      <c r="K58" s="581"/>
      <c r="L58" s="582"/>
      <c r="M58" s="213"/>
      <c r="N58" s="214"/>
      <c r="O58" s="355" t="s">
        <v>93</v>
      </c>
    </row>
    <row r="59" spans="1:15" ht="76.2" customHeight="1" thickBot="1">
      <c r="A59" s="361" t="s">
        <v>94</v>
      </c>
      <c r="B59" s="577" t="str">
        <f t="shared" si="3"/>
        <v>★★</v>
      </c>
      <c r="C59" s="578"/>
      <c r="D59" s="579"/>
      <c r="E59" s="432">
        <v>10.14</v>
      </c>
      <c r="F59" s="432">
        <v>7.75</v>
      </c>
      <c r="G59" s="398">
        <f t="shared" si="2"/>
        <v>-2.3900000000000006</v>
      </c>
      <c r="H59" s="580"/>
      <c r="I59" s="581"/>
      <c r="J59" s="581"/>
      <c r="K59" s="581"/>
      <c r="L59" s="582"/>
      <c r="M59" s="468"/>
      <c r="N59" s="469"/>
      <c r="O59" s="355" t="s">
        <v>94</v>
      </c>
    </row>
    <row r="60" spans="1:15" ht="91.95" customHeight="1" thickBot="1">
      <c r="A60" s="361" t="s">
        <v>95</v>
      </c>
      <c r="B60" s="577" t="s">
        <v>313</v>
      </c>
      <c r="C60" s="578"/>
      <c r="D60" s="579"/>
      <c r="E60" s="530">
        <v>17.54</v>
      </c>
      <c r="F60" s="530">
        <v>13.86</v>
      </c>
      <c r="G60" s="398">
        <f t="shared" si="2"/>
        <v>-3.6799999999999997</v>
      </c>
      <c r="H60" s="580" t="s">
        <v>287</v>
      </c>
      <c r="I60" s="581"/>
      <c r="J60" s="581"/>
      <c r="K60" s="581"/>
      <c r="L60" s="582"/>
      <c r="M60" s="213" t="s">
        <v>288</v>
      </c>
      <c r="N60" s="214">
        <v>44981</v>
      </c>
      <c r="O60" s="355" t="s">
        <v>95</v>
      </c>
    </row>
    <row r="61" spans="1:15" ht="81" customHeight="1" thickBot="1">
      <c r="A61" s="361" t="s">
        <v>96</v>
      </c>
      <c r="B61" s="577" t="str">
        <f t="shared" si="3"/>
        <v>★</v>
      </c>
      <c r="C61" s="578"/>
      <c r="D61" s="579"/>
      <c r="E61" s="432">
        <v>6.74</v>
      </c>
      <c r="F61" s="159">
        <v>5.85</v>
      </c>
      <c r="G61" s="398">
        <f t="shared" si="2"/>
        <v>-0.89000000000000057</v>
      </c>
      <c r="H61" s="580"/>
      <c r="I61" s="581"/>
      <c r="J61" s="581"/>
      <c r="K61" s="581"/>
      <c r="L61" s="582"/>
      <c r="M61" s="213"/>
      <c r="N61" s="214"/>
      <c r="O61" s="355" t="s">
        <v>96</v>
      </c>
    </row>
    <row r="62" spans="1:15" ht="75.599999999999994" customHeight="1" thickBot="1">
      <c r="A62" s="361" t="s">
        <v>97</v>
      </c>
      <c r="B62" s="577" t="str">
        <f t="shared" si="3"/>
        <v>★★</v>
      </c>
      <c r="C62" s="578"/>
      <c r="D62" s="579"/>
      <c r="E62" s="432">
        <v>7.26</v>
      </c>
      <c r="F62" s="159">
        <v>5.65</v>
      </c>
      <c r="G62" s="398">
        <f t="shared" si="2"/>
        <v>-1.6099999999999994</v>
      </c>
      <c r="H62" s="580"/>
      <c r="I62" s="581"/>
      <c r="J62" s="581"/>
      <c r="K62" s="581"/>
      <c r="L62" s="582"/>
      <c r="M62" s="543"/>
      <c r="N62" s="214"/>
      <c r="O62" s="355" t="s">
        <v>97</v>
      </c>
    </row>
    <row r="63" spans="1:15" ht="87" customHeight="1" thickBot="1">
      <c r="A63" s="361" t="s">
        <v>98</v>
      </c>
      <c r="B63" s="577" t="str">
        <f t="shared" si="3"/>
        <v>★</v>
      </c>
      <c r="C63" s="578"/>
      <c r="D63" s="579"/>
      <c r="E63" s="159">
        <v>4.09</v>
      </c>
      <c r="F63" s="159">
        <v>3.65</v>
      </c>
      <c r="G63" s="398">
        <f t="shared" si="2"/>
        <v>-0.43999999999999995</v>
      </c>
      <c r="H63" s="580"/>
      <c r="I63" s="581"/>
      <c r="J63" s="581"/>
      <c r="K63" s="581"/>
      <c r="L63" s="582"/>
      <c r="M63" s="520"/>
      <c r="N63" s="214"/>
      <c r="O63" s="355" t="s">
        <v>98</v>
      </c>
    </row>
    <row r="64" spans="1:15" ht="73.2" customHeight="1" thickBot="1">
      <c r="A64" s="361" t="s">
        <v>99</v>
      </c>
      <c r="B64" s="577" t="str">
        <f t="shared" si="3"/>
        <v>★</v>
      </c>
      <c r="C64" s="578"/>
      <c r="D64" s="579"/>
      <c r="E64" s="159">
        <v>4.6399999999999997</v>
      </c>
      <c r="F64" s="159">
        <v>3.45</v>
      </c>
      <c r="G64" s="398">
        <f t="shared" si="2"/>
        <v>-1.1899999999999995</v>
      </c>
      <c r="H64" s="586" t="s">
        <v>322</v>
      </c>
      <c r="I64" s="587"/>
      <c r="J64" s="587"/>
      <c r="K64" s="587"/>
      <c r="L64" s="588"/>
      <c r="M64" s="544" t="s">
        <v>321</v>
      </c>
      <c r="N64" s="545">
        <v>44987</v>
      </c>
      <c r="O64" s="355" t="s">
        <v>99</v>
      </c>
    </row>
    <row r="65" spans="1:18" ht="80.25" customHeight="1" thickBot="1">
      <c r="A65" s="361" t="s">
        <v>100</v>
      </c>
      <c r="B65" s="577" t="str">
        <f t="shared" si="3"/>
        <v>★</v>
      </c>
      <c r="C65" s="578"/>
      <c r="D65" s="579"/>
      <c r="E65" s="432">
        <v>6.6</v>
      </c>
      <c r="F65" s="159">
        <v>5.66</v>
      </c>
      <c r="G65" s="398">
        <f t="shared" si="2"/>
        <v>-0.9399999999999995</v>
      </c>
      <c r="H65" s="583"/>
      <c r="I65" s="584"/>
      <c r="J65" s="584"/>
      <c r="K65" s="584"/>
      <c r="L65" s="585"/>
      <c r="M65" s="521"/>
      <c r="N65" s="214"/>
      <c r="O65" s="355" t="s">
        <v>100</v>
      </c>
    </row>
    <row r="66" spans="1:18" ht="88.5" customHeight="1" thickBot="1">
      <c r="A66" s="361" t="s">
        <v>101</v>
      </c>
      <c r="B66" s="577" t="str">
        <f t="shared" si="3"/>
        <v>☆</v>
      </c>
      <c r="C66" s="578"/>
      <c r="D66" s="579"/>
      <c r="E66" s="432">
        <v>11.97</v>
      </c>
      <c r="F66" s="530">
        <v>12.42</v>
      </c>
      <c r="G66" s="398">
        <f t="shared" si="2"/>
        <v>0.44999999999999929</v>
      </c>
      <c r="H66" s="583"/>
      <c r="I66" s="584"/>
      <c r="J66" s="584"/>
      <c r="K66" s="584"/>
      <c r="L66" s="585"/>
      <c r="M66" s="213"/>
      <c r="N66" s="214"/>
      <c r="O66" s="355" t="s">
        <v>101</v>
      </c>
    </row>
    <row r="67" spans="1:18" ht="78.75" customHeight="1" thickBot="1">
      <c r="A67" s="361" t="s">
        <v>102</v>
      </c>
      <c r="B67" s="577" t="str">
        <f t="shared" si="3"/>
        <v>★★</v>
      </c>
      <c r="C67" s="578"/>
      <c r="D67" s="579"/>
      <c r="E67" s="530">
        <v>14.47</v>
      </c>
      <c r="F67" s="530">
        <v>12.14</v>
      </c>
      <c r="G67" s="398">
        <f t="shared" si="2"/>
        <v>-2.33</v>
      </c>
      <c r="H67" s="580"/>
      <c r="I67" s="581"/>
      <c r="J67" s="581"/>
      <c r="K67" s="581"/>
      <c r="L67" s="582"/>
      <c r="M67" s="213"/>
      <c r="N67" s="214"/>
      <c r="O67" s="355" t="s">
        <v>102</v>
      </c>
    </row>
    <row r="68" spans="1:18" ht="63" customHeight="1" thickBot="1">
      <c r="A68" s="364" t="s">
        <v>103</v>
      </c>
      <c r="B68" s="577" t="str">
        <f t="shared" si="3"/>
        <v>★</v>
      </c>
      <c r="C68" s="578"/>
      <c r="D68" s="579"/>
      <c r="E68" s="432">
        <v>8.67</v>
      </c>
      <c r="F68" s="432">
        <v>8.5399999999999991</v>
      </c>
      <c r="G68" s="398">
        <f t="shared" si="2"/>
        <v>-0.13000000000000078</v>
      </c>
      <c r="H68" s="580"/>
      <c r="I68" s="581"/>
      <c r="J68" s="581"/>
      <c r="K68" s="581"/>
      <c r="L68" s="582"/>
      <c r="M68" s="468"/>
      <c r="N68" s="214"/>
      <c r="O68" s="355" t="s">
        <v>103</v>
      </c>
    </row>
    <row r="69" spans="1:18" ht="72.75" customHeight="1" thickBot="1">
      <c r="A69" s="362" t="s">
        <v>104</v>
      </c>
      <c r="B69" s="577" t="str">
        <f t="shared" si="3"/>
        <v>☆</v>
      </c>
      <c r="C69" s="578"/>
      <c r="D69" s="579"/>
      <c r="E69" s="440">
        <v>1.5</v>
      </c>
      <c r="F69" s="440">
        <v>1.56</v>
      </c>
      <c r="G69" s="398">
        <f t="shared" si="2"/>
        <v>6.0000000000000053E-2</v>
      </c>
      <c r="H69" s="583"/>
      <c r="I69" s="584"/>
      <c r="J69" s="584"/>
      <c r="K69" s="584"/>
      <c r="L69" s="585"/>
      <c r="M69" s="213"/>
      <c r="N69" s="214"/>
      <c r="O69" s="355" t="s">
        <v>104</v>
      </c>
    </row>
    <row r="70" spans="1:18" ht="58.5" customHeight="1" thickBot="1">
      <c r="A70" s="293" t="s">
        <v>105</v>
      </c>
      <c r="B70" s="577" t="str">
        <f t="shared" ref="B70" si="4">IF(G70&gt;5,"☆☆☆☆",IF(AND(G70&gt;=2.39,G70&lt;5),"☆☆☆",IF(AND(G70&gt;=1.39,G70&lt;2.4),"☆☆",IF(AND(G70&gt;0,G70&lt;1.4),"☆",IF(AND(G70&gt;=-1.39,G70&lt;0),"★",IF(AND(G70&gt;=-2.39,G70&lt;-1.4),"★★",IF(AND(G70&gt;=-3.39,G70&lt;-2.4),"★★★")))))))</f>
        <v>★</v>
      </c>
      <c r="C70" s="578"/>
      <c r="D70" s="579"/>
      <c r="E70" s="432">
        <v>7.33</v>
      </c>
      <c r="F70" s="432">
        <v>6.2</v>
      </c>
      <c r="G70" s="398">
        <f t="shared" si="2"/>
        <v>-1.1299999999999999</v>
      </c>
      <c r="H70" s="580"/>
      <c r="I70" s="581"/>
      <c r="J70" s="581"/>
      <c r="K70" s="581"/>
      <c r="L70" s="582"/>
      <c r="M70" s="294"/>
      <c r="N70" s="214"/>
      <c r="O70" s="355"/>
    </row>
    <row r="71" spans="1:18" ht="42.75" customHeight="1" thickBot="1">
      <c r="A71" s="295"/>
      <c r="B71" s="295"/>
      <c r="C71" s="295"/>
      <c r="D71" s="295"/>
      <c r="E71" s="619"/>
      <c r="F71" s="619"/>
      <c r="G71" s="619"/>
      <c r="H71" s="619"/>
      <c r="I71" s="619"/>
      <c r="J71" s="619"/>
      <c r="K71" s="619"/>
      <c r="L71" s="619"/>
      <c r="M71" s="58" t="e">
        <f>COUNTIF(#REF!,"&gt;=10")</f>
        <v>#REF!</v>
      </c>
      <c r="N71" s="58" t="e">
        <f>COUNTIF(#REF!,"&gt;=10")</f>
        <v>#REF!</v>
      </c>
      <c r="O71" s="58" t="s">
        <v>29</v>
      </c>
    </row>
    <row r="72" spans="1:18" ht="36.75" customHeight="1" thickBot="1">
      <c r="A72" s="79" t="s">
        <v>21</v>
      </c>
      <c r="B72" s="80"/>
      <c r="C72" s="140"/>
      <c r="D72" s="140"/>
      <c r="E72" s="620" t="s">
        <v>20</v>
      </c>
      <c r="F72" s="620"/>
      <c r="G72" s="620"/>
      <c r="H72" s="621" t="s">
        <v>239</v>
      </c>
      <c r="I72" s="622"/>
      <c r="J72" s="80"/>
      <c r="K72" s="81"/>
      <c r="L72" s="81"/>
      <c r="M72" s="82"/>
      <c r="N72" s="83"/>
    </row>
    <row r="73" spans="1:18" ht="36.75" customHeight="1" thickBot="1">
      <c r="A73" s="84"/>
      <c r="B73" s="296"/>
      <c r="C73" s="625" t="s">
        <v>286</v>
      </c>
      <c r="D73" s="626"/>
      <c r="E73" s="626"/>
      <c r="F73" s="627"/>
      <c r="G73" s="85">
        <f>+F70</f>
        <v>6.2</v>
      </c>
      <c r="H73" s="86" t="s">
        <v>106</v>
      </c>
      <c r="I73" s="623">
        <f>+G70</f>
        <v>-1.1299999999999999</v>
      </c>
      <c r="J73" s="624"/>
      <c r="K73" s="297"/>
      <c r="L73" s="297"/>
      <c r="M73" s="298"/>
      <c r="N73" s="87"/>
    </row>
    <row r="74" spans="1:18" ht="36.75" customHeight="1" thickBot="1">
      <c r="A74" s="84"/>
      <c r="B74" s="296"/>
      <c r="C74" s="589" t="s">
        <v>107</v>
      </c>
      <c r="D74" s="590"/>
      <c r="E74" s="590"/>
      <c r="F74" s="591"/>
      <c r="G74" s="88" t="e">
        <f>+#REF!</f>
        <v>#REF!</v>
      </c>
      <c r="H74" s="89" t="s">
        <v>106</v>
      </c>
      <c r="I74" s="592">
        <f>+G35</f>
        <v>-1.3999999999999995</v>
      </c>
      <c r="J74" s="593"/>
      <c r="K74" s="297"/>
      <c r="L74" s="297"/>
      <c r="M74" s="298"/>
      <c r="N74" s="87"/>
      <c r="R74" s="336" t="s">
        <v>21</v>
      </c>
    </row>
    <row r="75" spans="1:18" ht="36.75" customHeight="1" thickBot="1">
      <c r="A75" s="84"/>
      <c r="B75" s="296"/>
      <c r="C75" s="594" t="s">
        <v>108</v>
      </c>
      <c r="D75" s="595"/>
      <c r="E75" s="595"/>
      <c r="F75" s="90" t="str">
        <f>VLOOKUP(G75,F:P,10,0)</f>
        <v>愛媛県</v>
      </c>
      <c r="G75" s="91">
        <f>MAX(F23:F70)</f>
        <v>13.86</v>
      </c>
      <c r="H75" s="596" t="s">
        <v>109</v>
      </c>
      <c r="I75" s="597"/>
      <c r="J75" s="597"/>
      <c r="K75" s="92" t="e">
        <f>+N71</f>
        <v>#REF!</v>
      </c>
      <c r="L75" s="93" t="s">
        <v>110</v>
      </c>
      <c r="M75" s="94" t="e">
        <f>N71-M71</f>
        <v>#REF!</v>
      </c>
      <c r="N75" s="87"/>
      <c r="R75" s="337"/>
    </row>
    <row r="76" spans="1:18" ht="36.75" customHeight="1" thickBot="1">
      <c r="A76" s="95"/>
      <c r="B76" s="96"/>
      <c r="C76" s="96"/>
      <c r="D76" s="96"/>
      <c r="E76" s="96"/>
      <c r="F76" s="96"/>
      <c r="G76" s="96"/>
      <c r="H76" s="96"/>
      <c r="I76" s="96"/>
      <c r="J76" s="96"/>
      <c r="K76" s="97"/>
      <c r="L76" s="97"/>
      <c r="M76" s="98"/>
      <c r="N76" s="99"/>
      <c r="R76" s="337"/>
    </row>
    <row r="77" spans="1:18" ht="30.75" customHeight="1">
      <c r="A77" s="124"/>
      <c r="B77" s="124"/>
      <c r="C77" s="124"/>
      <c r="D77" s="124"/>
      <c r="E77" s="124"/>
      <c r="F77" s="124"/>
      <c r="G77" s="124"/>
      <c r="H77" s="124"/>
      <c r="I77" s="124"/>
      <c r="J77" s="124"/>
      <c r="K77" s="299"/>
      <c r="L77" s="299"/>
      <c r="M77" s="300"/>
      <c r="N77" s="301"/>
      <c r="R77" s="338"/>
    </row>
    <row r="78" spans="1:18" ht="30.75" customHeight="1" thickBot="1">
      <c r="A78" s="302"/>
      <c r="B78" s="302"/>
      <c r="C78" s="302"/>
      <c r="D78" s="302"/>
      <c r="E78" s="302"/>
      <c r="F78" s="302"/>
      <c r="G78" s="302"/>
      <c r="H78" s="302"/>
      <c r="I78" s="302"/>
      <c r="J78" s="302"/>
      <c r="K78" s="303"/>
      <c r="L78" s="303"/>
      <c r="M78" s="304"/>
      <c r="N78" s="302"/>
    </row>
    <row r="79" spans="1:18" ht="24.75" customHeight="1" thickTop="1">
      <c r="A79" s="598">
        <v>3</v>
      </c>
      <c r="B79" s="601" t="s">
        <v>268</v>
      </c>
      <c r="C79" s="602"/>
      <c r="D79" s="602"/>
      <c r="E79" s="602"/>
      <c r="F79" s="603"/>
      <c r="G79" s="610" t="s">
        <v>269</v>
      </c>
      <c r="H79" s="611"/>
      <c r="I79" s="611"/>
      <c r="J79" s="611"/>
      <c r="K79" s="611"/>
      <c r="L79" s="611"/>
      <c r="M79" s="611"/>
      <c r="N79" s="612"/>
    </row>
    <row r="80" spans="1:18" ht="24.75" customHeight="1">
      <c r="A80" s="599"/>
      <c r="B80" s="604"/>
      <c r="C80" s="605"/>
      <c r="D80" s="605"/>
      <c r="E80" s="605"/>
      <c r="F80" s="606"/>
      <c r="G80" s="613"/>
      <c r="H80" s="614"/>
      <c r="I80" s="614"/>
      <c r="J80" s="614"/>
      <c r="K80" s="614"/>
      <c r="L80" s="614"/>
      <c r="M80" s="614"/>
      <c r="N80" s="615"/>
      <c r="O80" s="305" t="s">
        <v>29</v>
      </c>
      <c r="P80" s="305"/>
    </row>
    <row r="81" spans="1:16" ht="24.75" customHeight="1">
      <c r="A81" s="599"/>
      <c r="B81" s="604"/>
      <c r="C81" s="605"/>
      <c r="D81" s="605"/>
      <c r="E81" s="605"/>
      <c r="F81" s="606"/>
      <c r="G81" s="613"/>
      <c r="H81" s="614"/>
      <c r="I81" s="614"/>
      <c r="J81" s="614"/>
      <c r="K81" s="614"/>
      <c r="L81" s="614"/>
      <c r="M81" s="614"/>
      <c r="N81" s="615"/>
      <c r="O81" s="305" t="s">
        <v>21</v>
      </c>
      <c r="P81" s="305" t="s">
        <v>111</v>
      </c>
    </row>
    <row r="82" spans="1:16" ht="24.75" customHeight="1">
      <c r="A82" s="599"/>
      <c r="B82" s="604"/>
      <c r="C82" s="605"/>
      <c r="D82" s="605"/>
      <c r="E82" s="605"/>
      <c r="F82" s="606"/>
      <c r="G82" s="613"/>
      <c r="H82" s="614"/>
      <c r="I82" s="614"/>
      <c r="J82" s="614"/>
      <c r="K82" s="614"/>
      <c r="L82" s="614"/>
      <c r="M82" s="614"/>
      <c r="N82" s="615"/>
      <c r="O82" s="306"/>
      <c r="P82" s="305"/>
    </row>
    <row r="83" spans="1:16" ht="46.2" customHeight="1" thickBot="1">
      <c r="A83" s="600"/>
      <c r="B83" s="607"/>
      <c r="C83" s="608"/>
      <c r="D83" s="608"/>
      <c r="E83" s="608"/>
      <c r="F83" s="609"/>
      <c r="G83" s="616"/>
      <c r="H83" s="617"/>
      <c r="I83" s="617"/>
      <c r="J83" s="617"/>
      <c r="K83" s="617"/>
      <c r="L83" s="617"/>
      <c r="M83" s="617"/>
      <c r="N83" s="618"/>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8">
    <mergeCell ref="B26:D26"/>
    <mergeCell ref="H26:L26"/>
    <mergeCell ref="B27:D27"/>
    <mergeCell ref="H27:L27"/>
    <mergeCell ref="B34:D34"/>
    <mergeCell ref="H34:L34"/>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B23:D23"/>
    <mergeCell ref="H23:L23"/>
    <mergeCell ref="B24:D24"/>
    <mergeCell ref="H24:L24"/>
    <mergeCell ref="B31:D31"/>
    <mergeCell ref="H31:L31"/>
    <mergeCell ref="B32:D32"/>
    <mergeCell ref="H32:L32"/>
    <mergeCell ref="B33:D33"/>
    <mergeCell ref="H33:L33"/>
    <mergeCell ref="B29:D29"/>
    <mergeCell ref="H29:L29"/>
    <mergeCell ref="B30:D30"/>
    <mergeCell ref="H30:L30"/>
    <mergeCell ref="B37:D37"/>
    <mergeCell ref="H37:L37"/>
    <mergeCell ref="B38:D38"/>
    <mergeCell ref="H38:L38"/>
    <mergeCell ref="B39:D39"/>
    <mergeCell ref="H39:L39"/>
    <mergeCell ref="B35:D35"/>
    <mergeCell ref="H35:L35"/>
    <mergeCell ref="B36:D36"/>
    <mergeCell ref="H36:L36"/>
    <mergeCell ref="B43:D43"/>
    <mergeCell ref="H43:L43"/>
    <mergeCell ref="B44:D44"/>
    <mergeCell ref="H44:L44"/>
    <mergeCell ref="B45:D45"/>
    <mergeCell ref="H45:L45"/>
    <mergeCell ref="B40:D40"/>
    <mergeCell ref="H40:L40"/>
    <mergeCell ref="B41:D41"/>
    <mergeCell ref="H41:L41"/>
    <mergeCell ref="B42:D42"/>
    <mergeCell ref="H42:L42"/>
    <mergeCell ref="B49:D49"/>
    <mergeCell ref="H49:L49"/>
    <mergeCell ref="B50:D50"/>
    <mergeCell ref="H50:L50"/>
    <mergeCell ref="B51:D51"/>
    <mergeCell ref="H51:L51"/>
    <mergeCell ref="B46:D46"/>
    <mergeCell ref="H46:L46"/>
    <mergeCell ref="B47:D47"/>
    <mergeCell ref="H47:L47"/>
    <mergeCell ref="B48:D48"/>
    <mergeCell ref="H48:L48"/>
    <mergeCell ref="B55:D55"/>
    <mergeCell ref="H55:L55"/>
    <mergeCell ref="B56:D56"/>
    <mergeCell ref="H56:L56"/>
    <mergeCell ref="B57:D57"/>
    <mergeCell ref="B52:D52"/>
    <mergeCell ref="H52:L52"/>
    <mergeCell ref="B53:D53"/>
    <mergeCell ref="H53:L53"/>
    <mergeCell ref="B54:D54"/>
    <mergeCell ref="H54:L54"/>
    <mergeCell ref="H57:L57"/>
    <mergeCell ref="B61:D61"/>
    <mergeCell ref="H61:L61"/>
    <mergeCell ref="B62:D62"/>
    <mergeCell ref="H62:L62"/>
    <mergeCell ref="B63:D63"/>
    <mergeCell ref="H63:L63"/>
    <mergeCell ref="B58:D58"/>
    <mergeCell ref="H58:L58"/>
    <mergeCell ref="B59:D59"/>
    <mergeCell ref="H59:L59"/>
    <mergeCell ref="B60:D60"/>
    <mergeCell ref="H60:L60"/>
    <mergeCell ref="C74:F74"/>
    <mergeCell ref="I74:J74"/>
    <mergeCell ref="C75:E75"/>
    <mergeCell ref="H75:J75"/>
    <mergeCell ref="A79:A83"/>
    <mergeCell ref="B79:F83"/>
    <mergeCell ref="G79:N83"/>
    <mergeCell ref="B70:D70"/>
    <mergeCell ref="H70:L70"/>
    <mergeCell ref="E71:L71"/>
    <mergeCell ref="E72:G72"/>
    <mergeCell ref="H72:I72"/>
    <mergeCell ref="I73:J73"/>
    <mergeCell ref="C73:F73"/>
    <mergeCell ref="B67:D67"/>
    <mergeCell ref="H67:L67"/>
    <mergeCell ref="B68:D68"/>
    <mergeCell ref="H68:L68"/>
    <mergeCell ref="B69:D69"/>
    <mergeCell ref="H69:L69"/>
    <mergeCell ref="B64:D64"/>
    <mergeCell ref="H64:L64"/>
    <mergeCell ref="B65:D65"/>
    <mergeCell ref="B66:D66"/>
    <mergeCell ref="H66:L66"/>
    <mergeCell ref="H65:L65"/>
  </mergeCells>
  <phoneticPr fontId="106"/>
  <conditionalFormatting sqref="N77">
    <cfRule type="cellIs" dxfId="5" priority="4" stopIfTrue="1" operator="between">
      <formula>10.1</formula>
      <formula>20</formula>
    </cfRule>
    <cfRule type="cellIs" dxfId="4" priority="5" stopIfTrue="1" operator="between">
      <formula>1.01</formula>
      <formula>10</formula>
    </cfRule>
    <cfRule type="cellIs" dxfId="3" priority="6" stopIfTrue="1" operator="between">
      <formula>0.01</formula>
      <formula>1</formula>
    </cfRule>
  </conditionalFormatting>
  <conditionalFormatting sqref="G23:G70">
    <cfRule type="cellIs" dxfId="2" priority="1" stopIfTrue="1" operator="between">
      <formula>10.1</formula>
      <formula>20</formula>
    </cfRule>
    <cfRule type="cellIs" dxfId="1" priority="2" stopIfTrue="1" operator="between">
      <formula>1.01</formula>
      <formula>10</formula>
    </cfRule>
    <cfRule type="cellIs" dxfId="0" priority="3"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17"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DEE7A-13CE-4CED-98F0-646CFF64BA4F}">
  <sheetPr>
    <pageSetUpPr fitToPage="1"/>
  </sheetPr>
  <dimension ref="A1:R24"/>
  <sheetViews>
    <sheetView view="pageBreakPreview" zoomScale="95" zoomScaleNormal="100" zoomScaleSheetLayoutView="95" workbookViewId="0">
      <selection activeCell="R12" sqref="R12"/>
    </sheetView>
  </sheetViews>
  <sheetFormatPr defaultColWidth="9" defaultRowHeight="13.2"/>
  <cols>
    <col min="1" max="1" width="4.88671875" style="548" customWidth="1"/>
    <col min="2" max="8" width="9" style="548"/>
    <col min="9" max="9" width="6" style="548" customWidth="1"/>
    <col min="10" max="10" width="9" style="548"/>
    <col min="11" max="11" width="5.88671875" style="548" customWidth="1"/>
    <col min="12" max="12" width="45.33203125" style="548" customWidth="1"/>
    <col min="13" max="13" width="4.21875" style="548" customWidth="1"/>
    <col min="14" max="14" width="3.44140625" style="548" customWidth="1"/>
    <col min="15" max="16384" width="9" style="548"/>
  </cols>
  <sheetData>
    <row r="1" spans="1:18" ht="23.4">
      <c r="A1" s="820" t="s">
        <v>264</v>
      </c>
      <c r="B1" s="820"/>
      <c r="C1" s="820"/>
      <c r="D1" s="820"/>
      <c r="E1" s="820"/>
      <c r="F1" s="820"/>
      <c r="G1" s="820"/>
      <c r="H1" s="820"/>
      <c r="I1" s="820"/>
      <c r="J1" s="744"/>
      <c r="K1" s="744"/>
      <c r="L1" s="744"/>
      <c r="M1" s="744"/>
      <c r="O1" s="550"/>
      <c r="Q1" s="550"/>
    </row>
    <row r="2" spans="1:18" s="1" customFormat="1" ht="26.25" customHeight="1">
      <c r="A2" s="658" t="s">
        <v>490</v>
      </c>
      <c r="B2" s="658"/>
      <c r="C2" s="658"/>
      <c r="D2" s="658"/>
      <c r="E2" s="658"/>
      <c r="F2" s="658"/>
      <c r="G2" s="658"/>
      <c r="H2" s="658"/>
      <c r="I2" s="658"/>
      <c r="J2" s="658"/>
      <c r="K2" s="658"/>
      <c r="L2" s="658"/>
      <c r="M2" s="658"/>
    </row>
    <row r="3" spans="1:18" s="1" customFormat="1" ht="26.25" customHeight="1">
      <c r="A3" s="821" t="s">
        <v>491</v>
      </c>
      <c r="B3" s="821"/>
      <c r="C3" s="821"/>
      <c r="D3" s="821"/>
      <c r="E3" s="821"/>
      <c r="F3" s="821"/>
      <c r="G3" s="821"/>
      <c r="H3" s="821"/>
      <c r="I3" s="821"/>
      <c r="J3" s="821"/>
      <c r="K3" s="821"/>
      <c r="L3" s="822"/>
      <c r="M3" s="822"/>
    </row>
    <row r="4" spans="1:18" s="1" customFormat="1" ht="26.25" customHeight="1">
      <c r="A4" s="823" t="s">
        <v>297</v>
      </c>
      <c r="B4" s="823"/>
      <c r="C4" s="823"/>
      <c r="D4" s="823"/>
      <c r="E4" s="823"/>
      <c r="F4" s="823"/>
      <c r="G4" s="823"/>
      <c r="H4" s="823"/>
      <c r="I4" s="823"/>
      <c r="J4" s="823"/>
      <c r="K4" s="823"/>
      <c r="L4" s="658"/>
      <c r="M4" s="658"/>
    </row>
    <row r="5" spans="1:18" s="1" customFormat="1" ht="12" customHeight="1">
      <c r="A5" s="824"/>
      <c r="B5" s="824"/>
      <c r="C5" s="824"/>
      <c r="D5" s="824"/>
      <c r="E5" s="824"/>
      <c r="F5" s="824"/>
      <c r="G5" s="824"/>
      <c r="H5" s="824"/>
      <c r="I5" s="824"/>
      <c r="J5" s="824"/>
      <c r="K5" s="824"/>
      <c r="L5" s="825"/>
      <c r="M5" s="825"/>
    </row>
    <row r="6" spans="1:18" ht="22.2" customHeight="1">
      <c r="A6" s="826"/>
      <c r="B6" s="827"/>
      <c r="C6" s="828"/>
      <c r="D6" s="828"/>
      <c r="E6" s="828"/>
      <c r="F6" s="826"/>
      <c r="G6" s="826" t="s">
        <v>21</v>
      </c>
      <c r="H6" s="829" t="s">
        <v>492</v>
      </c>
      <c r="I6" s="829"/>
      <c r="J6" s="829"/>
      <c r="K6" s="829"/>
      <c r="L6" s="829"/>
      <c r="M6" s="826"/>
      <c r="N6" s="558"/>
      <c r="O6" s="550"/>
      <c r="P6" s="550"/>
      <c r="R6" s="550"/>
    </row>
    <row r="7" spans="1:18" ht="22.2" customHeight="1">
      <c r="A7" s="826"/>
      <c r="B7" s="828"/>
      <c r="C7" s="828"/>
      <c r="D7" s="828"/>
      <c r="E7" s="828"/>
      <c r="F7" s="826"/>
      <c r="G7" s="826"/>
      <c r="H7" s="829"/>
      <c r="I7" s="829"/>
      <c r="J7" s="829"/>
      <c r="K7" s="829"/>
      <c r="L7" s="829"/>
      <c r="M7" s="826"/>
      <c r="N7" s="558"/>
      <c r="O7" s="550"/>
      <c r="P7" s="549" t="s">
        <v>21</v>
      </c>
    </row>
    <row r="8" spans="1:18" ht="22.2" customHeight="1">
      <c r="A8" s="826"/>
      <c r="B8" s="828"/>
      <c r="C8" s="828"/>
      <c r="D8" s="828"/>
      <c r="E8" s="828"/>
      <c r="F8" s="826"/>
      <c r="G8" s="826"/>
      <c r="H8" s="829"/>
      <c r="I8" s="829"/>
      <c r="J8" s="829"/>
      <c r="K8" s="829"/>
      <c r="L8" s="829"/>
      <c r="M8" s="826"/>
      <c r="O8" s="423"/>
      <c r="P8" s="1"/>
    </row>
    <row r="9" spans="1:18" ht="22.2" customHeight="1">
      <c r="A9" s="826"/>
      <c r="B9" s="828"/>
      <c r="C9" s="828"/>
      <c r="D9" s="828"/>
      <c r="E9" s="828"/>
      <c r="F9" s="826"/>
      <c r="G9" s="826"/>
      <c r="H9" s="829"/>
      <c r="I9" s="829"/>
      <c r="J9" s="829"/>
      <c r="K9" s="829"/>
      <c r="L9" s="829"/>
      <c r="M9" s="826"/>
      <c r="O9" s="550"/>
      <c r="P9" s="1"/>
    </row>
    <row r="10" spans="1:18" ht="22.2" customHeight="1">
      <c r="A10" s="826"/>
      <c r="B10" s="828"/>
      <c r="C10" s="828"/>
      <c r="D10" s="828"/>
      <c r="E10" s="828"/>
      <c r="F10" s="826"/>
      <c r="G10" s="826"/>
      <c r="H10" s="829"/>
      <c r="I10" s="829"/>
      <c r="J10" s="829"/>
      <c r="K10" s="829"/>
      <c r="L10" s="829"/>
      <c r="M10" s="826"/>
      <c r="O10" s="550"/>
      <c r="P10" s="1"/>
    </row>
    <row r="11" spans="1:18" ht="22.2" customHeight="1">
      <c r="A11" s="826"/>
      <c r="B11" s="828"/>
      <c r="C11" s="828"/>
      <c r="D11" s="828"/>
      <c r="E11" s="828"/>
      <c r="F11" s="830"/>
      <c r="G11" s="830"/>
      <c r="H11" s="829"/>
      <c r="I11" s="829"/>
      <c r="J11" s="829"/>
      <c r="K11" s="829"/>
      <c r="L11" s="829"/>
      <c r="M11" s="826"/>
      <c r="O11" s="550"/>
      <c r="P11" s="1"/>
    </row>
    <row r="12" spans="1:18" ht="22.2" customHeight="1">
      <c r="A12" s="826"/>
      <c r="B12" s="828"/>
      <c r="C12" s="828"/>
      <c r="D12" s="828"/>
      <c r="E12" s="828"/>
      <c r="F12" s="831"/>
      <c r="G12" s="831"/>
      <c r="H12" s="829"/>
      <c r="I12" s="829"/>
      <c r="J12" s="829"/>
      <c r="K12" s="829"/>
      <c r="L12" s="829"/>
      <c r="M12" s="826"/>
      <c r="O12" s="423"/>
      <c r="P12" s="832" t="s">
        <v>21</v>
      </c>
    </row>
    <row r="13" spans="1:18" ht="22.2" customHeight="1">
      <c r="A13" s="826"/>
      <c r="B13" s="833"/>
      <c r="C13" s="833"/>
      <c r="D13" s="833"/>
      <c r="E13" s="833"/>
      <c r="F13" s="831"/>
      <c r="G13" s="831"/>
      <c r="H13" s="829"/>
      <c r="I13" s="829"/>
      <c r="J13" s="829"/>
      <c r="K13" s="829"/>
      <c r="L13" s="829"/>
      <c r="M13" s="826"/>
      <c r="O13" s="550"/>
      <c r="P13" s="832"/>
    </row>
    <row r="14" spans="1:18" ht="51" customHeight="1">
      <c r="A14" s="826"/>
      <c r="B14" s="833"/>
      <c r="C14" s="833"/>
      <c r="D14" s="833"/>
      <c r="E14" s="833"/>
      <c r="F14" s="830"/>
      <c r="G14" s="830"/>
      <c r="H14" s="829"/>
      <c r="I14" s="829"/>
      <c r="J14" s="829"/>
      <c r="K14" s="829"/>
      <c r="L14" s="829"/>
      <c r="M14" s="826"/>
      <c r="P14" s="832" t="s">
        <v>29</v>
      </c>
    </row>
    <row r="15" spans="1:18" ht="15" customHeight="1">
      <c r="A15" s="834"/>
      <c r="B15" s="826"/>
      <c r="C15" s="826"/>
      <c r="D15" s="826"/>
      <c r="E15" s="826"/>
      <c r="F15" s="835"/>
      <c r="G15" s="835"/>
      <c r="H15" s="836"/>
      <c r="I15" s="836"/>
      <c r="J15" s="836"/>
      <c r="K15" s="836"/>
      <c r="L15" s="836"/>
      <c r="M15" s="835"/>
      <c r="P15" s="1"/>
    </row>
    <row r="16" spans="1:18" ht="36.75" customHeight="1">
      <c r="A16" s="837"/>
      <c r="B16" s="838" t="s">
        <v>493</v>
      </c>
      <c r="C16" s="839"/>
      <c r="D16" s="839"/>
      <c r="E16" s="839"/>
      <c r="F16" s="839"/>
      <c r="G16" s="839"/>
      <c r="H16" s="839"/>
      <c r="I16" s="839"/>
      <c r="J16" s="839"/>
      <c r="K16" s="839"/>
      <c r="L16" s="839"/>
      <c r="M16" s="840"/>
      <c r="P16" s="1"/>
    </row>
    <row r="17" spans="1:16" ht="45" customHeight="1">
      <c r="A17" s="837"/>
      <c r="B17" s="839"/>
      <c r="C17" s="839"/>
      <c r="D17" s="839"/>
      <c r="E17" s="839"/>
      <c r="F17" s="839"/>
      <c r="G17" s="839"/>
      <c r="H17" s="839"/>
      <c r="I17" s="839"/>
      <c r="J17" s="839"/>
      <c r="K17" s="839"/>
      <c r="L17" s="839"/>
      <c r="M17" s="840"/>
      <c r="P17" s="1"/>
    </row>
    <row r="18" spans="1:16" ht="13.8" customHeight="1">
      <c r="A18" s="837"/>
      <c r="B18" s="839"/>
      <c r="C18" s="839"/>
      <c r="D18" s="839"/>
      <c r="E18" s="839"/>
      <c r="F18" s="839"/>
      <c r="G18" s="839"/>
      <c r="H18" s="839"/>
      <c r="I18" s="839"/>
      <c r="J18" s="839"/>
      <c r="K18" s="839"/>
      <c r="L18" s="839"/>
      <c r="M18" s="840"/>
      <c r="P18" s="1"/>
    </row>
    <row r="19" spans="1:16" ht="13.5" hidden="1" customHeight="1">
      <c r="A19" s="837"/>
      <c r="B19" s="839"/>
      <c r="C19" s="839"/>
      <c r="D19" s="839"/>
      <c r="E19" s="839"/>
      <c r="F19" s="839"/>
      <c r="G19" s="839"/>
      <c r="H19" s="839"/>
      <c r="I19" s="839"/>
      <c r="J19" s="839"/>
      <c r="K19" s="839"/>
      <c r="L19" s="839"/>
      <c r="M19" s="840"/>
      <c r="P19" s="1"/>
    </row>
    <row r="20" spans="1:16" ht="27.75" hidden="1" customHeight="1">
      <c r="A20" s="837"/>
      <c r="B20" s="839"/>
      <c r="C20" s="839"/>
      <c r="D20" s="839"/>
      <c r="E20" s="839"/>
      <c r="F20" s="839"/>
      <c r="G20" s="839"/>
      <c r="H20" s="839"/>
      <c r="I20" s="839"/>
      <c r="J20" s="839"/>
      <c r="K20" s="839"/>
      <c r="L20" s="839"/>
      <c r="M20" s="840"/>
      <c r="P20" s="1"/>
    </row>
    <row r="21" spans="1:16" ht="18.75" hidden="1" customHeight="1">
      <c r="A21" s="837"/>
      <c r="B21" s="839"/>
      <c r="C21" s="839"/>
      <c r="D21" s="839"/>
      <c r="E21" s="839"/>
      <c r="F21" s="839"/>
      <c r="G21" s="839"/>
      <c r="H21" s="839"/>
      <c r="I21" s="839"/>
      <c r="J21" s="839"/>
      <c r="K21" s="839"/>
      <c r="L21" s="839"/>
      <c r="M21" s="840"/>
      <c r="P21" s="1"/>
    </row>
    <row r="22" spans="1:16" ht="17.25" hidden="1" customHeight="1">
      <c r="A22" s="837"/>
      <c r="B22" s="839"/>
      <c r="C22" s="839"/>
      <c r="D22" s="839"/>
      <c r="E22" s="839"/>
      <c r="F22" s="839"/>
      <c r="G22" s="839"/>
      <c r="H22" s="839"/>
      <c r="I22" s="839"/>
      <c r="J22" s="839"/>
      <c r="K22" s="839"/>
      <c r="L22" s="839"/>
      <c r="M22" s="840"/>
    </row>
    <row r="23" spans="1:16">
      <c r="A23" s="841"/>
      <c r="B23" s="841"/>
      <c r="C23" s="841"/>
      <c r="D23" s="841"/>
      <c r="E23" s="841"/>
      <c r="F23" s="841"/>
      <c r="G23" s="841"/>
      <c r="H23" s="841"/>
      <c r="I23" s="841"/>
      <c r="J23" s="841"/>
      <c r="K23" s="841"/>
      <c r="L23" s="841"/>
      <c r="M23" s="841"/>
    </row>
    <row r="24" spans="1:16">
      <c r="J24" s="842" t="s">
        <v>21</v>
      </c>
    </row>
  </sheetData>
  <mergeCells count="7">
    <mergeCell ref="B16:M22"/>
    <mergeCell ref="A1:M1"/>
    <mergeCell ref="A2:M2"/>
    <mergeCell ref="A3:M3"/>
    <mergeCell ref="A4:M4"/>
    <mergeCell ref="B6:E14"/>
    <mergeCell ref="H6:L14"/>
  </mergeCells>
  <phoneticPr fontId="106"/>
  <pageMargins left="0.74803149606299213" right="0.74803149606299213" top="0.98425196850393704" bottom="0.98425196850393704" header="0.51181102362204722" footer="0.51181102362204722"/>
  <pageSetup paperSize="9" scale="96"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A2299-21BE-4E18-BA7E-3ED3CD9DEC87}">
  <sheetPr codeName="Sheet5"/>
  <dimension ref="A1:S77"/>
  <sheetViews>
    <sheetView topLeftCell="H7" zoomScale="75" zoomScaleNormal="75" workbookViewId="0">
      <selection activeCell="P30" sqref="P30"/>
    </sheetView>
  </sheetViews>
  <sheetFormatPr defaultColWidth="8.88671875" defaultRowHeight="14.4"/>
  <cols>
    <col min="1" max="1" width="12.77734375" style="120" customWidth="1"/>
    <col min="2" max="2" width="25" customWidth="1"/>
    <col min="3" max="3" width="9.109375" customWidth="1"/>
    <col min="4" max="4" width="23" customWidth="1"/>
    <col min="5" max="5" width="19.44140625" customWidth="1"/>
    <col min="6" max="6" width="7.77734375" customWidth="1"/>
    <col min="7" max="7" width="14.77734375" customWidth="1"/>
    <col min="8" max="8" width="20.88671875" customWidth="1"/>
    <col min="9" max="9" width="19" customWidth="1"/>
    <col min="10" max="10" width="13.21875" customWidth="1"/>
    <col min="11" max="11" width="10.88671875" customWidth="1"/>
    <col min="12" max="12" width="13" customWidth="1"/>
    <col min="13" max="13" width="16.109375" customWidth="1"/>
    <col min="14" max="14" width="30.6640625" customWidth="1"/>
    <col min="15" max="15" width="7.88671875" customWidth="1"/>
    <col min="16" max="16" width="40.44140625" style="225" customWidth="1"/>
    <col min="17" max="17" width="40.44140625" customWidth="1"/>
  </cols>
  <sheetData>
    <row r="1" spans="2:19" ht="31.2" customHeight="1">
      <c r="B1" s="126"/>
      <c r="C1" s="340" t="s">
        <v>304</v>
      </c>
      <c r="D1" s="175"/>
      <c r="E1" s="175"/>
      <c r="F1" s="175"/>
      <c r="G1" s="175" t="s">
        <v>242</v>
      </c>
      <c r="H1" s="175"/>
      <c r="I1" s="175"/>
      <c r="J1" s="175"/>
      <c r="K1" s="175"/>
      <c r="L1" s="175"/>
      <c r="M1" s="175"/>
      <c r="N1" s="175"/>
      <c r="O1" s="120"/>
      <c r="P1" s="224"/>
    </row>
    <row r="2" spans="2:19" ht="31.2" customHeight="1">
      <c r="B2" s="843" t="s">
        <v>494</v>
      </c>
      <c r="C2" s="843"/>
      <c r="D2" s="843"/>
      <c r="E2" s="843"/>
      <c r="F2" s="843"/>
      <c r="G2" s="175"/>
      <c r="H2" s="175"/>
      <c r="I2" s="175"/>
      <c r="J2" s="175" t="s">
        <v>273</v>
      </c>
      <c r="K2" s="175"/>
      <c r="L2" s="175"/>
      <c r="M2" s="175"/>
      <c r="N2" s="175"/>
      <c r="O2" s="120"/>
      <c r="P2" s="224"/>
    </row>
    <row r="3" spans="2:19" ht="298.8" customHeight="1">
      <c r="B3" s="665"/>
      <c r="C3" s="665"/>
      <c r="D3" s="665"/>
      <c r="E3" s="665"/>
      <c r="F3" s="665"/>
      <c r="G3" s="665"/>
      <c r="H3" s="665"/>
      <c r="I3" s="665"/>
      <c r="J3" s="665"/>
      <c r="K3" s="665"/>
      <c r="L3" s="665"/>
      <c r="M3" s="665"/>
      <c r="N3" s="665"/>
      <c r="P3" s="224"/>
    </row>
    <row r="4" spans="2:19" ht="29.25" customHeight="1">
      <c r="B4" s="191"/>
      <c r="C4" s="192" t="s">
        <v>309</v>
      </c>
      <c r="D4" s="193"/>
      <c r="E4" s="193"/>
      <c r="F4" s="193"/>
      <c r="G4" s="194"/>
      <c r="H4" s="193"/>
      <c r="I4" s="193"/>
      <c r="J4" s="195"/>
      <c r="K4" s="195"/>
      <c r="L4" s="195"/>
      <c r="M4" s="195"/>
      <c r="N4" s="196"/>
      <c r="O4" s="120"/>
      <c r="P4" s="215"/>
    </row>
    <row r="5" spans="2:19" ht="267" customHeight="1">
      <c r="B5" s="669" t="s">
        <v>310</v>
      </c>
      <c r="C5" s="670"/>
      <c r="D5" s="670"/>
      <c r="E5" s="670"/>
      <c r="F5" s="670"/>
      <c r="G5" s="670"/>
      <c r="H5" s="670"/>
      <c r="I5" s="670"/>
      <c r="J5" s="670"/>
      <c r="K5" s="670"/>
      <c r="L5" s="670"/>
      <c r="M5" s="670"/>
      <c r="N5" s="670"/>
      <c r="O5" s="120"/>
      <c r="P5" s="377" t="s">
        <v>204</v>
      </c>
    </row>
    <row r="6" spans="2:19" ht="32.4" customHeight="1">
      <c r="B6" s="673" t="s">
        <v>234</v>
      </c>
      <c r="C6" s="674"/>
      <c r="D6" s="674"/>
      <c r="E6" s="674"/>
      <c r="F6" s="674"/>
      <c r="G6" s="674"/>
      <c r="H6" s="674"/>
      <c r="I6" s="674"/>
      <c r="J6" s="674"/>
      <c r="K6" s="674"/>
      <c r="L6" s="674"/>
      <c r="M6" s="674"/>
      <c r="N6" s="674"/>
      <c r="O6" s="120"/>
      <c r="P6" s="212"/>
    </row>
    <row r="7" spans="2:19" ht="11.4" customHeight="1">
      <c r="B7" s="671"/>
      <c r="C7" s="672"/>
      <c r="D7" s="672"/>
      <c r="E7" s="672"/>
      <c r="F7" s="672"/>
      <c r="G7" s="672"/>
      <c r="H7" s="672"/>
      <c r="I7" s="672"/>
      <c r="J7" s="672"/>
      <c r="K7" s="672"/>
      <c r="L7" s="672"/>
      <c r="M7" s="672"/>
      <c r="N7" s="672"/>
      <c r="O7" s="120"/>
      <c r="P7" s="212"/>
      <c r="R7" t="s">
        <v>220</v>
      </c>
    </row>
    <row r="8" spans="2:19" ht="21.6" customHeight="1">
      <c r="B8" s="199"/>
      <c r="C8" s="666" t="s">
        <v>311</v>
      </c>
      <c r="D8" s="666"/>
      <c r="E8" s="666"/>
      <c r="F8" s="666"/>
      <c r="G8" s="666"/>
      <c r="H8" s="666"/>
      <c r="I8" s="666"/>
      <c r="J8" s="666"/>
      <c r="K8" s="666"/>
      <c r="L8" s="666"/>
      <c r="M8" s="127" t="s">
        <v>204</v>
      </c>
      <c r="N8" s="127"/>
      <c r="O8" s="120"/>
      <c r="P8" s="234"/>
      <c r="Q8" s="393" t="s">
        <v>204</v>
      </c>
    </row>
    <row r="9" spans="2:19" ht="21.6" customHeight="1">
      <c r="B9" s="199"/>
      <c r="C9" s="667" t="s">
        <v>174</v>
      </c>
      <c r="D9" s="667"/>
      <c r="E9" s="667"/>
      <c r="F9" s="667"/>
      <c r="G9" s="667"/>
      <c r="H9" s="667"/>
      <c r="I9" s="667"/>
      <c r="J9" s="667"/>
      <c r="K9" s="667"/>
      <c r="L9" s="667"/>
      <c r="M9" s="127"/>
      <c r="N9" s="152"/>
      <c r="O9" s="120"/>
      <c r="P9" s="235"/>
    </row>
    <row r="10" spans="2:19" ht="21.6" customHeight="1">
      <c r="B10" s="127"/>
      <c r="C10" s="127"/>
      <c r="D10" s="152"/>
      <c r="E10" s="152"/>
      <c r="F10" s="152"/>
      <c r="G10" s="167"/>
      <c r="H10" s="152"/>
      <c r="I10" s="152"/>
      <c r="J10" s="152"/>
      <c r="K10" s="152"/>
      <c r="L10" s="152"/>
      <c r="M10" s="152"/>
      <c r="N10" s="152"/>
      <c r="O10" s="120"/>
      <c r="P10" s="238"/>
    </row>
    <row r="11" spans="2:19" ht="15" customHeight="1">
      <c r="B11" s="120"/>
      <c r="C11" s="120"/>
      <c r="D11" s="168"/>
      <c r="E11" s="168"/>
      <c r="F11" s="168"/>
      <c r="G11" s="169"/>
      <c r="H11" s="168"/>
      <c r="I11" s="168"/>
      <c r="J11" s="168"/>
      <c r="K11" s="168"/>
      <c r="L11" s="168"/>
      <c r="M11" s="168"/>
      <c r="N11" s="168"/>
      <c r="O11" s="120"/>
      <c r="P11" s="388">
        <f>+H13-G13</f>
        <v>988656</v>
      </c>
      <c r="Q11" s="382"/>
      <c r="R11" s="382"/>
      <c r="S11" s="382"/>
    </row>
    <row r="12" spans="2:19" ht="13.5" customHeight="1">
      <c r="B12" s="120"/>
      <c r="C12" s="120"/>
      <c r="D12" s="170" t="s">
        <v>175</v>
      </c>
      <c r="E12" s="170"/>
      <c r="F12" s="170"/>
      <c r="G12" s="171" t="s">
        <v>176</v>
      </c>
      <c r="H12" s="172" t="s">
        <v>177</v>
      </c>
      <c r="I12" s="173" t="s">
        <v>178</v>
      </c>
      <c r="J12" s="172" t="s">
        <v>179</v>
      </c>
      <c r="K12" s="172" t="s">
        <v>180</v>
      </c>
      <c r="L12" s="174" t="s">
        <v>193</v>
      </c>
      <c r="M12" s="168"/>
      <c r="N12" s="168"/>
      <c r="O12" s="120"/>
      <c r="P12" s="238"/>
      <c r="Q12" s="382"/>
      <c r="R12" s="382"/>
      <c r="S12" s="382"/>
    </row>
    <row r="13" spans="2:19" ht="18" customHeight="1" thickBot="1">
      <c r="B13" s="120"/>
      <c r="C13" s="120"/>
      <c r="D13" s="170"/>
      <c r="E13" s="170"/>
      <c r="F13" s="201" t="s">
        <v>181</v>
      </c>
      <c r="G13" s="408">
        <v>674963387</v>
      </c>
      <c r="H13" s="794">
        <v>675952043</v>
      </c>
      <c r="I13" s="198">
        <f t="shared" ref="I13:I23" si="0">+H13/$H$13</f>
        <v>1</v>
      </c>
      <c r="J13" s="405">
        <v>6877018</v>
      </c>
      <c r="K13" s="342">
        <f>+J13/G13</f>
        <v>1.0188727466487009E-2</v>
      </c>
      <c r="L13" s="198">
        <f>+H13/G13-1</f>
        <v>1.464755006037155E-3</v>
      </c>
      <c r="M13" s="668" t="s">
        <v>182</v>
      </c>
      <c r="N13" s="668"/>
      <c r="O13" s="389"/>
      <c r="P13" s="522"/>
      <c r="Q13" s="382"/>
      <c r="R13" s="382"/>
      <c r="S13" s="382"/>
    </row>
    <row r="14" spans="2:19" ht="17.25" customHeight="1">
      <c r="B14" s="120"/>
      <c r="C14" s="120"/>
      <c r="D14" s="170"/>
      <c r="E14" s="662" t="s">
        <v>212</v>
      </c>
      <c r="F14" s="457" t="s">
        <v>255</v>
      </c>
      <c r="G14" s="435">
        <v>103372978</v>
      </c>
      <c r="H14" s="435">
        <v>103645674</v>
      </c>
      <c r="I14" s="436">
        <f>+H14/$H$13</f>
        <v>0.15333288074698517</v>
      </c>
      <c r="J14" s="448">
        <v>1122164</v>
      </c>
      <c r="K14" s="795">
        <f>+J14/H14</f>
        <v>1.0826925588809428E-2</v>
      </c>
      <c r="L14" s="481">
        <f>+H14/G14-1</f>
        <v>2.6379814655237421E-3</v>
      </c>
      <c r="M14" s="663" t="s">
        <v>212</v>
      </c>
      <c r="N14" s="390">
        <f>+H13-G13</f>
        <v>988656</v>
      </c>
      <c r="O14" s="389"/>
      <c r="P14" s="471"/>
      <c r="Q14" s="382"/>
      <c r="R14" s="382"/>
      <c r="S14" s="382"/>
    </row>
    <row r="15" spans="2:19" ht="17.25" customHeight="1">
      <c r="B15" s="120"/>
      <c r="C15" s="120"/>
      <c r="D15" s="170"/>
      <c r="E15" s="662"/>
      <c r="F15" s="458" t="s">
        <v>231</v>
      </c>
      <c r="G15" s="240">
        <v>4600513</v>
      </c>
      <c r="H15" s="240">
        <v>4609458</v>
      </c>
      <c r="I15" s="198">
        <f t="shared" si="0"/>
        <v>6.8192086224673192E-3</v>
      </c>
      <c r="J15" s="239">
        <v>51555</v>
      </c>
      <c r="K15" s="342">
        <f>+J15/G15</f>
        <v>1.120635894301353E-2</v>
      </c>
      <c r="L15" s="472">
        <f>+H15/G15-1</f>
        <v>1.944348380278571E-3</v>
      </c>
      <c r="M15" s="663"/>
      <c r="N15" s="395" t="s">
        <v>204</v>
      </c>
      <c r="O15" s="389"/>
      <c r="P15" s="471"/>
      <c r="Q15" s="237"/>
      <c r="R15" s="382"/>
      <c r="S15" s="382"/>
    </row>
    <row r="16" spans="2:19" ht="17.25" customHeight="1">
      <c r="B16" s="120"/>
      <c r="C16" s="120"/>
      <c r="D16" s="170"/>
      <c r="E16" s="662"/>
      <c r="F16" s="482" t="s">
        <v>257</v>
      </c>
      <c r="G16" s="239">
        <v>7443151</v>
      </c>
      <c r="H16" s="239">
        <v>7459860</v>
      </c>
      <c r="I16" s="198">
        <f t="shared" si="0"/>
        <v>1.1036078782884897E-2</v>
      </c>
      <c r="J16" s="200">
        <v>333038</v>
      </c>
      <c r="K16" s="796">
        <f t="shared" ref="K16:K23" si="1">+J16/H16</f>
        <v>4.4644001361955857E-2</v>
      </c>
      <c r="L16" s="472">
        <f t="shared" ref="L16:L27" si="2">+H16/G16-1</f>
        <v>2.2448825772847236E-3</v>
      </c>
      <c r="M16" s="391"/>
      <c r="N16" s="391"/>
      <c r="O16" s="389"/>
      <c r="P16" s="471"/>
      <c r="Q16" s="238"/>
      <c r="R16" s="382"/>
      <c r="S16" s="382"/>
    </row>
    <row r="17" spans="2:19" ht="17.25" customHeight="1">
      <c r="B17" s="120"/>
      <c r="C17" s="120"/>
      <c r="D17" s="170"/>
      <c r="E17" s="170"/>
      <c r="F17" s="482" t="s">
        <v>261</v>
      </c>
      <c r="G17" s="239">
        <v>37020531</v>
      </c>
      <c r="H17" s="239">
        <v>37081209</v>
      </c>
      <c r="I17" s="198">
        <f t="shared" si="0"/>
        <v>5.4857751202920767E-2</v>
      </c>
      <c r="J17" s="200">
        <v>699276</v>
      </c>
      <c r="K17" s="797">
        <f t="shared" si="1"/>
        <v>1.8857961184598915E-2</v>
      </c>
      <c r="L17" s="472">
        <f t="shared" si="2"/>
        <v>1.6390364579048633E-3</v>
      </c>
      <c r="M17" s="391"/>
      <c r="N17" s="391"/>
      <c r="O17" s="389"/>
      <c r="P17" s="471"/>
      <c r="Q17" s="531"/>
      <c r="R17" s="382"/>
      <c r="S17" s="382"/>
    </row>
    <row r="18" spans="2:19" ht="17.25" customHeight="1">
      <c r="B18" s="120"/>
      <c r="C18" s="120"/>
      <c r="D18" s="170"/>
      <c r="E18" s="662" t="s">
        <v>258</v>
      </c>
      <c r="F18" s="458" t="s">
        <v>183</v>
      </c>
      <c r="G18" s="239">
        <v>10043308</v>
      </c>
      <c r="H18" s="239">
        <v>10044125</v>
      </c>
      <c r="I18" s="198">
        <f>+H18/H13</f>
        <v>1.4859227224792928E-2</v>
      </c>
      <c r="J18" s="200">
        <v>130463</v>
      </c>
      <c r="K18" s="342">
        <f t="shared" si="1"/>
        <v>1.2988986098838874E-2</v>
      </c>
      <c r="L18" s="472">
        <f t="shared" si="2"/>
        <v>8.1347699383504946E-5</v>
      </c>
      <c r="M18" s="391"/>
      <c r="N18" s="407"/>
      <c r="O18" s="389"/>
      <c r="P18" s="471"/>
      <c r="Q18" s="237"/>
      <c r="R18" s="382"/>
      <c r="S18" s="382"/>
    </row>
    <row r="19" spans="2:19" ht="17.25" customHeight="1">
      <c r="B19" s="120"/>
      <c r="C19" s="120"/>
      <c r="D19" s="170"/>
      <c r="E19" s="662"/>
      <c r="F19" s="453" t="s">
        <v>248</v>
      </c>
      <c r="G19" s="239">
        <v>5161209</v>
      </c>
      <c r="H19" s="239">
        <v>5177770</v>
      </c>
      <c r="I19" s="198">
        <f t="shared" si="0"/>
        <v>7.6599664926229093E-3</v>
      </c>
      <c r="J19" s="200">
        <v>64222</v>
      </c>
      <c r="K19" s="342">
        <f t="shared" si="1"/>
        <v>1.2403409189670457E-2</v>
      </c>
      <c r="L19" s="472">
        <f t="shared" si="2"/>
        <v>3.2087443077775113E-3</v>
      </c>
      <c r="M19" s="391"/>
      <c r="N19" s="391"/>
      <c r="O19" s="389"/>
      <c r="P19" s="471"/>
      <c r="Q19" s="238"/>
      <c r="R19" s="382"/>
      <c r="S19" s="382"/>
    </row>
    <row r="20" spans="2:19" ht="17.25" customHeight="1">
      <c r="B20" s="120"/>
      <c r="C20" s="120"/>
      <c r="D20" s="170"/>
      <c r="E20" s="662"/>
      <c r="F20" s="454" t="s">
        <v>249</v>
      </c>
      <c r="G20" s="239">
        <v>4061383</v>
      </c>
      <c r="H20" s="239">
        <v>4064889</v>
      </c>
      <c r="I20" s="198">
        <f t="shared" si="0"/>
        <v>6.0135760252447374E-3</v>
      </c>
      <c r="J20" s="200">
        <v>102595</v>
      </c>
      <c r="K20" s="798">
        <f t="shared" si="1"/>
        <v>2.5239311577757721E-2</v>
      </c>
      <c r="L20" s="472">
        <f t="shared" si="2"/>
        <v>8.6325273927623236E-4</v>
      </c>
      <c r="M20" s="391"/>
      <c r="N20" s="391"/>
      <c r="O20" s="389"/>
      <c r="P20" s="535"/>
      <c r="Q20" s="383"/>
      <c r="R20" s="382"/>
      <c r="S20" s="382"/>
    </row>
    <row r="21" spans="2:19" ht="17.25" customHeight="1">
      <c r="B21" s="120"/>
      <c r="C21" s="120"/>
      <c r="D21" s="170"/>
      <c r="E21" s="662"/>
      <c r="F21" s="453" t="s">
        <v>250</v>
      </c>
      <c r="G21" s="240">
        <v>17042722</v>
      </c>
      <c r="H21" s="240">
        <v>17042722</v>
      </c>
      <c r="I21" s="198">
        <f t="shared" si="0"/>
        <v>2.5212915881371187E-2</v>
      </c>
      <c r="J21" s="450">
        <v>101492</v>
      </c>
      <c r="K21" s="342">
        <f t="shared" si="1"/>
        <v>5.9551519997803164E-3</v>
      </c>
      <c r="L21" s="472">
        <f t="shared" si="2"/>
        <v>0</v>
      </c>
      <c r="M21" s="391"/>
      <c r="N21" s="391"/>
      <c r="O21" s="389"/>
      <c r="P21" s="471"/>
      <c r="Q21" s="237"/>
      <c r="R21" s="382"/>
      <c r="S21" s="382"/>
    </row>
    <row r="22" spans="2:19" ht="17.25" customHeight="1">
      <c r="B22" s="120"/>
      <c r="C22" s="120"/>
      <c r="D22" s="170"/>
      <c r="E22" s="662"/>
      <c r="F22" s="453" t="s">
        <v>251</v>
      </c>
      <c r="G22" s="437">
        <v>7567619</v>
      </c>
      <c r="H22" s="437">
        <v>7569483</v>
      </c>
      <c r="I22" s="198">
        <f t="shared" si="0"/>
        <v>1.1198254489187187E-2</v>
      </c>
      <c r="J22" s="200">
        <v>144867</v>
      </c>
      <c r="K22" s="797">
        <f>+J22/H22</f>
        <v>1.9138295178151531E-2</v>
      </c>
      <c r="L22" s="472">
        <f t="shared" si="2"/>
        <v>2.4631261166829788E-4</v>
      </c>
      <c r="M22" s="664" t="s">
        <v>285</v>
      </c>
      <c r="N22" s="659"/>
      <c r="O22" s="389"/>
      <c r="P22" s="471"/>
      <c r="Q22" s="238"/>
      <c r="R22" s="382"/>
      <c r="S22" s="382"/>
    </row>
    <row r="23" spans="2:19" ht="17.25" customHeight="1">
      <c r="B23" s="120"/>
      <c r="C23" s="120"/>
      <c r="D23" s="170"/>
      <c r="E23" s="662"/>
      <c r="F23" s="453" t="s">
        <v>252</v>
      </c>
      <c r="G23" s="437">
        <v>44687025</v>
      </c>
      <c r="H23" s="437">
        <v>44688722</v>
      </c>
      <c r="I23" s="198">
        <f t="shared" si="0"/>
        <v>6.6112267079870335E-2</v>
      </c>
      <c r="J23" s="438">
        <v>530775</v>
      </c>
      <c r="K23" s="342">
        <f t="shared" si="1"/>
        <v>1.1877157731205649E-2</v>
      </c>
      <c r="L23" s="472">
        <f t="shared" si="2"/>
        <v>3.7975228827535901E-5</v>
      </c>
      <c r="M23" s="391"/>
      <c r="N23" s="391"/>
      <c r="O23" s="389"/>
      <c r="P23" s="471"/>
      <c r="Q23" s="383"/>
      <c r="R23" s="382"/>
      <c r="S23" s="382"/>
    </row>
    <row r="24" spans="2:19" ht="17.25" customHeight="1">
      <c r="B24" s="120"/>
      <c r="C24" s="120"/>
      <c r="D24" s="170"/>
      <c r="E24" s="662"/>
      <c r="F24" s="455" t="s">
        <v>253</v>
      </c>
      <c r="G24" s="451">
        <v>1576795</v>
      </c>
      <c r="H24" s="451">
        <v>1577072</v>
      </c>
      <c r="I24" s="198">
        <f>+G24/$H$13</f>
        <v>2.3327024695448699E-3</v>
      </c>
      <c r="J24" s="452">
        <v>30643</v>
      </c>
      <c r="K24" s="797">
        <f>+J24/G24</f>
        <v>1.9433724739106858E-2</v>
      </c>
      <c r="L24" s="472">
        <f t="shared" si="2"/>
        <v>1.7567280464492185E-4</v>
      </c>
      <c r="M24" s="391"/>
      <c r="N24" s="160"/>
      <c r="O24" s="389"/>
      <c r="P24" s="471"/>
      <c r="Q24" s="237"/>
      <c r="R24" s="382"/>
      <c r="S24" s="382"/>
    </row>
    <row r="25" spans="2:19" ht="17.25" customHeight="1">
      <c r="B25" s="120"/>
      <c r="C25" s="120"/>
      <c r="D25" s="170"/>
      <c r="E25" s="662"/>
      <c r="F25" s="456" t="s">
        <v>256</v>
      </c>
      <c r="G25" s="343">
        <v>21932062</v>
      </c>
      <c r="H25" s="343">
        <v>22016406</v>
      </c>
      <c r="I25" s="198">
        <f t="shared" ref="I25:I29" si="3">+H25/$H$13</f>
        <v>3.2570958587960067E-2</v>
      </c>
      <c r="J25" s="200">
        <v>388278</v>
      </c>
      <c r="K25" s="797">
        <f>+J25/H25</f>
        <v>1.7635848466820606E-2</v>
      </c>
      <c r="L25" s="472">
        <f t="shared" si="2"/>
        <v>3.8456940346056623E-3</v>
      </c>
      <c r="M25" s="660" t="s">
        <v>204</v>
      </c>
      <c r="N25" s="660"/>
      <c r="O25" s="389"/>
      <c r="P25" s="471"/>
      <c r="Q25" s="238"/>
      <c r="R25" s="382"/>
      <c r="S25" s="382"/>
    </row>
    <row r="26" spans="2:19" ht="17.25" customHeight="1">
      <c r="B26" s="120"/>
      <c r="C26" s="120"/>
      <c r="D26" s="170"/>
      <c r="E26" s="662"/>
      <c r="F26" s="478" t="s">
        <v>254</v>
      </c>
      <c r="G26" s="343">
        <v>13763336</v>
      </c>
      <c r="H26" s="343">
        <v>13770429</v>
      </c>
      <c r="I26" s="198">
        <f t="shared" si="3"/>
        <v>2.0371902330355112E-2</v>
      </c>
      <c r="J26" s="200">
        <v>119479</v>
      </c>
      <c r="K26" s="342">
        <f t="shared" ref="K26:K29" si="4">+J26/H26</f>
        <v>8.6764907614715562E-3</v>
      </c>
      <c r="L26" s="472">
        <f t="shared" si="2"/>
        <v>5.1535470760866176E-4</v>
      </c>
      <c r="M26" s="391"/>
      <c r="N26" s="391"/>
      <c r="O26" s="389"/>
      <c r="P26" s="471"/>
      <c r="Q26" s="383"/>
      <c r="R26" s="382"/>
      <c r="S26" s="382"/>
    </row>
    <row r="27" spans="2:19" ht="17.25" customHeight="1">
      <c r="B27" s="120"/>
      <c r="C27" s="120"/>
      <c r="D27" s="170"/>
      <c r="E27" s="170"/>
      <c r="F27" s="483" t="s">
        <v>232</v>
      </c>
      <c r="G27" s="343">
        <v>39813898</v>
      </c>
      <c r="H27" s="343">
        <v>39839090</v>
      </c>
      <c r="I27" s="198">
        <f t="shared" si="3"/>
        <v>5.893774626848787E-2</v>
      </c>
      <c r="J27" s="200">
        <v>166071</v>
      </c>
      <c r="K27" s="342">
        <f t="shared" si="4"/>
        <v>4.1685440104179084E-3</v>
      </c>
      <c r="L27" s="472">
        <f t="shared" si="2"/>
        <v>6.3274387250400466E-4</v>
      </c>
      <c r="M27" s="391"/>
      <c r="N27" s="391"/>
      <c r="O27" s="389"/>
      <c r="P27" s="471"/>
      <c r="Q27" s="237"/>
      <c r="R27" s="382"/>
      <c r="S27" s="382"/>
    </row>
    <row r="28" spans="2:19" ht="22.2" customHeight="1" thickBot="1">
      <c r="B28" s="120"/>
      <c r="C28" s="120"/>
      <c r="D28" s="170"/>
      <c r="E28" s="170"/>
      <c r="F28" s="484" t="s">
        <v>192</v>
      </c>
      <c r="G28" s="449">
        <v>38111063</v>
      </c>
      <c r="H28" s="449">
        <v>38210850</v>
      </c>
      <c r="I28" s="439">
        <f t="shared" si="3"/>
        <v>5.6528936328697509E-2</v>
      </c>
      <c r="J28" s="479">
        <v>168397</v>
      </c>
      <c r="K28" s="799">
        <f t="shared" si="4"/>
        <v>4.4070466896182631E-3</v>
      </c>
      <c r="L28" s="480">
        <f>+H28/G28-1</f>
        <v>2.6183210896006948E-3</v>
      </c>
      <c r="M28" s="418"/>
      <c r="N28" s="391"/>
      <c r="O28" s="389"/>
      <c r="P28" s="471"/>
      <c r="Q28" s="238"/>
      <c r="R28" s="382"/>
      <c r="S28" s="382"/>
    </row>
    <row r="29" spans="2:19" ht="22.2" customHeight="1">
      <c r="B29" s="120"/>
      <c r="C29" s="120"/>
      <c r="D29" s="459"/>
      <c r="E29" s="661" t="s">
        <v>259</v>
      </c>
      <c r="F29" s="473" t="s">
        <v>202</v>
      </c>
      <c r="G29" s="474">
        <v>33194709</v>
      </c>
      <c r="H29" s="474">
        <v>33273639</v>
      </c>
      <c r="I29" s="475">
        <f t="shared" si="3"/>
        <v>4.9224851592023368E-2</v>
      </c>
      <c r="J29" s="476">
        <v>72729</v>
      </c>
      <c r="K29" s="800">
        <f t="shared" si="4"/>
        <v>2.1857843682201398E-3</v>
      </c>
      <c r="L29" s="477">
        <f>+H29/G29-1</f>
        <v>2.3777885807041432E-3</v>
      </c>
      <c r="M29" s="659" t="s">
        <v>272</v>
      </c>
      <c r="N29" s="659"/>
      <c r="O29" s="389"/>
      <c r="P29" s="471"/>
      <c r="Q29" s="383"/>
      <c r="R29" s="382"/>
      <c r="S29" s="382"/>
    </row>
    <row r="30" spans="2:19" ht="24.6" customHeight="1" thickBot="1">
      <c r="B30" s="125"/>
      <c r="C30" s="120"/>
      <c r="D30" s="223"/>
      <c r="E30" s="661"/>
      <c r="F30" s="523" t="s">
        <v>267</v>
      </c>
      <c r="G30" s="524">
        <v>4903524</v>
      </c>
      <c r="H30" s="524">
        <v>4903524</v>
      </c>
      <c r="I30" s="525">
        <f>+H30/$H$13</f>
        <v>7.2542483609299487E-3</v>
      </c>
      <c r="J30" s="526">
        <v>101053</v>
      </c>
      <c r="K30" s="801">
        <f>+J30/H30</f>
        <v>2.0608240114660396E-2</v>
      </c>
      <c r="L30" s="527">
        <f>+H30/G30-1</f>
        <v>0</v>
      </c>
      <c r="M30" s="659"/>
      <c r="N30" s="659"/>
      <c r="O30" s="389"/>
      <c r="P30" s="471"/>
      <c r="Q30" s="237"/>
      <c r="R30" s="382"/>
      <c r="S30" s="382"/>
    </row>
    <row r="31" spans="2:19" ht="17.399999999999999" customHeight="1">
      <c r="B31" s="120"/>
      <c r="C31" s="120"/>
      <c r="D31" s="120"/>
      <c r="E31" s="120"/>
      <c r="F31" s="120"/>
      <c r="G31" s="120"/>
      <c r="H31" s="120"/>
      <c r="I31" s="120"/>
      <c r="J31" s="120"/>
      <c r="K31" s="120"/>
      <c r="L31" s="120"/>
      <c r="M31" s="389"/>
      <c r="N31" s="389"/>
      <c r="O31" s="389"/>
      <c r="P31" s="471"/>
      <c r="Q31" s="238"/>
      <c r="R31" s="382"/>
      <c r="S31" s="382"/>
    </row>
    <row r="32" spans="2:19" ht="21.6" customHeight="1">
      <c r="B32" s="160"/>
      <c r="C32" s="160"/>
      <c r="D32" s="160"/>
      <c r="E32" s="160"/>
      <c r="F32" s="160"/>
      <c r="G32" s="160"/>
      <c r="H32" s="160"/>
      <c r="I32" s="160"/>
      <c r="J32" s="160"/>
      <c r="K32" s="160"/>
      <c r="L32" s="695"/>
      <c r="M32" s="695"/>
      <c r="N32" s="695"/>
      <c r="O32" s="389"/>
      <c r="P32" s="471"/>
      <c r="Q32" s="383"/>
      <c r="R32" s="382"/>
      <c r="S32" s="382"/>
    </row>
    <row r="33" spans="2:19" ht="21.6" customHeight="1">
      <c r="B33" s="160"/>
      <c r="C33" s="160"/>
      <c r="D33" s="160"/>
      <c r="E33" s="160"/>
      <c r="F33" s="160"/>
      <c r="G33" s="160"/>
      <c r="H33" s="160"/>
      <c r="I33" s="160"/>
      <c r="J33" s="160"/>
      <c r="K33" s="160"/>
      <c r="L33" s="695"/>
      <c r="M33" s="695"/>
      <c r="N33" s="695"/>
      <c r="O33" s="389" t="s">
        <v>204</v>
      </c>
      <c r="P33" s="471"/>
      <c r="Q33" s="237"/>
      <c r="R33" s="382"/>
      <c r="S33" s="382"/>
    </row>
    <row r="34" spans="2:19" ht="21.6" customHeight="1">
      <c r="B34" s="160"/>
      <c r="C34" s="160"/>
      <c r="D34" s="160"/>
      <c r="E34" s="160"/>
      <c r="F34" s="160"/>
      <c r="G34" s="160"/>
      <c r="H34" s="160"/>
      <c r="I34" s="160"/>
      <c r="J34" s="160"/>
      <c r="K34" s="160"/>
      <c r="L34" s="695"/>
      <c r="M34" s="695"/>
      <c r="N34" s="695"/>
      <c r="O34" s="392"/>
      <c r="P34" s="471"/>
      <c r="Q34" s="238"/>
      <c r="R34" s="382"/>
      <c r="S34" s="382"/>
    </row>
    <row r="35" spans="2:19" ht="21.6" customHeight="1">
      <c r="B35" s="160"/>
      <c r="C35" s="160"/>
      <c r="D35" s="160"/>
      <c r="E35" s="160"/>
      <c r="F35" s="160"/>
      <c r="G35" s="160"/>
      <c r="H35" s="160"/>
      <c r="I35" s="160"/>
      <c r="J35" s="160"/>
      <c r="K35" s="160"/>
      <c r="L35" s="695"/>
      <c r="M35" s="695"/>
      <c r="N35" s="695"/>
      <c r="O35" s="392"/>
      <c r="P35" s="471"/>
      <c r="Q35" s="383"/>
      <c r="R35" s="382"/>
      <c r="S35" s="382"/>
    </row>
    <row r="36" spans="2:19" ht="21.6" customHeight="1">
      <c r="B36" s="160"/>
      <c r="C36" s="160"/>
      <c r="D36" s="160"/>
      <c r="E36" s="160"/>
      <c r="F36" s="160"/>
      <c r="G36" s="160"/>
      <c r="H36" s="160"/>
      <c r="I36" s="160"/>
      <c r="J36" s="160"/>
      <c r="K36" s="160"/>
      <c r="L36" s="695"/>
      <c r="M36" s="695"/>
      <c r="N36" s="695"/>
      <c r="O36" s="392"/>
      <c r="P36" s="471"/>
      <c r="Q36" s="237"/>
      <c r="R36" s="382"/>
      <c r="S36" s="382"/>
    </row>
    <row r="37" spans="2:19" ht="21.6" customHeight="1">
      <c r="B37" s="376"/>
      <c r="C37" s="160"/>
      <c r="D37" s="160"/>
      <c r="E37" s="160"/>
      <c r="F37" s="160"/>
      <c r="G37" s="160"/>
      <c r="H37" s="160"/>
      <c r="I37" s="160"/>
      <c r="J37" s="160"/>
      <c r="K37" s="160"/>
      <c r="L37" s="695"/>
      <c r="M37" s="695"/>
      <c r="N37" s="695"/>
      <c r="O37" s="392"/>
      <c r="P37" s="471"/>
      <c r="Q37" s="238"/>
      <c r="R37" s="382"/>
      <c r="S37" s="382"/>
    </row>
    <row r="38" spans="2:19" ht="21.6" customHeight="1">
      <c r="B38" s="160"/>
      <c r="C38" s="160"/>
      <c r="D38" s="160"/>
      <c r="E38" s="160"/>
      <c r="F38" s="160"/>
      <c r="G38" s="160"/>
      <c r="H38" s="160"/>
      <c r="I38" s="160"/>
      <c r="J38" s="160"/>
      <c r="K38" s="160"/>
      <c r="L38" s="695"/>
      <c r="M38" s="695"/>
      <c r="N38" s="695"/>
      <c r="O38" s="392"/>
      <c r="P38" s="471"/>
      <c r="Q38" s="383"/>
      <c r="R38" s="382"/>
      <c r="S38" s="382"/>
    </row>
    <row r="39" spans="2:19" ht="21.6" customHeight="1">
      <c r="B39" s="160"/>
      <c r="C39" s="160"/>
      <c r="D39" s="160"/>
      <c r="E39" s="160"/>
      <c r="F39" s="160"/>
      <c r="G39" s="160"/>
      <c r="H39" s="160"/>
      <c r="I39" s="160"/>
      <c r="J39" s="160"/>
      <c r="K39" s="160"/>
      <c r="L39" s="695"/>
      <c r="M39" s="695"/>
      <c r="N39" s="695"/>
      <c r="O39" s="392"/>
      <c r="P39" s="409"/>
      <c r="Q39" s="237"/>
      <c r="R39" s="382"/>
      <c r="S39" s="382"/>
    </row>
    <row r="40" spans="2:19" ht="21.6" customHeight="1">
      <c r="B40" s="160"/>
      <c r="C40" s="160"/>
      <c r="D40" s="160"/>
      <c r="E40" s="160"/>
      <c r="F40" s="160"/>
      <c r="G40" s="160"/>
      <c r="H40" s="160"/>
      <c r="I40" s="160"/>
      <c r="J40" s="160"/>
      <c r="K40" s="160"/>
      <c r="L40" s="695"/>
      <c r="M40" s="695"/>
      <c r="N40" s="695"/>
      <c r="O40" s="392"/>
      <c r="P40" s="409"/>
      <c r="Q40" s="238"/>
      <c r="R40" s="382"/>
      <c r="S40" s="382"/>
    </row>
    <row r="41" spans="2:19" ht="21.6" customHeight="1">
      <c r="B41" s="160"/>
      <c r="C41" s="160"/>
      <c r="D41" s="160"/>
      <c r="E41" s="160"/>
      <c r="F41" s="160"/>
      <c r="G41" s="160"/>
      <c r="H41" s="160"/>
      <c r="I41" s="160"/>
      <c r="J41" s="160"/>
      <c r="K41" s="160"/>
      <c r="L41" s="695"/>
      <c r="M41" s="695"/>
      <c r="N41" s="695"/>
      <c r="O41" s="392"/>
      <c r="P41" s="409"/>
      <c r="Q41" s="383"/>
      <c r="R41" s="382"/>
      <c r="S41" s="382"/>
    </row>
    <row r="42" spans="2:19" ht="21.6" customHeight="1">
      <c r="B42" s="160"/>
      <c r="C42" s="160"/>
      <c r="D42" s="160"/>
      <c r="E42" s="160"/>
      <c r="F42" s="160"/>
      <c r="G42" s="160"/>
      <c r="H42" s="160"/>
      <c r="I42" s="160"/>
      <c r="J42" s="160"/>
      <c r="K42" s="160"/>
      <c r="L42" s="695"/>
      <c r="M42" s="695"/>
      <c r="N42" s="695"/>
      <c r="O42" s="392"/>
      <c r="P42" s="409"/>
      <c r="Q42" s="237"/>
      <c r="R42" s="382"/>
      <c r="S42" s="382"/>
    </row>
    <row r="43" spans="2:19" ht="21.6" customHeight="1">
      <c r="B43" s="120"/>
      <c r="C43" s="120"/>
      <c r="D43" s="120"/>
      <c r="E43" s="120"/>
      <c r="F43" s="120"/>
      <c r="G43" s="120"/>
      <c r="H43" s="120"/>
      <c r="I43" s="120"/>
      <c r="J43" s="120" t="s">
        <v>241</v>
      </c>
      <c r="K43" s="120"/>
      <c r="L43" s="695"/>
      <c r="M43" s="695"/>
      <c r="N43" s="695"/>
      <c r="O43" s="392"/>
      <c r="P43" s="409"/>
      <c r="Q43" s="238"/>
      <c r="R43" s="382"/>
      <c r="S43" s="382"/>
    </row>
    <row r="44" spans="2:19" ht="21.6" customHeight="1">
      <c r="B44" s="120"/>
      <c r="C44" s="120"/>
      <c r="D44" s="120"/>
      <c r="E44" s="120"/>
      <c r="F44" s="120"/>
      <c r="G44" s="120"/>
      <c r="H44" s="120"/>
      <c r="I44" s="120"/>
      <c r="J44" s="120"/>
      <c r="K44" s="120"/>
      <c r="L44" s="695"/>
      <c r="M44" s="695"/>
      <c r="N44" s="695"/>
      <c r="O44" s="392"/>
      <c r="P44" s="409"/>
      <c r="Q44" s="383"/>
      <c r="R44" s="382"/>
      <c r="S44" s="382"/>
    </row>
    <row r="45" spans="2:19" ht="32.4">
      <c r="B45" s="693" t="s">
        <v>184</v>
      </c>
      <c r="C45" s="693"/>
      <c r="D45" s="693"/>
      <c r="E45" s="693"/>
      <c r="F45" s="693"/>
      <c r="G45" s="693"/>
      <c r="H45" s="693"/>
      <c r="I45" s="131"/>
      <c r="J45" s="130"/>
      <c r="K45" s="120"/>
      <c r="L45" s="120"/>
      <c r="M45" s="120"/>
      <c r="N45" s="120"/>
      <c r="O45" s="120"/>
      <c r="P45" s="409"/>
      <c r="Q45" s="238"/>
    </row>
    <row r="46" spans="2:19" ht="18">
      <c r="B46" s="161" t="s">
        <v>137</v>
      </c>
      <c r="C46" s="120"/>
      <c r="D46" s="120"/>
      <c r="E46" s="120"/>
      <c r="F46" s="120"/>
      <c r="G46" s="120"/>
      <c r="H46" s="120"/>
      <c r="I46" s="120"/>
      <c r="J46" s="120"/>
      <c r="K46" s="120"/>
      <c r="L46" s="120"/>
      <c r="M46" s="120"/>
      <c r="N46" s="120"/>
      <c r="O46" s="120"/>
      <c r="P46" s="409"/>
      <c r="Q46" s="383"/>
    </row>
    <row r="47" spans="2:19" ht="18">
      <c r="B47" s="688" t="s">
        <v>138</v>
      </c>
      <c r="C47" s="688"/>
      <c r="D47" s="688"/>
      <c r="E47" s="688"/>
      <c r="F47" s="688"/>
      <c r="G47" s="688"/>
      <c r="H47" s="688"/>
      <c r="I47" s="688"/>
      <c r="J47" s="688"/>
      <c r="K47" s="688"/>
      <c r="L47" s="688"/>
      <c r="M47" s="688"/>
      <c r="N47" s="120"/>
      <c r="O47" s="120"/>
      <c r="P47" s="409"/>
    </row>
    <row r="48" spans="2:19" ht="18">
      <c r="B48" s="694" t="s">
        <v>139</v>
      </c>
      <c r="C48" s="694"/>
      <c r="D48" s="694"/>
      <c r="E48" s="694"/>
      <c r="F48" s="694"/>
      <c r="G48" s="694"/>
      <c r="H48" s="694"/>
      <c r="I48" s="694"/>
      <c r="J48" s="694"/>
      <c r="K48" s="694"/>
      <c r="L48" s="694"/>
      <c r="M48" s="694"/>
      <c r="N48" s="120"/>
      <c r="O48" s="120"/>
      <c r="P48" s="409"/>
    </row>
    <row r="49" spans="2:16" ht="22.5" customHeight="1">
      <c r="B49" s="690" t="s">
        <v>199</v>
      </c>
      <c r="C49" s="691"/>
      <c r="D49" s="691"/>
      <c r="E49" s="691"/>
      <c r="F49" s="691"/>
      <c r="G49" s="691"/>
      <c r="H49" s="691"/>
      <c r="I49" s="691"/>
      <c r="J49" s="691"/>
      <c r="K49" s="691"/>
      <c r="L49" s="691"/>
      <c r="M49" s="692"/>
      <c r="N49" s="689" t="s">
        <v>185</v>
      </c>
      <c r="O49" s="120"/>
      <c r="P49" s="409"/>
    </row>
    <row r="50" spans="2:16" ht="22.5" customHeight="1">
      <c r="B50" s="186" t="s">
        <v>205</v>
      </c>
      <c r="C50" s="184"/>
      <c r="D50" s="184"/>
      <c r="E50" s="184"/>
      <c r="F50" s="184"/>
      <c r="G50" s="184"/>
      <c r="H50" s="184"/>
      <c r="I50" s="184"/>
      <c r="J50" s="184"/>
      <c r="K50" s="184"/>
      <c r="L50" s="184"/>
      <c r="M50" s="185"/>
      <c r="N50" s="689"/>
      <c r="O50" s="120"/>
      <c r="P50" s="471"/>
    </row>
    <row r="51" spans="2:16" ht="18">
      <c r="B51" s="688" t="s">
        <v>195</v>
      </c>
      <c r="C51" s="688"/>
      <c r="D51" s="688"/>
      <c r="E51" s="688"/>
      <c r="F51" s="688"/>
      <c r="G51" s="688"/>
      <c r="H51" s="688"/>
      <c r="I51" s="688"/>
      <c r="J51" s="688"/>
      <c r="K51" s="688"/>
      <c r="L51" s="688"/>
      <c r="M51" s="688"/>
      <c r="N51" s="689"/>
      <c r="O51" s="120"/>
      <c r="P51" s="471"/>
    </row>
    <row r="52" spans="2:16" ht="18">
      <c r="B52" s="694" t="s">
        <v>196</v>
      </c>
      <c r="C52" s="694"/>
      <c r="D52" s="694"/>
      <c r="E52" s="694"/>
      <c r="F52" s="694"/>
      <c r="G52" s="694"/>
      <c r="H52" s="694"/>
      <c r="I52" s="694"/>
      <c r="J52" s="694"/>
      <c r="K52" s="694"/>
      <c r="L52" s="694"/>
      <c r="M52" s="694"/>
      <c r="N52" s="689"/>
      <c r="O52" s="120"/>
      <c r="P52" s="471"/>
    </row>
    <row r="53" spans="2:16" ht="18">
      <c r="B53" s="688" t="s">
        <v>197</v>
      </c>
      <c r="C53" s="688"/>
      <c r="D53" s="688"/>
      <c r="E53" s="688"/>
      <c r="F53" s="688"/>
      <c r="G53" s="688"/>
      <c r="H53" s="688"/>
      <c r="I53" s="688"/>
      <c r="J53" s="688"/>
      <c r="K53" s="688"/>
      <c r="L53" s="688"/>
      <c r="M53" s="688"/>
      <c r="N53" s="689"/>
      <c r="O53" s="120"/>
      <c r="P53" s="471"/>
    </row>
    <row r="54" spans="2:16" ht="18">
      <c r="B54" s="688" t="s">
        <v>198</v>
      </c>
      <c r="C54" s="688"/>
      <c r="D54" s="688"/>
      <c r="E54" s="688"/>
      <c r="F54" s="688"/>
      <c r="G54" s="688"/>
      <c r="H54" s="688"/>
      <c r="I54" s="688"/>
      <c r="J54" s="688"/>
      <c r="K54" s="688"/>
      <c r="L54" s="688"/>
      <c r="M54" s="688"/>
      <c r="N54" s="689"/>
      <c r="O54" s="120"/>
      <c r="P54" s="471"/>
    </row>
    <row r="55" spans="2:16" ht="18">
      <c r="B55" s="133"/>
      <c r="M55" s="120"/>
      <c r="N55" s="689"/>
      <c r="O55" s="120"/>
      <c r="P55" s="471"/>
    </row>
    <row r="56" spans="2:16" ht="17.25" customHeight="1">
      <c r="B56" s="681" t="s">
        <v>140</v>
      </c>
      <c r="C56" s="682"/>
      <c r="D56" s="682"/>
      <c r="E56" s="682"/>
      <c r="F56" s="682"/>
      <c r="G56" s="682"/>
      <c r="H56" s="682"/>
      <c r="I56" s="682"/>
      <c r="J56" s="682"/>
      <c r="K56" s="682"/>
      <c r="L56" s="682"/>
      <c r="M56" s="683"/>
      <c r="N56" s="689"/>
      <c r="O56" s="120"/>
      <c r="P56" s="471"/>
    </row>
    <row r="57" spans="2:16" ht="17.25" customHeight="1">
      <c r="B57" s="681" t="s">
        <v>141</v>
      </c>
      <c r="C57" s="682"/>
      <c r="D57" s="682"/>
      <c r="E57" s="682"/>
      <c r="F57" s="682"/>
      <c r="G57" s="682"/>
      <c r="H57" s="682"/>
      <c r="I57" s="682"/>
      <c r="J57" s="682"/>
      <c r="K57" s="682"/>
      <c r="L57" s="682"/>
      <c r="M57" s="683"/>
      <c r="N57" s="689"/>
      <c r="O57" s="120"/>
      <c r="P57" s="471"/>
    </row>
    <row r="58" spans="2:16" ht="17.25" customHeight="1">
      <c r="B58" s="681" t="s">
        <v>142</v>
      </c>
      <c r="C58" s="682"/>
      <c r="D58" s="682"/>
      <c r="E58" s="682"/>
      <c r="F58" s="682"/>
      <c r="G58" s="682"/>
      <c r="H58" s="682"/>
      <c r="I58" s="682"/>
      <c r="J58" s="682"/>
      <c r="K58" s="682"/>
      <c r="L58" s="682"/>
      <c r="M58" s="683"/>
      <c r="N58" s="689"/>
      <c r="O58" s="120"/>
      <c r="P58" s="471"/>
    </row>
    <row r="59" spans="2:16" ht="18">
      <c r="B59" s="681" t="s">
        <v>143</v>
      </c>
      <c r="C59" s="682"/>
      <c r="D59" s="682"/>
      <c r="E59" s="682"/>
      <c r="F59" s="682"/>
      <c r="G59" s="682"/>
      <c r="H59" s="682"/>
      <c r="I59" s="682"/>
      <c r="J59" s="682"/>
      <c r="K59" s="682"/>
      <c r="L59" s="682"/>
      <c r="M59" s="683"/>
      <c r="N59" s="689"/>
      <c r="O59" s="120"/>
      <c r="P59" s="471"/>
    </row>
    <row r="60" spans="2:16" ht="18">
      <c r="B60" s="681" t="s">
        <v>144</v>
      </c>
      <c r="C60" s="682"/>
      <c r="D60" s="682"/>
      <c r="E60" s="682"/>
      <c r="F60" s="682"/>
      <c r="G60" s="682"/>
      <c r="H60" s="682"/>
      <c r="I60" s="682"/>
      <c r="J60" s="682"/>
      <c r="K60" s="682"/>
      <c r="L60" s="682"/>
      <c r="M60" s="683"/>
      <c r="N60" s="689"/>
      <c r="O60" s="120"/>
      <c r="P60" s="471"/>
    </row>
    <row r="61" spans="2:16" ht="18">
      <c r="B61" s="675" t="s">
        <v>145</v>
      </c>
      <c r="C61" s="676"/>
      <c r="D61" s="676"/>
      <c r="E61" s="676"/>
      <c r="F61" s="676"/>
      <c r="G61" s="676"/>
      <c r="H61" s="676"/>
      <c r="I61" s="676"/>
      <c r="J61" s="676"/>
      <c r="K61" s="676"/>
      <c r="L61" s="676"/>
      <c r="M61" s="677"/>
      <c r="N61" s="120"/>
      <c r="O61" s="120"/>
      <c r="P61" s="471"/>
    </row>
    <row r="62" spans="2:16" ht="18">
      <c r="B62" s="678" t="s">
        <v>146</v>
      </c>
      <c r="C62" s="679"/>
      <c r="D62" s="679"/>
      <c r="E62" s="679"/>
      <c r="F62" s="679"/>
      <c r="G62" s="679"/>
      <c r="H62" s="679"/>
      <c r="I62" s="679"/>
      <c r="J62" s="679"/>
      <c r="K62" s="679"/>
      <c r="L62" s="679"/>
      <c r="M62" s="680"/>
      <c r="N62" s="120"/>
      <c r="O62" s="120"/>
      <c r="P62" s="471"/>
    </row>
    <row r="63" spans="2:16" ht="18">
      <c r="B63" s="681" t="s">
        <v>203</v>
      </c>
      <c r="C63" s="682"/>
      <c r="D63" s="682"/>
      <c r="E63" s="682"/>
      <c r="F63" s="682"/>
      <c r="G63" s="682"/>
      <c r="H63" s="682"/>
      <c r="I63" s="682"/>
      <c r="J63" s="682"/>
      <c r="K63" s="682"/>
      <c r="L63" s="682"/>
      <c r="M63" s="683"/>
      <c r="N63" s="120"/>
      <c r="O63" s="120"/>
      <c r="P63" s="471"/>
    </row>
    <row r="64" spans="2:16" ht="18">
      <c r="B64" s="133"/>
      <c r="M64" s="120"/>
      <c r="N64" s="120"/>
      <c r="O64" s="120"/>
      <c r="P64" s="471"/>
    </row>
    <row r="65" spans="1:16" ht="18.600000000000001" thickBot="1">
      <c r="B65" s="133"/>
      <c r="M65" s="120"/>
      <c r="N65" s="120"/>
      <c r="O65" s="120"/>
      <c r="P65" s="471"/>
    </row>
    <row r="66" spans="1:16" ht="20.25" customHeight="1">
      <c r="B66" s="684" t="s">
        <v>147</v>
      </c>
      <c r="C66" s="684" t="s">
        <v>148</v>
      </c>
      <c r="D66" s="684" t="s">
        <v>149</v>
      </c>
      <c r="E66" s="684" t="s">
        <v>150</v>
      </c>
      <c r="F66" s="134" t="s">
        <v>151</v>
      </c>
      <c r="G66" s="154" t="s">
        <v>211</v>
      </c>
      <c r="H66" s="686" t="s">
        <v>210</v>
      </c>
      <c r="I66" s="686" t="s">
        <v>153</v>
      </c>
      <c r="J66" s="686" t="s">
        <v>154</v>
      </c>
      <c r="K66" s="686" t="s">
        <v>186</v>
      </c>
      <c r="L66" s="684" t="s">
        <v>155</v>
      </c>
      <c r="M66" s="684" t="s">
        <v>206</v>
      </c>
      <c r="N66" s="120"/>
      <c r="O66" s="120"/>
      <c r="P66" s="471"/>
    </row>
    <row r="67" spans="1:16" ht="18.600000000000001" thickBot="1">
      <c r="B67" s="685"/>
      <c r="C67" s="685"/>
      <c r="D67" s="685"/>
      <c r="E67" s="685"/>
      <c r="F67" s="135" t="s">
        <v>152</v>
      </c>
      <c r="G67" s="155"/>
      <c r="H67" s="687"/>
      <c r="I67" s="687"/>
      <c r="J67" s="687"/>
      <c r="K67" s="687"/>
      <c r="L67" s="685"/>
      <c r="M67" s="685"/>
      <c r="N67" s="120"/>
      <c r="O67" s="120"/>
      <c r="P67" s="471"/>
    </row>
    <row r="68" spans="1:16" ht="18.600000000000001" thickBot="1">
      <c r="B68" s="136">
        <v>1</v>
      </c>
      <c r="C68" s="137" t="s">
        <v>156</v>
      </c>
      <c r="D68" s="138"/>
      <c r="E68" s="138"/>
      <c r="F68" s="138"/>
      <c r="G68" s="156"/>
      <c r="H68" s="138"/>
      <c r="I68" s="138"/>
      <c r="J68" s="138"/>
      <c r="K68" s="139" t="s">
        <v>156</v>
      </c>
      <c r="L68" s="138"/>
      <c r="M68" s="138"/>
      <c r="N68" s="120"/>
      <c r="O68" s="120"/>
      <c r="P68" s="471"/>
    </row>
    <row r="69" spans="1:16" ht="18.600000000000001" thickBot="1">
      <c r="A69" s="148" t="s">
        <v>29</v>
      </c>
      <c r="B69" s="149">
        <v>2</v>
      </c>
      <c r="C69" s="150" t="s">
        <v>156</v>
      </c>
      <c r="D69" s="151" t="s">
        <v>156</v>
      </c>
      <c r="E69" s="151" t="s">
        <v>156</v>
      </c>
      <c r="F69" s="151" t="s">
        <v>187</v>
      </c>
      <c r="G69" s="156"/>
      <c r="H69" s="138"/>
      <c r="I69" s="138"/>
      <c r="J69" s="151" t="s">
        <v>188</v>
      </c>
      <c r="K69" s="151" t="s">
        <v>156</v>
      </c>
      <c r="L69" s="138"/>
      <c r="M69" s="138"/>
      <c r="N69" s="120" t="s">
        <v>189</v>
      </c>
      <c r="O69" s="120"/>
      <c r="P69" s="471"/>
    </row>
    <row r="70" spans="1:16" ht="18.600000000000001" thickBot="1">
      <c r="A70" s="148" t="s">
        <v>21</v>
      </c>
      <c r="B70" s="149">
        <v>3</v>
      </c>
      <c r="C70" s="150" t="s">
        <v>156</v>
      </c>
      <c r="D70" s="151" t="s">
        <v>156</v>
      </c>
      <c r="E70" s="151" t="s">
        <v>156</v>
      </c>
      <c r="F70" s="151" t="s">
        <v>156</v>
      </c>
      <c r="G70" s="156"/>
      <c r="H70" s="138"/>
      <c r="I70" s="138"/>
      <c r="J70" s="151" t="s">
        <v>156</v>
      </c>
      <c r="K70" s="151" t="s">
        <v>156</v>
      </c>
      <c r="L70" s="151" t="s">
        <v>156</v>
      </c>
      <c r="M70" s="138"/>
      <c r="N70" s="120"/>
      <c r="O70" s="120"/>
    </row>
    <row r="71" spans="1:16" ht="18.600000000000001" thickBot="1">
      <c r="A71" s="148" t="s">
        <v>190</v>
      </c>
      <c r="B71" s="145">
        <v>4</v>
      </c>
      <c r="C71" s="146" t="s">
        <v>156</v>
      </c>
      <c r="D71" s="147" t="s">
        <v>156</v>
      </c>
      <c r="E71" s="147" t="s">
        <v>156</v>
      </c>
      <c r="F71" s="147" t="s">
        <v>156</v>
      </c>
      <c r="G71" s="147" t="s">
        <v>156</v>
      </c>
      <c r="H71" s="147" t="s">
        <v>156</v>
      </c>
      <c r="I71" s="138" t="s">
        <v>208</v>
      </c>
      <c r="J71" s="147" t="s">
        <v>156</v>
      </c>
      <c r="K71" s="147" t="s">
        <v>156</v>
      </c>
      <c r="L71" s="147" t="s">
        <v>156</v>
      </c>
      <c r="M71" s="147" t="s">
        <v>156</v>
      </c>
      <c r="N71" t="s">
        <v>207</v>
      </c>
      <c r="O71" s="120"/>
    </row>
    <row r="72" spans="1:16" ht="18.600000000000001" thickBot="1">
      <c r="A72" s="148"/>
      <c r="B72" s="149">
        <v>5</v>
      </c>
      <c r="C72" s="150" t="s">
        <v>156</v>
      </c>
      <c r="D72" s="151" t="s">
        <v>156</v>
      </c>
      <c r="E72" s="151" t="s">
        <v>156</v>
      </c>
      <c r="F72" s="151" t="s">
        <v>156</v>
      </c>
      <c r="G72" s="151" t="s">
        <v>156</v>
      </c>
      <c r="H72" s="151" t="s">
        <v>156</v>
      </c>
      <c r="I72" s="151" t="s">
        <v>156</v>
      </c>
      <c r="J72" s="151" t="s">
        <v>156</v>
      </c>
      <c r="K72" s="151" t="s">
        <v>156</v>
      </c>
      <c r="L72" s="151" t="s">
        <v>156</v>
      </c>
      <c r="M72" s="151" t="s">
        <v>156</v>
      </c>
      <c r="N72" s="120"/>
      <c r="O72" s="120"/>
    </row>
    <row r="73" spans="1:16" ht="18.600000000000001" thickBot="1">
      <c r="B73" s="136">
        <v>6</v>
      </c>
      <c r="C73" s="137" t="s">
        <v>156</v>
      </c>
      <c r="D73" s="139" t="s">
        <v>156</v>
      </c>
      <c r="E73" s="139" t="s">
        <v>156</v>
      </c>
      <c r="F73" s="139" t="s">
        <v>156</v>
      </c>
      <c r="G73" s="139" t="s">
        <v>156</v>
      </c>
      <c r="H73" s="139" t="s">
        <v>156</v>
      </c>
      <c r="I73" s="139" t="s">
        <v>156</v>
      </c>
      <c r="J73" s="139" t="s">
        <v>156</v>
      </c>
      <c r="K73" s="139" t="s">
        <v>156</v>
      </c>
      <c r="L73" s="139" t="s">
        <v>156</v>
      </c>
      <c r="M73" s="139" t="s">
        <v>156</v>
      </c>
      <c r="N73" s="120"/>
      <c r="O73" s="120"/>
    </row>
    <row r="74" spans="1:16" ht="18.600000000000001" thickBot="1">
      <c r="B74" s="136">
        <v>7</v>
      </c>
      <c r="C74" s="137" t="s">
        <v>156</v>
      </c>
      <c r="D74" s="139" t="s">
        <v>156</v>
      </c>
      <c r="E74" s="139" t="s">
        <v>156</v>
      </c>
      <c r="F74" s="139" t="s">
        <v>156</v>
      </c>
      <c r="G74" s="139" t="s">
        <v>156</v>
      </c>
      <c r="H74" s="139" t="s">
        <v>156</v>
      </c>
      <c r="I74" s="139" t="s">
        <v>156</v>
      </c>
      <c r="J74" s="139" t="s">
        <v>156</v>
      </c>
      <c r="K74" s="139" t="s">
        <v>156</v>
      </c>
      <c r="L74" s="139" t="s">
        <v>156</v>
      </c>
      <c r="M74" s="139" t="s">
        <v>156</v>
      </c>
      <c r="N74" s="120"/>
      <c r="O74" s="120"/>
    </row>
    <row r="75" spans="1:16">
      <c r="N75" s="120"/>
      <c r="O75" s="120"/>
    </row>
    <row r="76" spans="1:16">
      <c r="I76" t="s">
        <v>209</v>
      </c>
      <c r="N76" s="120"/>
      <c r="O76" s="120"/>
    </row>
    <row r="77" spans="1:16">
      <c r="N77" s="120"/>
      <c r="O77" s="120"/>
    </row>
  </sheetData>
  <mergeCells count="43">
    <mergeCell ref="B2:F2"/>
    <mergeCell ref="B45:H45"/>
    <mergeCell ref="B47:M47"/>
    <mergeCell ref="B48:M48"/>
    <mergeCell ref="B52:M52"/>
    <mergeCell ref="L32:N44"/>
    <mergeCell ref="B53:M53"/>
    <mergeCell ref="N49:N60"/>
    <mergeCell ref="B51:M51"/>
    <mergeCell ref="B58:M58"/>
    <mergeCell ref="B59:M59"/>
    <mergeCell ref="B60:M60"/>
    <mergeCell ref="B49:M49"/>
    <mergeCell ref="B54:M54"/>
    <mergeCell ref="B56:M56"/>
    <mergeCell ref="B57:M57"/>
    <mergeCell ref="B61:M61"/>
    <mergeCell ref="B62:M62"/>
    <mergeCell ref="B63:M63"/>
    <mergeCell ref="B66:B67"/>
    <mergeCell ref="C66:C67"/>
    <mergeCell ref="D66:D67"/>
    <mergeCell ref="E66:E67"/>
    <mergeCell ref="H66:H67"/>
    <mergeCell ref="I66:I67"/>
    <mergeCell ref="J66:J67"/>
    <mergeCell ref="K66:K67"/>
    <mergeCell ref="L66:L67"/>
    <mergeCell ref="M66:M67"/>
    <mergeCell ref="B3:N3"/>
    <mergeCell ref="C8:L8"/>
    <mergeCell ref="C9:L9"/>
    <mergeCell ref="M13:N13"/>
    <mergeCell ref="B5:N5"/>
    <mergeCell ref="B7:N7"/>
    <mergeCell ref="B6:N6"/>
    <mergeCell ref="M29:N30"/>
    <mergeCell ref="M25:N25"/>
    <mergeCell ref="E29:E30"/>
    <mergeCell ref="E18:E26"/>
    <mergeCell ref="E14:E16"/>
    <mergeCell ref="M14:M15"/>
    <mergeCell ref="M22:N22"/>
  </mergeCells>
  <phoneticPr fontId="106"/>
  <hyperlinks>
    <hyperlink ref="C9" r:id="rId1" location="/bda7594740fd40299423467b48e9ecf6" xr:uid="{4EEFA40F-6E32-47D8-85D5-18F9796AA839}"/>
  </hyperlinks>
  <pageMargins left="0.75" right="0.75" top="1" bottom="1" header="0.51200000000000001" footer="0.51200000000000001"/>
  <pageSetup paperSize="9"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4"/>
  <sheetViews>
    <sheetView showGridLines="0" zoomScale="80" zoomScaleNormal="80" zoomScaleSheetLayoutView="79" workbookViewId="0">
      <selection activeCell="A6" sqref="A6"/>
    </sheetView>
  </sheetViews>
  <sheetFormatPr defaultColWidth="9" defaultRowHeight="19.2"/>
  <cols>
    <col min="1" max="1" width="201.109375" style="381" customWidth="1"/>
    <col min="2" max="2" width="11.21875" style="379" customWidth="1"/>
    <col min="3" max="3" width="27.44140625" style="379" customWidth="1"/>
    <col min="4" max="4" width="17.88671875" style="380" customWidth="1"/>
    <col min="5" max="16384" width="9" style="1"/>
  </cols>
  <sheetData>
    <row r="1" spans="1:4" s="42" customFormat="1" ht="44.25" customHeight="1" thickBot="1">
      <c r="A1" s="242" t="s">
        <v>305</v>
      </c>
      <c r="B1" s="243" t="s">
        <v>0</v>
      </c>
      <c r="C1" s="244" t="s">
        <v>1</v>
      </c>
      <c r="D1" s="378" t="s">
        <v>2</v>
      </c>
    </row>
    <row r="2" spans="1:4" s="42" customFormat="1" ht="44.25" customHeight="1" thickTop="1">
      <c r="A2" s="231" t="s">
        <v>326</v>
      </c>
      <c r="B2" s="413"/>
      <c r="C2" s="705" t="s">
        <v>330</v>
      </c>
      <c r="D2" s="414"/>
    </row>
    <row r="3" spans="1:4" s="42" customFormat="1" ht="169.2" customHeight="1">
      <c r="A3" s="419" t="s">
        <v>327</v>
      </c>
      <c r="B3" s="441" t="s">
        <v>329</v>
      </c>
      <c r="C3" s="706"/>
      <c r="D3" s="416">
        <v>44983</v>
      </c>
    </row>
    <row r="4" spans="1:4" s="42" customFormat="1" ht="36.6" customHeight="1" thickBot="1">
      <c r="A4" s="232" t="s">
        <v>328</v>
      </c>
      <c r="B4" s="410"/>
      <c r="C4" s="707"/>
      <c r="D4" s="417"/>
    </row>
    <row r="5" spans="1:4" s="42" customFormat="1" ht="47.4" customHeight="1" thickTop="1">
      <c r="A5" s="412" t="s">
        <v>331</v>
      </c>
      <c r="B5" s="413"/>
      <c r="C5" s="705" t="s">
        <v>335</v>
      </c>
      <c r="D5" s="421"/>
    </row>
    <row r="6" spans="1:4" s="42" customFormat="1" ht="296.39999999999998" customHeight="1">
      <c r="A6" s="415" t="s">
        <v>333</v>
      </c>
      <c r="B6" s="424" t="s">
        <v>332</v>
      </c>
      <c r="C6" s="706"/>
      <c r="D6" s="416">
        <v>44984</v>
      </c>
    </row>
    <row r="7" spans="1:4" s="42" customFormat="1" ht="37.200000000000003" customHeight="1" thickBot="1">
      <c r="A7" s="532" t="s">
        <v>334</v>
      </c>
      <c r="B7" s="410"/>
      <c r="C7" s="707"/>
      <c r="D7" s="417"/>
    </row>
    <row r="8" spans="1:4" s="42" customFormat="1" ht="44.25" customHeight="1" thickTop="1">
      <c r="A8" s="231" t="s">
        <v>336</v>
      </c>
      <c r="B8" s="413"/>
      <c r="C8" s="705" t="s">
        <v>338</v>
      </c>
      <c r="D8" s="421"/>
    </row>
    <row r="9" spans="1:4" s="42" customFormat="1" ht="373.8" customHeight="1" thickBot="1">
      <c r="A9" s="810" t="s">
        <v>337</v>
      </c>
      <c r="B9" s="424" t="s">
        <v>339</v>
      </c>
      <c r="C9" s="706"/>
      <c r="D9" s="416">
        <v>44983</v>
      </c>
    </row>
    <row r="10" spans="1:4" s="42" customFormat="1" ht="36.6" customHeight="1" thickTop="1" thickBot="1">
      <c r="A10" s="423" t="s">
        <v>340</v>
      </c>
      <c r="B10" s="410"/>
      <c r="C10" s="707"/>
      <c r="D10" s="417"/>
    </row>
    <row r="11" spans="1:4" s="42" customFormat="1" ht="44.25" customHeight="1" thickTop="1">
      <c r="A11" s="231" t="s">
        <v>345</v>
      </c>
      <c r="B11" s="413"/>
      <c r="C11" s="705" t="s">
        <v>349</v>
      </c>
      <c r="D11" s="414"/>
    </row>
    <row r="12" spans="1:4" s="42" customFormat="1" ht="163.80000000000001" customHeight="1">
      <c r="A12" s="419" t="s">
        <v>346</v>
      </c>
      <c r="B12" s="441" t="s">
        <v>348</v>
      </c>
      <c r="C12" s="706"/>
      <c r="D12" s="416">
        <v>44986</v>
      </c>
    </row>
    <row r="13" spans="1:4" s="42" customFormat="1" ht="36.6" customHeight="1" thickBot="1">
      <c r="A13" s="232" t="s">
        <v>347</v>
      </c>
      <c r="B13" s="410"/>
      <c r="C13" s="707"/>
      <c r="D13" s="417"/>
    </row>
    <row r="14" spans="1:4" s="42" customFormat="1" ht="46.2" customHeight="1" thickBot="1">
      <c r="A14" s="812" t="s">
        <v>350</v>
      </c>
      <c r="B14" s="227"/>
      <c r="C14" s="714" t="s">
        <v>354</v>
      </c>
      <c r="D14" s="702">
        <v>44986</v>
      </c>
    </row>
    <row r="15" spans="1:4" s="42" customFormat="1" ht="172.2" customHeight="1" thickBot="1">
      <c r="A15" s="425" t="s">
        <v>351</v>
      </c>
      <c r="B15" s="399" t="s">
        <v>353</v>
      </c>
      <c r="C15" s="715"/>
      <c r="D15" s="703"/>
    </row>
    <row r="16" spans="1:4" s="42" customFormat="1" ht="34.950000000000003" customHeight="1" thickBot="1">
      <c r="A16" s="552" t="s">
        <v>352</v>
      </c>
      <c r="B16" s="553"/>
      <c r="C16" s="716"/>
      <c r="D16" s="703"/>
    </row>
    <row r="17" spans="1:4" s="42" customFormat="1" ht="43.8" customHeight="1" thickTop="1">
      <c r="A17" s="426" t="s">
        <v>355</v>
      </c>
      <c r="B17" s="551"/>
      <c r="C17" s="705" t="s">
        <v>358</v>
      </c>
      <c r="D17" s="717">
        <v>44983</v>
      </c>
    </row>
    <row r="18" spans="1:4" s="42" customFormat="1" ht="175.2" customHeight="1">
      <c r="A18" s="419" t="s">
        <v>356</v>
      </c>
      <c r="B18" s="228" t="s">
        <v>359</v>
      </c>
      <c r="C18" s="706"/>
      <c r="D18" s="718"/>
    </row>
    <row r="19" spans="1:4" s="42" customFormat="1" ht="34.950000000000003" customHeight="1" thickBot="1">
      <c r="A19" s="232" t="s">
        <v>357</v>
      </c>
      <c r="B19" s="229"/>
      <c r="C19" s="707"/>
      <c r="D19" s="719"/>
    </row>
    <row r="20" spans="1:4" s="42" customFormat="1" ht="48.6" hidden="1" customHeight="1" thickTop="1">
      <c r="A20" s="386"/>
      <c r="B20" s="711"/>
      <c r="C20" s="714"/>
      <c r="D20" s="720"/>
    </row>
    <row r="21" spans="1:4" s="42" customFormat="1" ht="220.2" hidden="1" customHeight="1">
      <c r="A21" s="428"/>
      <c r="B21" s="712"/>
      <c r="C21" s="715"/>
      <c r="D21" s="721"/>
    </row>
    <row r="22" spans="1:4" s="42" customFormat="1" ht="43.2" hidden="1" customHeight="1" thickBot="1">
      <c r="A22" s="528"/>
      <c r="B22" s="713"/>
      <c r="C22" s="716"/>
      <c r="D22" s="722"/>
    </row>
    <row r="23" spans="1:4" s="42" customFormat="1" ht="51" hidden="1" customHeight="1" thickTop="1" thickBot="1">
      <c r="A23" s="529"/>
      <c r="B23" s="708"/>
      <c r="C23" s="708"/>
      <c r="D23" s="702"/>
    </row>
    <row r="24" spans="1:4" s="42" customFormat="1" ht="168" hidden="1" customHeight="1" thickBot="1">
      <c r="A24" s="411"/>
      <c r="B24" s="709"/>
      <c r="C24" s="709"/>
      <c r="D24" s="703"/>
    </row>
    <row r="25" spans="1:4" s="42" customFormat="1" ht="43.2" hidden="1" customHeight="1" thickBot="1">
      <c r="A25" s="400"/>
      <c r="B25" s="710"/>
      <c r="C25" s="710"/>
      <c r="D25" s="703"/>
    </row>
    <row r="26" spans="1:4" s="42" customFormat="1" ht="48.6" hidden="1" customHeight="1" thickTop="1" thickBot="1">
      <c r="A26" s="233"/>
      <c r="B26" s="696"/>
      <c r="C26" s="699"/>
      <c r="D26" s="702"/>
    </row>
    <row r="27" spans="1:4" s="42" customFormat="1" ht="97.2" hidden="1" customHeight="1" thickBot="1">
      <c r="A27" s="519"/>
      <c r="B27" s="697"/>
      <c r="C27" s="700"/>
      <c r="D27" s="703"/>
    </row>
    <row r="28" spans="1:4" s="42" customFormat="1" ht="40.950000000000003" hidden="1" customHeight="1" thickBot="1">
      <c r="A28" s="396"/>
      <c r="B28" s="698"/>
      <c r="C28" s="701"/>
      <c r="D28" s="704"/>
    </row>
    <row r="29" spans="1:4" s="42" customFormat="1" ht="48.6" hidden="1" customHeight="1" thickTop="1" thickBot="1">
      <c r="A29" s="233"/>
      <c r="B29" s="696"/>
      <c r="C29" s="699"/>
      <c r="D29" s="702"/>
    </row>
    <row r="30" spans="1:4" s="42" customFormat="1" ht="91.2" hidden="1" customHeight="1" thickBot="1">
      <c r="A30" s="519"/>
      <c r="B30" s="697"/>
      <c r="C30" s="700"/>
      <c r="D30" s="703"/>
    </row>
    <row r="31" spans="1:4" s="42" customFormat="1" ht="40.950000000000003" hidden="1" customHeight="1" thickBot="1">
      <c r="A31" s="396"/>
      <c r="B31" s="698"/>
      <c r="C31" s="701"/>
      <c r="D31" s="704"/>
    </row>
    <row r="32" spans="1:4" s="42" customFormat="1" ht="40.950000000000003" hidden="1" customHeight="1" thickTop="1" thickBot="1">
      <c r="A32" s="233"/>
      <c r="B32" s="696"/>
      <c r="C32" s="699"/>
      <c r="D32" s="702"/>
    </row>
    <row r="33" spans="1:4" s="42" customFormat="1" ht="177" hidden="1" customHeight="1" thickBot="1">
      <c r="A33" s="519"/>
      <c r="B33" s="697"/>
      <c r="C33" s="700"/>
      <c r="D33" s="703"/>
    </row>
    <row r="34" spans="1:4" s="42" customFormat="1" ht="40.950000000000003" hidden="1" customHeight="1" thickBot="1">
      <c r="A34" s="396"/>
      <c r="B34" s="698"/>
      <c r="C34" s="701"/>
      <c r="D34" s="704"/>
    </row>
  </sheetData>
  <mergeCells count="23">
    <mergeCell ref="C2:C4"/>
    <mergeCell ref="C14:C16"/>
    <mergeCell ref="D23:D25"/>
    <mergeCell ref="D17:D19"/>
    <mergeCell ref="D26:D28"/>
    <mergeCell ref="C26:C28"/>
    <mergeCell ref="D20:D22"/>
    <mergeCell ref="C20:C22"/>
    <mergeCell ref="C17:C19"/>
    <mergeCell ref="C5:C7"/>
    <mergeCell ref="C8:C10"/>
    <mergeCell ref="B29:B31"/>
    <mergeCell ref="C29:C31"/>
    <mergeCell ref="D29:D31"/>
    <mergeCell ref="B23:B25"/>
    <mergeCell ref="C23:C25"/>
    <mergeCell ref="B20:B22"/>
    <mergeCell ref="B26:B28"/>
    <mergeCell ref="B32:B34"/>
    <mergeCell ref="C32:C34"/>
    <mergeCell ref="D32:D34"/>
    <mergeCell ref="D14:D16"/>
    <mergeCell ref="C11:C13"/>
  </mergeCells>
  <phoneticPr fontId="16"/>
  <hyperlinks>
    <hyperlink ref="A4" r:id="rId1" xr:uid="{6296B501-65D4-4E33-95DF-920A5D928ABA}"/>
    <hyperlink ref="A7" r:id="rId2" xr:uid="{D742B5BD-FDBF-485F-8CEF-C2D6C4B3DA8D}"/>
    <hyperlink ref="A10" r:id="rId3" xr:uid="{97A9F065-D6E5-415F-9AA4-2D89E32E4062}"/>
    <hyperlink ref="A13" r:id="rId4" xr:uid="{AE942149-B640-43CD-8C1E-06AA6B2CAD91}"/>
    <hyperlink ref="A16" r:id="rId5" xr:uid="{65A142BF-77AB-49C1-B17A-8EBF36C8056B}"/>
    <hyperlink ref="A19" r:id="rId6" xr:uid="{C5A589AB-DB24-4803-9058-48E9F2F7CD5B}"/>
  </hyperlinks>
  <pageMargins left="0" right="0" top="0.19685039370078741" bottom="0.39370078740157483" header="0" footer="0.19685039370078741"/>
  <pageSetup paperSize="8" scale="28" orientation="portrait" horizontalDpi="300" verticalDpi="300" r:id="rId7"/>
  <headerFooter alignWithMargins="0"/>
  <drawing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sheetPr codeName="Sheet7"/>
  <dimension ref="A1:C36"/>
  <sheetViews>
    <sheetView defaultGridColor="0" view="pageBreakPreview" colorId="56" zoomScale="83" zoomScaleNormal="66" zoomScaleSheetLayoutView="83" workbookViewId="0">
      <selection activeCell="H30" sqref="H30"/>
    </sheetView>
  </sheetViews>
  <sheetFormatPr defaultColWidth="9" defaultRowHeight="19.2"/>
  <cols>
    <col min="1" max="1" width="213.21875" style="394" customWidth="1"/>
    <col min="2" max="2" width="18" style="182" customWidth="1"/>
    <col min="3" max="3" width="20.109375" style="183" customWidth="1"/>
    <col min="4" max="16384" width="9" style="38"/>
  </cols>
  <sheetData>
    <row r="1" spans="1:3" ht="58.95" customHeight="1" thickBot="1">
      <c r="A1" s="37" t="s">
        <v>298</v>
      </c>
      <c r="B1" s="373" t="s">
        <v>24</v>
      </c>
      <c r="C1" s="374" t="s">
        <v>2</v>
      </c>
    </row>
    <row r="2" spans="1:3" ht="48.6" customHeight="1">
      <c r="A2" s="163" t="s">
        <v>470</v>
      </c>
      <c r="B2" s="177"/>
      <c r="C2" s="178"/>
    </row>
    <row r="3" spans="1:3" ht="212.4" customHeight="1">
      <c r="A3" s="538" t="s">
        <v>477</v>
      </c>
      <c r="B3" s="533" t="s">
        <v>495</v>
      </c>
      <c r="C3" s="179">
        <v>44986</v>
      </c>
    </row>
    <row r="4" spans="1:3" ht="48.6" customHeight="1" thickBot="1">
      <c r="A4" s="397" t="s">
        <v>469</v>
      </c>
      <c r="B4" s="180"/>
      <c r="C4" s="181"/>
    </row>
    <row r="5" spans="1:3" ht="48.6" customHeight="1">
      <c r="A5" s="163" t="s">
        <v>471</v>
      </c>
      <c r="B5" s="177"/>
      <c r="C5" s="178"/>
    </row>
    <row r="6" spans="1:3" ht="382.2" customHeight="1">
      <c r="A6" s="434" t="s">
        <v>478</v>
      </c>
      <c r="B6" s="401" t="s">
        <v>496</v>
      </c>
      <c r="C6" s="179">
        <v>44986</v>
      </c>
    </row>
    <row r="7" spans="1:3" ht="48.6" customHeight="1" thickBot="1">
      <c r="A7" s="397" t="s">
        <v>468</v>
      </c>
      <c r="B7" s="180"/>
      <c r="C7" s="181"/>
    </row>
    <row r="8" spans="1:3" ht="48.6" customHeight="1">
      <c r="A8" s="163" t="s">
        <v>480</v>
      </c>
      <c r="B8" s="177"/>
      <c r="C8" s="178"/>
    </row>
    <row r="9" spans="1:3" ht="202.2" customHeight="1">
      <c r="A9" s="493" t="s">
        <v>481</v>
      </c>
      <c r="B9" s="401" t="s">
        <v>497</v>
      </c>
      <c r="C9" s="179"/>
    </row>
    <row r="10" spans="1:3" ht="48.6" customHeight="1" thickBot="1">
      <c r="A10" s="397" t="s">
        <v>479</v>
      </c>
      <c r="B10" s="180"/>
      <c r="C10" s="181"/>
    </row>
    <row r="11" spans="1:3" ht="48.6" customHeight="1">
      <c r="A11" s="163" t="s">
        <v>472</v>
      </c>
      <c r="B11" s="177"/>
      <c r="C11" s="178"/>
    </row>
    <row r="12" spans="1:3" ht="282" customHeight="1">
      <c r="A12" s="434" t="s">
        <v>482</v>
      </c>
      <c r="B12" s="557" t="s">
        <v>496</v>
      </c>
      <c r="C12" s="179">
        <v>44986</v>
      </c>
    </row>
    <row r="13" spans="1:3" ht="39.6" customHeight="1" thickBot="1">
      <c r="A13" s="397" t="s">
        <v>465</v>
      </c>
      <c r="B13" s="180"/>
      <c r="C13" s="181"/>
    </row>
    <row r="14" spans="1:3" ht="48.6" customHeight="1">
      <c r="A14" s="163" t="s">
        <v>473</v>
      </c>
      <c r="B14" s="177"/>
      <c r="C14" s="178"/>
    </row>
    <row r="15" spans="1:3" ht="53.4" customHeight="1">
      <c r="A15" s="536" t="s">
        <v>484</v>
      </c>
      <c r="B15" s="533" t="s">
        <v>495</v>
      </c>
      <c r="C15" s="179">
        <v>44984</v>
      </c>
    </row>
    <row r="16" spans="1:3" ht="48.6" customHeight="1" thickBot="1">
      <c r="A16" s="397" t="s">
        <v>466</v>
      </c>
      <c r="B16" s="180"/>
      <c r="C16" s="181"/>
    </row>
    <row r="17" spans="1:3" ht="48.6" customHeight="1">
      <c r="A17" s="163" t="s">
        <v>474</v>
      </c>
      <c r="B17" s="177"/>
      <c r="C17" s="178"/>
    </row>
    <row r="18" spans="1:3" ht="310.8" customHeight="1">
      <c r="A18" s="434" t="s">
        <v>483</v>
      </c>
      <c r="B18" s="401" t="s">
        <v>498</v>
      </c>
      <c r="C18" s="179">
        <v>44984</v>
      </c>
    </row>
    <row r="19" spans="1:3" ht="48.6" customHeight="1" thickBot="1">
      <c r="A19" s="397" t="s">
        <v>467</v>
      </c>
      <c r="B19" s="180"/>
      <c r="C19" s="181"/>
    </row>
    <row r="20" spans="1:3" ht="48.6" customHeight="1">
      <c r="A20" s="163" t="s">
        <v>475</v>
      </c>
      <c r="B20" s="177"/>
      <c r="C20" s="178"/>
    </row>
    <row r="21" spans="1:3" ht="249.6" customHeight="1">
      <c r="A21" s="434" t="s">
        <v>485</v>
      </c>
      <c r="B21" s="401" t="s">
        <v>498</v>
      </c>
      <c r="C21" s="179">
        <v>44984</v>
      </c>
    </row>
    <row r="22" spans="1:3" ht="48.6" customHeight="1" thickBot="1">
      <c r="A22" s="397" t="s">
        <v>463</v>
      </c>
      <c r="B22" s="180"/>
      <c r="C22" s="181"/>
    </row>
    <row r="23" spans="1:3" ht="48.6" customHeight="1">
      <c r="A23" s="163" t="s">
        <v>476</v>
      </c>
      <c r="B23" s="177"/>
      <c r="C23" s="178"/>
    </row>
    <row r="24" spans="1:3" ht="147.6" customHeight="1">
      <c r="A24" s="434" t="s">
        <v>486</v>
      </c>
      <c r="B24" s="401" t="s">
        <v>499</v>
      </c>
      <c r="C24" s="179">
        <v>44984</v>
      </c>
    </row>
    <row r="25" spans="1:3" ht="48.6" customHeight="1" thickBot="1">
      <c r="A25" s="397" t="s">
        <v>464</v>
      </c>
      <c r="B25" s="180"/>
      <c r="C25" s="181"/>
    </row>
    <row r="26" spans="1:3" ht="48.6" customHeight="1">
      <c r="A26" s="163" t="s">
        <v>460</v>
      </c>
      <c r="B26" s="177"/>
      <c r="C26" s="178"/>
    </row>
    <row r="27" spans="1:3" ht="178.8" customHeight="1">
      <c r="A27" s="434" t="s">
        <v>488</v>
      </c>
      <c r="B27" s="401" t="s">
        <v>500</v>
      </c>
      <c r="C27" s="179">
        <v>44984</v>
      </c>
    </row>
    <row r="28" spans="1:3" ht="48.6" customHeight="1" thickBot="1">
      <c r="A28" s="397" t="s">
        <v>487</v>
      </c>
      <c r="B28" s="180"/>
      <c r="C28" s="181"/>
    </row>
    <row r="29" spans="1:3" ht="48.6" customHeight="1">
      <c r="A29" s="163" t="s">
        <v>461</v>
      </c>
      <c r="B29" s="177"/>
      <c r="C29" s="178"/>
    </row>
    <row r="30" spans="1:3" ht="271.2" customHeight="1">
      <c r="A30" s="434" t="s">
        <v>489</v>
      </c>
      <c r="B30" s="401" t="s">
        <v>501</v>
      </c>
      <c r="C30" s="179">
        <v>44984</v>
      </c>
    </row>
    <row r="31" spans="1:3" ht="48.6" customHeight="1" thickBot="1">
      <c r="A31" s="397" t="s">
        <v>462</v>
      </c>
      <c r="B31" s="180"/>
      <c r="C31" s="181"/>
    </row>
    <row r="32" spans="1:3" ht="25.2" customHeight="1">
      <c r="A32" s="230"/>
      <c r="B32" s="555"/>
      <c r="C32" s="556"/>
    </row>
    <row r="33" spans="1:3" ht="25.2" customHeight="1" thickBot="1">
      <c r="A33" s="230"/>
      <c r="B33" s="555"/>
      <c r="C33" s="556"/>
    </row>
    <row r="34" spans="1:3" ht="37.799999999999997" customHeight="1">
      <c r="A34" s="723" t="s">
        <v>28</v>
      </c>
      <c r="B34" s="723"/>
      <c r="C34" s="723"/>
    </row>
    <row r="35" spans="1:3" ht="46.2" customHeight="1">
      <c r="A35" s="724" t="s">
        <v>27</v>
      </c>
      <c r="B35" s="724"/>
      <c r="C35" s="724"/>
    </row>
    <row r="36" spans="1:3">
      <c r="A36" s="394" t="s">
        <v>21</v>
      </c>
    </row>
  </sheetData>
  <mergeCells count="2">
    <mergeCell ref="A34:C34"/>
    <mergeCell ref="A35:C35"/>
  </mergeCells>
  <phoneticPr fontId="106"/>
  <hyperlinks>
    <hyperlink ref="A31" r:id="rId1" xr:uid="{73AD975C-2E37-43F5-9B74-62BDF5133254}"/>
    <hyperlink ref="A22" r:id="rId2" xr:uid="{D26EC21F-ADE3-4E14-8241-5285E9B6646A}"/>
    <hyperlink ref="A25" r:id="rId3" xr:uid="{0BCD76BC-ED14-4E28-B91C-447E0B3FE345}"/>
    <hyperlink ref="A13" r:id="rId4" xr:uid="{441CCD97-BF63-463E-925B-0CC4D82C7340}"/>
    <hyperlink ref="A16" r:id="rId5" xr:uid="{815F8B39-C44B-462C-B176-A4E1886AB5B7}"/>
    <hyperlink ref="A19" r:id="rId6" xr:uid="{4E6E7116-FA16-48BD-9C72-7B11C9725F13}"/>
    <hyperlink ref="A7" r:id="rId7" xr:uid="{FF77C977-4438-40E8-9F04-E52DBC06916A}"/>
    <hyperlink ref="A4" r:id="rId8" xr:uid="{A45F2BD1-92AF-4B08-975B-01F034D3DBB7}"/>
    <hyperlink ref="A10" r:id="rId9" xr:uid="{7EEFB1A3-9C79-4CCE-9929-46969B308EF0}"/>
    <hyperlink ref="A28" r:id="rId10" xr:uid="{2C5B2CBF-1F78-4742-8B90-A6C4694741EF}"/>
  </hyperlinks>
  <pageMargins left="0.74803149606299213" right="0.74803149606299213" top="0.98425196850393704" bottom="0.98425196850393704" header="0.51181102362204722" footer="0.51181102362204722"/>
  <pageSetup paperSize="9" scale="16" fitToHeight="3" orientation="portrait" r:id="rId11"/>
  <headerFooter alignWithMargins="0"/>
  <rowBreaks count="1" manualBreakCount="1">
    <brk id="33" max="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codeName="Sheet8">
    <tabColor indexed="46"/>
  </sheetPr>
  <dimension ref="A1:AE39"/>
  <sheetViews>
    <sheetView zoomScaleNormal="100" zoomScaleSheetLayoutView="100" workbookViewId="0">
      <selection activeCell="A21" sqref="A21:N21"/>
    </sheetView>
  </sheetViews>
  <sheetFormatPr defaultColWidth="9" defaultRowHeight="13.2"/>
  <cols>
    <col min="1" max="1" width="7.33203125" style="1" customWidth="1"/>
    <col min="2" max="13" width="6.77734375" style="1" customWidth="1"/>
    <col min="14" max="14" width="7.44140625" style="1" customWidth="1"/>
    <col min="15" max="15" width="5.88671875" style="1" customWidth="1"/>
    <col min="16" max="16" width="7.44140625" style="1" customWidth="1"/>
    <col min="17" max="29" width="6.77734375" style="1" customWidth="1"/>
    <col min="30" max="16384" width="9" style="1"/>
  </cols>
  <sheetData>
    <row r="1" spans="1:29" ht="15" customHeight="1">
      <c r="A1" s="727" t="s">
        <v>3</v>
      </c>
      <c r="B1" s="728"/>
      <c r="C1" s="728"/>
      <c r="D1" s="728"/>
      <c r="E1" s="728"/>
      <c r="F1" s="728"/>
      <c r="G1" s="728"/>
      <c r="H1" s="728"/>
      <c r="I1" s="728"/>
      <c r="J1" s="728"/>
      <c r="K1" s="728"/>
      <c r="L1" s="728"/>
      <c r="M1" s="728"/>
      <c r="N1" s="729"/>
      <c r="P1" s="730" t="s">
        <v>4</v>
      </c>
      <c r="Q1" s="731"/>
      <c r="R1" s="731"/>
      <c r="S1" s="731"/>
      <c r="T1" s="731"/>
      <c r="U1" s="731"/>
      <c r="V1" s="731"/>
      <c r="W1" s="731"/>
      <c r="X1" s="731"/>
      <c r="Y1" s="731"/>
      <c r="Z1" s="731"/>
      <c r="AA1" s="731"/>
      <c r="AB1" s="731"/>
      <c r="AC1" s="732"/>
    </row>
    <row r="2" spans="1:29" ht="18" customHeight="1" thickBot="1">
      <c r="A2" s="733" t="s">
        <v>5</v>
      </c>
      <c r="B2" s="734"/>
      <c r="C2" s="734"/>
      <c r="D2" s="734"/>
      <c r="E2" s="734"/>
      <c r="F2" s="734"/>
      <c r="G2" s="734"/>
      <c r="H2" s="734"/>
      <c r="I2" s="734"/>
      <c r="J2" s="734"/>
      <c r="K2" s="734"/>
      <c r="L2" s="734"/>
      <c r="M2" s="734"/>
      <c r="N2" s="735"/>
      <c r="P2" s="736" t="s">
        <v>6</v>
      </c>
      <c r="Q2" s="734"/>
      <c r="R2" s="734"/>
      <c r="S2" s="734"/>
      <c r="T2" s="734"/>
      <c r="U2" s="734"/>
      <c r="V2" s="734"/>
      <c r="W2" s="734"/>
      <c r="X2" s="734"/>
      <c r="Y2" s="734"/>
      <c r="Z2" s="734"/>
      <c r="AA2" s="734"/>
      <c r="AB2" s="734"/>
      <c r="AC2" s="737"/>
    </row>
    <row r="3" spans="1:29" ht="13.8" thickBot="1">
      <c r="A3" s="6"/>
      <c r="B3" s="197" t="s">
        <v>230</v>
      </c>
      <c r="C3" s="188" t="s">
        <v>7</v>
      </c>
      <c r="D3" s="197" t="s">
        <v>8</v>
      </c>
      <c r="E3" s="197" t="s">
        <v>9</v>
      </c>
      <c r="F3" s="197" t="s">
        <v>10</v>
      </c>
      <c r="G3" s="197" t="s">
        <v>11</v>
      </c>
      <c r="H3" s="197" t="s">
        <v>12</v>
      </c>
      <c r="I3" s="197" t="s">
        <v>13</v>
      </c>
      <c r="J3" s="197" t="s">
        <v>14</v>
      </c>
      <c r="K3" s="197" t="s">
        <v>15</v>
      </c>
      <c r="L3" s="197" t="s">
        <v>16</v>
      </c>
      <c r="M3" s="197" t="s">
        <v>17</v>
      </c>
      <c r="N3" s="7" t="s">
        <v>18</v>
      </c>
      <c r="P3" s="8"/>
      <c r="Q3" s="197" t="s">
        <v>230</v>
      </c>
      <c r="R3" s="188" t="s">
        <v>7</v>
      </c>
      <c r="S3" s="197" t="s">
        <v>8</v>
      </c>
      <c r="T3" s="197" t="s">
        <v>9</v>
      </c>
      <c r="U3" s="197" t="s">
        <v>10</v>
      </c>
      <c r="V3" s="197" t="s">
        <v>11</v>
      </c>
      <c r="W3" s="197" t="s">
        <v>12</v>
      </c>
      <c r="X3" s="197" t="s">
        <v>13</v>
      </c>
      <c r="Y3" s="197" t="s">
        <v>14</v>
      </c>
      <c r="Z3" s="197" t="s">
        <v>15</v>
      </c>
      <c r="AA3" s="197" t="s">
        <v>16</v>
      </c>
      <c r="AB3" s="197" t="s">
        <v>17</v>
      </c>
      <c r="AC3" s="9" t="s">
        <v>19</v>
      </c>
    </row>
    <row r="4" spans="1:29" ht="19.8" thickBot="1">
      <c r="A4" s="516" t="s">
        <v>228</v>
      </c>
      <c r="B4" s="517">
        <f>AVERAGE(B7:B18)</f>
        <v>68</v>
      </c>
      <c r="C4" s="517">
        <f t="shared" ref="C4:M4" si="0">AVERAGE(C7:C18)</f>
        <v>55.75</v>
      </c>
      <c r="D4" s="517">
        <f t="shared" si="0"/>
        <v>64.454545454545453</v>
      </c>
      <c r="E4" s="517">
        <f t="shared" si="0"/>
        <v>102.45454545454545</v>
      </c>
      <c r="F4" s="517">
        <f t="shared" si="0"/>
        <v>184.81818181818181</v>
      </c>
      <c r="G4" s="517">
        <f t="shared" si="0"/>
        <v>405.27272727272725</v>
      </c>
      <c r="H4" s="517">
        <f t="shared" si="0"/>
        <v>614.90909090909088</v>
      </c>
      <c r="I4" s="517">
        <f t="shared" si="0"/>
        <v>875.18181818181813</v>
      </c>
      <c r="J4" s="517">
        <f t="shared" si="0"/>
        <v>564.72727272727275</v>
      </c>
      <c r="K4" s="517">
        <f t="shared" si="0"/>
        <v>363.72727272727275</v>
      </c>
      <c r="L4" s="517">
        <f t="shared" si="0"/>
        <v>207</v>
      </c>
      <c r="M4" s="517">
        <f t="shared" si="0"/>
        <v>134.81818181818181</v>
      </c>
      <c r="N4" s="517">
        <f>AVERAGE(N7:N18)</f>
        <v>3639.7272727272725</v>
      </c>
      <c r="O4" s="10"/>
      <c r="P4" s="518" t="str">
        <f>+A4</f>
        <v>12-21年月平均</v>
      </c>
      <c r="Q4" s="517">
        <f>AVERAGE(Q7:Q18)</f>
        <v>8.1666666666666661</v>
      </c>
      <c r="R4" s="517">
        <f t="shared" ref="R4:AC4" si="1">AVERAGE(R7:R18)</f>
        <v>8.75</v>
      </c>
      <c r="S4" s="517">
        <f t="shared" si="1"/>
        <v>14.090909090909092</v>
      </c>
      <c r="T4" s="517">
        <f t="shared" si="1"/>
        <v>6.9090909090909092</v>
      </c>
      <c r="U4" s="517">
        <f t="shared" si="1"/>
        <v>9.8181818181818183</v>
      </c>
      <c r="V4" s="517">
        <f t="shared" si="1"/>
        <v>9.0909090909090917</v>
      </c>
      <c r="W4" s="517">
        <f t="shared" si="1"/>
        <v>8.1818181818181817</v>
      </c>
      <c r="X4" s="517">
        <f t="shared" si="1"/>
        <v>11.545454545454545</v>
      </c>
      <c r="Y4" s="517">
        <f t="shared" si="1"/>
        <v>9.9090909090909083</v>
      </c>
      <c r="Z4" s="517">
        <f t="shared" si="1"/>
        <v>19.818181818181817</v>
      </c>
      <c r="AA4" s="517">
        <f t="shared" si="1"/>
        <v>11.636363636363637</v>
      </c>
      <c r="AB4" s="517">
        <f t="shared" si="1"/>
        <v>12.181818181818182</v>
      </c>
      <c r="AC4" s="517">
        <f t="shared" si="1"/>
        <v>131.45454545454547</v>
      </c>
    </row>
    <row r="5" spans="1:29" ht="19.8" customHeight="1" thickBot="1">
      <c r="A5" s="345"/>
      <c r="B5" s="345"/>
      <c r="C5" s="11" t="s">
        <v>20</v>
      </c>
      <c r="D5" s="118"/>
      <c r="E5" s="118"/>
      <c r="F5" s="118"/>
      <c r="G5" s="118"/>
      <c r="H5" s="118"/>
      <c r="I5" s="118"/>
      <c r="J5" s="118"/>
      <c r="K5" s="118"/>
      <c r="L5" s="118"/>
      <c r="M5" s="118"/>
      <c r="N5" s="308"/>
      <c r="O5" s="119"/>
      <c r="P5" s="189"/>
      <c r="Q5" s="189"/>
      <c r="R5" s="11" t="s">
        <v>20</v>
      </c>
      <c r="S5" s="118"/>
      <c r="T5" s="118"/>
      <c r="U5" s="118"/>
      <c r="V5" s="118"/>
      <c r="W5" s="118"/>
      <c r="X5" s="118"/>
      <c r="Y5" s="118"/>
      <c r="Z5" s="118"/>
      <c r="AA5" s="118"/>
      <c r="AB5" s="118"/>
      <c r="AC5" s="308"/>
    </row>
    <row r="6" spans="1:29" ht="19.8" customHeight="1" thickBot="1">
      <c r="A6" s="345"/>
      <c r="B6" s="345"/>
      <c r="C6" s="503">
        <v>17</v>
      </c>
      <c r="D6" s="502"/>
      <c r="E6" s="502"/>
      <c r="F6" s="502"/>
      <c r="G6" s="502"/>
      <c r="H6" s="502"/>
      <c r="I6" s="502"/>
      <c r="J6" s="502"/>
      <c r="K6" s="502"/>
      <c r="L6" s="502"/>
      <c r="M6" s="502"/>
      <c r="N6" s="494"/>
      <c r="O6" s="119"/>
      <c r="P6" s="189"/>
      <c r="Q6" s="189"/>
      <c r="R6" s="503">
        <v>1</v>
      </c>
      <c r="S6" s="502"/>
      <c r="T6" s="502"/>
      <c r="U6" s="502"/>
      <c r="V6" s="502"/>
      <c r="W6" s="502"/>
      <c r="X6" s="502"/>
      <c r="Y6" s="502"/>
      <c r="Z6" s="502"/>
      <c r="AA6" s="502"/>
      <c r="AB6" s="502"/>
      <c r="AC6" s="494"/>
    </row>
    <row r="7" spans="1:29" ht="18" customHeight="1" thickBot="1">
      <c r="A7" s="495" t="s">
        <v>266</v>
      </c>
      <c r="B7" s="513">
        <v>81</v>
      </c>
      <c r="C7" s="511">
        <v>58</v>
      </c>
      <c r="D7" s="511"/>
      <c r="E7" s="511"/>
      <c r="F7" s="511"/>
      <c r="G7" s="511"/>
      <c r="H7" s="511"/>
      <c r="I7" s="511"/>
      <c r="J7" s="511"/>
      <c r="K7" s="511"/>
      <c r="L7" s="511"/>
      <c r="M7" s="514"/>
      <c r="N7" s="512"/>
      <c r="O7" s="10"/>
      <c r="P7" s="501" t="s">
        <v>266</v>
      </c>
      <c r="Q7" s="513">
        <v>1</v>
      </c>
      <c r="R7" s="511">
        <v>1</v>
      </c>
      <c r="S7" s="511"/>
      <c r="T7" s="511"/>
      <c r="U7" s="511"/>
      <c r="V7" s="511"/>
      <c r="W7" s="511"/>
      <c r="X7" s="511"/>
      <c r="Y7" s="511"/>
      <c r="Z7" s="511"/>
      <c r="AA7" s="511"/>
      <c r="AB7" s="515"/>
      <c r="AC7" s="512"/>
    </row>
    <row r="8" spans="1:29" ht="18" customHeight="1" thickBot="1">
      <c r="A8" s="495" t="s">
        <v>229</v>
      </c>
      <c r="B8" s="504">
        <v>81</v>
      </c>
      <c r="C8" s="505">
        <v>39</v>
      </c>
      <c r="D8" s="505">
        <v>72</v>
      </c>
      <c r="E8" s="506">
        <v>89</v>
      </c>
      <c r="F8" s="506">
        <v>258</v>
      </c>
      <c r="G8" s="506">
        <v>416</v>
      </c>
      <c r="H8" s="506">
        <v>554</v>
      </c>
      <c r="I8" s="506">
        <v>568</v>
      </c>
      <c r="J8" s="506">
        <v>578</v>
      </c>
      <c r="K8" s="506">
        <v>337</v>
      </c>
      <c r="L8" s="506">
        <v>169</v>
      </c>
      <c r="M8" s="506">
        <v>168</v>
      </c>
      <c r="N8" s="507">
        <f t="shared" ref="N8:N19" si="2">SUM(B8:M8)</f>
        <v>3329</v>
      </c>
      <c r="O8" s="124" t="s">
        <v>21</v>
      </c>
      <c r="P8" s="496" t="s">
        <v>229</v>
      </c>
      <c r="Q8" s="508">
        <v>0</v>
      </c>
      <c r="R8" s="509">
        <v>5</v>
      </c>
      <c r="S8" s="509">
        <v>4</v>
      </c>
      <c r="T8" s="509">
        <v>1</v>
      </c>
      <c r="U8" s="509">
        <v>1</v>
      </c>
      <c r="V8" s="509">
        <v>1</v>
      </c>
      <c r="W8" s="509">
        <v>1</v>
      </c>
      <c r="X8" s="509">
        <v>1</v>
      </c>
      <c r="Y8" s="508">
        <v>0</v>
      </c>
      <c r="Z8" s="508">
        <v>0</v>
      </c>
      <c r="AA8" s="508">
        <v>0</v>
      </c>
      <c r="AB8" s="508">
        <v>2</v>
      </c>
      <c r="AC8" s="510">
        <f t="shared" ref="AC8:AC19" si="3">SUM(Q8:AB8)</f>
        <v>16</v>
      </c>
    </row>
    <row r="9" spans="1:29" ht="18" customHeight="1" thickBot="1">
      <c r="A9" s="346" t="s">
        <v>201</v>
      </c>
      <c r="B9" s="366">
        <v>81</v>
      </c>
      <c r="C9" s="366">
        <v>48</v>
      </c>
      <c r="D9" s="367">
        <v>71</v>
      </c>
      <c r="E9" s="366">
        <v>128</v>
      </c>
      <c r="F9" s="366">
        <v>171</v>
      </c>
      <c r="G9" s="366">
        <v>350</v>
      </c>
      <c r="H9" s="366">
        <v>569</v>
      </c>
      <c r="I9" s="366">
        <v>553</v>
      </c>
      <c r="J9" s="366">
        <v>458</v>
      </c>
      <c r="K9" s="366">
        <v>306</v>
      </c>
      <c r="L9" s="366">
        <v>220</v>
      </c>
      <c r="M9" s="367">
        <v>229</v>
      </c>
      <c r="N9" s="442">
        <f t="shared" si="2"/>
        <v>3184</v>
      </c>
      <c r="O9" s="344"/>
      <c r="P9" s="496" t="s">
        <v>200</v>
      </c>
      <c r="Q9" s="497">
        <v>1</v>
      </c>
      <c r="R9" s="497">
        <v>2</v>
      </c>
      <c r="S9" s="497">
        <v>1</v>
      </c>
      <c r="T9" s="497">
        <v>0</v>
      </c>
      <c r="U9" s="497">
        <v>0</v>
      </c>
      <c r="V9" s="497">
        <v>0</v>
      </c>
      <c r="W9" s="497">
        <v>1</v>
      </c>
      <c r="X9" s="497">
        <v>1</v>
      </c>
      <c r="Y9" s="497">
        <v>0</v>
      </c>
      <c r="Z9" s="497">
        <v>1</v>
      </c>
      <c r="AA9" s="497">
        <v>0</v>
      </c>
      <c r="AB9" s="497">
        <v>0</v>
      </c>
      <c r="AC9" s="498">
        <f t="shared" si="3"/>
        <v>7</v>
      </c>
    </row>
    <row r="10" spans="1:29" ht="18" customHeight="1" thickBot="1">
      <c r="A10" s="347" t="s">
        <v>135</v>
      </c>
      <c r="B10" s="245">
        <v>112</v>
      </c>
      <c r="C10" s="245">
        <v>85</v>
      </c>
      <c r="D10" s="245">
        <v>60</v>
      </c>
      <c r="E10" s="245">
        <v>97</v>
      </c>
      <c r="F10" s="245">
        <v>95</v>
      </c>
      <c r="G10" s="245">
        <v>305</v>
      </c>
      <c r="H10" s="245">
        <v>544</v>
      </c>
      <c r="I10" s="245">
        <v>449</v>
      </c>
      <c r="J10" s="245">
        <v>475</v>
      </c>
      <c r="K10" s="245">
        <v>505</v>
      </c>
      <c r="L10" s="245">
        <v>219</v>
      </c>
      <c r="M10" s="246">
        <v>98</v>
      </c>
      <c r="N10" s="360">
        <f t="shared" si="2"/>
        <v>3044</v>
      </c>
      <c r="O10" s="124"/>
      <c r="P10" s="496" t="s">
        <v>135</v>
      </c>
      <c r="Q10" s="307">
        <v>16</v>
      </c>
      <c r="R10" s="307">
        <v>1</v>
      </c>
      <c r="S10" s="307">
        <v>19</v>
      </c>
      <c r="T10" s="307">
        <v>3</v>
      </c>
      <c r="U10" s="307">
        <v>13</v>
      </c>
      <c r="V10" s="307">
        <v>1</v>
      </c>
      <c r="W10" s="307">
        <v>2</v>
      </c>
      <c r="X10" s="307">
        <v>2</v>
      </c>
      <c r="Y10" s="307">
        <v>0</v>
      </c>
      <c r="Z10" s="307">
        <v>24</v>
      </c>
      <c r="AA10" s="307">
        <v>4</v>
      </c>
      <c r="AB10" s="307">
        <v>2</v>
      </c>
      <c r="AC10" s="359">
        <f t="shared" si="3"/>
        <v>87</v>
      </c>
    </row>
    <row r="11" spans="1:29" ht="18" customHeight="1" thickBot="1">
      <c r="A11" s="348" t="s">
        <v>30</v>
      </c>
      <c r="B11" s="309">
        <v>84</v>
      </c>
      <c r="C11" s="309">
        <v>100</v>
      </c>
      <c r="D11" s="310">
        <v>77</v>
      </c>
      <c r="E11" s="310">
        <v>80</v>
      </c>
      <c r="F11" s="165">
        <v>236</v>
      </c>
      <c r="G11" s="165">
        <v>438</v>
      </c>
      <c r="H11" s="166">
        <v>631</v>
      </c>
      <c r="I11" s="165">
        <v>752</v>
      </c>
      <c r="J11" s="164">
        <v>523</v>
      </c>
      <c r="K11" s="165">
        <v>427</v>
      </c>
      <c r="L11" s="164">
        <v>253</v>
      </c>
      <c r="M11" s="311">
        <v>136</v>
      </c>
      <c r="N11" s="350">
        <f t="shared" si="2"/>
        <v>3737</v>
      </c>
      <c r="O11" s="124"/>
      <c r="P11" s="499" t="s">
        <v>22</v>
      </c>
      <c r="Q11" s="312">
        <v>7</v>
      </c>
      <c r="R11" s="312">
        <v>7</v>
      </c>
      <c r="S11" s="313">
        <v>13</v>
      </c>
      <c r="T11" s="313">
        <v>3</v>
      </c>
      <c r="U11" s="313">
        <v>8</v>
      </c>
      <c r="V11" s="313">
        <v>11</v>
      </c>
      <c r="W11" s="312">
        <v>5</v>
      </c>
      <c r="X11" s="313">
        <v>11</v>
      </c>
      <c r="Y11" s="313">
        <v>9</v>
      </c>
      <c r="Z11" s="313">
        <v>9</v>
      </c>
      <c r="AA11" s="314">
        <v>20</v>
      </c>
      <c r="AB11" s="314">
        <v>37</v>
      </c>
      <c r="AC11" s="357">
        <f t="shared" si="3"/>
        <v>140</v>
      </c>
    </row>
    <row r="12" spans="1:29" ht="18" customHeight="1" thickBot="1">
      <c r="A12" s="348" t="s">
        <v>31</v>
      </c>
      <c r="B12" s="313">
        <v>41</v>
      </c>
      <c r="C12" s="313">
        <v>44</v>
      </c>
      <c r="D12" s="313">
        <v>67</v>
      </c>
      <c r="E12" s="313">
        <v>103</v>
      </c>
      <c r="F12" s="315">
        <v>311</v>
      </c>
      <c r="G12" s="313">
        <v>415</v>
      </c>
      <c r="H12" s="313">
        <v>539</v>
      </c>
      <c r="I12" s="315">
        <v>1165</v>
      </c>
      <c r="J12" s="313">
        <v>534</v>
      </c>
      <c r="K12" s="313">
        <v>297</v>
      </c>
      <c r="L12" s="312">
        <v>205</v>
      </c>
      <c r="M12" s="316">
        <v>92</v>
      </c>
      <c r="N12" s="351">
        <f t="shared" si="2"/>
        <v>3813</v>
      </c>
      <c r="O12" s="124"/>
      <c r="P12" s="500" t="s">
        <v>31</v>
      </c>
      <c r="Q12" s="313">
        <v>9</v>
      </c>
      <c r="R12" s="313">
        <v>22</v>
      </c>
      <c r="S12" s="312">
        <v>18</v>
      </c>
      <c r="T12" s="313">
        <v>9</v>
      </c>
      <c r="U12" s="317">
        <v>21</v>
      </c>
      <c r="V12" s="313">
        <v>14</v>
      </c>
      <c r="W12" s="313">
        <v>6</v>
      </c>
      <c r="X12" s="313">
        <v>13</v>
      </c>
      <c r="Y12" s="313">
        <v>7</v>
      </c>
      <c r="Z12" s="318">
        <v>81</v>
      </c>
      <c r="AA12" s="317">
        <v>31</v>
      </c>
      <c r="AB12" s="318">
        <v>37</v>
      </c>
      <c r="AC12" s="358">
        <f t="shared" si="3"/>
        <v>268</v>
      </c>
    </row>
    <row r="13" spans="1:29" ht="18" customHeight="1" thickBot="1">
      <c r="A13" s="348" t="s">
        <v>32</v>
      </c>
      <c r="B13" s="313">
        <v>57</v>
      </c>
      <c r="C13" s="312">
        <v>35</v>
      </c>
      <c r="D13" s="313">
        <v>95</v>
      </c>
      <c r="E13" s="312">
        <v>112</v>
      </c>
      <c r="F13" s="313">
        <v>131</v>
      </c>
      <c r="G13" s="14">
        <v>340</v>
      </c>
      <c r="H13" s="14">
        <v>483</v>
      </c>
      <c r="I13" s="15">
        <v>1339</v>
      </c>
      <c r="J13" s="14">
        <v>614</v>
      </c>
      <c r="K13" s="14">
        <v>349</v>
      </c>
      <c r="L13" s="14">
        <v>236</v>
      </c>
      <c r="M13" s="319">
        <v>68</v>
      </c>
      <c r="N13" s="350">
        <f t="shared" si="2"/>
        <v>3859</v>
      </c>
      <c r="O13" s="124"/>
      <c r="P13" s="500" t="s">
        <v>32</v>
      </c>
      <c r="Q13" s="313">
        <v>19</v>
      </c>
      <c r="R13" s="313">
        <v>12</v>
      </c>
      <c r="S13" s="313">
        <v>8</v>
      </c>
      <c r="T13" s="312">
        <v>12</v>
      </c>
      <c r="U13" s="313">
        <v>7</v>
      </c>
      <c r="V13" s="313">
        <v>15</v>
      </c>
      <c r="W13" s="14">
        <v>16</v>
      </c>
      <c r="X13" s="319">
        <v>12</v>
      </c>
      <c r="Y13" s="312">
        <v>16</v>
      </c>
      <c r="Z13" s="313">
        <v>6</v>
      </c>
      <c r="AA13" s="312">
        <v>12</v>
      </c>
      <c r="AB13" s="312">
        <v>6</v>
      </c>
      <c r="AC13" s="357">
        <f t="shared" si="3"/>
        <v>141</v>
      </c>
    </row>
    <row r="14" spans="1:29" ht="18" customHeight="1" thickBot="1">
      <c r="A14" s="348" t="s">
        <v>33</v>
      </c>
      <c r="B14" s="320">
        <v>68</v>
      </c>
      <c r="C14" s="313">
        <v>42</v>
      </c>
      <c r="D14" s="313">
        <v>44</v>
      </c>
      <c r="E14" s="312">
        <v>75</v>
      </c>
      <c r="F14" s="312">
        <v>135</v>
      </c>
      <c r="G14" s="312">
        <v>448</v>
      </c>
      <c r="H14" s="313">
        <v>507</v>
      </c>
      <c r="I14" s="313">
        <v>808</v>
      </c>
      <c r="J14" s="317">
        <v>795</v>
      </c>
      <c r="K14" s="312">
        <v>313</v>
      </c>
      <c r="L14" s="312">
        <v>246</v>
      </c>
      <c r="M14" s="312">
        <v>143</v>
      </c>
      <c r="N14" s="350">
        <f t="shared" si="2"/>
        <v>3624</v>
      </c>
      <c r="O14" s="124"/>
      <c r="P14" s="500" t="s">
        <v>33</v>
      </c>
      <c r="Q14" s="322">
        <v>9</v>
      </c>
      <c r="R14" s="313">
        <v>16</v>
      </c>
      <c r="S14" s="313">
        <v>12</v>
      </c>
      <c r="T14" s="312">
        <v>6</v>
      </c>
      <c r="U14" s="323">
        <v>7</v>
      </c>
      <c r="V14" s="323">
        <v>14</v>
      </c>
      <c r="W14" s="313">
        <v>9</v>
      </c>
      <c r="X14" s="313">
        <v>14</v>
      </c>
      <c r="Y14" s="313">
        <v>9</v>
      </c>
      <c r="Z14" s="313">
        <v>9</v>
      </c>
      <c r="AA14" s="323">
        <v>8</v>
      </c>
      <c r="AB14" s="323">
        <v>7</v>
      </c>
      <c r="AC14" s="357">
        <f t="shared" si="3"/>
        <v>120</v>
      </c>
    </row>
    <row r="15" spans="1:29" ht="18" hidden="1" customHeight="1" thickBot="1">
      <c r="A15" s="13" t="s">
        <v>34</v>
      </c>
      <c r="B15" s="324">
        <v>71</v>
      </c>
      <c r="C15" s="324">
        <v>97</v>
      </c>
      <c r="D15" s="324">
        <v>61</v>
      </c>
      <c r="E15" s="325">
        <v>105</v>
      </c>
      <c r="F15" s="325">
        <v>198</v>
      </c>
      <c r="G15" s="325">
        <v>442</v>
      </c>
      <c r="H15" s="326">
        <v>790</v>
      </c>
      <c r="I15" s="16">
        <v>674</v>
      </c>
      <c r="J15" s="16">
        <v>594</v>
      </c>
      <c r="K15" s="325">
        <v>275</v>
      </c>
      <c r="L15" s="325">
        <v>133</v>
      </c>
      <c r="M15" s="325">
        <v>108</v>
      </c>
      <c r="N15" s="350">
        <f t="shared" si="2"/>
        <v>3548</v>
      </c>
      <c r="O15" s="10"/>
      <c r="P15" s="349" t="s">
        <v>34</v>
      </c>
      <c r="Q15" s="324">
        <v>7</v>
      </c>
      <c r="R15" s="324">
        <v>13</v>
      </c>
      <c r="S15" s="324">
        <v>12</v>
      </c>
      <c r="T15" s="325">
        <v>11</v>
      </c>
      <c r="U15" s="325">
        <v>12</v>
      </c>
      <c r="V15" s="325">
        <v>15</v>
      </c>
      <c r="W15" s="325">
        <v>20</v>
      </c>
      <c r="X15" s="325">
        <v>15</v>
      </c>
      <c r="Y15" s="325">
        <v>15</v>
      </c>
      <c r="Z15" s="325">
        <v>20</v>
      </c>
      <c r="AA15" s="325">
        <v>9</v>
      </c>
      <c r="AB15" s="325">
        <v>7</v>
      </c>
      <c r="AC15" s="356">
        <f t="shared" si="3"/>
        <v>156</v>
      </c>
    </row>
    <row r="16" spans="1:29" ht="13.8" hidden="1" thickBot="1">
      <c r="A16" s="18" t="s">
        <v>35</v>
      </c>
      <c r="B16" s="322">
        <v>38</v>
      </c>
      <c r="C16" s="325">
        <v>19</v>
      </c>
      <c r="D16" s="325">
        <v>38</v>
      </c>
      <c r="E16" s="325">
        <v>203</v>
      </c>
      <c r="F16" s="325">
        <v>146</v>
      </c>
      <c r="G16" s="325">
        <v>439</v>
      </c>
      <c r="H16" s="326">
        <v>964</v>
      </c>
      <c r="I16" s="326">
        <v>1154</v>
      </c>
      <c r="J16" s="325">
        <v>423</v>
      </c>
      <c r="K16" s="325">
        <v>388</v>
      </c>
      <c r="L16" s="325">
        <v>176</v>
      </c>
      <c r="M16" s="325">
        <v>143</v>
      </c>
      <c r="N16" s="327">
        <f t="shared" si="2"/>
        <v>4131</v>
      </c>
      <c r="O16" s="10"/>
      <c r="P16" s="17" t="s">
        <v>35</v>
      </c>
      <c r="Q16" s="325">
        <v>7</v>
      </c>
      <c r="R16" s="325">
        <v>7</v>
      </c>
      <c r="S16" s="325">
        <v>8</v>
      </c>
      <c r="T16" s="325">
        <v>12</v>
      </c>
      <c r="U16" s="325">
        <v>9</v>
      </c>
      <c r="V16" s="325">
        <v>6</v>
      </c>
      <c r="W16" s="325">
        <v>11</v>
      </c>
      <c r="X16" s="325">
        <v>8</v>
      </c>
      <c r="Y16" s="325">
        <v>16</v>
      </c>
      <c r="Z16" s="325">
        <v>40</v>
      </c>
      <c r="AA16" s="325">
        <v>17</v>
      </c>
      <c r="AB16" s="325">
        <v>16</v>
      </c>
      <c r="AC16" s="325">
        <f t="shared" si="3"/>
        <v>157</v>
      </c>
    </row>
    <row r="17" spans="1:31" ht="13.8" hidden="1" thickBot="1">
      <c r="A17" s="328" t="s">
        <v>36</v>
      </c>
      <c r="B17" s="16">
        <v>49</v>
      </c>
      <c r="C17" s="16">
        <v>63</v>
      </c>
      <c r="D17" s="16">
        <v>50</v>
      </c>
      <c r="E17" s="16">
        <v>71</v>
      </c>
      <c r="F17" s="16">
        <v>144</v>
      </c>
      <c r="G17" s="16">
        <v>374</v>
      </c>
      <c r="H17" s="121">
        <v>729</v>
      </c>
      <c r="I17" s="121">
        <v>1097</v>
      </c>
      <c r="J17" s="121">
        <v>650</v>
      </c>
      <c r="K17" s="16">
        <v>397</v>
      </c>
      <c r="L17" s="16">
        <v>192</v>
      </c>
      <c r="M17" s="16">
        <v>217</v>
      </c>
      <c r="N17" s="327">
        <f t="shared" si="2"/>
        <v>4033</v>
      </c>
      <c r="O17" s="10"/>
      <c r="P17" s="19" t="s">
        <v>36</v>
      </c>
      <c r="Q17" s="16">
        <v>10</v>
      </c>
      <c r="R17" s="16">
        <v>6</v>
      </c>
      <c r="S17" s="16">
        <v>14</v>
      </c>
      <c r="T17" s="16">
        <v>10</v>
      </c>
      <c r="U17" s="16">
        <v>10</v>
      </c>
      <c r="V17" s="16">
        <v>19</v>
      </c>
      <c r="W17" s="16">
        <v>11</v>
      </c>
      <c r="X17" s="16">
        <v>20</v>
      </c>
      <c r="Y17" s="16">
        <v>15</v>
      </c>
      <c r="Z17" s="16">
        <v>8</v>
      </c>
      <c r="AA17" s="16">
        <v>11</v>
      </c>
      <c r="AB17" s="16">
        <v>8</v>
      </c>
      <c r="AC17" s="325">
        <f t="shared" si="3"/>
        <v>142</v>
      </c>
    </row>
    <row r="18" spans="1:31" ht="13.8" hidden="1" thickBot="1">
      <c r="A18" s="18" t="s">
        <v>37</v>
      </c>
      <c r="B18" s="16">
        <v>53</v>
      </c>
      <c r="C18" s="16">
        <v>39</v>
      </c>
      <c r="D18" s="16">
        <v>74</v>
      </c>
      <c r="E18" s="16">
        <v>64</v>
      </c>
      <c r="F18" s="16">
        <v>208</v>
      </c>
      <c r="G18" s="16">
        <v>491</v>
      </c>
      <c r="H18" s="16">
        <v>454</v>
      </c>
      <c r="I18" s="121">
        <v>1068</v>
      </c>
      <c r="J18" s="16">
        <v>568</v>
      </c>
      <c r="K18" s="16">
        <v>407</v>
      </c>
      <c r="L18" s="16">
        <v>228</v>
      </c>
      <c r="M18" s="16">
        <v>81</v>
      </c>
      <c r="N18" s="321">
        <f t="shared" si="2"/>
        <v>3735</v>
      </c>
      <c r="O18" s="10"/>
      <c r="P18" s="17" t="s">
        <v>37</v>
      </c>
      <c r="Q18" s="16">
        <v>12</v>
      </c>
      <c r="R18" s="16">
        <v>13</v>
      </c>
      <c r="S18" s="16">
        <v>46</v>
      </c>
      <c r="T18" s="16">
        <v>9</v>
      </c>
      <c r="U18" s="16">
        <v>20</v>
      </c>
      <c r="V18" s="16">
        <v>4</v>
      </c>
      <c r="W18" s="16">
        <v>8</v>
      </c>
      <c r="X18" s="16">
        <v>30</v>
      </c>
      <c r="Y18" s="16">
        <v>22</v>
      </c>
      <c r="Z18" s="16">
        <v>20</v>
      </c>
      <c r="AA18" s="16">
        <v>16</v>
      </c>
      <c r="AB18" s="16">
        <v>12</v>
      </c>
      <c r="AC18" s="329">
        <f t="shared" si="3"/>
        <v>212</v>
      </c>
    </row>
    <row r="19" spans="1:31" ht="13.8" hidden="1" thickBot="1">
      <c r="A19" s="18" t="s">
        <v>23</v>
      </c>
      <c r="B19" s="122">
        <v>67</v>
      </c>
      <c r="C19" s="122">
        <v>62</v>
      </c>
      <c r="D19" s="122">
        <v>57</v>
      </c>
      <c r="E19" s="122">
        <v>77</v>
      </c>
      <c r="F19" s="122">
        <v>473</v>
      </c>
      <c r="G19" s="122">
        <v>468</v>
      </c>
      <c r="H19" s="123">
        <v>659</v>
      </c>
      <c r="I19" s="122">
        <v>851</v>
      </c>
      <c r="J19" s="122">
        <v>542</v>
      </c>
      <c r="K19" s="122">
        <v>270</v>
      </c>
      <c r="L19" s="122">
        <v>208</v>
      </c>
      <c r="M19" s="122">
        <v>174</v>
      </c>
      <c r="N19" s="330">
        <f t="shared" si="2"/>
        <v>3908</v>
      </c>
      <c r="O19" s="10" t="s">
        <v>29</v>
      </c>
      <c r="P19" s="19" t="s">
        <v>23</v>
      </c>
      <c r="Q19" s="16">
        <v>6</v>
      </c>
      <c r="R19" s="16">
        <v>25</v>
      </c>
      <c r="S19" s="16">
        <v>29</v>
      </c>
      <c r="T19" s="16">
        <v>4</v>
      </c>
      <c r="U19" s="16">
        <v>17</v>
      </c>
      <c r="V19" s="16">
        <v>19</v>
      </c>
      <c r="W19" s="16">
        <v>14</v>
      </c>
      <c r="X19" s="16">
        <v>37</v>
      </c>
      <c r="Y19" s="20">
        <v>76</v>
      </c>
      <c r="Z19" s="16">
        <v>34</v>
      </c>
      <c r="AA19" s="16">
        <v>17</v>
      </c>
      <c r="AB19" s="16">
        <v>18</v>
      </c>
      <c r="AC19" s="329">
        <f t="shared" si="3"/>
        <v>296</v>
      </c>
    </row>
    <row r="20" spans="1:31">
      <c r="A20" s="21"/>
      <c r="B20" s="331"/>
      <c r="C20" s="331"/>
      <c r="D20" s="331"/>
      <c r="E20" s="331"/>
      <c r="F20" s="331"/>
      <c r="G20" s="331"/>
      <c r="H20" s="331"/>
      <c r="I20" s="331"/>
      <c r="J20" s="331"/>
      <c r="K20" s="331"/>
      <c r="L20" s="331"/>
      <c r="M20" s="331"/>
      <c r="N20" s="22"/>
      <c r="O20" s="10"/>
      <c r="P20" s="23"/>
      <c r="Q20" s="332"/>
      <c r="R20" s="332"/>
      <c r="S20" s="332"/>
      <c r="T20" s="332"/>
      <c r="U20" s="332"/>
      <c r="V20" s="332"/>
      <c r="W20" s="332"/>
      <c r="X20" s="332"/>
      <c r="Y20" s="332"/>
      <c r="Z20" s="332"/>
      <c r="AA20" s="332"/>
      <c r="AB20" s="332"/>
      <c r="AC20" s="331"/>
    </row>
    <row r="21" spans="1:31" ht="13.5" customHeight="1">
      <c r="A21" s="738" t="s">
        <v>360</v>
      </c>
      <c r="B21" s="739"/>
      <c r="C21" s="739"/>
      <c r="D21" s="739"/>
      <c r="E21" s="739"/>
      <c r="F21" s="739"/>
      <c r="G21" s="739"/>
      <c r="H21" s="739"/>
      <c r="I21" s="739"/>
      <c r="J21" s="739"/>
      <c r="K21" s="739"/>
      <c r="L21" s="739"/>
      <c r="M21" s="739"/>
      <c r="N21" s="740"/>
      <c r="O21" s="10"/>
      <c r="P21" s="738" t="str">
        <f>+A21</f>
        <v>※2023年 第8週（2/20～2/26） 現在</v>
      </c>
      <c r="Q21" s="739"/>
      <c r="R21" s="739"/>
      <c r="S21" s="739"/>
      <c r="T21" s="739"/>
      <c r="U21" s="739"/>
      <c r="V21" s="739"/>
      <c r="W21" s="739"/>
      <c r="X21" s="739"/>
      <c r="Y21" s="739"/>
      <c r="Z21" s="739"/>
      <c r="AA21" s="739"/>
      <c r="AB21" s="739"/>
      <c r="AC21" s="740"/>
    </row>
    <row r="22" spans="1:31" ht="13.8" thickBot="1">
      <c r="A22" s="430" t="s">
        <v>244</v>
      </c>
      <c r="B22" s="10"/>
      <c r="C22" s="10"/>
      <c r="D22" s="10"/>
      <c r="E22" s="10"/>
      <c r="F22" s="10"/>
      <c r="G22" s="10" t="s">
        <v>21</v>
      </c>
      <c r="H22" s="10"/>
      <c r="I22" s="10"/>
      <c r="J22" s="10"/>
      <c r="K22" s="10"/>
      <c r="L22" s="10"/>
      <c r="M22" s="10"/>
      <c r="N22" s="25"/>
      <c r="O22" s="10"/>
      <c r="P22" s="431" t="s">
        <v>243</v>
      </c>
      <c r="Q22" s="10"/>
      <c r="R22" s="10"/>
      <c r="S22" s="10"/>
      <c r="T22" s="10"/>
      <c r="U22" s="10"/>
      <c r="V22" s="10"/>
      <c r="W22" s="10"/>
      <c r="X22" s="10"/>
      <c r="Y22" s="10"/>
      <c r="Z22" s="10"/>
      <c r="AA22" s="10"/>
      <c r="AB22" s="10"/>
      <c r="AC22" s="27"/>
    </row>
    <row r="23" spans="1:31" ht="17.25" customHeight="1" thickBot="1">
      <c r="A23" s="24"/>
      <c r="B23" s="333" t="s">
        <v>222</v>
      </c>
      <c r="C23" s="10"/>
      <c r="D23" s="427" t="s">
        <v>299</v>
      </c>
      <c r="E23" s="28"/>
      <c r="F23" s="10"/>
      <c r="G23" s="10" t="s">
        <v>21</v>
      </c>
      <c r="H23" s="10"/>
      <c r="I23" s="10"/>
      <c r="J23" s="10"/>
      <c r="K23" s="10"/>
      <c r="L23" s="10"/>
      <c r="M23" s="10"/>
      <c r="N23" s="25"/>
      <c r="O23" s="124" t="s">
        <v>21</v>
      </c>
      <c r="P23" s="211"/>
      <c r="Q23" s="334" t="s">
        <v>223</v>
      </c>
      <c r="R23" s="725" t="s">
        <v>233</v>
      </c>
      <c r="S23" s="726"/>
      <c r="T23" s="420" t="s">
        <v>240</v>
      </c>
      <c r="U23" s="420"/>
      <c r="V23" s="10"/>
      <c r="W23" s="10"/>
      <c r="X23" s="10"/>
      <c r="Y23" s="10"/>
      <c r="Z23" s="10"/>
      <c r="AA23" s="10"/>
      <c r="AB23" s="10"/>
      <c r="AC23" s="27"/>
    </row>
    <row r="24" spans="1:31" ht="15" customHeight="1">
      <c r="A24" s="24"/>
      <c r="B24" s="10"/>
      <c r="C24" s="10"/>
      <c r="D24" s="10" t="s">
        <v>29</v>
      </c>
      <c r="E24" s="10"/>
      <c r="F24" s="10"/>
      <c r="G24" s="10"/>
      <c r="H24" s="10"/>
      <c r="I24" s="10"/>
      <c r="J24" s="10"/>
      <c r="K24" s="10"/>
      <c r="L24" s="10"/>
      <c r="M24" s="10"/>
      <c r="N24" s="25"/>
      <c r="O24" s="124" t="s">
        <v>21</v>
      </c>
      <c r="P24" s="210"/>
      <c r="Q24" s="10"/>
      <c r="R24" s="10"/>
      <c r="S24" s="10"/>
      <c r="T24" s="10"/>
      <c r="U24" s="10"/>
      <c r="V24" s="10"/>
      <c r="W24" s="10"/>
      <c r="X24" s="10"/>
      <c r="Y24" s="10"/>
      <c r="Z24" s="10"/>
      <c r="AA24" s="10"/>
      <c r="AB24" s="10"/>
      <c r="AC24" s="27"/>
    </row>
    <row r="25" spans="1:31" ht="9" customHeight="1">
      <c r="A25" s="24"/>
      <c r="B25" s="10"/>
      <c r="C25" s="10"/>
      <c r="D25" s="10"/>
      <c r="E25" s="10"/>
      <c r="F25" s="10"/>
      <c r="G25" s="10"/>
      <c r="H25" s="10"/>
      <c r="I25" s="10"/>
      <c r="J25" s="10"/>
      <c r="K25" s="10"/>
      <c r="L25" s="10"/>
      <c r="M25" s="10"/>
      <c r="N25" s="25"/>
      <c r="O25" s="124" t="s">
        <v>21</v>
      </c>
      <c r="P25" s="26"/>
      <c r="Q25" s="10"/>
      <c r="R25" s="10"/>
      <c r="S25" s="10"/>
      <c r="T25" s="10"/>
      <c r="U25" s="10"/>
      <c r="V25" s="10"/>
      <c r="W25" s="10"/>
      <c r="X25" s="10"/>
      <c r="Y25" s="10"/>
      <c r="Z25" s="10"/>
      <c r="AA25" s="10"/>
      <c r="AB25" s="10"/>
      <c r="AC25" s="27"/>
      <c r="AE25" s="1" t="s">
        <v>212</v>
      </c>
    </row>
    <row r="26" spans="1:31">
      <c r="A26" s="24"/>
      <c r="B26" s="10"/>
      <c r="C26" s="10"/>
      <c r="D26" s="10"/>
      <c r="E26" s="10"/>
      <c r="F26" s="10"/>
      <c r="G26" s="10"/>
      <c r="H26" s="10"/>
      <c r="I26" s="10"/>
      <c r="J26" s="10"/>
      <c r="K26" s="10"/>
      <c r="L26" s="10"/>
      <c r="M26" s="10"/>
      <c r="N26" s="25"/>
      <c r="O26" s="10" t="s">
        <v>21</v>
      </c>
      <c r="P26" s="12"/>
      <c r="AC26" s="29"/>
    </row>
    <row r="27" spans="1:31">
      <c r="A27" s="24"/>
      <c r="B27" s="10"/>
      <c r="C27" s="10"/>
      <c r="D27" s="10"/>
      <c r="E27" s="10"/>
      <c r="F27" s="10"/>
      <c r="G27" s="10"/>
      <c r="H27" s="10"/>
      <c r="I27" s="10"/>
      <c r="J27" s="10"/>
      <c r="K27" s="10"/>
      <c r="L27" s="10"/>
      <c r="M27" s="10"/>
      <c r="N27" s="25"/>
      <c r="O27" s="10" t="s">
        <v>21</v>
      </c>
      <c r="P27" s="12"/>
      <c r="AC27" s="29"/>
    </row>
    <row r="28" spans="1:31">
      <c r="A28" s="24"/>
      <c r="B28" s="10"/>
      <c r="C28" s="10"/>
      <c r="D28" s="10"/>
      <c r="E28" s="10"/>
      <c r="F28" s="10"/>
      <c r="G28" s="10"/>
      <c r="H28" s="10"/>
      <c r="I28" s="10"/>
      <c r="J28" s="10"/>
      <c r="K28" s="10"/>
      <c r="L28" s="10"/>
      <c r="M28" s="10"/>
      <c r="N28" s="25"/>
      <c r="O28" s="10" t="s">
        <v>21</v>
      </c>
      <c r="P28" s="12"/>
      <c r="AC28" s="29"/>
      <c r="AD28" s="247"/>
    </row>
    <row r="29" spans="1:31">
      <c r="A29" s="24"/>
      <c r="B29" s="10"/>
      <c r="C29" s="10"/>
      <c r="D29" s="10"/>
      <c r="E29" s="10"/>
      <c r="F29" s="10"/>
      <c r="G29" s="10"/>
      <c r="H29" s="10"/>
      <c r="I29" s="10"/>
      <c r="J29" s="10"/>
      <c r="K29" s="10"/>
      <c r="L29" s="10"/>
      <c r="M29" s="10"/>
      <c r="N29" s="25"/>
      <c r="O29" s="10"/>
      <c r="P29" s="12"/>
      <c r="AC29" s="29"/>
    </row>
    <row r="30" spans="1:31">
      <c r="A30" s="24"/>
      <c r="B30" s="10"/>
      <c r="C30" s="10"/>
      <c r="D30" s="10"/>
      <c r="E30" s="10"/>
      <c r="F30" s="10"/>
      <c r="G30" s="10"/>
      <c r="H30" s="10"/>
      <c r="I30" s="10"/>
      <c r="J30" s="10"/>
      <c r="K30" s="10"/>
      <c r="L30" s="10"/>
      <c r="M30" s="10"/>
      <c r="N30" s="25"/>
      <c r="O30" s="10"/>
      <c r="P30" s="12"/>
      <c r="AC30" s="29"/>
    </row>
    <row r="31" spans="1:31" ht="13.8" thickBot="1">
      <c r="A31" s="30"/>
      <c r="B31" s="31"/>
      <c r="C31" s="31"/>
      <c r="D31" s="31"/>
      <c r="E31" s="31"/>
      <c r="F31" s="31"/>
      <c r="G31" s="31"/>
      <c r="H31" s="31"/>
      <c r="I31" s="31"/>
      <c r="J31" s="31"/>
      <c r="K31" s="31"/>
      <c r="L31" s="31"/>
      <c r="M31" s="31"/>
      <c r="N31" s="32"/>
      <c r="O31" s="10"/>
      <c r="P31" s="33"/>
      <c r="Q31" s="34"/>
      <c r="R31" s="34"/>
      <c r="S31" s="34"/>
      <c r="T31" s="34"/>
      <c r="U31" s="34"/>
      <c r="V31" s="34"/>
      <c r="W31" s="34"/>
      <c r="X31" s="34"/>
      <c r="Y31" s="34"/>
      <c r="Z31" s="34"/>
      <c r="AA31" s="34"/>
      <c r="AB31" s="34"/>
      <c r="AC31" s="35"/>
    </row>
    <row r="32" spans="1:31">
      <c r="A32" s="36"/>
      <c r="C32" s="10"/>
      <c r="D32" s="10"/>
      <c r="E32" s="10"/>
      <c r="F32" s="10"/>
      <c r="G32" s="10"/>
      <c r="H32" s="10"/>
      <c r="I32" s="10"/>
      <c r="J32" s="10"/>
      <c r="K32" s="10"/>
      <c r="L32" s="10"/>
      <c r="M32" s="10"/>
      <c r="N32" s="10"/>
      <c r="O32" s="10"/>
    </row>
    <row r="33" spans="1:29">
      <c r="O33" s="10"/>
    </row>
    <row r="34" spans="1:29">
      <c r="K34" s="335" t="s">
        <v>29</v>
      </c>
      <c r="O34" s="10"/>
    </row>
    <row r="35" spans="1:29">
      <c r="O35" s="10"/>
    </row>
    <row r="36" spans="1:29">
      <c r="O36" s="10"/>
    </row>
    <row r="37" spans="1:29">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row>
    <row r="38" spans="1:29">
      <c r="Q38" s="158" t="s">
        <v>224</v>
      </c>
      <c r="R38" s="158"/>
      <c r="S38" s="158"/>
      <c r="T38" s="158"/>
      <c r="U38" s="158"/>
      <c r="V38" s="158"/>
      <c r="W38" s="158"/>
      <c r="X38" s="158"/>
    </row>
    <row r="39" spans="1:29">
      <c r="Q39" s="158" t="s">
        <v>225</v>
      </c>
      <c r="R39" s="158"/>
      <c r="S39" s="158"/>
      <c r="T39" s="158"/>
      <c r="U39" s="158"/>
      <c r="V39" s="158"/>
      <c r="W39" s="158"/>
      <c r="X39" s="158"/>
    </row>
  </sheetData>
  <mergeCells count="7">
    <mergeCell ref="R23:S23"/>
    <mergeCell ref="A1:N1"/>
    <mergeCell ref="P1:AC1"/>
    <mergeCell ref="A2:N2"/>
    <mergeCell ref="P2:AC2"/>
    <mergeCell ref="A21:N21"/>
    <mergeCell ref="P21:AC21"/>
  </mergeCells>
  <phoneticPr fontId="106"/>
  <pageMargins left="0.75" right="0.75" top="1" bottom="1" header="0.51200000000000001" footer="0.51200000000000001"/>
  <pageSetup paperSize="9" scale="44" orientation="portrait" horizontalDpi="1200" verticalDpi="1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codeName="Sheet9">
    <tabColor rgb="FFFF0000"/>
  </sheetPr>
  <dimension ref="B1:G29"/>
  <sheetViews>
    <sheetView view="pageBreakPreview" zoomScale="85" zoomScaleNormal="112" zoomScaleSheetLayoutView="85" workbookViewId="0">
      <selection activeCell="D13" sqref="D13"/>
    </sheetView>
  </sheetViews>
  <sheetFormatPr defaultColWidth="9" defaultRowHeight="13.2"/>
  <cols>
    <col min="1" max="1" width="2.109375" style="1" customWidth="1"/>
    <col min="2" max="2" width="25.77734375" style="101" customWidth="1"/>
    <col min="3" max="3" width="67.6640625" style="1" customWidth="1"/>
    <col min="4" max="4" width="96" style="1" customWidth="1"/>
    <col min="5" max="5" width="3.88671875" style="1" customWidth="1"/>
    <col min="6" max="16384" width="9" style="1"/>
  </cols>
  <sheetData>
    <row r="1" spans="2:7" ht="18.75" customHeight="1">
      <c r="B1" s="101" t="s">
        <v>112</v>
      </c>
    </row>
    <row r="2" spans="2:7" ht="17.25" customHeight="1" thickBot="1">
      <c r="B2" t="s">
        <v>502</v>
      </c>
      <c r="D2" s="743"/>
      <c r="E2" s="744"/>
    </row>
    <row r="3" spans="2:7" ht="16.5" customHeight="1" thickBot="1">
      <c r="B3" s="102" t="s">
        <v>113</v>
      </c>
      <c r="C3" s="258" t="s">
        <v>114</v>
      </c>
      <c r="D3" s="190" t="s">
        <v>216</v>
      </c>
    </row>
    <row r="4" spans="2:7" ht="17.25" customHeight="1" thickBot="1">
      <c r="B4" s="103" t="s">
        <v>115</v>
      </c>
      <c r="C4" s="132" t="s">
        <v>503</v>
      </c>
      <c r="D4" s="104"/>
    </row>
    <row r="5" spans="2:7" ht="17.25" customHeight="1">
      <c r="B5" s="745" t="s">
        <v>173</v>
      </c>
      <c r="C5" s="748" t="s">
        <v>213</v>
      </c>
      <c r="D5" s="749"/>
    </row>
    <row r="6" spans="2:7" ht="19.2" customHeight="1">
      <c r="B6" s="746"/>
      <c r="C6" s="750" t="s">
        <v>214</v>
      </c>
      <c r="D6" s="751"/>
      <c r="G6" s="216"/>
    </row>
    <row r="7" spans="2:7" ht="19.95" customHeight="1">
      <c r="B7" s="746"/>
      <c r="C7" s="259" t="s">
        <v>215</v>
      </c>
      <c r="D7" s="260"/>
      <c r="G7" s="216"/>
    </row>
    <row r="8" spans="2:7" ht="19.95" customHeight="1" thickBot="1">
      <c r="B8" s="747"/>
      <c r="C8" s="218" t="s">
        <v>217</v>
      </c>
      <c r="D8" s="217"/>
      <c r="G8" s="216"/>
    </row>
    <row r="9" spans="2:7" ht="34.200000000000003" customHeight="1" thickBot="1">
      <c r="B9" s="105" t="s">
        <v>116</v>
      </c>
      <c r="C9" s="752" t="s">
        <v>504</v>
      </c>
      <c r="D9" s="753"/>
    </row>
    <row r="10" spans="2:7" ht="69" customHeight="1" thickBot="1">
      <c r="B10" s="106" t="s">
        <v>117</v>
      </c>
      <c r="C10" s="754" t="s">
        <v>506</v>
      </c>
      <c r="D10" s="755"/>
    </row>
    <row r="11" spans="2:7" ht="59.4" customHeight="1" thickBot="1">
      <c r="B11" s="107"/>
      <c r="C11" s="108" t="s">
        <v>508</v>
      </c>
      <c r="D11" s="226" t="s">
        <v>507</v>
      </c>
      <c r="F11" s="1" t="s">
        <v>21</v>
      </c>
    </row>
    <row r="12" spans="2:7" ht="42.6" customHeight="1" thickBot="1">
      <c r="B12" s="105" t="s">
        <v>235</v>
      </c>
      <c r="C12" s="110" t="s">
        <v>505</v>
      </c>
      <c r="D12" s="109"/>
    </row>
    <row r="13" spans="2:7" ht="105" customHeight="1" thickBot="1">
      <c r="B13" s="111" t="s">
        <v>118</v>
      </c>
      <c r="C13" s="112" t="s">
        <v>509</v>
      </c>
      <c r="D13" s="187" t="s">
        <v>510</v>
      </c>
      <c r="F13" t="s">
        <v>29</v>
      </c>
    </row>
    <row r="14" spans="2:7" ht="79.2" customHeight="1" thickBot="1">
      <c r="B14" s="113" t="s">
        <v>119</v>
      </c>
      <c r="C14" s="741"/>
      <c r="D14" s="742"/>
    </row>
    <row r="15" spans="2:7" ht="17.25" customHeight="1"/>
    <row r="16" spans="2:7" ht="17.25" customHeight="1">
      <c r="C16" s="429"/>
      <c r="D16" s="1" t="s">
        <v>212</v>
      </c>
    </row>
    <row r="17" spans="2:5">
      <c r="C17" s="1" t="s">
        <v>29</v>
      </c>
    </row>
    <row r="18" spans="2:5">
      <c r="E18" s="1" t="s">
        <v>21</v>
      </c>
    </row>
    <row r="21" spans="2:5">
      <c r="B21" s="101" t="s">
        <v>21</v>
      </c>
    </row>
    <row r="29" spans="2:5">
      <c r="D29" s="1" t="s">
        <v>236</v>
      </c>
    </row>
  </sheetData>
  <mergeCells count="7">
    <mergeCell ref="C14:D14"/>
    <mergeCell ref="D2:E2"/>
    <mergeCell ref="B5:B8"/>
    <mergeCell ref="C5:D5"/>
    <mergeCell ref="C6:D6"/>
    <mergeCell ref="C9:D9"/>
    <mergeCell ref="C10:D10"/>
  </mergeCells>
  <phoneticPr fontId="106"/>
  <hyperlinks>
    <hyperlink ref="C6" r:id="rId1" location="h2_1" xr:uid="{B5E764AE-5943-4A97-AD1C-025941C051BF}"/>
  </hyperlinks>
  <pageMargins left="0.7" right="0.7" top="0.75" bottom="0.75" header="0.3" footer="0.3"/>
  <pageSetup paperSize="9" scale="45" orientation="portrait" horizontalDpi="1200" verticalDpi="12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スポンサー公告</vt:lpstr>
      <vt:lpstr>8　ノロウイルス関連情報 </vt:lpstr>
      <vt:lpstr>8  衛生訓話</vt:lpstr>
      <vt:lpstr>8　新型コロナウイルス情報</vt:lpstr>
      <vt:lpstr>8　食中毒記事等 </vt:lpstr>
      <vt:lpstr>8　海外情報</vt:lpstr>
      <vt:lpstr>8　感染症統計</vt:lpstr>
      <vt:lpstr>7　感染症情報</vt:lpstr>
      <vt:lpstr>8 食品回収</vt:lpstr>
      <vt:lpstr>8　食品表示</vt:lpstr>
      <vt:lpstr>8　 残留農薬　等 </vt:lpstr>
      <vt:lpstr>'7　感染症情報'!Print_Area</vt:lpstr>
      <vt:lpstr>'8  衛生訓話'!Print_Area</vt:lpstr>
      <vt:lpstr>'8　 残留農薬　等 '!Print_Area</vt:lpstr>
      <vt:lpstr>'8　ノロウイルス関連情報 '!Print_Area</vt:lpstr>
      <vt:lpstr>'8　海外情報'!Print_Area</vt:lpstr>
      <vt:lpstr>'8　感染症統計'!Print_Area</vt:lpstr>
      <vt:lpstr>'8　食中毒記事等 '!Print_Area</vt:lpstr>
      <vt:lpstr>'8 食品回収'!Print_Area</vt:lpstr>
      <vt:lpstr>'8　食品表示'!Print_Area</vt:lpstr>
      <vt:lpstr>スポンサー公告!Print_Area</vt:lpstr>
      <vt:lpstr>'8　 残留農薬　等 '!Print_Titles</vt:lpstr>
      <vt:lpstr>'8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2023-03-05T03:41:22Z</dcterms:modified>
</cp:coreProperties>
</file>