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xr:revisionPtr revIDLastSave="0" documentId="13_ncr:1_{CFB52E1F-CE2B-450B-B37C-65554004CB85}"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39　ノロウイルス関連情報 " sheetId="101" r:id="rId3"/>
    <sheet name="39  衛生訓話" sheetId="116" r:id="rId4"/>
    <sheet name="39　新型コロナウイルス情報" sheetId="82" r:id="rId5"/>
    <sheet name="39　食中毒記事等 " sheetId="29" r:id="rId6"/>
    <sheet name="39　海外情報" sheetId="31" r:id="rId7"/>
    <sheet name="38　感染症情報" sheetId="103" r:id="rId8"/>
    <sheet name="39　感染症統計" sheetId="106" r:id="rId9"/>
    <sheet name="39 食品回収" sheetId="60" r:id="rId10"/>
    <sheet name="39　食品表示" sheetId="34" r:id="rId11"/>
    <sheet name="39残留農薬　等 " sheetId="35" r:id="rId12"/>
  </sheets>
  <definedNames>
    <definedName name="_xlnm._FilterDatabase" localSheetId="2" hidden="1">'39　ノロウイルス関連情報 '!$A$22:$G$75</definedName>
    <definedName name="_xlnm._FilterDatabase" localSheetId="5" hidden="1">'39　食中毒記事等 '!$A$1:$D$1</definedName>
    <definedName name="_xlnm._FilterDatabase" localSheetId="11" hidden="1">'39残留農薬　等 '!$A$1:$C$1</definedName>
    <definedName name="_xlnm.Print_Area" localSheetId="7">'38　感染症情報'!$A$1:$E$21</definedName>
    <definedName name="_xlnm.Print_Area" localSheetId="3">'39  衛生訓話'!$A$1:$M$24</definedName>
    <definedName name="_xlnm.Print_Area" localSheetId="2">'39　ノロウイルス関連情報 '!$A$1:$N$84</definedName>
    <definedName name="_xlnm.Print_Area" localSheetId="6">'39　海外情報'!$A$1:$C$43</definedName>
    <definedName name="_xlnm.Print_Area" localSheetId="8">'39　感染症統計'!$A$1:$AC$36</definedName>
    <definedName name="_xlnm.Print_Area" localSheetId="5">'39　食中毒記事等 '!$A$1:$D$6</definedName>
    <definedName name="_xlnm.Print_Area" localSheetId="9">'39 食品回収'!$A$1:$E$61</definedName>
    <definedName name="_xlnm.Print_Area" localSheetId="10">'39　食品表示'!$A$1:$N$18</definedName>
    <definedName name="_xlnm.Print_Area" localSheetId="11">'39残留農薬　等 '!$A$1:$A$19</definedName>
    <definedName name="_xlnm.Print_Area" localSheetId="1">スポンサー公告!$A$1:$Y$30</definedName>
    <definedName name="_xlnm.Print_Titles" localSheetId="5">'39　食中毒記事等 '!$1:$1</definedName>
    <definedName name="_xlnm.Print_Titles" localSheetId="11">'39残留農薬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9" i="78" l="1"/>
  <c r="I14" i="82" l="1"/>
  <c r="C13" i="78"/>
  <c r="B13" i="78"/>
  <c r="B11" i="78"/>
  <c r="I18" i="82"/>
  <c r="I15" i="82"/>
  <c r="I16" i="82"/>
  <c r="I17" i="82"/>
  <c r="I19" i="82"/>
  <c r="I20" i="82"/>
  <c r="I21" i="82"/>
  <c r="I22" i="82"/>
  <c r="I23" i="82"/>
  <c r="Y4" i="106"/>
  <c r="X4" i="106"/>
  <c r="C14" i="78" l="1"/>
  <c r="B14" i="78"/>
  <c r="B16" i="78" l="1"/>
  <c r="M71" i="101" l="1"/>
  <c r="N71" i="101"/>
  <c r="G74" i="101" l="1"/>
  <c r="G24"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B68" i="101" s="1"/>
  <c r="G69" i="101"/>
  <c r="G70" i="101"/>
  <c r="B70" i="101" s="1"/>
  <c r="G23" i="101"/>
  <c r="B23" i="101" s="1"/>
  <c r="B42" i="101" l="1"/>
  <c r="B44" i="101"/>
  <c r="B12" i="78" l="1"/>
  <c r="P11"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B10" i="78" l="1"/>
  <c r="G75" i="101" l="1"/>
  <c r="F75" i="101" s="1"/>
  <c r="G73" i="101"/>
  <c r="D10" i="78" s="1"/>
  <c r="B69" i="101"/>
  <c r="B67" i="101"/>
  <c r="B66" i="101"/>
  <c r="B65"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<sst xmlns="http://schemas.openxmlformats.org/spreadsheetml/2006/main" count="756" uniqueCount="509">
  <si>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</si>
  <si>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</si>
  <si>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</si>
  <si>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</si>
  <si>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</si>
  <si>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</si>
  <si>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</si>
  <si>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</si>
  <si>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</si>
  <si>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</si>
  <si>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</si>
  <si>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</si>
  <si>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</si>
  <si>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</si>
  <si>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</si>
  <si>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</si>
  <si>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</si>
  <si>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</si>
  <si>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</si>
  <si>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</si>
  <si>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</si>
  <si>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</si>
  <si>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</si>
  <si>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</si>
  <si>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</si>
  <si>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</si>
  <si>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</si>
  <si>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</si>
  <si>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</si>
  <si>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</si>
  <si>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</si>
  <si>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</si>
  <si>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</si>
  <si>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</si>
  <si>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</si>
  <si>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</si>
  <si>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</si>
  <si>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</si>
  <si>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</si>
  <si>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</si>
  <si>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</si>
  <si>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</si>
  <si>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</si>
  <si>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</si>
  <si>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</si>
  <si>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</si>
  <si>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</si>
  <si>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</si>
  <si>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</si>
  <si>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</si>
  <si>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</si>
  <si>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</si>
  <si>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</si>
  <si>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</si>
  <si>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</si>
  <si>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</si>
  <si>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</si>
  <si>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</si>
  <si>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</si>
  <si>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</si>
  <si>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</si>
  <si>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</si>
  <si>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</si>
  <si>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</si>
  <si>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</si>
  <si>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</si>
  <si>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</si>
  <si>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</si>
  <si>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</si>
  <si>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</si>
  <si>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</si>
  <si>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</si>
  <si>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</si>
  <si>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</si>
  <si>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</si>
  <si>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</si>
  <si>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</si>
  <si>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</si>
  <si>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</si>
  <si>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</si>
  <si>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</si>
  <si>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</si>
  <si>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</si>
  <si>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</si>
  <si>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</si>
  <si>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</si>
  <si>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</si>
  <si>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</si>
  <si>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</si>
  <si>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</si>
  <si>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</si>
  <si>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</si>
  <si>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</si>
  <si>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</si>
  <si>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</si>
  <si>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</si>
  <si>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</si>
  <si>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</si>
  <si>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</si>
  <si>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</si>
  <si>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</si>
  <si>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</si>
  <si>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</si>
  <si>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</si>
  <si>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</si>
  <si>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</si>
  <si>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</si>
  <si>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</si>
  <si>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</si>
  <si>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</si>
  <si>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</si>
  <si>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</si>
  <si>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</si>
  <si>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</si>
  <si>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</si>
  <si>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</si>
  <si>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</si>
  <si>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</si>
  <si>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</si>
  <si>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</si>
  <si>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</si>
  <si>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</si>
  <si>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</si>
  <si>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</si>
  <si>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</si>
  <si>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</si>
  <si>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</si>
  <si>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</si>
  <si>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</si>
  <si>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</si>
  <si>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</si>
  <si>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</si>
  <si>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</si>
  <si>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</si>
  <si>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</si>
  <si>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</si>
  <si>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</si>
  <si>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</si>
  <si>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</si>
  <si>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</si>
  <si>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</si>
  <si>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</si>
  <si>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</si>
  <si>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</si>
  <si>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</si>
  <si>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</si>
  <si>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</si>
  <si>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</si>
  <si>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</si>
  <si>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</si>
  <si>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</si>
  <si>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</si>
  <si>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</si>
  <si>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</si>
  <si>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</si>
  <si>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</si>
  <si>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</si>
  <si>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</si>
  <si>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</si>
  <si>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</si>
  <si>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</si>
  <si>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</si>
  <si>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</si>
  <si>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</si>
  <si>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</si>
  <si>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</si>
  <si>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</si>
  <si>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</si>
  <si>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</si>
  <si>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</si>
  <si>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</si>
  <si>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</si>
  <si>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</si>
  <si>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</si>
  <si>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</si>
  <si>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</si>
  <si>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</si>
  <si>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</si>
  <si>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</si>
  <si>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</si>
  <si>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</si>
  <si>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</si>
  <si>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</si>
  <si>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</si>
  <si>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</si>
  <si>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</si>
  <si>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</si>
  <si>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</si>
  <si>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</si>
  <si>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</si>
  <si>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</si>
  <si>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</si>
  <si>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</si>
  <si>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</si>
  <si>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</si>
  <si>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</si>
  <si>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</si>
  <si>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</si>
  <si>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</si>
  <si>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</si>
  <si>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</si>
  <si>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</si>
  <si>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</si>
  <si>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</si>
  <si>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</si>
  <si>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</si>
  <si>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</si>
  <si>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</si>
  <si>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</si>
  <si>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</si>
  <si>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</si>
  <si>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</si>
  <si>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</si>
  <si>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</si>
  <si>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</si>
  <si>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</si>
  <si>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</si>
  <si>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</si>
  <si>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</si>
  <si>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</si>
  <si>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</si>
  <si>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</si>
  <si>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</si>
  <si>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</si>
  <si>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</si>
  <si>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</si>
  <si>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</si>
  <si>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</si>
  <si>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</si>
  <si>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</si>
  <si>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</si>
  <si>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</si>
  <si>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</si>
  <si>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</si>
  <si>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</si>
  <si>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</si>
  <si>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</si>
  <si>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</si>
  <si>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</si>
  <si>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</si>
  <si>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</si>
  <si>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</si>
  <si>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</si>
  <si>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</si>
  <si>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</si>
  <si>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</si>
  <si>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</si>
  <si>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</si>
  <si>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</si>
  <si>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</si>
  <si>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</si>
  <si>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</si>
  <si>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</si>
  <si>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</si>
  <si>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</si>
  <si>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</si>
  <si>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</si>
  <si>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</si>
  <si>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</si>
  <si>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</si>
  <si>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</si>
  <si>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</si>
  <si>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</si>
  <si>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</si>
  <si>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</si>
  <si>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皆様  週刊情報2022-32を配信いたします</t>
    <phoneticPr fontId="5"/>
  </si>
  <si>
    <t>l</t>
    <phoneticPr fontId="33"/>
  </si>
  <si>
    <t>コロナは既にWITHの時代、BA5の第五波も終息状態です。</t>
    <rPh sb="4" eb="5">
      <t>スデ</t>
    </rPh>
    <rPh sb="11" eb="13">
      <t>ジダイ</t>
    </rPh>
    <rPh sb="18" eb="21">
      <t>ダイゴハ</t>
    </rPh>
    <rPh sb="22" eb="26">
      <t>シュウソクジョウタイ</t>
    </rPh>
    <phoneticPr fontId="106"/>
  </si>
  <si>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</si>
  <si>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</si>
  <si>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</si>
  <si>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xml:space="preserve">世界的にみて感染増加率は前週の80%以下になっています。また感染症の世界的流行以来でも致死率は、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3">
      <t>セカイテキ</t>
    </rPh>
    <rPh sb="6" eb="11">
      <t>カンセンゾウカリツ</t>
    </rPh>
    <rPh sb="12" eb="14">
      <t>ゼンシュウ</t>
    </rPh>
    <rPh sb="18" eb="20">
      <t>イカ</t>
    </rPh>
    <rPh sb="30" eb="33">
      <t>カンセンショウ</t>
    </rPh>
    <rPh sb="34" eb="37">
      <t>セカイテキ</t>
    </rPh>
    <rPh sb="37" eb="41">
      <t>リュウコウイライ</t>
    </rPh>
    <rPh sb="43" eb="46">
      <t>チシリツ</t>
    </rPh>
    <rPh sb="48" eb="50">
      <t>サイキン</t>
    </rPh>
    <rPh sb="54" eb="55">
      <t>カブ</t>
    </rPh>
    <rPh sb="62" eb="64">
      <t>イカ</t>
    </rPh>
    <rPh sb="72" eb="76">
      <t>カンセンショウホウ</t>
    </rPh>
    <rPh sb="77" eb="79">
      <t>イチ</t>
    </rPh>
    <rPh sb="87" eb="90">
      <t>キセツセイ</t>
    </rPh>
    <rPh sb="97" eb="99">
      <t>ソウトウ</t>
    </rPh>
    <rPh sb="100" eb="102">
      <t>テキトウ</t>
    </rPh>
    <rPh sb="111" eb="114">
      <t>カンジャスウ</t>
    </rPh>
    <rPh sb="116" eb="120">
      <t>ゼンスウハアク</t>
    </rPh>
    <rPh sb="121" eb="125">
      <t>トウゼンヒツヨウ</t>
    </rPh>
    <rPh sb="128" eb="130">
      <t>ショウサイ</t>
    </rPh>
    <rPh sb="131" eb="135">
      <t>シンダンジョウホウ</t>
    </rPh>
    <rPh sb="137" eb="140">
      <t>コウレイシャ</t>
    </rPh>
    <rPh sb="141" eb="145">
      <t>キソシッカン</t>
    </rPh>
    <rPh sb="146" eb="147">
      <t>モ</t>
    </rPh>
    <rPh sb="151" eb="152">
      <t>サラ</t>
    </rPh>
    <rPh sb="155" eb="158">
      <t>サイイカ</t>
    </rPh>
    <rPh sb="159" eb="161">
      <t>ガクドウ</t>
    </rPh>
    <rPh sb="162" eb="164">
      <t>ヨウジ</t>
    </rPh>
    <rPh sb="165" eb="168">
      <t>ジュウショウレイ</t>
    </rPh>
    <rPh sb="169" eb="171">
      <t>ヒツヨウ</t>
    </rPh>
    <phoneticPr fontId="106"/>
  </si>
  <si>
    <t>例年並み</t>
    <rPh sb="0" eb="3">
      <t>レイネンナ</t>
    </rPh>
    <phoneticPr fontId="106"/>
  </si>
  <si>
    <t>　コロナ渦</t>
    <rPh sb="4" eb="5">
      <t>ウズ</t>
    </rPh>
    <phoneticPr fontId="5"/>
  </si>
  <si>
    <t>結核例183</t>
    <phoneticPr fontId="5"/>
  </si>
  <si>
    <t>腸チフス1例 感染地域：国内・国外不明
パラチフス1例 感染地域：インド</t>
    <phoneticPr fontId="106"/>
  </si>
  <si>
    <t>2022/38週</t>
    <phoneticPr fontId="5"/>
  </si>
  <si>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</si>
  <si>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</si>
  <si>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</si>
  <si>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新規感染者数　 130</t>
    <rPh sb="0" eb="2">
      <t>シンキ</t>
    </rPh>
    <rPh sb="2" eb="5">
      <t>カンセンシャ</t>
    </rPh>
    <rPh sb="5" eb="6">
      <t>スウ</t>
    </rPh>
    <phoneticPr fontId="5"/>
  </si>
  <si>
    <t xml:space="preserve"> GⅡ　38週　0例</t>
    <rPh sb="6" eb="7">
      <t>シュウ</t>
    </rPh>
    <phoneticPr fontId="5"/>
  </si>
  <si>
    <t xml:space="preserve"> GⅡ　39週　0例</t>
    <rPh sb="9" eb="10">
      <t>レイ</t>
    </rPh>
    <phoneticPr fontId="5"/>
  </si>
  <si>
    <t>今週のニュース（Noroｖｉｒｕｓ）　(10/3-10/9)</t>
    <rPh sb="0" eb="2">
      <t>コンシュウ</t>
    </rPh>
    <phoneticPr fontId="5"/>
  </si>
  <si>
    <t>食中毒情報　(10/3-10/9)</t>
    <rPh sb="0" eb="3">
      <t>ショクチュウドク</t>
    </rPh>
    <rPh sb="3" eb="5">
      <t>ジョウホウ</t>
    </rPh>
    <phoneticPr fontId="5"/>
  </si>
  <si>
    <t>海外情報　(10/3-10/9)</t>
    <rPh sb="0" eb="2">
      <t>カイガイ</t>
    </rPh>
    <rPh sb="2" eb="4">
      <t>ジョウホウ</t>
    </rPh>
    <phoneticPr fontId="5"/>
  </si>
  <si>
    <t xml:space="preserve">食品リコール・回収情報
</t>
    <rPh sb="0" eb="2">
      <t>ショクヒン</t>
    </rPh>
    <rPh sb="7" eb="9">
      <t>カイシュウ</t>
    </rPh>
    <rPh sb="9" eb="11">
      <t>ジョウホウ</t>
    </rPh>
    <phoneticPr fontId="5"/>
  </si>
  <si>
    <t>食品表示　(10/3-10/9)</t>
    <rPh sb="0" eb="2">
      <t>ショクヒン</t>
    </rPh>
    <rPh sb="2" eb="4">
      <t>ヒョウジ</t>
    </rPh>
    <phoneticPr fontId="5"/>
  </si>
  <si>
    <t>残留農薬　(10/3-10/9)</t>
    <phoneticPr fontId="16"/>
  </si>
  <si>
    <t>Reported 10/9　 6:20 (前週より337万人)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</si>
  <si>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今週の新型コロナ 新規感染者数　世界で337万人(対前週の増減 : 37万人増加)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</si>
  <si>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337万人で感染持続 　世界は第5波が確実にピークアウト
北半球は冬から春に向かう。今年はインフルエンザが大流行した。</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カクジツ</t>
    </rPh>
    <rPh sb="41" eb="44">
      <t>キタハンキュウ</t>
    </rPh>
    <rPh sb="45" eb="46">
      <t>フユ</t>
    </rPh>
    <rPh sb="48" eb="49">
      <t>ハル</t>
    </rPh>
    <rPh sb="50" eb="51">
      <t>ム</t>
    </rPh>
    <rPh sb="54" eb="56">
      <t>コトシ</t>
    </rPh>
    <rPh sb="65" eb="68">
      <t>ダイリュウコウ</t>
    </rPh>
    <phoneticPr fontId="5"/>
  </si>
  <si>
    <t>2022/39週</t>
    <phoneticPr fontId="5"/>
  </si>
  <si>
    <t>※2022年 第39週（9/26～10/2） 現在</t>
    <phoneticPr fontId="5"/>
  </si>
  <si>
    <t>飲食店・食肉関係事業者の方へ～生食用でない食肉を生食用として販売・提供をしないでください～</t>
    <phoneticPr fontId="16"/>
  </si>
  <si>
    <t>「レアステーキ」および「ローストビーフ」を原因とした腸管出血性大腸菌O157による食中毒が発生
今般、レアステーキと称するユッケ様の食品等を原因食品とする腸管出血性大腸菌O157 （外部サイト）新規ウィンドウで開きます。による食中毒事例が発生しました。この件に関しましては令和4年9月16日付け薬生食監発0916第1号により、厚生労働省から、「腸管出血性大腸菌による食中毒防止の徹底について」の文書が発出されております。
腸管出血性大腸菌による食中毒防止の徹底について（厚生労働省）（外部サイト）
食肉等は十分に加熱しましょう
食中毒防止の観点から、食肉等は中心部を75℃で1分間以上またはこれと同等以上の加熱効果を有する方法により加熱調理をするよう指導してきたところです。しかし、当該事例は加熱調理が不十分であったことが一要因とされていることから、生食用食肉（牛肉）の規格基準の遵守および飲食店における有効な加熱調理の実施について、徹底をお願いします。なお、重症事例の発生を防止する観点から、生食用食肉であっても、子供、高齢者その他食中毒に対する抵抗力の弱い者にあっては、喫食することがないよう、引き続き注意喚起をよろしくお願いします。</t>
    <phoneticPr fontId="16"/>
  </si>
  <si>
    <t>https://kumin.news/nerima/info/43633</t>
    <phoneticPr fontId="16"/>
  </si>
  <si>
    <t>練馬区民ニュース</t>
    <phoneticPr fontId="16"/>
  </si>
  <si>
    <t>東京都</t>
    <rPh sb="0" eb="3">
      <t>トウキョウト</t>
    </rPh>
    <phoneticPr fontId="16"/>
  </si>
  <si>
    <t>違反食品の回収等のお知らせ（10月7日公表）</t>
    <phoneticPr fontId="16"/>
  </si>
  <si>
    <t>令和4年10月5日(水)、静岡県から「千葉市内の食品輸入業者が輸入したスナック菓子を、9月26日（月）に収去し、酸化防止剤の検査を実施したところ、指定外添加物であるtert-ブチルヒドロキノン（以下、「TBHQ」という。）が検出された。」旨の連絡がありました。
このことから、令和4年10月7日(金)、千葉市保健所長は、食品衛生法第12条違反として、営業者に対し、当該食品の回収および廃棄を命じたので、お知らせします。
なお、当該食品については既に流通していますが、現時点で当該食品の喫食による健康被害等の届出はありません。
食品衛生法第12条違反　（TBHQ　0.027g/kg検出）
日本国内では食品添加物として認められていない指定外添加物であるTBHQを含む食品を輸入および販売等したこと。</t>
    <phoneticPr fontId="16"/>
  </si>
  <si>
    <t>https://www.city.chiba.jp/hokenfukushi/iryoeisei/seikatsueisei/r041007kaishu.html</t>
    <phoneticPr fontId="16"/>
  </si>
  <si>
    <t>和歌山市の女児からＯ－１５７検出 - テレビ和歌山</t>
    <phoneticPr fontId="16"/>
  </si>
  <si>
    <t>和歌山県</t>
    <rPh sb="0" eb="4">
      <t>ワカヤマケン</t>
    </rPh>
    <phoneticPr fontId="16"/>
  </si>
  <si>
    <t>和歌山市に住む未就学の女の子が腸管出血性大腸菌、Ｏ－１５７に感染していたことが昨日、判りました。和歌山市保健所によりますと、女の子は先月２７日から発熱や下痢があり、３０日にまでに２度、医療機関を受診、便検査を行った結果、Ｏ‐１５７が検出され、昨日、医師から保健所に届け出がありました。女の子は入院していましたが、症状が回復したため今月４日に退院しています。和歌山市保健所では調理や食事の前に手を洗うことや、食品を十分に加熱することなど注意を呼び掛けています。</t>
    <phoneticPr fontId="16"/>
  </si>
  <si>
    <t>https://www.tv-wakayama.co.jp/news/detail.php?id=71147</t>
    <phoneticPr fontId="16"/>
  </si>
  <si>
    <t>WTVニュース</t>
    <phoneticPr fontId="16"/>
  </si>
  <si>
    <t>【食中毒】沖縄市　カンピロバクターによる食中毒</t>
    <phoneticPr fontId="16"/>
  </si>
  <si>
    <t>沖縄県は3日、沖縄市の飲食店で食事をした40～50代の女性2人が食中毒になったとして、同店を5日間の営業停止処分にしたと発表しました。
県によると9月17日に同店を訪れた2人が、下痢や発熱などの症状を訴え、便からカンピロバクター属菌が検出されました。
生焼けのささみや白レバーを含む食事が原因とみられています。</t>
    <phoneticPr fontId="16"/>
  </si>
  <si>
    <t>https://www.shokukanken.com/news/safety/221006-1009.html</t>
    <phoneticPr fontId="16"/>
  </si>
  <si>
    <t>沖縄県</t>
    <rPh sb="0" eb="3">
      <t>オキナワケン</t>
    </rPh>
    <phoneticPr fontId="16"/>
  </si>
  <si>
    <t>食環境衛生研究所</t>
    <rPh sb="0" eb="3">
      <t>ショクカンキョウ</t>
    </rPh>
    <rPh sb="3" eb="8">
      <t>エイセイケンキュウジョ</t>
    </rPh>
    <phoneticPr fontId="16"/>
  </si>
  <si>
    <t>有毒「クワズイモ」を「ハスイモ」として販売‥１１人が食中毒症状訴える　現在も９袋未回収　大分</t>
    <phoneticPr fontId="16"/>
  </si>
  <si>
    <t>大分テレビ</t>
    <rPh sb="0" eb="2">
      <t>オオイタ</t>
    </rPh>
    <phoneticPr fontId="16"/>
  </si>
  <si>
    <t>大分県</t>
    <rPh sb="0" eb="3">
      <t>オオイタケン</t>
    </rPh>
    <phoneticPr fontId="16"/>
  </si>
  <si>
    <t>有毒なクワズイモが先月、大分県内のスーパーなどでハスイモとして売られ、食べた１１人が痛みを訴える食中毒が発生しました。
一見、同じように見える２つの葉っぱ。
右が茎の部分を食べることができるハスイモで、左が毒性があるクワズイモです。クワズイモは食べると口の中に強い痛みを感じ、嘔吐や下痢などを引き起こす恐れがあります。県によりますと、９月２９日から１０月３日にかけて県内３つの店舗で有毒なクワズイモがハスイモとして販売されました。いずれも臼杵市の農家が自生していたものを収穫し、誤って出荷していました。購入して食べた１１人が食中毒の症状を訴えていますが、いずれも快方に向かっているということです。販売された３９袋のうち臼杵市のコープうすき店と大分市の若狭青果で販売された９袋が回収されていないということです。県が注意を呼び掛けています。</t>
    <phoneticPr fontId="16"/>
  </si>
  <si>
    <t>https://news.yahoo.co.jp/articles/0dd14a46da1e8358e6a52ced0604b9377594c902</t>
    <phoneticPr fontId="16"/>
  </si>
  <si>
    <t xml:space="preserve">“生食用牛肉”で「0157」に感染して90代女性死亡… 改めて知りたい「O157」の症状と治療方法 </t>
    <phoneticPr fontId="16"/>
  </si>
  <si>
    <t>9月15日、京都府内の90代の女性が、腸管出血性大腸菌「O157」による食中毒で亡くなりました。報道によると、女性は精肉店で購入した生食用牛肉（ユッケ）を自宅で食べた後、下痢や腹痛といった食中毒の症状を訴え、入院していたということです。これについて、「怖い…」「食中毒は命を落とすこともあるから油断できない」といった声や、「O157の症状って？」「死亡率が気になる」など、O157に関する疑問の声も聞かれます。【危険】ついついやりがち…　焼き肉で食中毒を招く行動！
　改めて知っておきたい「O157」の症状や治療方法について、内科医の市原由美江さんに聞きました。
潜伏期間は4～8日
Q.「O157」とは、どんな菌で、どのような症状を引き起こすのでしょうか。
市原さん「O157は大腸菌の一種で、『ベロ毒素』という強い毒素を出す菌です。動物の腸内に生息しており、食肉やそれに汚染された食品を食べることによって感染します。代表的な感染源は、生肉や十分に加熱していない肉です。75度以上で1分以上加熱すると死滅するので、肉の中心部が75度以上になるよう、しっかりと加熱することが大切です。潜伏期間は4～8日で、症状は、激しい腹痛と水溶性下痢、その後に血性下痢（下血）を認めます。乳幼児や高齢者は重症化することがあり、中でも『溶血性尿毒症症候群』を併発すると命に関わります。『溶血性尿毒症症候群』とは、溶血性貧血（赤血球が破壊される、つまり溶血して起きる貧血）や血小板の減少、急性腎不全が特徴の病気です。さらに、これに続いて脳症を引き起こすことがあり、どちらも死に至る可能性がある怖い病気です」</t>
    <phoneticPr fontId="16"/>
  </si>
  <si>
    <t>https://news.yahoo.co.jp/articles/d01feb59f4aab500cb7bfe34b14fc94a073acbb4</t>
    <phoneticPr fontId="16"/>
  </si>
  <si>
    <t>オトナンサー</t>
    <phoneticPr fontId="16"/>
  </si>
  <si>
    <t>京都府</t>
    <rPh sb="0" eb="3">
      <t>キョウトフ</t>
    </rPh>
    <phoneticPr fontId="16"/>
  </si>
  <si>
    <t>生焼けのささみや白レバーが原因か…　沖縄市の飲食店で2人が食中毒　5日間の営業停止</t>
    <phoneticPr fontId="16"/>
  </si>
  <si>
    <t>沖縄タイムズ</t>
    <rPh sb="0" eb="2">
      <t>オキナワ</t>
    </rPh>
    <phoneticPr fontId="16"/>
  </si>
  <si>
    <t>沖縄県衛生薬務課は３日、沖縄市の飲食店で食事をした４０〜５０代の女性２人が食中毒になったとして、同店を同日から５日間の営業停止処分にしたと発表した。２人とも快方に向かっている。　県によると９月１７日に同店を訪れた２人が、下痢や発熱などの症状を訴えた。便からカンピロバクター属菌が検出された。生焼けのささみや白レバーを含む食事が原因とみられる。</t>
    <phoneticPr fontId="16"/>
  </si>
  <si>
    <t>https://topics.smt.docomo.ne.jp/article/okinawa/region/okinawa-20221004074000</t>
    <phoneticPr fontId="16"/>
  </si>
  <si>
    <t>和歌山市の飲食店が作った弁当が原因とみられる食中毒が発生し、和歌山市はこの飲食店を３日から５日まで営業停止にしました。
和歌山市によりますと、和歌山市加太の飲食店つぶらカフェが２８日午前中に作った弁当を２８日夕方に食べた、２０人のグループのうちの１０人と９人のグループのうちの６人が、２８日夜から発熱や下痢、腹痛などを発症しました。入院患者はいませんが、３日現在でも症状が続いている人もいるということです。和歌山市生活保健課が調べた結果、弁当が原因の食中毒と断定し、原因物質を調べるとともに、この飲食店を３日から５日まで営業停止にしました。</t>
    <phoneticPr fontId="16"/>
  </si>
  <si>
    <t>和歌山市の飲食店の弁当で食中毒</t>
    <phoneticPr fontId="16"/>
  </si>
  <si>
    <t>バリア・ブンタウ省：中国貨物船で集団食中毒、船長含む乗組員13人が死亡</t>
    <phoneticPr fontId="16"/>
  </si>
  <si>
    <t>へトナム</t>
    <phoneticPr fontId="16"/>
  </si>
  <si>
    <t xml:space="preserve">
ベトナムニュース総合情報サイトVIETJO</t>
    <phoneticPr fontId="16"/>
  </si>
  <si>
    <t>東南部地方バリア・ブンタウ省コンダオ島の南東から63海里(110km)離れた海上に停泊中の中国船籍の貨物船「Wuzhou 8号」で9月30日午後、集団食中毒が発生して10人以上が死亡した。　同船には、中国人乗組員が合わせて21人乗っており、うち18人は嘔吐など食中毒の症状が見られた。通報を受けたベトナム当局はヘリコプターを動員し、貨物船の停泊地点に向かったが、到着前に既に10人が船上で死亡していた。残る11人はヘリコプターでコンダオ島に輸送されたが、1人が移動中に、1人が島に到着した時点で死亡、さらに1人が翌10月1日に島の病院で死亡が確認された。死者13人の遺体は、交通運輸省海事局ベトナム海上捜索救助センター(ベトナムMRCC)の救助船によって収容され、その後、ブンタウ市に輸送された。生き残った8人の乗組員は10月2日正午ごろ、ヘリコプターで島からブンタウ市に輸送されて、市内の病院で引き続き治療を受けている。死者13人のうち、最年少は28歳、最年長は53歳で、船長のWang Le氏(男性・36歳)も死亡した。Wuzhou 8号は全長225m、全幅32m。キャッサバを載せて9月27日にタイのチョンブリ県コシチャン港を出港し、10月8日に中国江蘇省連雲港に到着する予定だった。</t>
    <phoneticPr fontId="16"/>
  </si>
  <si>
    <t>https://www.viet-jo.com/news/social/221003132751.html</t>
    <phoneticPr fontId="16"/>
  </si>
  <si>
    <t>名物の生つくねに「食中毒リスク」指摘　創業98年の老舗が閉店決断...保健所は「営業継続なら指導していた」</t>
    <phoneticPr fontId="16"/>
  </si>
  <si>
    <t>東京・東日本橋にある老舗焼き鳥店「江戸政」が2022年9月20日をもって閉店した。店頭の貼り紙などで伝えている。店が情報発信の場としていたGoogleマップの投稿欄では、閉店を決めた理由について、名物メニューだった「生つくね」の安全性を問題視する声がSNSに上がっていたことに触れ、「騒動の発端への責任をとるためにも閉店します」としていた。
■「自業自得の責任をとる」
1924年（大正13年）創業の江戸政は、有名な立ち飲みの老舗焼き鳥店。平日・土曜の17時開店も、売り切れ次第終了のため、閉店時間よりも早く店じまいすることが多いとされた人気店だ。SNS上で問題視されたのは、店の名物メニューだった「生つくね」。これは、鶏のタタキを団子状に丸めたもの。9月17日頃から、鶏の生食は危険だとする投稿が広がり、「これはヤバいでしょ」といった批判が見られた。批判的な投稿を受け、江戸政は18日、Googleマップ上で一部メニューを変更すると報告した。しかし20日に再び更新し、批判を重く受け止めて「騒動の発端への責任をとるためにも閉店します」と発表。同日をもって閉店するとした。食中毒を出したことはないとしつつも、「それはただの結果論だと深く受け止めています」と伝え、安全を心がけても「確かに皆さんが認識されているように100％安全とは言い切れません」と続けた。</t>
    <phoneticPr fontId="16"/>
  </si>
  <si>
    <t>https://news.nifty.com/article/domestic/society/12144-1904142/</t>
    <phoneticPr fontId="16"/>
  </si>
  <si>
    <t>J-CASTニュース</t>
    <phoneticPr fontId="16"/>
  </si>
  <si>
    <t>2022年 第38週（9月19日〜 9月25日）</t>
    <phoneticPr fontId="106"/>
  </si>
  <si>
    <t>年齢群：‌1歳（3例）、2歳（3例）、3歳（4例）、4歳（1例）、6歳（1例）、8歳（1例）、　9歳（3例）、10代（5例）、20代（9例）、30代（11例）、40代（4例）、50代（5例）、60代（7例）、70代（5例）、80代（1例）</t>
    <phoneticPr fontId="106"/>
  </si>
  <si>
    <t xml:space="preserve">腸管出血性大腸菌感染症63例（有症者47例、うちHUS 3例）
感染地域：国内52例、国内・国外不明11例
国内の感染地域：‌群馬県9例、東京都5例、愛知県5例、大阪府4例、福岡県4例、北海道3例、栃木県2例、埼玉県2例、岐阜県2例、兵庫県2例、青森県1例、山形県1例、茨城県1例、
千葉県1例、石川県1例、岡山県1例、山口県1例、宮崎県1例、群馬県/千葉県/静岡県1例、国内（都道府県不明）5例
</t>
    <phoneticPr fontId="106"/>
  </si>
  <si>
    <t>血清群・毒素型：‌O157 VT1・VT2（25例）、O157 VT2（6例）、O111 VT1（4例）、O26 VT1（3例）、
O111VT1・VT2（2例）、O121 VT2（2例）、O157VT1（2例）、O8 VT2（2例）、O103 VT1（1例）、O128 VT1・VT2（1例）、O128 VT2（1例）、
O146 VT2（1例）、O148 VT1（1例）、O91
VT2（1例）、その他・不明（11例）
累積報告数：2,481例（有症者1,708例、うちHUS 34例．死亡2例）</t>
    <phoneticPr fontId="106"/>
  </si>
  <si>
    <t>E型肝炎5例 感染地域（感染源）：‌宮城県2例（不明2例）、北海道1例（焼肉）、
国内（都道府県不明）2例（不明2例）</t>
    <phoneticPr fontId="106"/>
  </si>
  <si>
    <t>レジオネラ症40例（肺炎型40例）
感染地域：‌栃木県3例、新潟県2例、島根県2例、北海道1例、埼玉県1例、千葉県1例、東京都1例、神奈川県1例、　福井県1例、長野県1例、静岡県1例、愛知県1例、滋賀県1例、大阪府1例、兵庫県1例、奈良県1例、徳島県1例、　鹿児島県1例、神奈川県/山梨県/静岡県1例、
国内（都道府県不明）3例、国内・国外不明14例年齢群：50代（8例）、60代（14例）、70代（11例）、80代（5例）、
90代以上（2例）　　累積報告数：1,544例</t>
    <phoneticPr fontId="106"/>
  </si>
  <si>
    <t>アメーバ赤痢5例（腸管アメーバ症5例）
感染地域：‌福岡県1例、国内（都道府県不明）2例、国内・国外不明2例
感染経路：‌性的接触3例（異性間2例、異性間・同性間不明1例）、その他・不明2例</t>
    <phoneticPr fontId="106"/>
  </si>
  <si>
    <t>回収</t>
  </si>
  <si>
    <t>フレッシュデポ</t>
  </si>
  <si>
    <t>回収＆返金/交換</t>
  </si>
  <si>
    <t>芦本菓子舗</t>
  </si>
  <si>
    <t>回収＆返金</t>
  </si>
  <si>
    <t>イズミ</t>
  </si>
  <si>
    <t>アイスコ</t>
  </si>
  <si>
    <t>東急百貨店</t>
  </si>
  <si>
    <t>京都生活協同組合...</t>
  </si>
  <si>
    <t>旬鮮堂</t>
  </si>
  <si>
    <t>中村屋</t>
  </si>
  <si>
    <t>うすあわせ(あずき,かぼちゃ,さつまいも) 一部カビ発生の恐れ</t>
  </si>
  <si>
    <t>大近</t>
  </si>
  <si>
    <t>六甲店 お魚ソーセージ 要冷商品を常温販売</t>
  </si>
  <si>
    <t>いなげや</t>
  </si>
  <si>
    <t>三元豚の和風ひれカツ丼 一部異なるタレ使用で表示欠落</t>
  </si>
  <si>
    <t>イオンリテール</t>
  </si>
  <si>
    <t>チキン南蛮(特製黒酢ダレ) 一部特定原材料(乳)表示欠落</t>
  </si>
  <si>
    <t>回収＆交換</t>
  </si>
  <si>
    <t>いのうえ</t>
  </si>
  <si>
    <t>だるまぷりん(マスカット,メロン,梨) 一部消費期限誤印字</t>
  </si>
  <si>
    <t>ヤオコー</t>
  </si>
  <si>
    <t>天王台店 めかじきカルビ風 一部賞味期限誤表示</t>
  </si>
  <si>
    <t>ライフコーポレー...</t>
  </si>
  <si>
    <t>ささみフライ(のり塩風味) 一部ラベル誤貼付で表示欠落</t>
  </si>
  <si>
    <t>イオン</t>
  </si>
  <si>
    <t>あたりめ 一部カビ発生の恐れ</t>
  </si>
  <si>
    <t>大粒シーフードミックス 一部保存方法誤表示</t>
  </si>
  <si>
    <t>魚喜</t>
  </si>
  <si>
    <t>にぎり寿司(スペシャル・ランチ10貫) 一部期限誤表示</t>
  </si>
  <si>
    <t>いとふ</t>
  </si>
  <si>
    <t>生麩 一部賞味期限欠落</t>
  </si>
  <si>
    <t>ベルク</t>
  </si>
  <si>
    <t>鹿児島県産うなぎ長蒲焼 一部期限表示ラベル誤貼付</t>
  </si>
  <si>
    <t>小田急商事</t>
  </si>
  <si>
    <t>大山どりの串なし焼鳥 一部ラベル誤貼付で表示欠落</t>
  </si>
  <si>
    <t>ツルヤ</t>
  </si>
  <si>
    <t>赤穂店 鶏旨竜田揚げ 一部加熱不十分</t>
  </si>
  <si>
    <t>コープデリ生活協...</t>
  </si>
  <si>
    <t>醤油の旨み 鶏もも唐揚げ 一部ラベル誤貼付で表示欠落</t>
  </si>
  <si>
    <t>ケイ低温フーズ</t>
  </si>
  <si>
    <t>今川焼き(あずき,カスタード)</t>
  </si>
  <si>
    <t>オーケー</t>
  </si>
  <si>
    <t>椎茸えび詰めフライ 一部ラベル誤貼付で表示欠落</t>
  </si>
  <si>
    <t>みずなみアグリ</t>
  </si>
  <si>
    <t>瑞浪ボーノポーク豚ロース テキ・カツ用 一部消費期限誤表示</t>
  </si>
  <si>
    <t>天然えび入りにぎり寿司 一部ラベル誤貼付で表示欠落</t>
  </si>
  <si>
    <t>サーモンお寿司盛合せ 一部特定原材料(エビ)表示欠落</t>
  </si>
  <si>
    <t>イオン九州</t>
  </si>
  <si>
    <t>するめいか(真いか) 一部期限表示,保存方法誤表示</t>
  </si>
  <si>
    <t>ベイシア</t>
  </si>
  <si>
    <t>アメリカ産豚肉ロース切身,国産若鶏モモ肉 一部消費期限誤表示</t>
  </si>
  <si>
    <t>生活協同組合コー...</t>
  </si>
  <si>
    <t>うすき店 ハス芋(天じく) 一部健康被害の恐れ</t>
  </si>
  <si>
    <t>ダイエー</t>
  </si>
  <si>
    <t>温州みかんとオレンジのブレッド 一部消費期限誤表示</t>
  </si>
  <si>
    <t>マックスバリュ西...</t>
  </si>
  <si>
    <t>不二家ぺコパフ 2品目 一部要冷蔵商品を常温販売</t>
  </si>
  <si>
    <t>SELECTEY...</t>
  </si>
  <si>
    <t>ピーナッツフィナンシェ他 3品目 一部カビ発生の恐れ</t>
  </si>
  <si>
    <t>アリサン</t>
  </si>
  <si>
    <t>有機アップルジュース(瓶入) パツリン基準値超過の恐れ</t>
  </si>
  <si>
    <t>コーンのクリームコロッケ ラベル誤貼付で(かに)表示欠落</t>
  </si>
  <si>
    <t>バナメイむきえび大型 一部賞味期限誤表示</t>
  </si>
  <si>
    <t>オーシャンシステ...</t>
  </si>
  <si>
    <t>天ぷら盛合せ 一部アレルゲン(卵,乳成分,かに)表示欠落</t>
  </si>
  <si>
    <t>神戸物産</t>
  </si>
  <si>
    <t>スパイスジンジャービスケット アレルゲン(乳成分)表示欠落</t>
  </si>
  <si>
    <t>川越東田町店 北海道 生秋鮭 一部期限誤表示</t>
  </si>
  <si>
    <t>泉唐匠のとりから揚げ(醤油,だし塩) 一部ラベル誤貼付で表示欠落</t>
  </si>
  <si>
    <t>社会福祉法人よさ...</t>
  </si>
  <si>
    <t>黒豆ポン 一部金属タワシ破片混入の恐れ</t>
  </si>
  <si>
    <t>伊藤忠商事</t>
  </si>
  <si>
    <t>プレジデント発酵バター(有塩,食塩不使用) 一部表示ラベルに不備</t>
  </si>
  <si>
    <t>ＭＡＩＳＯＮＣＡ...</t>
  </si>
  <si>
    <t>MAISON アイス チョコミント 一部大腸菌群陽性</t>
  </si>
  <si>
    <t>いつみ家</t>
  </si>
  <si>
    <t>肉団子450g 一部アレルゲン(卵)表示欠落</t>
  </si>
  <si>
    <t>鈴香食品</t>
  </si>
  <si>
    <t>甘えびバーニャカウダ 一般生菌数自社基準規格不適合</t>
  </si>
  <si>
    <t>丸喜</t>
  </si>
  <si>
    <t>丸喜形山店 刺身用真あじ 一部賞味期限誤表示</t>
  </si>
  <si>
    <t>シャトレーゼ</t>
  </si>
  <si>
    <t>ふんわりムーン黒蜜きなこ他 4品目 カビ発生の恐れ</t>
  </si>
  <si>
    <t>国分グループ本社...</t>
  </si>
  <si>
    <t>さばの塩焼き(2切) 一部包装資材不具合</t>
  </si>
  <si>
    <t>シー・オー・エム...</t>
  </si>
  <si>
    <t>チキンフィレサンド他 4品目 一部消費期限切れ食材使用</t>
  </si>
  <si>
    <t>ＰＩＥＲＲＥＭＡ...</t>
  </si>
  <si>
    <t>エクアドル＆カメルーンミルクチョコレート他 2品目 一部未許可保存料使用</t>
  </si>
  <si>
    <t>ゆでうどん 消費期限の西暦欠落</t>
  </si>
  <si>
    <t>国産小麦粉使用ゆで中華麺 一部消費期限の西暦欠落</t>
  </si>
  <si>
    <t>能登パイぱい(かぼちゃ,中島菜) 特定原材料(卵)表示欠落</t>
  </si>
  <si>
    <t>筑紫野店 味わい亭特製コロッケ 一部ラベル誤貼付で表示欠落</t>
  </si>
  <si>
    <t>季の彩り生かき 一部加熱調理用に生食用ラベル貼付</t>
  </si>
  <si>
    <t>菓匠榮太楼 なまどら焼 4商品 消費期限誤表記</t>
  </si>
  <si>
    <t>広島県産 生かき 一部加熱用に生食用ラベル誤貼付</t>
  </si>
  <si>
    <t>ゆでうどん 一部消費期限誤表記</t>
  </si>
  <si>
    <t>鮭ほぐし 一部賞味期限誤表記</t>
  </si>
  <si>
    <t xml:space="preserve">メキシコ政府と生産・流通企業15社が食料品価格抑制策に合意(メキシコ) | ビジネス短信 - ジェトロ </t>
  </si>
  <si>
    <t xml:space="preserve">酒類製造の規制が厳しいタイでクラフトビール人気 どうやって製造・販売？ - 東京新聞 </t>
  </si>
  <si>
    <t>９月のＣＰＩ5.6％上昇、外食や野菜高騰で - NNA ASIA・韓国・マクロ・統計・その他経済 　NNA ASIA</t>
  </si>
  <si>
    <t>ＣＯＰ２７に約90カ国首脳参加、エネルギー・食料討議＝議長国エジプト ｜ ロイター</t>
  </si>
  <si>
    <t xml:space="preserve">アメリカ大陸最古の蒸留酒「カシャーサ」の新進気鋭ブランド【フーバ（Fubá）】が - PR TIMES </t>
  </si>
  <si>
    <t xml:space="preserve">オークパンサー（出安居）で2022年10月10日(月) は酒類販売禁止 - タイランドハイパーリンクス </t>
  </si>
  <si>
    <t xml:space="preserve">米ヒスパニック系スーパー、アマゾン活用で食品宅配サービス拡大(米国) | ビジネス短信 - ジェトロ </t>
  </si>
  <si>
    <t>https://www.jetro.go.jp/biznews/2022/10/756a0bff14ff968a.html</t>
    <phoneticPr fontId="16"/>
  </si>
  <si>
    <t>https://www.tokyo-np.co.jp/article/206371</t>
    <phoneticPr fontId="16"/>
  </si>
  <si>
    <t>https://www.nna.jp/news/show/2412765</t>
    <phoneticPr fontId="16"/>
  </si>
  <si>
    <t>https://nordot.app/949885885863100416?c=113896078018594299</t>
    <phoneticPr fontId="16"/>
  </si>
  <si>
    <t>https://prtimes.jp/main/html/rd/p/000000008.000088080.html</t>
    <phoneticPr fontId="16"/>
  </si>
  <si>
    <t>https://www.thaich.net/news/20221004de.htm</t>
    <phoneticPr fontId="16"/>
  </si>
  <si>
    <t>https://www.jetro.go.jp/biznews/2022/10/205e7b2f0fa21992.html</t>
    <phoneticPr fontId="16"/>
  </si>
  <si>
    <t>米 FDA、パッケージに「ヘルシー」と表示可能な食品の新基準案を発表 ｜ 財経新聞</t>
    <phoneticPr fontId="16"/>
  </si>
  <si>
    <t>https://www.zaikei.co.jp/article/20221003/691726.html</t>
    <phoneticPr fontId="16"/>
  </si>
  <si>
    <t>100万人以上の研究データで「お茶を飲む人は2型糖尿病リスクが低い」ことが判明、1日に何杯飲むとリスクが低くなるのか？ -</t>
    <phoneticPr fontId="16"/>
  </si>
  <si>
    <t>レーザーで寄生虫だけ狙い撃ち、ノルウェーのサーモン養殖技術がすごかった ｜ マイナビニュース</t>
    <phoneticPr fontId="16"/>
  </si>
  <si>
    <t>https://news.mynavi.jp/article/20220928-2465275/</t>
    <phoneticPr fontId="16"/>
  </si>
  <si>
    <r>
      <rPr>
        <b/>
        <sz val="14"/>
        <color theme="1"/>
        <rFont val="メイリオ"/>
        <family val="3"/>
        <charset val="128"/>
      </rPr>
      <t>メキシコ政府と食品製造企業や流通企業15社は10月3日、アンドレス・マヌエル・ロペス・オブラドール大統領の早朝記者会見において、食料品における価格上昇の抑制を目的としたインフレ率上昇抑制策（PACIC）の第2次協定に署名した。署名には、トルティーヤ製造企業のグルーポ・ミンサ（Grupo Minsa）やグルーポ・グルーマ・マセカ（Grupo Gruma-Maseca）、メキシコの大手スーパーマーケットチェーンであるウォルマート（Walmart）やソリアーナ（Soriana）、チェドラウイ（Chedraui）が参加した。PACICは2022年5月4日に発表され、同日にも複数の民間企業が6カ月間の自主的な価格抑制で合意していた（2022年5月10日記事参照）。同会見でロヘリオ・ラミレス・デ・ラ・オ大蔵公債相は、政府と民間企業との協調により、主要24品目における基礎物資のバスケット平均価格を1,129ペソ（約8,129円、１ペソ＝約7.2円）から1,039ペソに8％引き下げることが可能になると強調した。また、政府は不足している穀物の国内生産を強化するプログラムに重点を置き、白トウモロコシ、豆類、イワシ、食品包装に使うアルミ・鉄スクラップの輸出を一時的に停止すると発表した。この規制に関して他の製品への拡大も検討している。一方で、メキシコ政府はこの協定に署名した企業に対し、全国農業食糧衛生無害性品質サービス機構（SENASICA）やメキシコ連邦衛生リスク対策委員会（COFEPRIS）を含む食品および食品包装資材の輸入と流通に関する全ての手続きや許認可を免除する、シングルユニバーサルライセンス（延長なしの総括的輸入許可）を付与する。ただし、各社は輸入する商品が安全品質基準に適合していることを確認する責任を負うこととしている。また、関税や国際貿易における非関税障壁などについて、食品の輸入と国内での流通の妨げになり、価格上昇の原因となりうる全ての規制の見直しを一時的に停止する。このライセンスを付与された企業は、輸入・流通される食品や包装資材が高品質で、健康やその他の偶発的な問題がないことを保証するために必要な検証を実施することを約束するとしている。デ・ラ・オ大蔵公債相は「インフレが需要主導型である米国とは異なり、メキシコでは供給主導型だ」と強調した。「そのため、食糧供給を強化するために、より多くの食糧を生産し、政府や生産者の規制・物流コストを削減することが最善の対応策だ」と述べた。</t>
    </r>
    <r>
      <rPr>
        <b/>
        <sz val="16"/>
        <color theme="1"/>
        <rFont val="メイリオ"/>
        <family val="3"/>
        <charset val="128"/>
      </rPr>
      <t xml:space="preserve">
</t>
    </r>
    <r>
      <rPr>
        <b/>
        <sz val="12"/>
        <color theme="1"/>
        <rFont val="メイリオ"/>
        <family val="3"/>
        <charset val="128"/>
      </rPr>
      <t>食品の安全性や国際協定違反を懸念する声も
今回の政策に関して、メキシコ経営者連合会（COPARMEX）の会長であるホセ・メディナ・モラ氏は「参加企業の幅が広がれば、より大きなインパクトが期待できる。企業が参加すれば供給が増え価格が下がるので、より広い範囲に波及する可能性がある」と発言した（「エル・フィナンシエロ」紙10月4日）。一方、日本の経団連に相当する企業家調整評議会（CCE）はプレスリリース外部サイトへ、新しいウィンドウで開きますにおいて、「インフレ抑制のために新たな方法を模索するアンドレス・マヌエル・ロペス・オブラドール（AMLO）大統領のイニシアチブを支持するが、衛生管理および規制管理なしに輸入を開放することは、メキシコ国内の食品に不必要なリスクの扉を開くことになりかねない」と述べ、一部の品目について輸出を禁止することは、メキシコが締結する国際協定に反する可能性がある旨を懸念している。</t>
    </r>
    <phoneticPr fontId="16"/>
  </si>
  <si>
    <t>メキシコ</t>
    <phoneticPr fontId="16"/>
  </si>
  <si>
    <t>韓国統計庁によると2022年９月の消費者物価指数（ＣＰＩ、20年＝100）は108.93と、前年同月に比べて5.6％上昇した。上昇幅は２カ月連続で縮小したものの、野菜や外食などが高騰した。前月比では0.3％上がった。 前年同月比で各指数を見ると、物価変動の激しい農産物とエネルギーを…
関連国・地域： 韓国
関連業種： マクロ・統計・その他経済</t>
    <phoneticPr fontId="16"/>
  </si>
  <si>
    <t>［カイロ ３日 ロイター］ - １１月６─１８日に開かれる国連気候変動枠組み条約第２７回締約国会議（ＣＯＰ２７）で議長国を務めるエジプトの高官は３日、約９０カ国の首脳が出席する意向を示していると明らかにした。冒頭の首脳級会合で、エネルギーの移行や食料安全保障について討議する。
ワエル・アボウマドＣＯＰ２７特別代表は「首脳級会合は従来の全体会議のような形式とせず、六つのラウンドテーブルを開く。首脳らに実質的な議論をしてもらうためだ」と述べた。１１月７、８両日のラウンドテーブルの議題は、再生可能エネルギー由来の「グリーン水素」や水・食料安保、再エネへの移行実現、脆弱（ぜいじゃく）な地域社会など。途上国の利益や気候変動への適応に必要な資金の確保を重視するエジプトの意向が反映された。
エジプトは、気候変動を背景とした異常気象の影響に苦しむ国への補償問題を「損失と被害」という議題として取り上げる方向で調整している。英グラスゴーで昨年開かれたＣＯＰ２６では、米国や欧州連合（ＥＵ）がこうした補償の呼びかけを退けていた。</t>
    <phoneticPr fontId="16"/>
  </si>
  <si>
    <t>イントレピッド・スピリッツ・ジャパン株式会社（本社：東京都港区、代表取締役：畑 幸男、ジョン・ラルフ）は、ブラジルの国民酒「カシャーサ」の新進気鋭ブランド【フーバ（Fubá ）】を、本日2022年10月4日（火）より日本全国で販売開始いたします。
サトウキビを原料に作られる「カシャーサ」は、全生産量の9割以上が国内消費というほどブラジルに根付いたスピリッツ。かつては大衆的な地酒のイメージが強かったものの、近年は、素材や製法にこだわった独立系ブランドが台頭し、ワインのように愉しむエレガントな酒として新たな発展を遂げています。また、その香り高くクリアな味わいは、カクテルベースにも最適で、世界中のバーテンダーからも注目されています。
【フーバ】のPR及び販売活動を精力的に行い、日本ではまだなじみの薄いカシャーサの認知度向上に努め、日本の酒業界＆カクテルシーンの発展に寄与して参ります。なお、国内流通販売は、国分グループ本社株式会社（本社：東京都中央区、代表取締役会長兼CEO：國分 勘兵衛）を通して行います。</t>
    <phoneticPr fontId="16"/>
  </si>
  <si>
    <r>
      <t>2022年10月10日（月）はオークパンサー（出安居）です。重要な仏教の日ということで、商店や飲食店などでのアルコール飲料の販売は禁止になります。
※祝日ではありません。Home /タイランドニュース /オークパンサー（出安居）で2022年10月10日(月) は酒類販売禁止
アルコール飲料販売が禁止になるのは、10月10日（月）午前0時から23時59分までとなります。違反した場合、6ヶ月以下の禁錮か10,000バーツ以下の罰金、あるいはその両方が科せられます。既に購入済みのアルコール飲料を、自宅などで飲む分には問題ありません。
オークパンサー（</t>
    </r>
    <r>
      <rPr>
        <b/>
        <sz val="16"/>
        <rFont val="Tahoma"/>
        <family val="3"/>
        <charset val="222"/>
      </rPr>
      <t>ออกพรรษา</t>
    </r>
    <r>
      <rPr>
        <b/>
        <sz val="16"/>
        <rFont val="メイリオ"/>
        <family val="3"/>
        <charset val="128"/>
      </rPr>
      <t>）
陰暦8月の十六夜の日を「カオパンサー（入安居）」といい、この日から約3ヶ月間、僧は仏教の修行に専念するため寺にこもります。旧暦11月の満月の日を「オークパンサー（出安居）」といい、寺にいた僧侶達が修行を終える日となります。</t>
    </r>
    <phoneticPr fontId="16"/>
  </si>
  <si>
    <t>米国カリフォルニア州オンタリオに本拠を置くヒスパニック系スーパーのカルデナス・マーケッツは、アマゾンを活用し、注文から最短2時間で生鮮食品や総菜を届けるオンデマンド宅配サービスを展開する予定だ。業界紙「スーパーマーケット・ニュース」（9月29日）が報じた。サービスの対象地域はカリフォルニア州インディオ、ポモナ、マリエタ、ピッツバーグとネバタ州ラスベガスなどで、2023年にはさらに多くの店舗でサービスを展開する予定だ。
ルデナスはグループ全体でカリフォルニア州とネバダ州、アリゾナ州に全65店舗を展開している。過去には、オンデマンド宅配サービスのウーバーイーツやドアダッシュ、シップト、インスタカートで食品を配送してきた。同社マーケテイング部門の最高責任者のアダム・サルガド氏は「アマゾンとの新たな提携は、カルデナス・マーケッツの電子商取引（EC）への積極的な取り組みを示すものだ。今後数カ月のうちに、当社が事業を展開する全域のより多くの店舗で、このサービスを利用できるようになるだろう」と述べている。
食品のオンデマンド宅配サービス市場の競争は激化している。ドアダッシュは2022年2月、大手スーパーのアルバートソンと提携し、6,000以上の商品を300店舗から注文後30分以内に届けることができる「超速宅配サービス」を開始した。これは、最短で45分以内に配送可能なインスタカートに対抗するものだと報じられている（「グロサリードライブ」2月17日）。新型コロナウイルスの流行によって需要が拡大した食品の宅配サービスは、希望した時間帯に商品が届けられる利便性から、新型コロナ禍の後も定着している様子がうかがえる。</t>
    <phoneticPr fontId="16"/>
  </si>
  <si>
    <t>米食品医薬品局 (FDA) は 9 月 28 日、食品パッケージで栄養価を主張する「ヘルシー (healthy)」という用語について、表示の可否に関する新基準案を発表し、意見募集を開始した(ニュースリリース、FDA の解説記事 [1]、[2]、Ars Technica の記事、動画)。
現行の「ヘルシー」の定義は1994年に制定されたもので、当時の栄養学と米食生活指針に基づいており、飽和脂肪・総脂質・コレステロール・ナトリウムなどの最大値や、ビタミン・ミネラル・食物繊維・タンパク質などの最小値が定められている。その結果、現在の食生活指針で推奨されているナッツ類やサーモン、アボカド、オリーブ油などの脂肪を多く含む食品には「ヘルシー」と表示できない。このような定義の問題点は 2015 年、パッケージに「ヘルシー」と表示したナッツバーのメーカーに FDA が警告状を送ったことから注目を浴びることになる。米国では 2016 年に栄養表示基準が改定されており、FDA は「ヘルシー」の表示基準に関する意見募集や公聴会の開催を行っていた。その成果はこれまで具体化されていなかったが、ホワイトハウスが飢餓と栄養摂取、健康に関する国家戦略を発表するのに合わせて新基準案が発表されたようだ。
FDA の新基準案で「ヘルシー」と表示するには果物や野菜、穀類、タンパク質、乳製品などの食品グループの食品を一定量以上含む必要があり、過剰な飽和脂肪・ナトリウムを含む食品や過剰に加糖された食品は除外される。これにより、ナッツ類やサーモン、アボカド、オリーブ油などにも「ヘルシー」と表示することが可能となり、基準値を超えて加糖されたシリアルやヨーグルトでは表示できなくなる。また、これまで「ヘルシー」と表示できなかった飲料水 (炭酸入りを含む) でも表示可能になるとのこと。意見募集は 12 月 28 日まで。
スラドのコメントを読む | サイエンスセクション | スラッシュバック | サイエンス | 医療 | アメリカ合衆国 | 政府
　関連ストーリー：太っていたら十分な運動をしてもやっぱり不健康という研究結果 2021年01月26日　米バークレー市議会、レジ前のジャンクフード陳列を禁ずる条例案を可決 2020年09月26日　「高度に加工された食品」である代替肉は健康に良いのか 2019年09月02日</t>
    <phoneticPr fontId="16"/>
  </si>
  <si>
    <t>https://gigazine.net/news/20221002-tea-help-prevent-diabetes/</t>
    <phoneticPr fontId="16"/>
  </si>
  <si>
    <t>日本を含む世界8カ国に住む100万人以上のデータを分析した研究により、紅茶・緑茶・ウーロン茶をよく飲む人は2型糖尿病を発症する危険性が低減されることが分かりました。この研究結果は、スウェーデンのストックホルムで2022年9月19日から23日まで開催されていた第58回欧州糖尿病学会で発表されました。お茶にはカテキンなどの抗酸化物質や抗発がん物質が含まれており、心臓発作や脳卒中を予防したり、心臓発作や脳卒中になった後の生存率を高めたりするといった健康的な効果が得られることが分かっていますが、現代人にとって代表的な生活習慣病である2型糖尿病との関係はよく分かっていませんでした。
Drinking plenty of tea may reduce the risk of | EurekAlert!
https://www.eurekalert.org/news-releases/964913
Drinking certain teas is linked with lower diabetes risk | CNN
https://edition.cnn.com/2022/09/20/health/black-green-oolong-tea-lowers-diabetes-risk-wellness/index.html
研究が行われていないわけではありませんが、2型糖尿病の予防効果があるとする研究もあればないという研究もあるなど、一貫性のある結果はなかなか得られていなかったとのこと。こで、中国・武漢科技大学のXiaying Li氏らの研究チームは、2021年9月までに発表されている「成人のお茶の摂取量と2型糖尿病リスクについて調査をした文献」をシステマティック・レビューで分析する研究を行いました。分析に使用された文献には、中国・アメリカ・日本・フィンランド・イギリス・シンガポール・オランダ・フランスの計8カ国で実施された19件のコホート研究が含まれており、参加人数の合計はのべ107万6311人に上りました。分析の結果、緑茶・ウーロン茶・紅茶を1日1～3杯飲む人の場合は10年の間に2型糖尿病を発症するリスクが「4％」、4杯以上飲む人の場合は「17％」低下していたことが分かりました。お茶の飲用と2型糖尿病リスクの間には直接的な関連性があり、1日に飲むお茶1杯ごとのリスク低減効果は約1％分だったとのことです。</t>
    <phoneticPr fontId="16"/>
  </si>
  <si>
    <r>
      <t>ノルウェーのサーモン養殖技術がすごいとネットで話題になっている。まずでSFのような最新技術を使っているのだ。一体どんな養殖技術なのだろうか。
話題となっているのは、ノルウェーにあるStingray Marine Solutions AS社が開発した「The Stingray system」という技術だ。高度なソフトウェアと、高精度レーザーを使用して、養殖魚の健康管理を行うシステムになっている。通常使用におけるシステムの寿命は4年ほどだそう。The Stingray systemでは、円形の養殖用ケージ内に、レーザーユニットをぶら下げたブイを設置。このブイは、養殖用ケージに張り巡らされたケーブルを移動して、任意の場所に移動して稼働させることができる。そして、ブイに吊り下げられたレーザーユニットが泳いでいる魚を検知しスキャンを行う。スキャンされた養殖魚は、大きさや体重、シラミの有無を解析される。もし養殖魚に寄生虫が感染していた場合、寄生虫にのみレーザーを照射し退治するそう。このレーザーは、24時間稼働することができ、1秒間に最大5回照射することが可能で、サーモンのシラミに有効なほか、ウミシラミやタラシラミも検出し、駆除することが可能だそうだ。さらに、24時間365日養殖魚の健康状態をモニタリングすることができ、養殖魚の個別認識もできるのだとか。個々の健康状態を監視することで、より健康で大きな養殖魚を育てることが可能となる。
ちなみに、本技術のイメージ動画がYouTube上に公開されている。興味があれば一度見てほしい。なお、現在この技術はノルウェーと北欧諸国の養殖業者に既に提供が開始されている。ネット上では「えっ！すごぉいっ！」「すごいですね！」「寄生虫だけを殺す機械かよ！？」と技術力の高さに驚愕する声が寄せられた。ほか、「薬浴の手間考えると素敵なマシン。。ランニングコストと耐久性気になります。」「ハイテク~</t>
    </r>
    <r>
      <rPr>
        <b/>
        <sz val="16"/>
        <rFont val="Segoe UI Symbol"/>
        <family val="3"/>
      </rPr>
      <t>😱</t>
    </r>
    <r>
      <rPr>
        <b/>
        <sz val="16"/>
        <rFont val="游ゴシック"/>
        <family val="3"/>
        <charset val="128"/>
      </rPr>
      <t>」などの声が寄せられた。</t>
    </r>
    <phoneticPr fontId="16"/>
  </si>
  <si>
    <t>韓国</t>
    <rPh sb="0" eb="2">
      <t>カンコク</t>
    </rPh>
    <phoneticPr fontId="16"/>
  </si>
  <si>
    <t>エジプト</t>
    <phoneticPr fontId="16"/>
  </si>
  <si>
    <t>米国</t>
    <rPh sb="0" eb="2">
      <t>ベイコク</t>
    </rPh>
    <phoneticPr fontId="16"/>
  </si>
  <si>
    <t>タイ</t>
    <phoneticPr fontId="16"/>
  </si>
  <si>
    <t>スウェーデン</t>
    <phoneticPr fontId="16"/>
  </si>
  <si>
    <t>ノルウェー</t>
    <phoneticPr fontId="16"/>
  </si>
  <si>
    <t>タイでクラフトビールの人気が、じわりと高まっている。ただ、タイ政府は酒類製造を厳しく規制しており、タイのビール市場は大手2社の寡占となっているのが現状だ。このため、クラフトビール事業者は苦肉の策として、国内で違法に製造したり、近隣国で醸造した商品を輸入して販売したりしているという。
◆近隣国で製造して輸入
　バンコク市内で9月下旬、クラフトビールのイベント「ビア・デイズ」が開かれた。大雨が降ったにもかかわらず、会場には多くのビール事業者のブースが並び、若者らでにぎわった。　まず目に入ったのが、沈む夕日にヤシの木とたこが描かれた、オシャレなラベルのクラフトビール。　日本語で「美学」を意味する「スントリー」というバンコクの酒造会社が販売する「ティッロム（そよ風に吹かれて）」だ。トロピカルフルーツのような味わいが、女性から人気だという。だが、ラベルの後ろを見ると、醸造場所はカンボジアの首都プノンペンとなっていた。　バナナの香りと爽やかな飲み口が売りの「ムアイタイ」は、ベトナムで醸造されていた。1杯180バーツ（約700円）で、街中で売られているビールと比べると割高な感は否めない。
◆ビール製造で寡占の背景はタイでは食の安全を理由に、酒類製造は物品税法で厳しく規制されている。事業者は財務省物品税局長の許可が必要で、ビール製造には1000万バーツ（約3800万円）以上の資本金や一定の生産量が求められる。</t>
    <phoneticPr fontId="16"/>
  </si>
  <si>
    <t>よくわかる！JFS-B企画講座 - YouTube</t>
  </si>
  <si>
    <t>ファクトリークリーンシステムの食品衛生e-ラーニング</t>
    <rPh sb="15" eb="19">
      <t>ショクヒンエイセイ</t>
    </rPh>
    <phoneticPr fontId="33"/>
  </si>
  <si>
    <t>毎週　　ひとつ　　覚えていきましょう</t>
    <phoneticPr fontId="5"/>
  </si>
  <si>
    <t>　　　　　今週のお題　(手から黄色ブドウ球菌が出てびっくり )</t>
    <rPh sb="12" eb="13">
      <t>テ</t>
    </rPh>
    <rPh sb="15" eb="17">
      <t>オウショク</t>
    </rPh>
    <rPh sb="20" eb="22">
      <t>キュウキン</t>
    </rPh>
    <rPh sb="23" eb="24">
      <t>デ</t>
    </rPh>
    <phoneticPr fontId="5"/>
  </si>
  <si>
    <t>調理したり、直接食材に触れる人は適切な手洗いが効果的です</t>
    <rPh sb="0" eb="2">
      <t>チョウリ</t>
    </rPh>
    <rPh sb="6" eb="8">
      <t>チョクセツ</t>
    </rPh>
    <rPh sb="8" eb="10">
      <t>ショクザイ</t>
    </rPh>
    <rPh sb="11" eb="12">
      <t>フ</t>
    </rPh>
    <rPh sb="14" eb="15">
      <t>ヒト</t>
    </rPh>
    <rPh sb="16" eb="18">
      <t>テキセツ</t>
    </rPh>
    <rPh sb="19" eb="20">
      <t>テ</t>
    </rPh>
    <rPh sb="20" eb="21">
      <t>アラ</t>
    </rPh>
    <rPh sb="23" eb="26">
      <t>コウカテキ</t>
    </rPh>
    <phoneticPr fontId="5"/>
  </si>
  <si>
    <t>　↓　職場の先輩は以下のことを理解して　わかり易く　指導しましょう　↓</t>
    <phoneticPr fontId="5"/>
  </si>
  <si>
    <t>、</t>
    <phoneticPr fontId="5"/>
  </si>
  <si>
    <r>
      <t>★黄色ブドウ球菌(</t>
    </r>
    <r>
      <rPr>
        <b/>
        <i/>
        <u/>
        <sz val="12"/>
        <rFont val="ＭＳ Ｐゴシック"/>
        <family val="3"/>
        <charset val="128"/>
      </rPr>
      <t>S.aureus</t>
    </r>
    <r>
      <rPr>
        <b/>
        <sz val="12"/>
        <rFont val="ＭＳ Ｐゴシック"/>
        <family val="3"/>
        <charset val="128"/>
      </rPr>
      <t>　以下Sa.と略す)は、人の鼻腔内に常在しています。　抜き打ちで手洗前100名の健常者の手を調べると、20名程度からSa.を見つけることが出来ます。
健常者の菌量は100個/cm</t>
    </r>
    <r>
      <rPr>
        <b/>
        <vertAlign val="superscript"/>
        <sz val="12"/>
        <rFont val="ＭＳ Ｐゴシック"/>
        <family val="3"/>
        <charset val="128"/>
      </rPr>
      <t>2</t>
    </r>
    <r>
      <rPr>
        <b/>
        <sz val="12"/>
        <rFont val="ＭＳ Ｐゴシック"/>
        <family val="3"/>
        <charset val="128"/>
      </rPr>
      <t xml:space="preserve">程度と少量です。
</t>
    </r>
    <r>
      <rPr>
        <b/>
        <sz val="12"/>
        <color indexed="12"/>
        <rFont val="ＭＳ Ｐゴシック"/>
        <family val="3"/>
        <charset val="128"/>
      </rPr>
      <t xml:space="preserve">★手荒れのひどい人や火傷、切り傷のある人では、100,000個/cm2を超えることがあります。こうした人に調理をさせてはいけません。まず手荒れや傷を治してもらってください。
</t>
    </r>
    <r>
      <rPr>
        <b/>
        <sz val="12"/>
        <rFont val="ＭＳ Ｐゴシック"/>
        <family val="3"/>
        <charset val="128"/>
      </rPr>
      <t>★Sa.が食品を汚染して10</t>
    </r>
    <r>
      <rPr>
        <b/>
        <vertAlign val="superscript"/>
        <sz val="12"/>
        <rFont val="ＭＳ Ｐゴシック"/>
        <family val="3"/>
        <charset val="128"/>
      </rPr>
      <t>7</t>
    </r>
    <r>
      <rPr>
        <b/>
        <sz val="12"/>
        <rFont val="ＭＳ Ｐゴシック"/>
        <family val="3"/>
        <charset val="128"/>
      </rPr>
      <t>個/g以上に増えると菌体外毒素(エンテロトキシン)が産生され食中毒の原因となります。
★少量の菌体外毒素は、微生物を体内に侵入させない防御物質です。次亜塩素に手を付けるような過剰な洗浄方法、肌荒れを起こすような強い物理的手洗方法は誤ったものです。
　心がけたい手指のケアとは、乾燥による手荒れを防ぐために、平素から手指の潤いを保つケアのことです。</t>
    </r>
    <rPh sb="1" eb="3">
      <t>オウショク</t>
    </rPh>
    <rPh sb="6" eb="8">
      <t>キュウキン</t>
    </rPh>
    <rPh sb="18" eb="20">
      <t>イカ</t>
    </rPh>
    <rPh sb="24" eb="25">
      <t>リャク</t>
    </rPh>
    <rPh sb="29" eb="30">
      <t>ヒト</t>
    </rPh>
    <rPh sb="31" eb="32">
      <t>ハナ</t>
    </rPh>
    <rPh sb="32" eb="33">
      <t>コウ</t>
    </rPh>
    <rPh sb="33" eb="34">
      <t>ナイ</t>
    </rPh>
    <rPh sb="35" eb="37">
      <t>ジョウザイ</t>
    </rPh>
    <rPh sb="44" eb="45">
      <t>ヌ</t>
    </rPh>
    <rPh sb="46" eb="47">
      <t>ウ</t>
    </rPh>
    <rPh sb="49" eb="51">
      <t>テアラ</t>
    </rPh>
    <rPh sb="51" eb="52">
      <t>マエ</t>
    </rPh>
    <rPh sb="55" eb="56">
      <t>メイ</t>
    </rPh>
    <rPh sb="61" eb="62">
      <t>テ</t>
    </rPh>
    <rPh sb="63" eb="64">
      <t>シラ</t>
    </rPh>
    <rPh sb="70" eb="71">
      <t>メイ</t>
    </rPh>
    <rPh sb="71" eb="73">
      <t>テイド</t>
    </rPh>
    <rPh sb="79" eb="80">
      <t>ミ</t>
    </rPh>
    <rPh sb="86" eb="88">
      <t>デキ</t>
    </rPh>
    <rPh sb="96" eb="97">
      <t>キン</t>
    </rPh>
    <rPh sb="97" eb="98">
      <t>リョウ</t>
    </rPh>
    <rPh sb="102" eb="103">
      <t>コ</t>
    </rPh>
    <rPh sb="107" eb="109">
      <t>テイド</t>
    </rPh>
    <rPh sb="110" eb="112">
      <t>ショウリョウ</t>
    </rPh>
    <rPh sb="117" eb="118">
      <t>テ</t>
    </rPh>
    <rPh sb="118" eb="119">
      <t>ア</t>
    </rPh>
    <rPh sb="124" eb="125">
      <t>ヒト</t>
    </rPh>
    <rPh sb="126" eb="128">
      <t>ヤケド</t>
    </rPh>
    <rPh sb="129" eb="130">
      <t>キ</t>
    </rPh>
    <rPh sb="131" eb="132">
      <t>キズ</t>
    </rPh>
    <rPh sb="135" eb="136">
      <t>ヒト</t>
    </rPh>
    <rPh sb="146" eb="147">
      <t>コ</t>
    </rPh>
    <rPh sb="152" eb="153">
      <t>コ</t>
    </rPh>
    <rPh sb="167" eb="168">
      <t>ヒト</t>
    </rPh>
    <rPh sb="169" eb="171">
      <t>チョウリ</t>
    </rPh>
    <rPh sb="184" eb="185">
      <t>テ</t>
    </rPh>
    <rPh sb="185" eb="186">
      <t>ア</t>
    </rPh>
    <rPh sb="188" eb="189">
      <t>キズ</t>
    </rPh>
    <rPh sb="190" eb="191">
      <t>ナオ</t>
    </rPh>
    <rPh sb="208" eb="210">
      <t>ショクヒン</t>
    </rPh>
    <rPh sb="211" eb="213">
      <t>オセン</t>
    </rPh>
    <rPh sb="221" eb="223">
      <t>イジョウ</t>
    </rPh>
    <rPh sb="224" eb="225">
      <t>フ</t>
    </rPh>
    <rPh sb="228" eb="230">
      <t>キンタイ</t>
    </rPh>
    <rPh sb="230" eb="231">
      <t>ガイ</t>
    </rPh>
    <rPh sb="231" eb="233">
      <t>ドクソ</t>
    </rPh>
    <rPh sb="244" eb="246">
      <t>サンセイ</t>
    </rPh>
    <rPh sb="248" eb="251">
      <t>ショクチュウドク</t>
    </rPh>
    <rPh sb="252" eb="254">
      <t>ゲンイン</t>
    </rPh>
    <rPh sb="262" eb="264">
      <t>ショウリョウ</t>
    </rPh>
    <rPh sb="265" eb="267">
      <t>キンタイ</t>
    </rPh>
    <rPh sb="267" eb="268">
      <t>ガイ</t>
    </rPh>
    <rPh sb="268" eb="270">
      <t>ドクソ</t>
    </rPh>
    <rPh sb="272" eb="275">
      <t>ビセイブツ</t>
    </rPh>
    <rPh sb="276" eb="278">
      <t>タイナイ</t>
    </rPh>
    <rPh sb="279" eb="281">
      <t>シンニュウ</t>
    </rPh>
    <rPh sb="285" eb="287">
      <t>ボウギョ</t>
    </rPh>
    <rPh sb="287" eb="289">
      <t>ブッシツ</t>
    </rPh>
    <rPh sb="292" eb="294">
      <t>ジア</t>
    </rPh>
    <rPh sb="294" eb="296">
      <t>エンソ</t>
    </rPh>
    <rPh sb="297" eb="298">
      <t>テ</t>
    </rPh>
    <rPh sb="299" eb="300">
      <t>ツ</t>
    </rPh>
    <rPh sb="305" eb="307">
      <t>カジョウ</t>
    </rPh>
    <rPh sb="308" eb="310">
      <t>センジョウ</t>
    </rPh>
    <rPh sb="310" eb="312">
      <t>ホウホウ</t>
    </rPh>
    <rPh sb="313" eb="315">
      <t>ハダア</t>
    </rPh>
    <rPh sb="317" eb="318">
      <t>オ</t>
    </rPh>
    <rPh sb="323" eb="324">
      <t>ツヨ</t>
    </rPh>
    <rPh sb="325" eb="328">
      <t>ブツリテキ</t>
    </rPh>
    <rPh sb="328" eb="330">
      <t>テアラ</t>
    </rPh>
    <rPh sb="330" eb="332">
      <t>ホウホウ</t>
    </rPh>
    <rPh sb="333" eb="334">
      <t>アヤマ</t>
    </rPh>
    <rPh sb="343" eb="344">
      <t>ココロ</t>
    </rPh>
    <rPh sb="348" eb="349">
      <t>テ</t>
    </rPh>
    <rPh sb="349" eb="350">
      <t>ユビ</t>
    </rPh>
    <rPh sb="361" eb="362">
      <t>テ</t>
    </rPh>
    <rPh sb="362" eb="363">
      <t>ア</t>
    </rPh>
    <rPh sb="365" eb="366">
      <t>フセ</t>
    </rPh>
    <rPh sb="371" eb="373">
      <t>ヘイソ</t>
    </rPh>
    <rPh sb="375" eb="376">
      <t>テ</t>
    </rPh>
    <rPh sb="376" eb="377">
      <t>ユビ</t>
    </rPh>
    <rPh sb="378" eb="379">
      <t>ウルオ</t>
    </rPh>
    <rPh sb="381" eb="382">
      <t>タモ</t>
    </rPh>
    <phoneticPr fontId="5"/>
  </si>
  <si>
    <r>
      <t>★問題となるのは、Sa.により産生されるエンテロトキシンA型とH型という毒素です。毒素が産生されなければ
食中毒にはなりません。
★１０</t>
    </r>
    <r>
      <rPr>
        <b/>
        <vertAlign val="superscript"/>
        <sz val="12"/>
        <color indexed="9"/>
        <rFont val="ＭＳ Ｐゴシック"/>
        <family val="3"/>
        <charset val="128"/>
      </rPr>
      <t>3-4</t>
    </r>
    <r>
      <rPr>
        <b/>
        <sz val="12"/>
        <color indexed="9"/>
        <rFont val="ＭＳ Ｐゴシック"/>
        <family val="3"/>
        <charset val="128"/>
      </rPr>
      <t>個／ｇ程度の少量のうちに食べてしまえば事故は起きません。
また、食品取扱者の保菌者検査で黄色ブドウ球菌を対象とする検便は意味がありません。</t>
    </r>
    <rPh sb="1" eb="3">
      <t>モンダイ</t>
    </rPh>
    <rPh sb="15" eb="17">
      <t>サンセイ</t>
    </rPh>
    <rPh sb="29" eb="30">
      <t>ガタ</t>
    </rPh>
    <rPh sb="32" eb="33">
      <t>ガタ</t>
    </rPh>
    <rPh sb="36" eb="38">
      <t>ドクソ</t>
    </rPh>
    <rPh sb="41" eb="43">
      <t>ドクソ</t>
    </rPh>
    <rPh sb="44" eb="46">
      <t>サンセイ</t>
    </rPh>
    <rPh sb="53" eb="56">
      <t>ショクチュウドク</t>
    </rPh>
    <rPh sb="71" eb="72">
      <t>コ</t>
    </rPh>
    <rPh sb="74" eb="76">
      <t>テイド</t>
    </rPh>
    <rPh sb="77" eb="79">
      <t>ショウリョウ</t>
    </rPh>
    <rPh sb="83" eb="84">
      <t>タ</t>
    </rPh>
    <rPh sb="90" eb="92">
      <t>ジコ</t>
    </rPh>
    <rPh sb="93" eb="94">
      <t>オ</t>
    </rPh>
    <rPh sb="103" eb="105">
      <t>ショクヒン</t>
    </rPh>
    <rPh sb="105" eb="107">
      <t>トリアツカイ</t>
    </rPh>
    <rPh sb="107" eb="108">
      <t>シャ</t>
    </rPh>
    <rPh sb="109" eb="112">
      <t>ホキンシャ</t>
    </rPh>
    <rPh sb="112" eb="114">
      <t>ケンサ</t>
    </rPh>
    <rPh sb="115" eb="117">
      <t>オウショク</t>
    </rPh>
    <rPh sb="120" eb="122">
      <t>キュウキン</t>
    </rPh>
    <rPh sb="123" eb="125">
      <t>タイショウ</t>
    </rPh>
    <rPh sb="128" eb="130">
      <t>ケンベン</t>
    </rPh>
    <rPh sb="131" eb="133">
      <t>イミ</t>
    </rPh>
    <phoneticPr fontId="5"/>
  </si>
  <si>
    <t>国産小麦粉使用ゆで中華麺 一部消費期限の西暦欠落</t>
    <phoneticPr fontId="16"/>
  </si>
  <si>
    <t>2022年10月1日から10月2日に、マルヨシセンターで販売した「国産小麦粉使用ゆで中華麺150g」において、消費期限に西暦が記載されてなかったため、回収する。「 正:221003 誤:1003 」 これまで健康被害の報告はない。(リコールプラス)</t>
    <phoneticPr fontId="16"/>
  </si>
  <si>
    <t>またも‥　中津市の製造会社が「乳」表記なしのお菓子販売　会社側が自主回収進める　大分</t>
    <phoneticPr fontId="16"/>
  </si>
  <si>
    <t>お菓子の原材料に「乳」の成分が含まれるものを使っているにも関わらず表示に記載していなかったとして、大分県中津市の製造会社が商品の自主回収を進めています。
アレルギーがある人が食べると重篤な健康被害を引き起こす恐れがあるということです。
県によりますと、原材料に「乳」の成分が記載されていなかったのは中津市の殿畑双葉堂が製造する「ビスマン」と「プチ・ビスマン」です。
９月１５日から原材料に「乳」の成分が含まれているものを使っていますが、表示を変更していなかったということです。
会社側が自主回収を行っています。
回収の対象は賞味期限が１０月２６日から１１月１５日までのもので、本店のほか１８の店舗などで２７００個ほどを販売したということです。
これまでのところ健康被害の報告はないということです。６日は別府市の会社が作るどら焼きで同様の事案が発覚していて、県は来週にも県内の食品の製造業者に対し適正な表示を求める通知を出すということです。</t>
    <phoneticPr fontId="16"/>
  </si>
  <si>
    <t xml:space="preserve">メキシコ政府と生産・流通企業15社が食料品価格抑制策に合意(メキシコ) | ビジネス短信 - ジェトロ </t>
    <phoneticPr fontId="16"/>
  </si>
  <si>
    <t>メキシコ政府と食品製造企業や流通企業15社は10月3日、アンドレス・マヌエル・ロペス・オブラドール大統領の早朝記者会見において、食料品における価格上昇の抑制を目的としたインフレ率上昇抑制策（PACIC）の第2次協定に署名した。署名には、トルティーヤ製造企業のグルーポ・ミンサ（Grupo Minsa）やグルーポ・グルーマ・マセカ（Grupo Gruma-Maseca）、メキシコの大手スーパーマーケットチェーンであるウォルマート（Walmart）やソリアーナ（Soriana）、チェドラウイ（Chedraui）が参加した。PACICは2022年5月4日に発表され、同日にも複数の民間企業が6カ月間の自主的な価格抑制で合意していた（2022年5月10日記事参照）。
同会見でロヘリオ・ラミレス・デ・ラ・オ大蔵公債相は、政府と民間企業との協調により、主要24品目における基礎物資のバスケット平均価格を1,129ペソ（約8,129円、１ペソ＝約7.2円）から1,039ペソに8％引き下げることが可能になると強調した。また、政府は不足している穀物の国内生産を強化するプログラムに重点を置き、白トウモロコシ、豆類、イワシ、食品包装に使うアルミ・鉄スクラップの輸出を一時的に停止すると発表した。この規制に関して他の製品への拡大も検討している。
一方で、メキシコ政府はこの協定に署名した企業に対し、全国農業食糧衛生無害性品質サービス機構（SENASICA）やメキシコ連邦衛生リスク対策委員会（COFEPRIS）を含む食品および食品包装資材の輸入と流通に関する全ての手続きや許認可を免除する、シングルユニバーサルライセンス（延長なしの総括的輸入許可）を付与する。ただし、各社は輸入する商品が安全品質基準に適合していることを確認する責任を負うこととしている。また、関税や国際貿易における非関税障壁などについて、食品の輸入と国内での流通の妨げになり、価格上昇の原因となりうる全ての規制の見直しを一時的に停止する。このライセンスを付与された企業は、輸入・流通される食品や包装資材が高品質で、健康やその他の偶発的な問題がないことを保証するために必要な検証を実施することを約束するとしている。
デ・ラ・オ大蔵公債相は「インフレが需要主導型である米国とは異なり、メキシコでは供給主導型だ」と強調した。「そのため、食糧供給を強化するために、より多くの食糧を生産し、政府や生産者の規制・物流コストを削減することが最善の対応策だ」と述べた。</t>
    <phoneticPr fontId="16"/>
  </si>
  <si>
    <t>◎「重い判決」、消費者庁・新井長官コメント</t>
    <phoneticPr fontId="16"/>
  </si>
  <si>
    <t>東京地裁で10月4日に下された機能性表示食品情報公開請求訴訟の判決で、10月6日の定例記者会見に臨んだ消費者庁新井長官は、「重い判決」「成分について改めて対応していくよう指示した」とコメントした。
この裁判は消費者庁が取り組んだ機能性表示食品の事後調査資料の公開を求めて、2018年2月に消費者が提訴した。4年半にわたる裁判だが、判決は原告消費者側が要求していた資料の一部公開を消費者庁に求めたもの。原告は「一部勝訴」と判断しつつ、判決書を精査して「控訴するかどうか検討していく」としている。新井長官も「判決文を精査する。（控訴については）これから……（以下続く）</t>
    <phoneticPr fontId="16"/>
  </si>
  <si>
    <t>アサリ産地調査の職員に体当たり　男を逮捕【熊本】</t>
    <phoneticPr fontId="16"/>
  </si>
  <si>
    <t>アサリの産地偽装の調査に訪れた熊本県職員に体当たりしたとして、７０代の水産業の男が逮捕された。
公務執行妨害の疑いで逮捕されたのは、上天草市大矢野町の水産業山崎勝平容疑者（７２）。
警察によると山崎容疑者は、２０２２年９月上旬に熊本県と農林水産省の職員計６人が食品表示法に基づいてアサリの産地偽装に関する調査に訪れた際に、県職員に体当たりするなどの暴行を加えた疑いがもたれている。職員にけがはなかった。県によると山崎容疑者は過去数回、調査を受けていたという。
警察の調べに対して山崎容疑者は「暴行はしていない」と容疑を否認しているという。</t>
    <phoneticPr fontId="16"/>
  </si>
  <si>
    <t>機能性表示食10/9  現在　5,883品目です　</t>
    <phoneticPr fontId="16"/>
  </si>
  <si>
    <t>調味料からソルビン酸カリウム検出</t>
    <phoneticPr fontId="16"/>
  </si>
  <si>
    <t>中国から輸入された調味料(火鍋オイルソース)から、ソルビン酸カリウムが検出されました。
食環境衛生研究所では、ソルビン酸カリウムに関する検査を行っております。
ご希望のお客様はぜひご依頼ください！</t>
    <phoneticPr fontId="16"/>
  </si>
  <si>
    <t>https://www.shokukanken.com/news/safety/221005-1152.html</t>
    <phoneticPr fontId="16"/>
  </si>
  <si>
    <t>生鮮カシューナッツからクロルピリホス検出</t>
    <phoneticPr fontId="16"/>
  </si>
  <si>
    <t>インドから輸入された生鮮カシューナッツから、人の健康を損なうおそれのない量として定める量を超えて、クロルピリホスが検出されました。</t>
    <phoneticPr fontId="16"/>
  </si>
  <si>
    <t>https://www.shokukanken.com/news/safety/221003-1625.html</t>
    <phoneticPr fontId="16"/>
  </si>
  <si>
    <t xml:space="preserve">放棄された土地をドローンで再生！ 日本の未来を救うスマート農業への挑戦 | AGRI JOURNAL </t>
    <phoneticPr fontId="16"/>
  </si>
  <si>
    <t>高齢化や後継者不足による耕作放棄地の問題が深刻化するなか、この状況を少しでも良くするための方法として、株式会社TWSM-JAPANは兵庫県の酒造会社や生産者らとともに、空中散布用のドローンを用いて耕作放置地に播種を行う実証に取り組んでいる。
株式会社TWSM-JAPANは、ドローンスクール運営に加え、空撮・点検・測量や農業関連事業など、様々な分野でドローンを使用した事業を展開している国土交通省HP記載管理団体だ。「種はやせた土地でも容易に育てられると言われる『そばの種』です。将来的にドローンでそばの種をまき耕作放置地を再生させていくため、弊社は兵庫県但馬地方の八鹿酒造様や豊岡市の西村農園様と協力して一緒にそばを育てています。『そば』は本当に手がかからず簡単に育てられるのか？実際はどのように育っていくのか？?動物に食べられてしまわないか？などの疑問を、実際に一から育ててることで検証しています。」</t>
    <phoneticPr fontId="16"/>
  </si>
  <si>
    <t>https://agrijournal.jp/renewableenergy/68857/</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</si>
</sst>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20"/>
      <color rgb="FF222222"/>
      <name val="ＭＳ 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0"/>
      <name val="Arial"/>
      <family val="2"/>
    </font>
    <font>
      <b/>
      <sz val="16"/>
      <name val="メイリオ"/>
      <family val="3"/>
      <charset val="128"/>
    </font>
    <font>
      <b/>
      <sz val="20"/>
      <color rgb="FF000000"/>
      <name val="ＭＳ Ｐゴシック"/>
      <family val="3"/>
      <charset val="128"/>
    </font>
    <font>
      <b/>
      <sz val="16"/>
      <color theme="1"/>
      <name val="メイリオ"/>
      <family val="3"/>
      <charset val="128"/>
    </font>
    <font>
      <b/>
      <sz val="15"/>
      <name val="メイリオ"/>
      <family val="3"/>
      <charset val="128"/>
    </font>
    <font>
      <b/>
      <sz val="20"/>
      <color rgb="FF000000"/>
      <name val="Arial"/>
      <family val="2"/>
      <charset val="128"/>
    </font>
    <font>
      <b/>
      <sz val="12"/>
      <color theme="1"/>
      <name val="メイリオ"/>
      <family val="3"/>
      <charset val="128"/>
    </font>
    <font>
      <b/>
      <sz val="14"/>
      <color theme="1"/>
      <name val="メイリオ"/>
      <family val="3"/>
      <charset val="128"/>
    </font>
    <font>
      <b/>
      <sz val="16"/>
      <name val="Tahoma"/>
      <family val="3"/>
      <charset val="222"/>
    </font>
    <font>
      <b/>
      <sz val="16"/>
      <name val="Segoe UI Symbol"/>
      <family val="3"/>
    </font>
    <font>
      <b/>
      <sz val="14"/>
      <name val="ＭＳ Ｐゴシック"/>
      <family val="3"/>
      <charset val="128"/>
      <scheme val="minor"/>
    </font>
    <font>
      <b/>
      <u/>
      <sz val="14"/>
      <name val="ＭＳ Ｐゴシック"/>
      <family val="3"/>
      <charset val="128"/>
    </font>
    <font>
      <b/>
      <u/>
      <sz val="18"/>
      <name val="ＭＳ Ｐ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b/>
      <i/>
      <u/>
      <sz val="12"/>
      <name val="ＭＳ Ｐゴシック"/>
      <family val="3"/>
      <charset val="128"/>
    </font>
    <font>
      <b/>
      <vertAlign val="superscript"/>
      <sz val="12"/>
      <name val="ＭＳ Ｐゴシック"/>
      <family val="3"/>
      <charset val="128"/>
    </font>
    <font>
      <b/>
      <sz val="12"/>
      <color indexed="12"/>
      <name val="ＭＳ Ｐゴシック"/>
      <family val="3"/>
      <charset val="128"/>
    </font>
    <font>
      <sz val="14"/>
      <color indexed="63"/>
      <name val="ＭＳ Ｐゴシック"/>
      <family val="3"/>
      <charset val="128"/>
    </font>
    <font>
      <b/>
      <sz val="14"/>
      <color indexed="12"/>
      <name val="ＭＳ Ｐゴシック"/>
      <family val="3"/>
      <charset val="128"/>
    </font>
    <font>
      <b/>
      <sz val="8"/>
      <color indexed="10"/>
      <name val="ＭＳ Ｐゴシック"/>
      <family val="3"/>
      <charset val="128"/>
    </font>
    <font>
      <b/>
      <vertAlign val="superscript"/>
      <sz val="12"/>
      <color indexed="9"/>
      <name val="ＭＳ Ｐゴシック"/>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92D050"/>
        <bgColor indexed="64"/>
      </patternFill>
    </fill>
    <fill>
      <patternFill patternType="solid">
        <fgColor rgb="FF6DDDF7"/>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7BB2F5"/>
        <bgColor indexed="64"/>
      </patternFill>
    </fill>
    <fill>
      <patternFill patternType="solid">
        <fgColor theme="5" tint="0.79998168889431442"/>
        <bgColor indexed="64"/>
      </patternFill>
    </fill>
    <fill>
      <patternFill patternType="solid">
        <fgColor indexed="12"/>
        <bgColor indexed="64"/>
      </patternFill>
    </fill>
    <fill>
      <patternFill patternType="solid">
        <fgColor indexed="16"/>
        <bgColor indexed="64"/>
      </patternFill>
    </fill>
    <fill>
      <patternFill patternType="solid">
        <fgColor indexed="60"/>
        <bgColor indexed="64"/>
      </patternFill>
    </fill>
    <fill>
      <patternFill patternType="solid">
        <fgColor theme="8" tint="0.59999389629810485"/>
        <bgColor indexed="64"/>
      </patternFill>
    </fill>
  </fills>
  <borders count="22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indexed="12"/>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style="thick">
        <color indexed="12"/>
      </right>
      <top style="thin">
        <color indexed="12"/>
      </top>
      <bottom style="medium">
        <color rgb="FF0070C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1" fillId="0" borderId="0"/>
    <xf numFmtId="0" fontId="172" fillId="0" borderId="0" applyNumberFormat="0" applyFill="0" applyBorder="0" applyAlignment="0" applyProtection="0"/>
    <xf numFmtId="0" fontId="171" fillId="0" borderId="0"/>
  </cellStyleXfs>
  <cellXfs count="84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8" fillId="0" borderId="180" xfId="1" applyBorder="1" applyAlignment="1" applyProtection="1">
      <alignment vertical="center" wrapText="1"/>
    </xf>
    <xf numFmtId="0" fontId="108" fillId="0" borderId="170"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2"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27" fillId="0" borderId="100"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9" fillId="22" borderId="8" xfId="0" applyFont="1" applyFill="1" applyBorder="1" applyAlignment="1">
      <alignment horizontal="center" vertical="center" wrapText="1"/>
    </xf>
    <xf numFmtId="177" fontId="160" fillId="22" borderId="8" xfId="2" applyNumberFormat="1" applyFont="1" applyFill="1" applyBorder="1" applyAlignment="1">
      <alignment horizontal="center" vertical="center" shrinkToFit="1"/>
    </xf>
    <xf numFmtId="0" fontId="6" fillId="0" borderId="0" xfId="2" applyAlignment="1">
      <alignment horizontal="left" vertical="center"/>
    </xf>
    <xf numFmtId="3" fontId="161"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3" fillId="6" borderId="71" xfId="0" applyFont="1" applyFill="1" applyBorder="1">
      <alignment vertical="center"/>
    </xf>
    <xf numFmtId="0" fontId="163" fillId="6" borderId="0" xfId="0" applyFont="1" applyFill="1" applyAlignment="1">
      <alignment horizontal="left" vertical="center"/>
    </xf>
    <xf numFmtId="0" fontId="163" fillId="6" borderId="0" xfId="0" applyFont="1" applyFill="1">
      <alignment vertical="center"/>
    </xf>
    <xf numFmtId="176" fontId="163" fillId="6" borderId="0" xfId="0" applyNumberFormat="1" applyFont="1" applyFill="1" applyAlignment="1">
      <alignment horizontal="left" vertical="center"/>
    </xf>
    <xf numFmtId="183" fontId="163" fillId="6" borderId="0" xfId="0" applyNumberFormat="1" applyFont="1" applyFill="1" applyAlignment="1">
      <alignment horizontal="center" vertical="center"/>
    </xf>
    <xf numFmtId="0" fontId="163" fillId="6" borderId="71" xfId="0" applyFont="1" applyFill="1" applyBorder="1" applyAlignment="1">
      <alignment vertical="top"/>
    </xf>
    <xf numFmtId="0" fontId="163" fillId="6" borderId="0" xfId="0" applyFont="1" applyFill="1" applyAlignment="1">
      <alignment vertical="top"/>
    </xf>
    <xf numFmtId="14" fontId="163" fillId="6" borderId="0" xfId="0" applyNumberFormat="1" applyFont="1" applyFill="1" applyAlignment="1">
      <alignment horizontal="left" vertical="center"/>
    </xf>
    <xf numFmtId="14" fontId="163" fillId="0" borderId="0" xfId="0" applyNumberFormat="1" applyFont="1">
      <alignment vertical="center"/>
    </xf>
    <xf numFmtId="0" fontId="164" fillId="0" borderId="0" xfId="0" applyFont="1">
      <alignment vertical="center"/>
    </xf>
    <xf numFmtId="0" fontId="8" fillId="0" borderId="189"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90"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1"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1" xfId="16" applyFont="1" applyFill="1" applyBorder="1">
      <alignment vertical="center"/>
    </xf>
    <xf numFmtId="0" fontId="50" fillId="22" borderId="192" xfId="16" applyFont="1" applyFill="1" applyBorder="1">
      <alignment vertical="center"/>
    </xf>
    <xf numFmtId="0" fontId="10" fillId="22" borderId="192"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5"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3"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6" xfId="2" applyFont="1" applyBorder="1" applyAlignment="1">
      <alignment horizontal="center" vertical="center" wrapText="1"/>
    </xf>
    <xf numFmtId="0" fontId="13" fillId="0" borderId="194" xfId="2" applyFont="1" applyBorder="1" applyAlignment="1">
      <alignment horizontal="center" vertical="center"/>
    </xf>
    <xf numFmtId="0" fontId="13" fillId="6" borderId="194" xfId="2" applyFont="1" applyFill="1" applyBorder="1" applyAlignment="1">
      <alignment horizontal="center" vertical="center" wrapText="1"/>
    </xf>
    <xf numFmtId="0" fontId="159" fillId="22" borderId="156" xfId="0" applyFont="1" applyFill="1" applyBorder="1" applyAlignment="1">
      <alignment horizontal="center" vertical="center" wrapText="1"/>
    </xf>
    <xf numFmtId="0" fontId="159" fillId="22" borderId="185" xfId="0" applyFont="1" applyFill="1" applyBorder="1" applyAlignment="1">
      <alignment horizontal="center" vertical="center" wrapText="1"/>
    </xf>
    <xf numFmtId="0" fontId="173" fillId="22" borderId="193" xfId="2" applyFont="1" applyFill="1" applyBorder="1" applyAlignment="1">
      <alignment horizontal="center" vertical="center"/>
    </xf>
    <xf numFmtId="177" fontId="173" fillId="22" borderId="8" xfId="2" applyNumberFormat="1" applyFont="1" applyFill="1" applyBorder="1" applyAlignment="1">
      <alignment horizontal="center" vertical="center" shrinkToFit="1"/>
    </xf>
    <xf numFmtId="177" fontId="174" fillId="22" borderId="10" xfId="2" applyNumberFormat="1" applyFont="1" applyFill="1" applyBorder="1" applyAlignment="1">
      <alignment horizontal="center" vertical="center" shrinkToFit="1"/>
    </xf>
    <xf numFmtId="177" fontId="175" fillId="22" borderId="105" xfId="2" applyNumberFormat="1" applyFont="1" applyFill="1" applyBorder="1" applyAlignment="1">
      <alignment horizontal="center" vertical="center" wrapText="1"/>
    </xf>
    <xf numFmtId="0" fontId="128" fillId="34" borderId="197" xfId="2" applyFont="1" applyFill="1" applyBorder="1" applyAlignment="1">
      <alignment horizontal="center" vertical="center" wrapText="1"/>
    </xf>
    <xf numFmtId="0" fontId="129" fillId="34" borderId="198" xfId="2" applyFont="1" applyFill="1" applyBorder="1" applyAlignment="1">
      <alignment horizontal="center" vertical="center" wrapText="1"/>
    </xf>
    <xf numFmtId="0" fontId="168" fillId="34" borderId="198" xfId="2" applyFont="1" applyFill="1" applyBorder="1" applyAlignment="1">
      <alignment horizontal="left" vertical="center"/>
    </xf>
    <xf numFmtId="0" fontId="122" fillId="34" borderId="198" xfId="2" applyFont="1" applyFill="1" applyBorder="1" applyAlignment="1">
      <alignment horizontal="center" vertical="center"/>
    </xf>
    <xf numFmtId="0" fontId="122" fillId="34" borderId="199" xfId="2" applyFont="1" applyFill="1" applyBorder="1" applyAlignment="1">
      <alignment horizontal="center" vertical="center"/>
    </xf>
    <xf numFmtId="0" fontId="76" fillId="22" borderId="200" xfId="0" applyFont="1" applyFill="1" applyBorder="1" applyAlignment="1">
      <alignment horizontal="left" vertical="center"/>
    </xf>
    <xf numFmtId="14" fontId="76" fillId="22" borderId="200"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2"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176" fillId="42" borderId="0" xfId="0" applyFont="1" applyFill="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46" fillId="22" borderId="0" xfId="0" applyFont="1" applyFill="1" applyAlignment="1">
      <alignment horizontal="center" vertical="center" wrapText="1"/>
    </xf>
    <xf numFmtId="14" fontId="37" fillId="22" borderId="154" xfId="17" applyNumberFormat="1" applyFont="1" applyFill="1"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7" fillId="0" borderId="0" xfId="0" applyFont="1">
      <alignment vertical="center"/>
    </xf>
    <xf numFmtId="0" fontId="177" fillId="0" borderId="0" xfId="0" applyFont="1" applyAlignment="1">
      <alignment vertical="center" wrapText="1"/>
    </xf>
    <xf numFmtId="0" fontId="8" fillId="0" borderId="201" xfId="1" applyBorder="1" applyAlignment="1" applyProtection="1">
      <alignment vertical="center"/>
    </xf>
    <xf numFmtId="0" fontId="41" fillId="0" borderId="0" xfId="17" applyFont="1" applyAlignment="1">
      <alignment horizontal="center" vertical="center"/>
    </xf>
    <xf numFmtId="0" fontId="163"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6" fillId="27" borderId="0" xfId="0" applyFont="1" applyFill="1" applyAlignment="1">
      <alignment horizontal="left" vertical="center" wrapText="1"/>
    </xf>
    <xf numFmtId="0" fontId="180" fillId="27" borderId="0" xfId="0" applyFont="1" applyFill="1" applyAlignment="1">
      <alignment horizontal="left" vertical="center" wrapText="1"/>
    </xf>
    <xf numFmtId="0" fontId="166" fillId="41" borderId="0" xfId="0" applyFont="1" applyFill="1" applyAlignment="1">
      <alignment horizontal="left" vertical="center" wrapText="1"/>
    </xf>
    <xf numFmtId="0" fontId="166" fillId="41" borderId="0" xfId="0" applyFont="1" applyFill="1" applyAlignment="1">
      <alignment horizontal="left" vertical="center" shrinkToFit="1"/>
    </xf>
    <xf numFmtId="0" fontId="181" fillId="27" borderId="0" xfId="0" applyFont="1" applyFill="1" applyAlignment="1">
      <alignment horizontal="left" vertical="center" shrinkToFit="1"/>
    </xf>
    <xf numFmtId="0" fontId="182" fillId="24" borderId="182" xfId="1" applyFont="1" applyFill="1" applyBorder="1" applyAlignment="1" applyProtection="1">
      <alignment horizontal="center" vertical="center" wrapText="1"/>
    </xf>
    <xf numFmtId="0" fontId="18" fillId="2" borderId="203" xfId="2" applyFont="1" applyFill="1" applyBorder="1" applyAlignment="1">
      <alignment horizontal="center" vertical="center" wrapText="1"/>
    </xf>
    <xf numFmtId="0" fontId="179"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4" fillId="27" borderId="0" xfId="0" applyNumberFormat="1" applyFont="1" applyFill="1" applyAlignment="1">
      <alignment vertical="top" wrapText="1"/>
    </xf>
    <xf numFmtId="0" fontId="183" fillId="27" borderId="0" xfId="0" applyFont="1" applyFill="1" applyAlignment="1">
      <alignment vertical="top" wrapText="1"/>
    </xf>
    <xf numFmtId="0" fontId="185" fillId="22" borderId="0" xfId="0" applyFont="1" applyFill="1" applyAlignment="1">
      <alignment vertical="top" wrapText="1"/>
    </xf>
    <xf numFmtId="177" fontId="157" fillId="27" borderId="0" xfId="0" applyNumberFormat="1" applyFont="1" applyFill="1">
      <alignment vertical="center"/>
    </xf>
    <xf numFmtId="0" fontId="186" fillId="27" borderId="0" xfId="0" applyFont="1" applyFill="1" applyAlignment="1">
      <alignment horizontal="left" vertical="center"/>
    </xf>
    <xf numFmtId="0" fontId="178"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6"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1" xfId="1" applyBorder="1" applyAlignment="1" applyProtection="1">
      <alignment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2" xfId="1" applyFill="1" applyBorder="1" applyAlignment="1" applyProtection="1">
      <alignment vertical="center" wrapText="1"/>
    </xf>
    <xf numFmtId="0" fontId="25" fillId="22" borderId="0" xfId="2" applyFont="1" applyFill="1">
      <alignment vertical="center"/>
    </xf>
    <xf numFmtId="0" fontId="113" fillId="3" borderId="9" xfId="2" applyFont="1" applyFill="1" applyBorder="1" applyAlignment="1">
      <alignment horizontal="center" vertical="center" shrinkToFit="1"/>
    </xf>
    <xf numFmtId="0" fontId="137" fillId="27" borderId="0" xfId="0" applyFont="1" applyFill="1" applyAlignment="1">
      <alignment horizontal="left" vertical="center" wrapText="1"/>
    </xf>
    <xf numFmtId="180" fontId="50" fillId="13" borderId="212"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9" xfId="1" applyBorder="1" applyAlignment="1" applyProtection="1">
      <alignment vertical="center" wrapText="1"/>
    </xf>
    <xf numFmtId="0" fontId="193" fillId="0" borderId="177" xfId="1" applyFont="1" applyFill="1" applyBorder="1" applyAlignment="1" applyProtection="1">
      <alignment vertical="top" wrapText="1"/>
    </xf>
    <xf numFmtId="0" fontId="193" fillId="0" borderId="170" xfId="1" applyFont="1" applyBorder="1" applyAlignment="1" applyProtection="1">
      <alignment horizontal="left" vertical="top" wrapText="1"/>
    </xf>
    <xf numFmtId="0" fontId="193" fillId="0" borderId="44" xfId="1" applyFont="1" applyFill="1" applyBorder="1" applyAlignment="1" applyProtection="1">
      <alignment vertical="top" wrapText="1"/>
    </xf>
    <xf numFmtId="0" fontId="194"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6" fillId="44" borderId="0" xfId="0" applyFont="1" applyFill="1" applyAlignment="1">
      <alignment horizontal="left" vertical="center" wrapText="1"/>
    </xf>
    <xf numFmtId="184" fontId="162"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5"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6" fillId="27" borderId="0" xfId="0" applyNumberFormat="1" applyFont="1" applyFill="1">
      <alignment vertical="center"/>
    </xf>
    <xf numFmtId="0" fontId="197" fillId="0" borderId="0" xfId="0" applyFont="1" applyAlignment="1">
      <alignment horizontal="left" vertical="center" wrapText="1"/>
    </xf>
    <xf numFmtId="185" fontId="198"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7" xfId="2" applyNumberFormat="1" applyFont="1" applyFill="1" applyBorder="1" applyAlignment="1">
      <alignment vertical="center" shrinkToFit="1"/>
    </xf>
    <xf numFmtId="0" fontId="193" fillId="22" borderId="170" xfId="1" applyFont="1" applyFill="1" applyBorder="1" applyAlignment="1" applyProtection="1">
      <alignment horizontal="left" vertical="top" wrapText="1"/>
    </xf>
    <xf numFmtId="0" fontId="8" fillId="0" borderId="2" xfId="1" applyFill="1" applyBorder="1" applyAlignment="1" applyProtection="1">
      <alignment horizontal="left" vertical="top" wrapText="1"/>
    </xf>
    <xf numFmtId="0" fontId="28" fillId="24" borderId="216" xfId="0" applyFont="1" applyFill="1" applyBorder="1" applyAlignment="1">
      <alignment horizontal="center" vertical="center" wrapText="1"/>
    </xf>
    <xf numFmtId="14" fontId="29" fillId="24" borderId="217" xfId="2" applyNumberFormat="1" applyFont="1" applyFill="1" applyBorder="1" applyAlignment="1">
      <alignment horizontal="center" vertical="center" shrinkToFit="1"/>
    </xf>
    <xf numFmtId="0" fontId="108" fillId="24" borderId="218" xfId="2" applyFont="1" applyFill="1" applyBorder="1">
      <alignment vertical="center"/>
    </xf>
    <xf numFmtId="0" fontId="199" fillId="0" borderId="158" xfId="0" applyFont="1" applyBorder="1" applyAlignment="1">
      <alignment horizontal="left" vertical="top" wrapText="1"/>
    </xf>
    <xf numFmtId="14" fontId="108" fillId="24" borderId="219" xfId="1" applyNumberFormat="1" applyFont="1" applyFill="1" applyBorder="1" applyAlignment="1" applyProtection="1">
      <alignment vertical="center" wrapText="1"/>
    </xf>
    <xf numFmtId="0" fontId="8" fillId="0" borderId="220" xfId="1" applyFill="1" applyBorder="1" applyAlignment="1" applyProtection="1">
      <alignment vertical="center"/>
    </xf>
    <xf numFmtId="14" fontId="108" fillId="24" borderId="221" xfId="1" applyNumberFormat="1" applyFont="1" applyFill="1" applyBorder="1" applyAlignment="1" applyProtection="1">
      <alignment vertical="center" wrapText="1"/>
    </xf>
    <xf numFmtId="0" fontId="187" fillId="22" borderId="222" xfId="0" applyFont="1" applyFill="1" applyBorder="1" applyAlignment="1">
      <alignment horizontal="left" vertical="center"/>
    </xf>
    <xf numFmtId="14" fontId="76" fillId="22" borderId="223" xfId="0" applyNumberFormat="1" applyFont="1" applyFill="1" applyBorder="1" applyAlignment="1">
      <alignment horizontal="left" vertical="center"/>
    </xf>
    <xf numFmtId="0" fontId="187" fillId="22" borderId="224" xfId="0" applyFont="1" applyFill="1" applyBorder="1" applyAlignment="1">
      <alignment horizontal="left" vertical="center"/>
    </xf>
    <xf numFmtId="0" fontId="76" fillId="22" borderId="225" xfId="0" applyFont="1" applyFill="1" applyBorder="1" applyAlignment="1">
      <alignment horizontal="left" vertical="center"/>
    </xf>
    <xf numFmtId="14" fontId="76" fillId="22" borderId="225" xfId="0" applyNumberFormat="1" applyFont="1" applyFill="1" applyBorder="1" applyAlignment="1">
      <alignment horizontal="left" vertical="center"/>
    </xf>
    <xf numFmtId="14" fontId="76" fillId="22" borderId="226" xfId="0" applyNumberFormat="1" applyFont="1" applyFill="1" applyBorder="1" applyAlignment="1">
      <alignment horizontal="left" vertical="center"/>
    </xf>
    <xf numFmtId="0" fontId="200" fillId="0" borderId="0" xfId="0" applyFont="1" applyAlignment="1">
      <alignment horizontal="left" vertical="center" wrapText="1"/>
    </xf>
    <xf numFmtId="0" fontId="113" fillId="3" borderId="9" xfId="2" applyFont="1" applyFill="1" applyBorder="1" applyAlignment="1">
      <alignment horizontal="center" vertical="center" wrapText="1"/>
    </xf>
    <xf numFmtId="0" fontId="201" fillId="0" borderId="0" xfId="0" applyFont="1" applyAlignment="1">
      <alignment vertical="center" wrapText="1"/>
    </xf>
    <xf numFmtId="177" fontId="142" fillId="27" borderId="0" xfId="0" applyNumberFormat="1" applyFont="1" applyFill="1" applyAlignment="1">
      <alignment horizontal="right" vertical="center" wrapText="1"/>
    </xf>
    <xf numFmtId="0" fontId="188" fillId="27" borderId="0" xfId="0" applyFont="1" applyFill="1" applyAlignment="1">
      <alignment vertical="top" wrapText="1"/>
    </xf>
    <xf numFmtId="0" fontId="191" fillId="43" borderId="0" xfId="0" applyFont="1" applyFill="1" applyAlignment="1">
      <alignment vertical="center" wrapText="1"/>
    </xf>
    <xf numFmtId="0" fontId="166" fillId="43" borderId="0" xfId="0" applyFont="1" applyFill="1" applyAlignment="1">
      <alignment horizontal="left" vertical="center" shrinkToFit="1"/>
    </xf>
    <xf numFmtId="0" fontId="202" fillId="0" borderId="177" xfId="1" applyFont="1" applyFill="1" applyBorder="1" applyAlignment="1" applyProtection="1">
      <alignment vertical="top" wrapText="1"/>
    </xf>
    <xf numFmtId="0" fontId="202" fillId="0" borderId="227" xfId="2" applyFont="1" applyBorder="1" applyAlignment="1">
      <alignment horizontal="left" vertical="top" wrapText="1"/>
    </xf>
    <xf numFmtId="0" fontId="91" fillId="26" borderId="0" xfId="2" applyFont="1" applyFill="1">
      <alignment vertical="center"/>
    </xf>
    <xf numFmtId="0" fontId="204" fillId="0" borderId="0" xfId="0" applyFont="1" applyAlignment="1">
      <alignment vertical="top" wrapText="1"/>
    </xf>
    <xf numFmtId="0" fontId="202" fillId="0" borderId="44" xfId="1" applyFont="1" applyFill="1" applyBorder="1" applyAlignment="1" applyProtection="1">
      <alignment vertical="top" wrapText="1"/>
    </xf>
    <xf numFmtId="0" fontId="202" fillId="0" borderId="214" xfId="1" applyFont="1" applyFill="1" applyBorder="1" applyAlignment="1" applyProtection="1">
      <alignment horizontal="left" vertical="top" wrapText="1"/>
    </xf>
    <xf numFmtId="0" fontId="205" fillId="0" borderId="44" xfId="1" applyFont="1" applyFill="1" applyBorder="1" applyAlignment="1" applyProtection="1">
      <alignment vertical="top" wrapText="1"/>
    </xf>
    <xf numFmtId="0" fontId="204" fillId="0" borderId="0" xfId="1" applyFont="1" applyAlignment="1" applyProtection="1">
      <alignment horizontal="left" vertical="top" wrapText="1"/>
    </xf>
    <xf numFmtId="3" fontId="137" fillId="43" borderId="0" xfId="0" applyNumberFormat="1" applyFont="1" applyFill="1" applyAlignment="1">
      <alignment vertical="center" wrapText="1"/>
    </xf>
    <xf numFmtId="184" fontId="137" fillId="43" borderId="0" xfId="0" applyNumberFormat="1" applyFont="1" applyFill="1" applyAlignment="1">
      <alignment vertical="center" wrapText="1"/>
    </xf>
    <xf numFmtId="177" fontId="137" fillId="43" borderId="0" xfId="0" applyNumberFormat="1" applyFont="1" applyFill="1" applyAlignment="1">
      <alignment horizontal="right" vertical="center" wrapText="1"/>
    </xf>
    <xf numFmtId="184" fontId="162" fillId="43" borderId="0" xfId="0" applyNumberFormat="1" applyFont="1" applyFill="1" applyAlignment="1">
      <alignment horizontal="center" vertical="center" wrapText="1"/>
    </xf>
    <xf numFmtId="177" fontId="166" fillId="43" borderId="0" xfId="0" applyNumberFormat="1" applyFont="1" applyFill="1" applyAlignment="1">
      <alignment vertical="center" wrapText="1"/>
    </xf>
    <xf numFmtId="184" fontId="166" fillId="43" borderId="0" xfId="0" applyNumberFormat="1" applyFont="1" applyFill="1" applyAlignment="1">
      <alignment vertical="center" wrapText="1"/>
    </xf>
    <xf numFmtId="3" fontId="166" fillId="43" borderId="0" xfId="0" applyNumberFormat="1" applyFont="1" applyFill="1" applyAlignment="1">
      <alignment vertical="center" wrapText="1"/>
    </xf>
    <xf numFmtId="184" fontId="166" fillId="43" borderId="0" xfId="0" applyNumberFormat="1" applyFont="1" applyFill="1" applyAlignment="1">
      <alignment horizontal="center" vertical="center" wrapText="1"/>
    </xf>
    <xf numFmtId="184" fontId="178" fillId="27" borderId="0" xfId="0" applyNumberFormat="1" applyFont="1" applyFill="1" applyAlignment="1">
      <alignment vertical="center" wrapText="1"/>
    </xf>
    <xf numFmtId="56" fontId="108" fillId="24" borderId="218" xfId="2" applyNumberFormat="1" applyFont="1" applyFill="1" applyBorder="1">
      <alignment vertical="center"/>
    </xf>
    <xf numFmtId="0" fontId="206" fillId="24" borderId="0" xfId="0" applyFont="1" applyFill="1" applyAlignment="1">
      <alignment horizontal="center" vertical="center" wrapText="1"/>
    </xf>
    <xf numFmtId="0" fontId="114" fillId="3" borderId="9" xfId="2" applyFont="1" applyFill="1" applyBorder="1" applyAlignment="1">
      <alignment horizontal="center" vertical="center"/>
    </xf>
    <xf numFmtId="0" fontId="202" fillId="0" borderId="213" xfId="1" applyFont="1" applyFill="1" applyBorder="1" applyAlignment="1" applyProtection="1">
      <alignment horizontal="left" vertical="top" wrapText="1"/>
    </xf>
    <xf numFmtId="0" fontId="113" fillId="24" borderId="1" xfId="2" quotePrefix="1" applyFont="1" applyFill="1" applyBorder="1" applyAlignment="1">
      <alignment horizontal="center" vertical="center" wrapText="1"/>
    </xf>
    <xf numFmtId="0" fontId="189" fillId="0" borderId="8" xfId="0" applyFont="1" applyBorder="1" applyAlignment="1">
      <alignment horizontal="center" vertical="center" wrapText="1"/>
    </xf>
    <xf numFmtId="0" fontId="76" fillId="24" borderId="200" xfId="0" applyFont="1" applyFill="1" applyBorder="1" applyAlignment="1">
      <alignment horizontal="left" vertical="center"/>
    </xf>
    <xf numFmtId="0" fontId="76" fillId="47" borderId="200" xfId="0" applyFont="1" applyFill="1" applyBorder="1" applyAlignment="1">
      <alignment horizontal="left" vertical="center"/>
    </xf>
    <xf numFmtId="0" fontId="76" fillId="48" borderId="200" xfId="0" applyFont="1" applyFill="1" applyBorder="1" applyAlignment="1">
      <alignment horizontal="left" vertical="center"/>
    </xf>
    <xf numFmtId="0" fontId="76" fillId="49" borderId="200" xfId="0" applyFont="1" applyFill="1" applyBorder="1" applyAlignment="1">
      <alignment horizontal="left" vertical="center"/>
    </xf>
    <xf numFmtId="0" fontId="76" fillId="38" borderId="200" xfId="0" applyFont="1" applyFill="1" applyBorder="1" applyAlignment="1">
      <alignment horizontal="left" vertical="center"/>
    </xf>
    <xf numFmtId="0" fontId="76" fillId="50" borderId="200" xfId="0" applyFont="1" applyFill="1" applyBorder="1" applyAlignment="1">
      <alignment horizontal="left" vertical="center"/>
    </xf>
    <xf numFmtId="0" fontId="0" fillId="51" borderId="0" xfId="0" applyFill="1">
      <alignment vertical="center"/>
    </xf>
    <xf numFmtId="0" fontId="211" fillId="51" borderId="0" xfId="0" applyFont="1" applyFill="1">
      <alignment vertical="center"/>
    </xf>
    <xf numFmtId="0" fontId="212" fillId="51" borderId="0" xfId="1" applyFont="1" applyFill="1" applyAlignment="1" applyProtection="1">
      <alignment vertical="center"/>
    </xf>
    <xf numFmtId="0" fontId="6" fillId="0" borderId="0" xfId="4"/>
    <xf numFmtId="0" fontId="215" fillId="0" borderId="0" xfId="2" applyFont="1">
      <alignment vertical="center"/>
    </xf>
    <xf numFmtId="0" fontId="218" fillId="0" borderId="0" xfId="2" applyFont="1">
      <alignment vertical="center"/>
    </xf>
    <xf numFmtId="0" fontId="7" fillId="12" borderId="0" xfId="4" applyFont="1" applyFill="1" applyAlignment="1">
      <alignment vertical="top"/>
    </xf>
    <xf numFmtId="0" fontId="112" fillId="12" borderId="0" xfId="2" applyFont="1" applyFill="1" applyAlignment="1">
      <alignment vertical="top"/>
    </xf>
    <xf numFmtId="0" fontId="7" fillId="12" borderId="0" xfId="2" applyFont="1" applyFill="1" applyAlignment="1">
      <alignment vertical="top"/>
    </xf>
    <xf numFmtId="0" fontId="8" fillId="0" borderId="0" xfId="1" applyAlignment="1" applyProtection="1">
      <alignment vertical="center"/>
    </xf>
    <xf numFmtId="0" fontId="224" fillId="0" borderId="0" xfId="2" applyFont="1">
      <alignment vertical="center"/>
    </xf>
    <xf numFmtId="0" fontId="225" fillId="12" borderId="0" xfId="2" applyFont="1" applyFill="1" applyAlignment="1">
      <alignment vertical="top"/>
    </xf>
    <xf numFmtId="0" fontId="34" fillId="12" borderId="0" xfId="2" applyFont="1" applyFill="1" applyAlignment="1">
      <alignment vertical="top"/>
    </xf>
    <xf numFmtId="0" fontId="226" fillId="12" borderId="0" xfId="2" applyFont="1" applyFill="1" applyAlignment="1">
      <alignment vertical="top"/>
    </xf>
    <xf numFmtId="0" fontId="35" fillId="54" borderId="0" xfId="4" applyFont="1" applyFill="1"/>
    <xf numFmtId="0" fontId="112" fillId="54" borderId="0" xfId="4" applyFont="1" applyFill="1"/>
    <xf numFmtId="0" fontId="6" fillId="54" borderId="0" xfId="4" applyFill="1"/>
    <xf numFmtId="0" fontId="6" fillId="56" borderId="0" xfId="4" applyFill="1"/>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3" fillId="6" borderId="0" xfId="0" applyFont="1" applyFill="1" applyAlignment="1">
      <alignment horizontal="left" vertical="center" wrapText="1"/>
    </xf>
    <xf numFmtId="0" fontId="163" fillId="6" borderId="73" xfId="0" applyFont="1" applyFill="1" applyBorder="1" applyAlignment="1">
      <alignment horizontal="left" vertical="center" wrapText="1"/>
    </xf>
    <xf numFmtId="0" fontId="163" fillId="6" borderId="0" xfId="0" applyFont="1" applyFill="1" applyAlignment="1">
      <alignment horizontal="left" vertical="center"/>
    </xf>
    <xf numFmtId="0" fontId="163"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213" fillId="52" borderId="0" xfId="1" applyFont="1" applyFill="1" applyAlignment="1" applyProtection="1">
      <alignment horizontal="center" vertical="center"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37" fillId="22" borderId="188" xfId="17" applyFont="1" applyFill="1" applyBorder="1" applyAlignment="1">
      <alignment horizontal="left" vertical="top"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37" fillId="0" borderId="188" xfId="17" applyFont="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13" fillId="22" borderId="188" xfId="2" applyFont="1" applyFill="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21" fillId="22" borderId="188" xfId="2" applyFont="1" applyFill="1" applyBorder="1" applyAlignment="1">
      <alignment horizontal="left" vertical="top"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13" fillId="22" borderId="188" xfId="2" applyFont="1" applyFill="1" applyBorder="1" applyAlignment="1">
      <alignment horizontal="center" vertical="center"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8"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70" fillId="22" borderId="186" xfId="17" applyFont="1" applyFill="1" applyBorder="1" applyAlignment="1">
      <alignment horizontal="left" vertical="top" wrapText="1"/>
    </xf>
    <xf numFmtId="0" fontId="170" fillId="22" borderId="187" xfId="17" applyFont="1" applyFill="1" applyBorder="1" applyAlignment="1">
      <alignment horizontal="left" vertical="top" wrapText="1"/>
    </xf>
    <xf numFmtId="0" fontId="170" fillId="22" borderId="188" xfId="17" applyFont="1" applyFill="1" applyBorder="1" applyAlignment="1">
      <alignment horizontal="left" vertical="top" wrapText="1"/>
    </xf>
    <xf numFmtId="0" fontId="51" fillId="55" borderId="0" xfId="4" applyFont="1" applyFill="1" applyAlignment="1">
      <alignment horizontal="left" vertical="top" wrapText="1" indent="1"/>
    </xf>
    <xf numFmtId="0" fontId="214" fillId="53" borderId="0" xfId="2" applyFont="1" applyFill="1" applyAlignment="1">
      <alignment horizontal="center" vertical="center"/>
    </xf>
    <xf numFmtId="0" fontId="6" fillId="0" borderId="0" xfId="2">
      <alignment vertical="center"/>
    </xf>
    <xf numFmtId="0" fontId="108" fillId="56" borderId="0" xfId="2" applyFont="1" applyFill="1" applyAlignment="1">
      <alignment horizontal="center" vertical="center"/>
    </xf>
    <xf numFmtId="0" fontId="21" fillId="56" borderId="0" xfId="2" applyFont="1" applyFill="1" applyAlignment="1">
      <alignment horizontal="center" vertical="center"/>
    </xf>
    <xf numFmtId="0" fontId="108" fillId="2" borderId="0" xfId="2" applyFont="1" applyFill="1" applyAlignment="1">
      <alignment horizontal="center" vertical="center" wrapText="1" shrinkToFit="1"/>
    </xf>
    <xf numFmtId="0" fontId="21" fillId="2" borderId="0" xfId="2" applyFont="1" applyFill="1" applyAlignment="1">
      <alignment horizontal="center" vertical="center" wrapText="1" shrinkToFit="1"/>
    </xf>
    <xf numFmtId="0" fontId="216" fillId="0" borderId="0" xfId="2" applyFont="1">
      <alignment vertical="center"/>
    </xf>
    <xf numFmtId="0" fontId="217" fillId="0" borderId="0" xfId="2" applyFont="1" applyAlignment="1">
      <alignment horizontal="center" vertical="center"/>
    </xf>
    <xf numFmtId="0" fontId="6" fillId="0" borderId="0" xfId="2" applyAlignment="1">
      <alignment horizontal="center" vertical="center"/>
    </xf>
    <xf numFmtId="0" fontId="219" fillId="12" borderId="0" xfId="2" applyFont="1" applyFill="1" applyAlignment="1">
      <alignment vertical="top" wrapText="1"/>
    </xf>
    <xf numFmtId="0" fontId="220" fillId="12" borderId="0" xfId="2" applyFont="1" applyFill="1" applyAlignment="1">
      <alignment vertical="top" wrapText="1"/>
    </xf>
    <xf numFmtId="0" fontId="6" fillId="12" borderId="0" xfId="2" applyFill="1" applyAlignment="1">
      <alignment vertical="top" wrapText="1"/>
    </xf>
    <xf numFmtId="0" fontId="13" fillId="3" borderId="0" xfId="2" applyFont="1" applyFill="1" applyAlignment="1">
      <alignment vertical="top" wrapText="1"/>
    </xf>
    <xf numFmtId="0" fontId="10" fillId="3" borderId="0" xfId="2" applyFont="1" applyFill="1" applyAlignment="1">
      <alignment vertical="top" wrapText="1"/>
    </xf>
    <xf numFmtId="0" fontId="156" fillId="27" borderId="0" xfId="0" applyFont="1" applyFill="1" applyAlignment="1">
      <alignment horizontal="center" vertical="top" wrapText="1"/>
    </xf>
    <xf numFmtId="0" fontId="183"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3"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8" fillId="27" borderId="0" xfId="0" applyFont="1" applyFill="1" applyAlignment="1">
      <alignment horizontal="left" vertical="top" wrapText="1"/>
    </xf>
    <xf numFmtId="0" fontId="188" fillId="27" borderId="0" xfId="0" applyFont="1" applyFill="1" applyAlignment="1">
      <alignment horizontal="center" vertical="top"/>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left" vertical="center"/>
    </xf>
    <xf numFmtId="0" fontId="105" fillId="33" borderId="0" xfId="0" applyFont="1" applyFill="1" applyAlignment="1">
      <alignment horizontal="left" vertical="center" wrapText="1"/>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4" fillId="22" borderId="0" xfId="0" applyFont="1" applyFill="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14" fontId="108" fillId="24" borderId="217"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14" fontId="108" fillId="24" borderId="209" xfId="1" applyNumberFormat="1" applyFont="1" applyFill="1" applyBorder="1" applyAlignment="1" applyProtection="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56" fontId="113" fillId="24" borderId="42" xfId="2" applyNumberFormat="1"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0" fontId="108" fillId="0" borderId="210" xfId="2" applyFont="1" applyBorder="1" applyAlignment="1">
      <alignment horizontal="left" vertical="top" wrapText="1"/>
    </xf>
    <xf numFmtId="0" fontId="108" fillId="0" borderId="215" xfId="2" applyFont="1" applyBorder="1" applyAlignment="1">
      <alignment horizontal="left" vertical="top" wrapText="1"/>
    </xf>
    <xf numFmtId="0" fontId="113" fillId="24" borderId="42" xfId="2" applyFont="1" applyFill="1" applyBorder="1" applyAlignment="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56" fontId="108" fillId="24" borderId="42"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0" fontId="108" fillId="24" borderId="207" xfId="2" applyFont="1" applyFill="1" applyBorder="1" applyAlignment="1">
      <alignment horizontal="center" vertical="center"/>
    </xf>
    <xf numFmtId="0" fontId="108" fillId="24" borderId="181"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14" fontId="108" fillId="24" borderId="206" xfId="2" applyNumberFormat="1" applyFont="1" applyFill="1" applyBorder="1" applyAlignment="1">
      <alignment horizontal="center" vertical="center"/>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13" fillId="3" borderId="1" xfId="2" applyFont="1" applyFill="1" applyBorder="1" applyAlignment="1">
      <alignment horizontal="center" vertical="center"/>
    </xf>
    <xf numFmtId="0" fontId="113" fillId="3" borderId="2" xfId="2" applyFont="1" applyFill="1" applyBorder="1" applyAlignment="1">
      <alignment horizontal="center" vertical="center"/>
    </xf>
    <xf numFmtId="14" fontId="113" fillId="3" borderId="1" xfId="2" applyNumberFormat="1"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2" borderId="167" xfId="2" applyFont="1" applyFill="1" applyBorder="1" applyAlignment="1">
      <alignment horizontal="center" vertical="center" wrapText="1"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0" fontId="21" fillId="22" borderId="184" xfId="1" applyFont="1" applyFill="1" applyBorder="1" applyAlignment="1" applyProtection="1">
      <alignment horizontal="left" vertical="top"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203"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7BB2F5"/>
      <color rgb="FF6DDDF7"/>
      <color rgb="FFFF99FF"/>
      <color rgb="FF3399FF"/>
      <color rgb="FF6EF729"/>
      <color rgb="FF00CC00"/>
      <color rgb="FF0033CC"/>
      <color rgb="FF66CCFF"/>
      <color rgb="FFFF0066"/>
      <color rgb="FFBB1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'39　感染症統計'!$A$7</c:f>
              <c:strCache>
                <c:ptCount val="1"/>
                <c:pt idx="0">
                  <c:v>2022年</c:v>
                </c:pt>
              </c:strCache>
            </c:strRef>
          </c:tx>
          <c:spPr>
            <a:ln w="63500" cap="rnd">
              <a:solidFill>
                <a:srgbClr val="FF0000"/>
              </a:solidFill>
              <a:round/>
            </a:ln>
            <a:effectLst/>
          </c:spPr>
          <c:marker>
            <c:symbol val="none"/>
          </c:marker>
          <c:val>
            <c:numRef>
              <c:f>'39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545</c:v>
                </c:pt>
                <c:pt idx="7" formatCode="General">
                  <c:v>561</c:v>
                </c:pt>
                <c:pt idx="8" formatCode="General">
                  <c:v>556</c:v>
                </c:pt>
              </c:numCache>
            </c:numRef>
          </c:val>
          <c:smooth val="0"/>
          <c:extLst>
            <c:ext xmlns:c16="http://schemas.microsoft.com/office/drawing/2014/chart" uri="{C3380CC4-5D6E-409C-BE32-E72D297353CC}">
              <c16:uniqueId val="{00000000-B26B-4AAB-ADDF-AF634710DDB6}"/>
            </c:ext>
          </c:extLst>
        </c:ser>
        <c:ser>
          <c:idx val="7"/>
          <c:order val="1"/>
          <c:tx>
            <c:strRef>
              <c:f>'39　感染症統計'!$A$8</c:f>
              <c:strCache>
                <c:ptCount val="1"/>
                <c:pt idx="0">
                  <c:v>2021年</c:v>
                </c:pt>
              </c:strCache>
            </c:strRef>
          </c:tx>
          <c:spPr>
            <a:ln w="25400" cap="rnd">
              <a:solidFill>
                <a:schemeClr val="accent6">
                  <a:lumMod val="75000"/>
                </a:schemeClr>
              </a:solidFill>
              <a:round/>
            </a:ln>
            <a:effectLst/>
          </c:spPr>
          <c:marker>
            <c:symbol val="none"/>
          </c:marker>
          <c:val>
            <c:numRef>
              <c:f>'39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'39　感染症統計'!$A$9</c:f>
              <c:strCache>
                <c:ptCount val="1"/>
                <c:pt idx="0">
                  <c:v>2020年</c:v>
                </c:pt>
              </c:strCache>
            </c:strRef>
          </c:tx>
          <c:spPr>
            <a:ln w="19050" cap="rnd">
              <a:solidFill>
                <a:schemeClr val="accent1"/>
              </a:solidFill>
              <a:round/>
            </a:ln>
            <a:effectLst/>
          </c:spPr>
          <c:marker>
            <c:symbol val="none"/>
          </c:marker>
          <c:val>
            <c:numRef>
              <c:f>'39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'39　感染症統計'!$A$10</c:f>
              <c:strCache>
                <c:ptCount val="1"/>
                <c:pt idx="0">
                  <c:v>2019年</c:v>
                </c:pt>
              </c:strCache>
            </c:strRef>
          </c:tx>
          <c:spPr>
            <a:ln w="12700" cap="rnd">
              <a:solidFill>
                <a:srgbClr val="FF0066"/>
              </a:solidFill>
              <a:round/>
            </a:ln>
            <a:effectLst/>
          </c:spPr>
          <c:marker>
            <c:symbol val="none"/>
          </c:marker>
          <c:val>
            <c:numRef>
              <c:f>'39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'39　感染症統計'!$A$11</c:f>
              <c:strCache>
                <c:ptCount val="1"/>
                <c:pt idx="0">
                  <c:v>2018年</c:v>
                </c:pt>
              </c:strCache>
            </c:strRef>
          </c:tx>
          <c:spPr>
            <a:ln w="12700" cap="rnd">
              <a:solidFill>
                <a:schemeClr val="accent3"/>
              </a:solidFill>
              <a:round/>
            </a:ln>
            <a:effectLst/>
          </c:spPr>
          <c:marker>
            <c:symbol val="none"/>
          </c:marker>
          <c:val>
            <c:numRef>
              <c:f>'39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'39　感染症統計'!$A$12</c:f>
              <c:strCache>
                <c:ptCount val="1"/>
                <c:pt idx="0">
                  <c:v>2017年</c:v>
                </c:pt>
              </c:strCache>
            </c:strRef>
          </c:tx>
          <c:spPr>
            <a:ln w="12700" cap="rnd">
              <a:solidFill>
                <a:schemeClr val="accent4"/>
              </a:solidFill>
              <a:round/>
            </a:ln>
            <a:effectLst/>
          </c:spPr>
          <c:marker>
            <c:symbol val="none"/>
          </c:marker>
          <c:val>
            <c:numRef>
              <c:f>'39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'39　感染症統計'!$A$13</c:f>
              <c:strCache>
                <c:ptCount val="1"/>
                <c:pt idx="0">
                  <c:v>2016年</c:v>
                </c:pt>
              </c:strCache>
            </c:strRef>
          </c:tx>
          <c:spPr>
            <a:ln w="12700" cap="rnd">
              <a:solidFill>
                <a:schemeClr val="accent5"/>
              </a:solidFill>
              <a:round/>
            </a:ln>
            <a:effectLst/>
          </c:spPr>
          <c:marker>
            <c:symbol val="none"/>
          </c:marker>
          <c:val>
            <c:numRef>
              <c:f>'39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'39　感染症統計'!$A$14</c:f>
              <c:strCache>
                <c:ptCount val="1"/>
                <c:pt idx="0">
                  <c:v>2015年</c:v>
                </c:pt>
              </c:strCache>
            </c:strRef>
          </c:tx>
          <c:spPr>
            <a:ln w="12700" cap="rnd">
              <a:solidFill>
                <a:schemeClr val="accent6"/>
              </a:solidFill>
              <a:round/>
            </a:ln>
            <a:effectLst/>
          </c:spPr>
          <c:marker>
            <c:symbol val="none"/>
          </c:marker>
          <c:val>
            <c:numRef>
              <c:f>'39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'39　感染症統計'!$P$8</c:f>
              <c:strCache>
                <c:ptCount val="1"/>
                <c:pt idx="0">
                  <c:v>2021年</c:v>
                </c:pt>
              </c:strCache>
            </c:strRef>
          </c:tx>
          <c:spPr>
            <a:ln w="63500" cap="rnd">
              <a:solidFill>
                <a:srgbClr val="FF0000"/>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'39　感染症統計'!$P$9</c:f>
              <c:strCache>
                <c:ptCount val="1"/>
                <c:pt idx="0">
                  <c:v>2020年</c:v>
                </c:pt>
              </c:strCache>
            </c:strRef>
          </c:tx>
          <c:spPr>
            <a:ln w="25400" cap="rnd">
              <a:solidFill>
                <a:schemeClr val="accent6">
                  <a:lumMod val="75000"/>
                </a:schemeClr>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'39　感染症統計'!$P$10</c:f>
              <c:strCache>
                <c:ptCount val="1"/>
                <c:pt idx="0">
                  <c:v>2019年</c:v>
                </c:pt>
              </c:strCache>
            </c:strRef>
          </c:tx>
          <c:spPr>
            <a:ln w="19050" cap="rnd">
              <a:solidFill>
                <a:schemeClr val="accent1"/>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'39　感染症統計'!$P$11</c:f>
              <c:strCache>
                <c:ptCount val="1"/>
                <c:pt idx="0">
                  <c:v>2018年</c:v>
                </c:pt>
              </c:strCache>
            </c:strRef>
          </c:tx>
          <c:spPr>
            <a:ln w="12700" cap="rnd">
              <a:solidFill>
                <a:schemeClr val="accent2"/>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'39　感染症統計'!$P$12</c:f>
              <c:strCache>
                <c:ptCount val="1"/>
                <c:pt idx="0">
                  <c:v>2017年</c:v>
                </c:pt>
              </c:strCache>
            </c:strRef>
          </c:tx>
          <c:spPr>
            <a:ln w="12700" cap="rnd">
              <a:solidFill>
                <a:schemeClr val="accent3"/>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'39　感染症統計'!$P$13</c:f>
              <c:strCache>
                <c:ptCount val="1"/>
                <c:pt idx="0">
                  <c:v>2016年</c:v>
                </c:pt>
              </c:strCache>
            </c:strRef>
          </c:tx>
          <c:spPr>
            <a:ln w="12700" cap="rnd">
              <a:solidFill>
                <a:schemeClr val="accent4"/>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'39　感染症統計'!$P$14</c:f>
              <c:strCache>
                <c:ptCount val="1"/>
                <c:pt idx="0">
                  <c:v>2015年</c:v>
                </c:pt>
              </c:strCache>
            </c:strRef>
          </c:tx>
          <c:spPr>
            <a:ln w="12700" cap="rnd">
              <a:solidFill>
                <a:schemeClr val="accent5"/>
              </a:solidFill>
              <a:round/>
            </a:ln>
            <a:effectLst/>
          </c:spPr>
          <c:marker>
            <c:symbol val="none"/>
          </c:marker>
          <c:cat>
            <c:numRef>
              <c:f>'39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'39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10.jpeg"/><Relationship Id="rId5" Type="http://schemas.openxmlformats.org/officeDocument/2006/relationships/image" Target="../media/image9.jpeg"/><Relationship Id="rId4"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3.sv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sv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497063</xdr:colOff>
      <xdr:row>1</xdr:row>
      <xdr:rowOff>7620</xdr:rowOff>
    </xdr:from>
    <xdr:to>
      <xdr:col>20</xdr:col>
      <xdr:colOff>200289</xdr:colOff>
      <xdr:row>27</xdr:row>
      <xdr:rowOff>15240</xdr:rowOff>
    </xdr:to>
    <xdr:grpSp>
      <xdr:nvGrpSpPr>
        <xdr:cNvPr id="12" name="グループ化 11">
          <a:extLst>
            <a:ext uri="{FF2B5EF4-FFF2-40B4-BE49-F238E27FC236}">
              <a16:creationId xmlns:a16="http://schemas.microsoft.com/office/drawing/2014/main" id="{3FF33F43-F488-493A-BEF8-427568ED89FB}"/>
            </a:ext>
          </a:extLst>
        </xdr:cNvPr>
        <xdr:cNvGrpSpPr/>
      </xdr:nvGrpSpPr>
      <xdr:grpSpPr>
        <a:xfrm>
          <a:off x="1106663" y="175260"/>
          <a:ext cx="10119766" cy="4465320"/>
          <a:chOff x="1060943" y="175260"/>
          <a:chExt cx="10119766" cy="4465320"/>
        </a:xfrm>
      </xdr:grpSpPr>
      <xdr:grpSp>
        <xdr:nvGrpSpPr>
          <xdr:cNvPr id="6" name="グループ化 5">
            <a:extLst>
              <a:ext uri="{FF2B5EF4-FFF2-40B4-BE49-F238E27FC236}">
                <a16:creationId xmlns:a16="http://schemas.microsoft.com/office/drawing/2014/main" id="{0EA1043B-B2DC-77B7-3722-4754E39DE72D}"/>
              </a:ext>
            </a:extLst>
          </xdr:cNvPr>
          <xdr:cNvGrpSpPr/>
        </xdr:nvGrpSpPr>
        <xdr:grpSpPr>
          <a:xfrm>
            <a:off x="1060943" y="175260"/>
            <a:ext cx="7923754" cy="4465320"/>
            <a:chOff x="1060943" y="175260"/>
            <a:chExt cx="7923754" cy="4465320"/>
          </a:xfrm>
        </xdr:grpSpPr>
        <xdr:pic>
          <xdr:nvPicPr>
            <xdr:cNvPr id="3" name="図 2">
              <a:extLst>
                <a:ext uri="{FF2B5EF4-FFF2-40B4-BE49-F238E27FC236}">
                  <a16:creationId xmlns:a16="http://schemas.microsoft.com/office/drawing/2014/main" id="{8B56B1BA-1C8D-814B-4420-BEB92295FD5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060943" y="175260"/>
              <a:ext cx="7923754" cy="4465320"/>
            </a:xfrm>
            <a:prstGeom prst="rect">
              <a:avLst/>
            </a:prstGeom>
          </xdr:spPr>
        </xdr:pic>
        <xdr:pic>
          <xdr:nvPicPr>
            <xdr:cNvPr id="4" name="図 3">
              <a:extLst>
                <a:ext uri="{FF2B5EF4-FFF2-40B4-BE49-F238E27FC236}">
                  <a16:creationId xmlns:a16="http://schemas.microsoft.com/office/drawing/2014/main" id="{05434074-65A9-945B-9F8A-81CBB80CEC3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781300" y="236220"/>
              <a:ext cx="4480948" cy="472481"/>
            </a:xfrm>
            <a:prstGeom prst="rect">
              <a:avLst/>
            </a:prstGeom>
          </xdr:spPr>
        </xdr:pic>
        <xdr:pic>
          <xdr:nvPicPr>
            <xdr:cNvPr id="5" name="図 4">
              <a:extLst>
                <a:ext uri="{FF2B5EF4-FFF2-40B4-BE49-F238E27FC236}">
                  <a16:creationId xmlns:a16="http://schemas.microsoft.com/office/drawing/2014/main" id="{9AC15C6D-7900-107B-704C-575801D8A6B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967723" y="950830"/>
              <a:ext cx="2589037" cy="397949"/>
            </a:xfrm>
            <a:prstGeom prst="rect">
              <a:avLst/>
            </a:prstGeom>
          </xdr:spPr>
        </xdr:pic>
      </xdr:grpSp>
      <xdr:cxnSp macro="">
        <xdr:nvCxnSpPr>
          <xdr:cNvPr id="8" name="コネクタ: カギ線 7">
            <a:extLst>
              <a:ext uri="{FF2B5EF4-FFF2-40B4-BE49-F238E27FC236}">
                <a16:creationId xmlns:a16="http://schemas.microsoft.com/office/drawing/2014/main" id="{FFFFE65F-F347-CC21-E7C6-0AC4E5D0636B}"/>
              </a:ext>
            </a:extLst>
          </xdr:cNvPr>
          <xdr:cNvCxnSpPr>
            <a:stCxn id="5" idx="2"/>
          </xdr:cNvCxnSpPr>
        </xdr:nvCxnSpPr>
        <xdr:spPr>
          <a:xfrm rot="16200000" flipH="1">
            <a:off x="6069791" y="-1458770"/>
            <a:ext cx="624801" cy="6239898"/>
          </a:xfrm>
          <a:prstGeom prst="bentConnector2">
            <a:avLst/>
          </a:prstGeom>
          <a:ln w="41275">
            <a:tailEnd type="triangle"/>
          </a:ln>
        </xdr:spPr>
        <xdr:style>
          <a:lnRef idx="2">
            <a:schemeClr val="accent2"/>
          </a:lnRef>
          <a:fillRef idx="0">
            <a:schemeClr val="accent2"/>
          </a:fillRef>
          <a:effectRef idx="1">
            <a:schemeClr val="accent2"/>
          </a:effectRef>
          <a:fontRef idx="minor">
            <a:schemeClr val="tx1"/>
          </a:fontRef>
        </xdr:style>
      </xdr:cxnSp>
      <xdr:pic>
        <xdr:nvPicPr>
          <xdr:cNvPr id="11" name="図 10">
            <a:extLst>
              <a:ext uri="{FF2B5EF4-FFF2-40B4-BE49-F238E27FC236}">
                <a16:creationId xmlns:a16="http://schemas.microsoft.com/office/drawing/2014/main" id="{D01B2601-CA4A-60E9-9212-8322A0C7FE0E}"/>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502140" y="1965960"/>
            <a:ext cx="1678569" cy="1684020"/>
          </a:xfrm>
          <a:prstGeom prst="rect">
            <a:avLst/>
          </a:prstGeom>
        </xdr:spPr>
      </xdr:pic>
    </xdr:grpSp>
    <xdr:clientData/>
  </xdr:twoCellAnchor>
  <xdr:twoCellAnchor>
    <xdr:from>
      <xdr:col>3</xdr:col>
      <xdr:colOff>60960</xdr:colOff>
      <xdr:row>11</xdr:row>
      <xdr:rowOff>160020</xdr:rowOff>
    </xdr:from>
    <xdr:to>
      <xdr:col>7</xdr:col>
      <xdr:colOff>121920</xdr:colOff>
      <xdr:row>14</xdr:row>
      <xdr:rowOff>45720</xdr:rowOff>
    </xdr:to>
    <xdr:sp macro="" textlink="">
      <xdr:nvSpPr>
        <xdr:cNvPr id="13" name="テキスト ボックス 12">
          <a:extLst>
            <a:ext uri="{FF2B5EF4-FFF2-40B4-BE49-F238E27FC236}">
              <a16:creationId xmlns:a16="http://schemas.microsoft.com/office/drawing/2014/main" id="{88CC4C31-45D2-0E68-8EFD-16C9011FE900}"/>
            </a:ext>
          </a:extLst>
        </xdr:cNvPr>
        <xdr:cNvSpPr txBox="1"/>
      </xdr:nvSpPr>
      <xdr:spPr>
        <a:xfrm>
          <a:off x="1889760" y="2103120"/>
          <a:ext cx="2499360" cy="38862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お問い合わせは</a:t>
          </a:r>
        </a:p>
      </xdr:txBody>
    </xdr:sp>
    <xdr:clientData/>
  </xdr:twoCellAnchor>
  <xdr:twoCellAnchor>
    <xdr:from>
      <xdr:col>3</xdr:col>
      <xdr:colOff>60960</xdr:colOff>
      <xdr:row>12</xdr:row>
      <xdr:rowOff>15240</xdr:rowOff>
    </xdr:from>
    <xdr:to>
      <xdr:col>10</xdr:col>
      <xdr:colOff>419100</xdr:colOff>
      <xdr:row>20</xdr:row>
      <xdr:rowOff>0</xdr:rowOff>
    </xdr:to>
    <xdr:sp macro="" textlink="">
      <xdr:nvSpPr>
        <xdr:cNvPr id="14" name="四角形: 角を丸くする 13">
          <a:extLst>
            <a:ext uri="{FF2B5EF4-FFF2-40B4-BE49-F238E27FC236}">
              <a16:creationId xmlns:a16="http://schemas.microsoft.com/office/drawing/2014/main" id="{DCCDF7E9-3930-C7C6-7C4C-C2C8360C372E}"/>
            </a:ext>
          </a:extLst>
        </xdr:cNvPr>
        <xdr:cNvSpPr/>
      </xdr:nvSpPr>
      <xdr:spPr>
        <a:xfrm>
          <a:off x="1889760" y="2125980"/>
          <a:ext cx="4625340" cy="1325880"/>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160020</xdr:colOff>
      <xdr:row>17</xdr:row>
      <xdr:rowOff>464820</xdr:rowOff>
    </xdr:to>
    <xdr:pic>
      <xdr:nvPicPr>
        <xdr:cNvPr id="13" name="図 12" descr="感染性胃腸炎患者報告数　直近5シーズン">
          <a:extLst>
            <a:ext uri="{FF2B5EF4-FFF2-40B4-BE49-F238E27FC236}">
              <a16:creationId xmlns:a16="http://schemas.microsoft.com/office/drawing/2014/main" id="{60384BEF-8EB0-43EF-A83D-57462D582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90600"/>
          <a:ext cx="721614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2.01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48083"/>
            <a:gd name="adj6" fmla="val -13721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1029424</xdr:colOff>
      <xdr:row>15</xdr:row>
      <xdr:rowOff>62087</xdr:rowOff>
    </xdr:from>
    <xdr:to>
      <xdr:col>7</xdr:col>
      <xdr:colOff>1352242</xdr:colOff>
      <xdr:row>16</xdr:row>
      <xdr:rowOff>193846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563324" y="29500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1793"/>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958B7C0-24CA-465C-A882-8352620E5BC9}"/>
            </a:ext>
          </a:extLst>
        </xdr:cNvPr>
        <xdr:cNvSpPr>
          <a:spLocks noChangeAspect="1" noChangeArrowheads="1"/>
        </xdr:cNvSpPr>
      </xdr:nvSpPr>
      <xdr:spPr bwMode="auto">
        <a:xfrm>
          <a:off x="4655820" y="4526280"/>
          <a:ext cx="304800" cy="301793"/>
        </a:xfrm>
        <a:prstGeom prst="rect">
          <a:avLst/>
        </a:prstGeom>
        <a:noFill/>
        <a:ln w="9525">
          <a:noFill/>
          <a:miter lim="800000"/>
          <a:headEnd/>
          <a:tailEnd/>
        </a:ln>
      </xdr:spPr>
    </xdr:sp>
    <xdr:clientData/>
  </xdr:oneCellAnchor>
  <xdr:twoCellAnchor>
    <xdr:from>
      <xdr:col>5</xdr:col>
      <xdr:colOff>261183</xdr:colOff>
      <xdr:row>8</xdr:row>
      <xdr:rowOff>98247</xdr:rowOff>
    </xdr:from>
    <xdr:to>
      <xdr:col>6</xdr:col>
      <xdr:colOff>489783</xdr:colOff>
      <xdr:row>11</xdr:row>
      <xdr:rowOff>174447</xdr:rowOff>
    </xdr:to>
    <xdr:sp macro="" textlink="">
      <xdr:nvSpPr>
        <xdr:cNvPr id="3" name="右矢印 2">
          <a:extLst>
            <a:ext uri="{FF2B5EF4-FFF2-40B4-BE49-F238E27FC236}">
              <a16:creationId xmlns:a16="http://schemas.microsoft.com/office/drawing/2014/main" id="{E5E251BA-85E6-4AB8-A859-D3984F45D697}"/>
            </a:ext>
          </a:extLst>
        </xdr:cNvPr>
        <xdr:cNvSpPr/>
      </xdr:nvSpPr>
      <xdr:spPr>
        <a:xfrm>
          <a:off x="3065343" y="2201367"/>
          <a:ext cx="845820" cy="1066800"/>
        </a:xfrm>
        <a:prstGeom prst="rightArrow">
          <a:avLst/>
        </a:prstGeom>
        <a:solidFill>
          <a:schemeClr val="bg2">
            <a:lumMod val="90000"/>
          </a:schemeClr>
        </a:solidFill>
        <a:ln>
          <a:solidFill>
            <a:schemeClr val="bg1">
              <a:lumMod val="65000"/>
            </a:schemeClr>
          </a:solidFill>
        </a:ln>
        <a:effectLst>
          <a:glow rad="76200">
            <a:schemeClr val="accent1">
              <a:alpha val="24000"/>
            </a:schemeClr>
          </a:glow>
          <a:innerShdw blurRad="63500" dist="50800" dir="5400000">
            <a:schemeClr val="bg1">
              <a:alpha val="5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0</xdr:colOff>
      <xdr:row>11</xdr:row>
      <xdr:rowOff>0</xdr:rowOff>
    </xdr:from>
    <xdr:ext cx="304800" cy="301291"/>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3D8E4D47-5D5A-4651-8C5E-EBC849F02BAA}"/>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14</xdr:col>
      <xdr:colOff>0</xdr:colOff>
      <xdr:row>11</xdr:row>
      <xdr:rowOff>0</xdr:rowOff>
    </xdr:from>
    <xdr:ext cx="304800" cy="301291"/>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6A932964-8DE3-4F78-8F68-6C32F85E6BB7}"/>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14</xdr:col>
      <xdr:colOff>0</xdr:colOff>
      <xdr:row>11</xdr:row>
      <xdr:rowOff>0</xdr:rowOff>
    </xdr:from>
    <xdr:ext cx="304800" cy="301291"/>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A9B249DA-1892-4C37-8511-45A8BBF953E6}"/>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17</xdr:col>
      <xdr:colOff>0</xdr:colOff>
      <xdr:row>5</xdr:row>
      <xdr:rowOff>0</xdr:rowOff>
    </xdr:from>
    <xdr:ext cx="304800" cy="301291"/>
    <xdr:sp macro="" textlink="">
      <xdr:nvSpPr>
        <xdr:cNvPr id="7" name="AutoShape 285" descr="Z">
          <a:hlinkClick xmlns:r="http://schemas.openxmlformats.org/officeDocument/2006/relationships" r:id="rId4"/>
          <a:extLst>
            <a:ext uri="{FF2B5EF4-FFF2-40B4-BE49-F238E27FC236}">
              <a16:creationId xmlns:a16="http://schemas.microsoft.com/office/drawing/2014/main" id="{D8F4E4B2-C22D-47F6-A6BB-88818D1A23D8}"/>
            </a:ext>
          </a:extLst>
        </xdr:cNvPr>
        <xdr:cNvSpPr>
          <a:spLocks noChangeAspect="1" noChangeArrowheads="1"/>
        </xdr:cNvSpPr>
      </xdr:nvSpPr>
      <xdr:spPr bwMode="auto">
        <a:xfrm>
          <a:off x="10637520" y="1280160"/>
          <a:ext cx="304800" cy="301291"/>
        </a:xfrm>
        <a:prstGeom prst="rect">
          <a:avLst/>
        </a:prstGeom>
        <a:noFill/>
        <a:ln w="9525">
          <a:noFill/>
          <a:miter lim="800000"/>
          <a:headEnd/>
          <a:tailEnd/>
        </a:ln>
      </xdr:spPr>
    </xdr:sp>
    <xdr:clientData/>
  </xdr:oneCellAnchor>
  <xdr:oneCellAnchor>
    <xdr:from>
      <xdr:col>1</xdr:col>
      <xdr:colOff>0</xdr:colOff>
      <xdr:row>4</xdr:row>
      <xdr:rowOff>209550</xdr:rowOff>
    </xdr:from>
    <xdr:ext cx="2470484" cy="2824513"/>
    <xdr:pic>
      <xdr:nvPicPr>
        <xdr:cNvPr id="8" name="Picture 761" descr="ANd9GcQKLLOnHdTmBsnGFBY1lDNDZC7LIyxbJmmsjYwC9s_f--yt_Gb4">
          <a:extLst>
            <a:ext uri="{FF2B5EF4-FFF2-40B4-BE49-F238E27FC236}">
              <a16:creationId xmlns:a16="http://schemas.microsoft.com/office/drawing/2014/main" id="{CB96CB28-040D-4B20-A0F6-E8ACFFC3F4C7}"/>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35280" y="1276350"/>
          <a:ext cx="2470484" cy="2824513"/>
        </a:xfrm>
        <a:prstGeom prst="rect">
          <a:avLst/>
        </a:prstGeom>
        <a:noFill/>
        <a:ln w="9525">
          <a:noFill/>
          <a:miter lim="800000"/>
          <a:headEnd/>
          <a:tailEnd/>
        </a:ln>
        <a:effectLst>
          <a:outerShdw dist="107763" dir="2700000" algn="ctr" rotWithShape="0">
            <a:srgbClr val="FFFFFF">
              <a:alpha val="50000"/>
            </a:srgbClr>
          </a:outerShdw>
        </a:effectLst>
      </xdr:spPr>
    </xdr:pic>
    <xdr:clientData/>
  </xdr:oneCellAnchor>
  <xdr:twoCellAnchor>
    <xdr:from>
      <xdr:col>1</xdr:col>
      <xdr:colOff>380499</xdr:colOff>
      <xdr:row>5</xdr:row>
      <xdr:rowOff>169445</xdr:rowOff>
    </xdr:from>
    <xdr:to>
      <xdr:col>4</xdr:col>
      <xdr:colOff>323349</xdr:colOff>
      <xdr:row>7</xdr:row>
      <xdr:rowOff>207545</xdr:rowOff>
    </xdr:to>
    <xdr:sp macro="" textlink="">
      <xdr:nvSpPr>
        <xdr:cNvPr id="9" name="Text Box 762">
          <a:extLst>
            <a:ext uri="{FF2B5EF4-FFF2-40B4-BE49-F238E27FC236}">
              <a16:creationId xmlns:a16="http://schemas.microsoft.com/office/drawing/2014/main" id="{01457B1A-35B7-4AFA-BF6F-AA03E5DE9C00}"/>
            </a:ext>
          </a:extLst>
        </xdr:cNvPr>
        <xdr:cNvSpPr txBox="1">
          <a:spLocks noChangeArrowheads="1"/>
        </xdr:cNvSpPr>
      </xdr:nvSpPr>
      <xdr:spPr bwMode="auto">
        <a:xfrm>
          <a:off x="715779" y="1449605"/>
          <a:ext cx="1794510" cy="586740"/>
        </a:xfrm>
        <a:prstGeom prst="rect">
          <a:avLst/>
        </a:prstGeom>
        <a:noFill/>
        <a:ln>
          <a:noFill/>
        </a:ln>
      </xdr:spPr>
      <xdr:txBody>
        <a:bodyPr vertOverflow="clip" wrap="square" lIns="45720" tIns="27432" rIns="45720" bIns="27432" anchor="ctr" upright="1"/>
        <a:lstStyle/>
        <a:p>
          <a:pPr algn="ctr" rtl="0">
            <a:defRPr sz="1000"/>
          </a:pPr>
          <a:r>
            <a:rPr lang="ja-JP" altLang="en-US" sz="2000" b="1" i="0" u="none" strike="noStrike" baseline="0">
              <a:solidFill>
                <a:srgbClr val="FFFF00"/>
              </a:solidFill>
              <a:latin typeface="ＭＳ Ｐゴシック"/>
              <a:ea typeface="ＭＳ Ｐゴシック"/>
            </a:rPr>
            <a:t>黄色ブドウ球菌</a:t>
          </a:r>
        </a:p>
      </xdr:txBody>
    </xdr:sp>
    <xdr:clientData/>
  </xdr:twoCellAnchor>
  <xdr:oneCellAnchor>
    <xdr:from>
      <xdr:col>1</xdr:col>
      <xdr:colOff>590550</xdr:colOff>
      <xdr:row>8</xdr:row>
      <xdr:rowOff>238125</xdr:rowOff>
    </xdr:from>
    <xdr:ext cx="1414713" cy="1312946"/>
    <xdr:pic>
      <xdr:nvPicPr>
        <xdr:cNvPr id="10" name="Picture 763" descr="ANd9GcRxw52olZXnPm9F6AulgMkF0Ba-fYsWWFlaZVkEb_RxA6C-QjJz_A">
          <a:extLst>
            <a:ext uri="{FF2B5EF4-FFF2-40B4-BE49-F238E27FC236}">
              <a16:creationId xmlns:a16="http://schemas.microsoft.com/office/drawing/2014/main" id="{0BA3E17C-31E0-4071-AC93-A7F7A3AC010A}"/>
            </a:ext>
          </a:extLst>
        </xdr:cNvPr>
        <xdr:cNvPicPr>
          <a:picLocks noChangeAspect="1" noChangeArrowheads="1"/>
        </xdr:cNvPicPr>
      </xdr:nvPicPr>
      <xdr:blipFill>
        <a:blip xmlns:r="http://schemas.openxmlformats.org/officeDocument/2006/relationships" r:embed="rId6" cstate="print"/>
        <a:srcRect r="52640"/>
        <a:stretch>
          <a:fillRect/>
        </a:stretch>
      </xdr:blipFill>
      <xdr:spPr bwMode="auto">
        <a:xfrm>
          <a:off x="925830" y="2341245"/>
          <a:ext cx="1414713" cy="1312946"/>
        </a:xfrm>
        <a:prstGeom prst="rect">
          <a:avLst/>
        </a:prstGeom>
        <a:noFill/>
        <a:ln w="9525">
          <a:noFill/>
          <a:miter lim="800000"/>
          <a:headEnd/>
          <a:tailEnd/>
        </a:ln>
      </xdr:spPr>
    </xdr:pic>
    <xdr:clientData/>
  </xdr:oneCellAnchor>
  <xdr:twoCellAnchor>
    <xdr:from>
      <xdr:col>2</xdr:col>
      <xdr:colOff>257175</xdr:colOff>
      <xdr:row>11</xdr:row>
      <xdr:rowOff>232110</xdr:rowOff>
    </xdr:from>
    <xdr:to>
      <xdr:col>3</xdr:col>
      <xdr:colOff>542925</xdr:colOff>
      <xdr:row>13</xdr:row>
      <xdr:rowOff>8523</xdr:rowOff>
    </xdr:to>
    <xdr:sp macro="" textlink="">
      <xdr:nvSpPr>
        <xdr:cNvPr id="11" name="Text Box 764">
          <a:extLst>
            <a:ext uri="{FF2B5EF4-FFF2-40B4-BE49-F238E27FC236}">
              <a16:creationId xmlns:a16="http://schemas.microsoft.com/office/drawing/2014/main" id="{ACB3506A-6A1C-4603-BEAA-DE3EEF9BDFA3}"/>
            </a:ext>
          </a:extLst>
        </xdr:cNvPr>
        <xdr:cNvSpPr txBox="1">
          <a:spLocks noChangeArrowheads="1"/>
        </xdr:cNvSpPr>
      </xdr:nvSpPr>
      <xdr:spPr bwMode="auto">
        <a:xfrm>
          <a:off x="1209675" y="3325830"/>
          <a:ext cx="902970" cy="325053"/>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FF"/>
              </a:solidFill>
              <a:latin typeface="ＭＳ Ｐゴシック"/>
              <a:ea typeface="ＭＳ Ｐゴシック"/>
            </a:rPr>
            <a:t>毛穴、汗腺</a:t>
          </a:r>
        </a:p>
      </xdr:txBody>
    </xdr:sp>
    <xdr:clientData/>
  </xdr:twoCellAnchor>
  <xdr:oneCellAnchor>
    <xdr:from>
      <xdr:col>8</xdr:col>
      <xdr:colOff>0</xdr:colOff>
      <xdr:row>16</xdr:row>
      <xdr:rowOff>0</xdr:rowOff>
    </xdr:from>
    <xdr:ext cx="304800" cy="301793"/>
    <xdr:sp macro="" textlink="">
      <xdr:nvSpPr>
        <xdr:cNvPr id="1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64A1A5F2-A8D1-4F19-BF32-AECD52B7B3E2}"/>
            </a:ext>
          </a:extLst>
        </xdr:cNvPr>
        <xdr:cNvSpPr>
          <a:spLocks noChangeAspect="1" noChangeArrowheads="1"/>
        </xdr:cNvSpPr>
      </xdr:nvSpPr>
      <xdr:spPr bwMode="auto">
        <a:xfrm>
          <a:off x="4655820" y="4526280"/>
          <a:ext cx="304800" cy="301793"/>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91441</xdr:colOff>
      <xdr:row>31</xdr:row>
      <xdr:rowOff>30480</xdr:rowOff>
    </xdr:from>
    <xdr:to>
      <xdr:col>10</xdr:col>
      <xdr:colOff>436881</xdr:colOff>
      <xdr:row>41</xdr:row>
      <xdr:rowOff>254000</xdr:rowOff>
    </xdr:to>
    <xdr:pic>
      <xdr:nvPicPr>
        <xdr:cNvPr id="7" name="図 6">
          <a:extLst>
            <a:ext uri="{FF2B5EF4-FFF2-40B4-BE49-F238E27FC236}">
              <a16:creationId xmlns:a16="http://schemas.microsoft.com/office/drawing/2014/main" id="{0759B23D-4AA7-B8C7-DD64-BDD36963F417}"/>
            </a:ext>
          </a:extLst>
        </xdr:cNvPr>
        <xdr:cNvPicPr>
          <a:picLocks noChangeAspect="1"/>
        </xdr:cNvPicPr>
      </xdr:nvPicPr>
      <xdr:blipFill>
        <a:blip xmlns:r="http://schemas.openxmlformats.org/officeDocument/2006/relationships" r:embed="rId1"/>
        <a:stretch>
          <a:fillRect/>
        </a:stretch>
      </xdr:blipFill>
      <xdr:spPr>
        <a:xfrm>
          <a:off x="965201" y="14010640"/>
          <a:ext cx="11094720" cy="2966720"/>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1.06% :</a:t>
          </a:r>
          <a:r>
            <a:rPr kumimoji="1" lang="ja-JP" altLang="en-US" sz="1400" b="1">
              <a:solidFill>
                <a:srgbClr val="FFFF00"/>
              </a:solidFill>
            </a:rPr>
            <a:t>　</a:t>
          </a:r>
          <a:r>
            <a:rPr kumimoji="1" lang="en-US" altLang="ja-JP" sz="1400" b="1">
              <a:solidFill>
                <a:srgbClr val="FFFF00"/>
              </a:solidFill>
            </a:rPr>
            <a:t>0.00</a:t>
          </a:r>
          <a:r>
            <a:rPr kumimoji="1" lang="ja-JP" altLang="en-US" sz="1400" b="1">
              <a:solidFill>
                <a:srgbClr val="FFFF00"/>
              </a:solidFill>
            </a:rPr>
            <a:t>％増減無</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43</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日移動平均で国別に見る。米国は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1220</a:t>
          </a:r>
          <a:r>
            <a:rPr lang="ja-JP" altLang="en-US" sz="2000" b="0" i="0">
              <a:solidFill>
                <a:schemeClr val="dk1"/>
              </a:solidFill>
              <a:effectLst/>
              <a:latin typeface="+mn-lt"/>
              <a:ea typeface="+mn-ea"/>
              <a:cs typeface="+mn-cs"/>
            </a:rPr>
            <a:t>人だった。</a:t>
          </a:r>
          <a:r>
            <a:rPr lang="en-US" altLang="ja-JP" sz="2000" b="0" i="0">
              <a:solidFill>
                <a:schemeClr val="dk1"/>
              </a:solidFill>
              <a:effectLst/>
              <a:latin typeface="+mn-lt"/>
              <a:ea typeface="+mn-ea"/>
              <a:cs typeface="+mn-cs"/>
            </a:rPr>
            <a:t>2022</a:t>
          </a:r>
          <a:r>
            <a:rPr lang="ja-JP" altLang="en-US" sz="2000" b="0" i="0">
              <a:solidFill>
                <a:schemeClr val="dk1"/>
              </a:solidFill>
              <a:effectLst/>
              <a:latin typeface="+mn-lt"/>
              <a:ea typeface="+mn-ea"/>
              <a:cs typeface="+mn-cs"/>
            </a:rPr>
            <a:t>年</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15</a:t>
          </a:r>
          <a:r>
            <a:rPr lang="ja-JP" altLang="en-US" sz="2000" b="0" i="0">
              <a:solidFill>
                <a:schemeClr val="dk1"/>
              </a:solidFill>
              <a:effectLst/>
              <a:latin typeface="+mn-lt"/>
              <a:ea typeface="+mn-ea"/>
              <a:cs typeface="+mn-cs"/>
            </a:rPr>
            <a:t>日の過去最多（</a:t>
          </a:r>
          <a:r>
            <a:rPr lang="en-US" altLang="ja-JP" sz="2000" b="0" i="0">
              <a:solidFill>
                <a:schemeClr val="dk1"/>
              </a:solidFill>
              <a:effectLst/>
              <a:latin typeface="+mn-lt"/>
              <a:ea typeface="+mn-ea"/>
              <a:cs typeface="+mn-cs"/>
            </a:rPr>
            <a:t>80</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6982</a:t>
          </a:r>
          <a:r>
            <a:rPr lang="ja-JP" altLang="en-US" sz="2000" b="0" i="0">
              <a:solidFill>
                <a:schemeClr val="dk1"/>
              </a:solidFill>
              <a:effectLst/>
              <a:latin typeface="+mn-lt"/>
              <a:ea typeface="+mn-ea"/>
              <a:cs typeface="+mn-cs"/>
            </a:rPr>
            <a:t>人）に比べて</a:t>
          </a:r>
          <a:r>
            <a:rPr lang="en-US" altLang="ja-JP" sz="2000" b="0" i="0">
              <a:solidFill>
                <a:schemeClr val="dk1"/>
              </a:solidFill>
              <a:effectLst/>
              <a:latin typeface="+mn-lt"/>
              <a:ea typeface="+mn-ea"/>
              <a:cs typeface="+mn-cs"/>
            </a:rPr>
            <a:t>91.2</a:t>
          </a:r>
          <a:r>
            <a:rPr lang="ja-JP" altLang="en-US" sz="2000" b="0" i="0">
              <a:solidFill>
                <a:schemeClr val="dk1"/>
              </a:solidFill>
              <a:effectLst/>
              <a:latin typeface="+mn-lt"/>
              <a:ea typeface="+mn-ea"/>
              <a:cs typeface="+mn-cs"/>
            </a:rPr>
            <a:t>％少なかった。ロシアの動きが他国と異なる原因が良くわからない。新規感染者数もロシアが高くなっている。</a:t>
          </a:r>
        </a:p>
        <a:p>
          <a:endParaRPr lang="ja-JP" altLang="en-US" sz="2000" b="1" i="0">
            <a:solidFill>
              <a:schemeClr val="dk1"/>
            </a:solidFill>
            <a:effectLst/>
            <a:latin typeface="+mn-lt"/>
            <a:ea typeface="+mn-ea"/>
            <a:cs typeface="+mn-cs"/>
          </a:endParaRPr>
        </a:p>
      </xdr:txBody>
    </xdr:sp>
    <xdr:clientData/>
  </xdr:twoCellAnchor>
  <xdr:twoCellAnchor>
    <xdr:from>
      <xdr:col>1</xdr:col>
      <xdr:colOff>1688641</xdr:colOff>
      <xdr:row>36</xdr:row>
      <xdr:rowOff>50800</xdr:rowOff>
    </xdr:from>
    <xdr:to>
      <xdr:col>3</xdr:col>
      <xdr:colOff>955040</xdr:colOff>
      <xdr:row>39</xdr:row>
      <xdr:rowOff>193040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2886481" y="15078480"/>
          <a:ext cx="96520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508452</xdr:colOff>
      <xdr:row>34</xdr:row>
      <xdr:rowOff>152400</xdr:rowOff>
    </xdr:from>
    <xdr:to>
      <xdr:col>7</xdr:col>
      <xdr:colOff>528324</xdr:colOff>
      <xdr:row>39</xdr:row>
      <xdr:rowOff>182880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6873468" y="14716984"/>
          <a:ext cx="1402080" cy="187915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1493523</xdr:colOff>
      <xdr:row>34</xdr:row>
      <xdr:rowOff>193043</xdr:rowOff>
    </xdr:from>
    <xdr:to>
      <xdr:col>4</xdr:col>
      <xdr:colOff>1270002</xdr:colOff>
      <xdr:row>39</xdr:row>
      <xdr:rowOff>200369</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4700420" y="15009986"/>
          <a:ext cx="1378926"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2</xdr:col>
      <xdr:colOff>42428</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2633228" y="16313516"/>
          <a:ext cx="9233652"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843280</xdr:colOff>
      <xdr:row>34</xdr:row>
      <xdr:rowOff>40640</xdr:rowOff>
    </xdr:from>
    <xdr:to>
      <xdr:col>8</xdr:col>
      <xdr:colOff>538480</xdr:colOff>
      <xdr:row>39</xdr:row>
      <xdr:rowOff>213360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620760" y="15052040"/>
          <a:ext cx="1544320" cy="11277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975360</xdr:colOff>
      <xdr:row>37</xdr:row>
      <xdr:rowOff>162560</xdr:rowOff>
    </xdr:from>
    <xdr:to>
      <xdr:col>9</xdr:col>
      <xdr:colOff>589280</xdr:colOff>
      <xdr:row>39</xdr:row>
      <xdr:rowOff>193040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61320" y="15621000"/>
          <a:ext cx="579120" cy="9144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editAs="oneCell">
    <xdr:from>
      <xdr:col>1</xdr:col>
      <xdr:colOff>1524000</xdr:colOff>
      <xdr:row>0</xdr:row>
      <xdr:rowOff>375921</xdr:rowOff>
    </xdr:from>
    <xdr:to>
      <xdr:col>5</xdr:col>
      <xdr:colOff>274320</xdr:colOff>
      <xdr:row>2</xdr:row>
      <xdr:rowOff>3080073</xdr:rowOff>
    </xdr:to>
    <xdr:pic>
      <xdr:nvPicPr>
        <xdr:cNvPr id="9" name="図 8">
          <a:extLst>
            <a:ext uri="{FF2B5EF4-FFF2-40B4-BE49-F238E27FC236}">
              <a16:creationId xmlns:a16="http://schemas.microsoft.com/office/drawing/2014/main" id="{9E8D3029-8DF6-9F29-15FC-2FED1AACE19D}"/>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97760" y="375921"/>
          <a:ext cx="4003040" cy="34966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22</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2113091"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8</xdr:col>
      <xdr:colOff>243191</xdr:colOff>
      <xdr:row>38</xdr:row>
      <xdr:rowOff>145915</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020517" cy="2703479"/>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368440</xdr:colOff>
      <xdr:row>18</xdr:row>
      <xdr:rowOff>8374</xdr:rowOff>
    </xdr:from>
    <xdr:to>
      <xdr:col>13</xdr:col>
      <xdr:colOff>2242731</xdr:colOff>
      <xdr:row>43</xdr:row>
      <xdr:rowOff>212882</xdr:rowOff>
    </xdr:to>
    <xdr:pic>
      <xdr:nvPicPr>
        <xdr:cNvPr id="2" name="図 1">
          <a:extLst>
            <a:ext uri="{FF2B5EF4-FFF2-40B4-BE49-F238E27FC236}">
              <a16:creationId xmlns:a16="http://schemas.microsoft.com/office/drawing/2014/main" id="{53ED3241-DB87-D0C8-76F7-90CF4B991CC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68440" y="20004594"/>
          <a:ext cx="9929720" cy="60660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hokukanken.com/news/safety/221003-1625.html" TargetMode="External"/><Relationship Id="rId2" Type="http://schemas.openxmlformats.org/officeDocument/2006/relationships/hyperlink" Target="https://www.shokukanken.com/news/safety/221005-1152.html" TargetMode="External"/><Relationship Id="rId1" Type="http://schemas.openxmlformats.org/officeDocument/2006/relationships/hyperlink" Target="https://www.city.chiba.jp/hokenfukushi/iryoeisei/seikatsueisei/r041007kaishu.html" TargetMode="External"/><Relationship Id="rId5" Type="http://schemas.openxmlformats.org/officeDocument/2006/relationships/printerSettings" Target="../printerSettings/printerSettings12.bin"/><Relationship Id="rId4" Type="http://schemas.openxmlformats.org/officeDocument/2006/relationships/hyperlink" Target="https://agrijournal.jp/renewableenergy/68857/"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youtube.com/watch?v=kFLP8k-wIl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nifty.com/article/domestic/society/12144-1904142/" TargetMode="External"/><Relationship Id="rId3" Type="http://schemas.openxmlformats.org/officeDocument/2006/relationships/hyperlink" Target="https://www.shokukanken.com/news/safety/221006-1009.html" TargetMode="External"/><Relationship Id="rId7" Type="http://schemas.openxmlformats.org/officeDocument/2006/relationships/hyperlink" Target="https://www.viet-jo.com/news/social/221003132751.html" TargetMode="External"/><Relationship Id="rId2" Type="http://schemas.openxmlformats.org/officeDocument/2006/relationships/hyperlink" Target="https://www.tv-wakayama.co.jp/news/detail.php?id=71147" TargetMode="External"/><Relationship Id="rId1" Type="http://schemas.openxmlformats.org/officeDocument/2006/relationships/hyperlink" Target="https://kumin.news/nerima/info/43633" TargetMode="External"/><Relationship Id="rId6" Type="http://schemas.openxmlformats.org/officeDocument/2006/relationships/hyperlink" Target="https://topics.smt.docomo.ne.jp/article/okinawa/region/okinawa-20221004074000" TargetMode="External"/><Relationship Id="rId5" Type="http://schemas.openxmlformats.org/officeDocument/2006/relationships/hyperlink" Target="https://news.yahoo.co.jp/articles/d01feb59f4aab500cb7bfe34b14fc94a073acbb4" TargetMode="External"/><Relationship Id="rId4" Type="http://schemas.openxmlformats.org/officeDocument/2006/relationships/hyperlink" Target="https://news.yahoo.co.jp/articles/0dd14a46da1e8358e6a52ced0604b9377594c902"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news.mynavi.jp/article/20220928-2465275/" TargetMode="External"/><Relationship Id="rId3" Type="http://schemas.openxmlformats.org/officeDocument/2006/relationships/hyperlink" Target="https://www.nna.jp/news/show/2412765" TargetMode="External"/><Relationship Id="rId7" Type="http://schemas.openxmlformats.org/officeDocument/2006/relationships/hyperlink" Target="https://www.jetro.go.jp/biznews/2022/10/205e7b2f0fa21992.html" TargetMode="External"/><Relationship Id="rId2" Type="http://schemas.openxmlformats.org/officeDocument/2006/relationships/hyperlink" Target="https://www.tokyo-np.co.jp/article/206371" TargetMode="External"/><Relationship Id="rId1" Type="http://schemas.openxmlformats.org/officeDocument/2006/relationships/hyperlink" Target="https://www.jetro.go.jp/biznews/2022/10/756a0bff14ff968a.html" TargetMode="External"/><Relationship Id="rId6" Type="http://schemas.openxmlformats.org/officeDocument/2006/relationships/hyperlink" Target="https://www.thaich.net/news/20221004de.htm" TargetMode="External"/><Relationship Id="rId11" Type="http://schemas.openxmlformats.org/officeDocument/2006/relationships/printerSettings" Target="../printerSettings/printerSettings7.bin"/><Relationship Id="rId5" Type="http://schemas.openxmlformats.org/officeDocument/2006/relationships/hyperlink" Target="https://prtimes.jp/main/html/rd/p/000000008.000088080.html" TargetMode="External"/><Relationship Id="rId10" Type="http://schemas.openxmlformats.org/officeDocument/2006/relationships/hyperlink" Target="https://gigazine.net/news/20221002-tea-help-prevent-diabetes/" TargetMode="External"/><Relationship Id="rId4" Type="http://schemas.openxmlformats.org/officeDocument/2006/relationships/hyperlink" Target="https://nordot.app/949885885863100416?c=113896078018594299" TargetMode="External"/><Relationship Id="rId9" Type="http://schemas.openxmlformats.org/officeDocument/2006/relationships/hyperlink" Target="https://www.zaikei.co.jp/article/20221003/691726.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20" t="s">
        <v>265</v>
      </c>
      <c r="B1" s="221"/>
      <c r="C1" s="221" t="s">
        <v>266</v>
      </c>
      <c r="D1" s="221"/>
      <c r="E1" s="221"/>
      <c r="F1" s="221"/>
      <c r="G1" s="221"/>
      <c r="H1" s="221"/>
      <c r="I1" s="122"/>
    </row>
    <row r="2" spans="1:10">
      <c r="A2" s="222" t="s">
        <v>121</v>
      </c>
      <c r="B2" s="223"/>
      <c r="C2" s="223"/>
      <c r="D2" s="223"/>
      <c r="E2" s="223"/>
      <c r="F2" s="223"/>
      <c r="G2" s="223"/>
      <c r="H2" s="223"/>
      <c r="I2" s="122"/>
    </row>
    <row r="3" spans="1:10" ht="15.75" customHeight="1">
      <c r="A3" s="586" t="s">
        <v>29</v>
      </c>
      <c r="B3" s="587"/>
      <c r="C3" s="587"/>
      <c r="D3" s="587"/>
      <c r="E3" s="587"/>
      <c r="F3" s="587"/>
      <c r="G3" s="587"/>
      <c r="H3" s="588"/>
      <c r="I3" s="122"/>
    </row>
    <row r="4" spans="1:10">
      <c r="A4" s="222" t="s">
        <v>194</v>
      </c>
      <c r="B4" s="223"/>
      <c r="C4" s="223"/>
      <c r="D4" s="223"/>
      <c r="E4" s="223"/>
      <c r="F4" s="223"/>
      <c r="G4" s="223"/>
      <c r="H4" s="223"/>
      <c r="I4" s="122"/>
    </row>
    <row r="5" spans="1:10">
      <c r="A5" s="222" t="s">
        <v>122</v>
      </c>
      <c r="B5" s="223"/>
      <c r="C5" s="223"/>
      <c r="D5" s="223"/>
      <c r="E5" s="223"/>
      <c r="F5" s="223"/>
      <c r="G5" s="223"/>
      <c r="H5" s="223"/>
      <c r="I5" s="122"/>
    </row>
    <row r="6" spans="1:10">
      <c r="A6" s="224" t="s">
        <v>121</v>
      </c>
      <c r="B6" s="225"/>
      <c r="C6" s="225"/>
      <c r="D6" s="225"/>
      <c r="E6" s="225"/>
      <c r="F6" s="225"/>
      <c r="G6" s="225"/>
      <c r="H6" s="225"/>
      <c r="I6" s="122"/>
    </row>
    <row r="7" spans="1:10">
      <c r="A7" s="224" t="s">
        <v>123</v>
      </c>
      <c r="B7" s="225"/>
      <c r="C7" s="225"/>
      <c r="D7" s="225"/>
      <c r="E7" s="225"/>
      <c r="F7" s="225"/>
      <c r="G7" s="225"/>
      <c r="H7" s="225"/>
      <c r="I7" s="122"/>
    </row>
    <row r="8" spans="1:10">
      <c r="A8" s="226" t="s">
        <v>124</v>
      </c>
      <c r="B8" s="227"/>
      <c r="C8" s="227"/>
      <c r="D8" s="227"/>
      <c r="E8" s="227"/>
      <c r="F8" s="227"/>
      <c r="G8" s="227"/>
      <c r="H8" s="227"/>
      <c r="I8" s="122"/>
    </row>
    <row r="9" spans="1:10" ht="15" customHeight="1">
      <c r="A9" s="278" t="s">
        <v>125</v>
      </c>
      <c r="B9" s="279" t="str">
        <f>+'39　食中毒記事等 '!A11</f>
        <v>有毒「クワズイモ」を「ハスイモ」として販売‥１１人が食中毒症状訴える　現在も９袋未回収　大分</v>
      </c>
      <c r="C9" s="280"/>
      <c r="D9" s="280"/>
      <c r="E9" s="280"/>
      <c r="F9" s="280"/>
      <c r="G9" s="280"/>
      <c r="H9" s="280"/>
      <c r="I9" s="122"/>
    </row>
    <row r="10" spans="1:10" ht="15" customHeight="1">
      <c r="A10" s="278" t="s">
        <v>126</v>
      </c>
      <c r="B10" s="279" t="str">
        <f>+'39　ノロウイルス関連情報 '!H72</f>
        <v>管理レベル「1」　</v>
      </c>
      <c r="C10" s="279" t="s">
        <v>231</v>
      </c>
      <c r="D10" s="281">
        <f>+'39　ノロウイルス関連情報 '!G73</f>
        <v>2.0099999999999998</v>
      </c>
      <c r="E10" s="279" t="s">
        <v>232</v>
      </c>
      <c r="F10" s="282">
        <f>+'39　ノロウイルス関連情報 '!I73</f>
        <v>0.36999999999999988</v>
      </c>
      <c r="G10" s="280" t="s">
        <v>137</v>
      </c>
      <c r="H10" s="280"/>
      <c r="I10" s="122"/>
    </row>
    <row r="11" spans="1:10" s="141" customFormat="1" ht="15" customHeight="1">
      <c r="A11" s="283" t="s">
        <v>127</v>
      </c>
      <c r="B11" s="592" t="str">
        <f>+'39残留農薬　等 '!A2</f>
        <v>違反食品の回収等のお知らせ（10月7日公表）</v>
      </c>
      <c r="C11" s="592"/>
      <c r="D11" s="592"/>
      <c r="E11" s="592"/>
      <c r="F11" s="592"/>
      <c r="G11" s="592"/>
      <c r="H11" s="284"/>
      <c r="I11" s="140"/>
      <c r="J11" s="141" t="s">
        <v>128</v>
      </c>
    </row>
    <row r="12" spans="1:10" ht="15" customHeight="1">
      <c r="A12" s="278" t="s">
        <v>129</v>
      </c>
      <c r="B12" s="279" t="str">
        <f>+'39　食品表示'!A2</f>
        <v>国産小麦粉使用ゆで中華麺 一部消費期限の西暦欠落</v>
      </c>
      <c r="C12" s="280"/>
      <c r="D12" s="280"/>
      <c r="E12" s="280"/>
      <c r="F12" s="280"/>
      <c r="G12" s="280"/>
      <c r="H12" s="280"/>
      <c r="I12" s="122"/>
    </row>
    <row r="13" spans="1:10" ht="15" customHeight="1">
      <c r="A13" s="278" t="s">
        <v>130</v>
      </c>
      <c r="B13" s="285" t="str">
        <f>+'39　海外情報'!B6</f>
        <v>タイ</v>
      </c>
      <c r="C13" s="280" t="str">
        <f>+'39　海外情報'!A5</f>
        <v xml:space="preserve">酒類製造の規制が厳しいタイでクラフトビール人気 どうやって製造・販売？ - 東京新聞 </v>
      </c>
      <c r="D13" s="280"/>
      <c r="E13" s="280"/>
      <c r="F13" s="280"/>
      <c r="G13" s="280"/>
      <c r="H13" s="280"/>
      <c r="I13" s="122"/>
    </row>
    <row r="14" spans="1:10" ht="15" customHeight="1">
      <c r="A14" s="285" t="s">
        <v>131</v>
      </c>
      <c r="B14" s="286" t="str">
        <f>+'39　海外情報'!B3</f>
        <v>メキシコ</v>
      </c>
      <c r="C14" s="589" t="str">
        <f>+'39　海外情報'!A2</f>
        <v xml:space="preserve">メキシコ政府と生産・流通企業15社が食料品価格抑制策に合意(メキシコ) | ビジネス短信 - ジェトロ </v>
      </c>
      <c r="D14" s="589"/>
      <c r="E14" s="589"/>
      <c r="F14" s="589"/>
      <c r="G14" s="589"/>
      <c r="H14" s="590"/>
      <c r="I14" s="122"/>
    </row>
    <row r="15" spans="1:10" ht="15" customHeight="1">
      <c r="A15" s="278" t="s">
        <v>132</v>
      </c>
      <c r="B15" s="279" t="str">
        <f>+'39　感染症統計'!A20</f>
        <v>※2022年 第39週（9/26～10/2） 現在</v>
      </c>
      <c r="C15" s="280"/>
      <c r="D15" s="279" t="s">
        <v>174</v>
      </c>
      <c r="E15" s="280"/>
      <c r="F15" s="280"/>
      <c r="G15" s="280"/>
      <c r="H15" s="280"/>
      <c r="I15" s="122"/>
    </row>
    <row r="16" spans="1:10" ht="15" customHeight="1">
      <c r="A16" s="278" t="s">
        <v>133</v>
      </c>
      <c r="B16" s="591" t="str">
        <f>+'38　感染症情報'!B2</f>
        <v>2022年 第38週（9月19日〜 9月25日）</v>
      </c>
      <c r="C16" s="591"/>
      <c r="D16" s="591"/>
      <c r="E16" s="591"/>
      <c r="F16" s="591"/>
      <c r="G16" s="591"/>
      <c r="H16" s="280"/>
      <c r="I16" s="122"/>
    </row>
    <row r="17" spans="1:14" ht="15" customHeight="1">
      <c r="A17" s="278" t="s">
        <v>235</v>
      </c>
      <c r="B17" s="453" t="str">
        <f>+'39  衛生訓話'!A2</f>
        <v>　　　　　今週のお題　(手から黄色ブドウ球菌が出てびっくり )</v>
      </c>
      <c r="C17" s="280"/>
      <c r="D17" s="280"/>
      <c r="E17" s="280"/>
      <c r="F17" s="287"/>
      <c r="G17" s="280"/>
      <c r="H17" s="280"/>
      <c r="I17" s="122"/>
    </row>
    <row r="18" spans="1:14" ht="15" customHeight="1">
      <c r="A18" s="278" t="s">
        <v>138</v>
      </c>
      <c r="B18" s="280" t="str">
        <f>+'39　新型コロナウイルス情報'!C4</f>
        <v>今週の新型コロナ 新規感染者数　世界で337万人(対前週の増減 : 37万人増加)</v>
      </c>
      <c r="C18" s="280"/>
      <c r="D18" s="280"/>
      <c r="E18" s="280"/>
      <c r="F18" s="280" t="s">
        <v>21</v>
      </c>
      <c r="G18" s="280"/>
      <c r="H18" s="280"/>
      <c r="I18" s="122"/>
    </row>
    <row r="19" spans="1:14" ht="15" customHeight="1">
      <c r="A19" s="278" t="s">
        <v>197</v>
      </c>
      <c r="B19" s="280" t="s">
        <v>481</v>
      </c>
      <c r="C19" s="280"/>
      <c r="D19" s="280"/>
      <c r="E19" s="280"/>
      <c r="F19" s="280"/>
      <c r="G19" s="280"/>
      <c r="H19" s="280"/>
      <c r="I19" s="122"/>
    </row>
    <row r="20" spans="1:14">
      <c r="A20" s="226" t="s">
        <v>124</v>
      </c>
      <c r="B20" s="227"/>
      <c r="C20" s="227"/>
      <c r="D20" s="227"/>
      <c r="E20" s="227"/>
      <c r="F20" s="227"/>
      <c r="G20" s="227"/>
      <c r="H20" s="227"/>
      <c r="I20" s="122"/>
    </row>
    <row r="21" spans="1:14">
      <c r="A21" s="224" t="s">
        <v>21</v>
      </c>
      <c r="B21" s="225"/>
      <c r="C21" s="225"/>
      <c r="D21" s="225"/>
      <c r="E21" s="225"/>
      <c r="F21" s="225"/>
      <c r="G21" s="225"/>
      <c r="H21" s="225"/>
      <c r="I21" s="122"/>
    </row>
    <row r="22" spans="1:14">
      <c r="A22" s="123" t="s">
        <v>134</v>
      </c>
      <c r="I22" s="122"/>
    </row>
    <row r="23" spans="1:14">
      <c r="A23" s="122"/>
      <c r="I23" s="122"/>
    </row>
    <row r="24" spans="1:14">
      <c r="A24" s="122"/>
      <c r="I24" s="122"/>
    </row>
    <row r="25" spans="1:14">
      <c r="A25" s="122"/>
      <c r="I25" s="122"/>
      <c r="N25" t="s">
        <v>174</v>
      </c>
    </row>
    <row r="26" spans="1:14">
      <c r="A26" s="122"/>
      <c r="I26" s="122"/>
    </row>
    <row r="27" spans="1:14">
      <c r="A27" s="122"/>
      <c r="I27" s="122"/>
    </row>
    <row r="28" spans="1:14">
      <c r="A28" s="122"/>
      <c r="I28" s="122"/>
    </row>
    <row r="29" spans="1:14">
      <c r="A29" s="122"/>
      <c r="I29" s="122"/>
    </row>
    <row r="30" spans="1:14">
      <c r="A30" s="122"/>
      <c r="I30" s="122"/>
    </row>
    <row r="31" spans="1:14">
      <c r="A31" s="122"/>
      <c r="I31" s="122"/>
    </row>
    <row r="32" spans="1:14">
      <c r="A32" s="122"/>
      <c r="I32" s="122"/>
    </row>
    <row r="33" spans="1:9" ht="13.8" thickBot="1">
      <c r="A33" s="124"/>
      <c r="B33" s="125"/>
      <c r="C33" s="125"/>
      <c r="D33" s="125"/>
      <c r="E33" s="125"/>
      <c r="F33" s="125"/>
      <c r="G33" s="125"/>
      <c r="H33" s="125"/>
      <c r="I33" s="122"/>
    </row>
    <row r="34" spans="1:9" ht="13.8" thickTop="1"/>
    <row r="37" spans="1:9" ht="24.6">
      <c r="A37" s="154" t="s">
        <v>159</v>
      </c>
    </row>
    <row r="38" spans="1:9" ht="40.5" customHeight="1">
      <c r="A38" s="593" t="s">
        <v>160</v>
      </c>
      <c r="B38" s="593"/>
      <c r="C38" s="593"/>
      <c r="D38" s="593"/>
      <c r="E38" s="593"/>
      <c r="F38" s="593"/>
      <c r="G38" s="593"/>
    </row>
    <row r="39" spans="1:9" ht="30.75" customHeight="1">
      <c r="A39" s="597" t="s">
        <v>161</v>
      </c>
      <c r="B39" s="597"/>
      <c r="C39" s="597"/>
      <c r="D39" s="597"/>
      <c r="E39" s="597"/>
      <c r="F39" s="597"/>
      <c r="G39" s="597"/>
    </row>
    <row r="40" spans="1:9" ht="15">
      <c r="A40" s="155"/>
    </row>
    <row r="41" spans="1:9" ht="69.75" customHeight="1">
      <c r="A41" s="595" t="s">
        <v>169</v>
      </c>
      <c r="B41" s="595"/>
      <c r="C41" s="595"/>
      <c r="D41" s="595"/>
      <c r="E41" s="595"/>
      <c r="F41" s="595"/>
      <c r="G41" s="595"/>
    </row>
    <row r="42" spans="1:9" ht="35.25" customHeight="1">
      <c r="A42" s="597" t="s">
        <v>162</v>
      </c>
      <c r="B42" s="597"/>
      <c r="C42" s="597"/>
      <c r="D42" s="597"/>
      <c r="E42" s="597"/>
      <c r="F42" s="597"/>
      <c r="G42" s="597"/>
    </row>
    <row r="43" spans="1:9" ht="59.25" customHeight="1">
      <c r="A43" s="595" t="s">
        <v>163</v>
      </c>
      <c r="B43" s="595"/>
      <c r="C43" s="595"/>
      <c r="D43" s="595"/>
      <c r="E43" s="595"/>
      <c r="F43" s="595"/>
      <c r="G43" s="595"/>
    </row>
    <row r="44" spans="1:9" ht="15">
      <c r="A44" s="156"/>
    </row>
    <row r="45" spans="1:9" ht="27.75" customHeight="1">
      <c r="A45" s="596" t="s">
        <v>164</v>
      </c>
      <c r="B45" s="596"/>
      <c r="C45" s="596"/>
      <c r="D45" s="596"/>
      <c r="E45" s="596"/>
      <c r="F45" s="596"/>
      <c r="G45" s="596"/>
    </row>
    <row r="46" spans="1:9" ht="53.25" customHeight="1">
      <c r="A46" s="594" t="s">
        <v>170</v>
      </c>
      <c r="B46" s="595"/>
      <c r="C46" s="595"/>
      <c r="D46" s="595"/>
      <c r="E46" s="595"/>
      <c r="F46" s="595"/>
      <c r="G46" s="595"/>
    </row>
    <row r="47" spans="1:9" ht="15">
      <c r="A47" s="156"/>
    </row>
    <row r="48" spans="1:9" ht="32.25" customHeight="1">
      <c r="A48" s="596" t="s">
        <v>165</v>
      </c>
      <c r="B48" s="596"/>
      <c r="C48" s="596"/>
      <c r="D48" s="596"/>
      <c r="E48" s="596"/>
      <c r="F48" s="596"/>
      <c r="G48" s="596"/>
    </row>
    <row r="49" spans="1:7" ht="15">
      <c r="A49" s="155"/>
    </row>
    <row r="50" spans="1:7" ht="87" customHeight="1">
      <c r="A50" s="594" t="s">
        <v>171</v>
      </c>
      <c r="B50" s="595"/>
      <c r="C50" s="595"/>
      <c r="D50" s="595"/>
      <c r="E50" s="595"/>
      <c r="F50" s="595"/>
      <c r="G50" s="595"/>
    </row>
    <row r="51" spans="1:7" ht="15">
      <c r="A51" s="156"/>
    </row>
    <row r="52" spans="1:7" ht="32.25" customHeight="1">
      <c r="A52" s="596" t="s">
        <v>166</v>
      </c>
      <c r="B52" s="596"/>
      <c r="C52" s="596"/>
      <c r="D52" s="596"/>
      <c r="E52" s="596"/>
      <c r="F52" s="596"/>
      <c r="G52" s="596"/>
    </row>
    <row r="53" spans="1:7" ht="29.25" customHeight="1">
      <c r="A53" s="595" t="s">
        <v>167</v>
      </c>
      <c r="B53" s="595"/>
      <c r="C53" s="595"/>
      <c r="D53" s="595"/>
      <c r="E53" s="595"/>
      <c r="F53" s="595"/>
      <c r="G53" s="595"/>
    </row>
    <row r="54" spans="1:7" ht="15">
      <c r="A54" s="156"/>
    </row>
    <row r="55" spans="1:7" s="141" customFormat="1" ht="110.25" customHeight="1">
      <c r="A55" s="598" t="s">
        <v>172</v>
      </c>
      <c r="B55" s="599"/>
      <c r="C55" s="599"/>
      <c r="D55" s="599"/>
      <c r="E55" s="599"/>
      <c r="F55" s="599"/>
      <c r="G55" s="599"/>
    </row>
    <row r="56" spans="1:7" ht="34.5" customHeight="1">
      <c r="A56" s="597" t="s">
        <v>168</v>
      </c>
      <c r="B56" s="597"/>
      <c r="C56" s="597"/>
      <c r="D56" s="597"/>
      <c r="E56" s="597"/>
      <c r="F56" s="597"/>
      <c r="G56" s="597"/>
    </row>
    <row r="57" spans="1:7" ht="114" customHeight="1">
      <c r="A57" s="594" t="s">
        <v>173</v>
      </c>
      <c r="B57" s="595"/>
      <c r="C57" s="595"/>
      <c r="D57" s="595"/>
      <c r="E57" s="595"/>
      <c r="F57" s="595"/>
      <c r="G57" s="595"/>
    </row>
    <row r="58" spans="1:7" ht="109.5" customHeight="1">
      <c r="A58" s="595"/>
      <c r="B58" s="595"/>
      <c r="C58" s="595"/>
      <c r="D58" s="595"/>
      <c r="E58" s="595"/>
      <c r="F58" s="595"/>
      <c r="G58" s="595"/>
    </row>
    <row r="59" spans="1:7" ht="15">
      <c r="A59" s="156"/>
    </row>
    <row r="60" spans="1:7" s="153" customFormat="1" ht="57.75" customHeight="1">
      <c r="A60" s="595"/>
      <c r="B60" s="595"/>
      <c r="C60" s="595"/>
      <c r="D60" s="595"/>
      <c r="E60" s="595"/>
      <c r="F60" s="595"/>
      <c r="G60" s="595"/>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61"/>
  <sheetViews>
    <sheetView view="pageBreakPreview" zoomScaleNormal="100" zoomScaleSheetLayoutView="100" workbookViewId="0">
      <selection activeCell="G53" sqref="G53"/>
    </sheetView>
  </sheetViews>
  <sheetFormatPr defaultColWidth="9" defaultRowHeight="13.2"/>
  <cols>
    <col min="1" max="1" width="21.33203125" style="44" customWidth="1"/>
    <col min="2" max="2" width="19.77734375" style="44" customWidth="1"/>
    <col min="3" max="3" width="80.21875" style="390" customWidth="1"/>
    <col min="4" max="4" width="14.44140625" style="45" customWidth="1"/>
    <col min="5" max="5" width="13.6640625" style="45"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10" t="s">
        <v>286</v>
      </c>
      <c r="B1" s="411" t="s">
        <v>226</v>
      </c>
      <c r="C1" s="412" t="s">
        <v>269</v>
      </c>
      <c r="D1" s="413" t="s">
        <v>25</v>
      </c>
      <c r="E1" s="414" t="s">
        <v>26</v>
      </c>
    </row>
    <row r="2" spans="1:5" s="131" customFormat="1" ht="22.95" customHeight="1">
      <c r="A2" s="526" t="s">
        <v>344</v>
      </c>
      <c r="B2" s="415" t="s">
        <v>345</v>
      </c>
      <c r="C2" s="562" t="s">
        <v>434</v>
      </c>
      <c r="D2" s="416">
        <v>44841</v>
      </c>
      <c r="E2" s="527">
        <v>44841</v>
      </c>
    </row>
    <row r="3" spans="1:5" s="131" customFormat="1" ht="22.95" customHeight="1">
      <c r="A3" s="526" t="s">
        <v>344</v>
      </c>
      <c r="B3" s="415" t="s">
        <v>345</v>
      </c>
      <c r="C3" s="562" t="s">
        <v>435</v>
      </c>
      <c r="D3" s="416">
        <v>44841</v>
      </c>
      <c r="E3" s="527">
        <v>44841</v>
      </c>
    </row>
    <row r="4" spans="1:5" s="131" customFormat="1" ht="22.95" customHeight="1">
      <c r="A4" s="526" t="s">
        <v>346</v>
      </c>
      <c r="B4" s="415" t="s">
        <v>347</v>
      </c>
      <c r="C4" s="563" t="s">
        <v>436</v>
      </c>
      <c r="D4" s="416">
        <v>44841</v>
      </c>
      <c r="E4" s="527">
        <v>44841</v>
      </c>
    </row>
    <row r="5" spans="1:5" s="131" customFormat="1" ht="22.95" customHeight="1">
      <c r="A5" s="526" t="s">
        <v>348</v>
      </c>
      <c r="B5" s="415" t="s">
        <v>349</v>
      </c>
      <c r="C5" s="564" t="s">
        <v>437</v>
      </c>
      <c r="D5" s="416">
        <v>44840</v>
      </c>
      <c r="E5" s="527">
        <v>44841</v>
      </c>
    </row>
    <row r="6" spans="1:5" s="131" customFormat="1" ht="22.95" customHeight="1">
      <c r="A6" s="526" t="s">
        <v>348</v>
      </c>
      <c r="B6" s="415" t="s">
        <v>350</v>
      </c>
      <c r="C6" s="564" t="s">
        <v>438</v>
      </c>
      <c r="D6" s="416">
        <v>44840</v>
      </c>
      <c r="E6" s="527">
        <v>44841</v>
      </c>
    </row>
    <row r="7" spans="1:5" s="131" customFormat="1" ht="22.95" customHeight="1">
      <c r="A7" s="526" t="s">
        <v>348</v>
      </c>
      <c r="B7" s="415" t="s">
        <v>351</v>
      </c>
      <c r="C7" s="562" t="s">
        <v>439</v>
      </c>
      <c r="D7" s="416">
        <v>44841</v>
      </c>
      <c r="E7" s="527">
        <v>44841</v>
      </c>
    </row>
    <row r="8" spans="1:5" s="131" customFormat="1" ht="22.95" customHeight="1">
      <c r="A8" s="526" t="s">
        <v>348</v>
      </c>
      <c r="B8" s="415" t="s">
        <v>350</v>
      </c>
      <c r="C8" s="564" t="s">
        <v>440</v>
      </c>
      <c r="D8" s="416">
        <v>44840</v>
      </c>
      <c r="E8" s="527">
        <v>44841</v>
      </c>
    </row>
    <row r="9" spans="1:5" s="131" customFormat="1" ht="22.95" customHeight="1">
      <c r="A9" s="526" t="s">
        <v>348</v>
      </c>
      <c r="B9" s="415" t="s">
        <v>352</v>
      </c>
      <c r="C9" s="562" t="s">
        <v>441</v>
      </c>
      <c r="D9" s="416">
        <v>44840</v>
      </c>
      <c r="E9" s="527">
        <v>44841</v>
      </c>
    </row>
    <row r="10" spans="1:5" s="131" customFormat="1" ht="22.95" customHeight="1">
      <c r="A10" s="526" t="s">
        <v>348</v>
      </c>
      <c r="B10" s="415" t="s">
        <v>353</v>
      </c>
      <c r="C10" s="562" t="s">
        <v>442</v>
      </c>
      <c r="D10" s="416">
        <v>44840</v>
      </c>
      <c r="E10" s="527">
        <v>44841</v>
      </c>
    </row>
    <row r="11" spans="1:5" s="131" customFormat="1" ht="22.95" customHeight="1">
      <c r="A11" s="526" t="s">
        <v>348</v>
      </c>
      <c r="B11" s="415" t="s">
        <v>354</v>
      </c>
      <c r="C11" s="566" t="s">
        <v>355</v>
      </c>
      <c r="D11" s="416">
        <v>44840</v>
      </c>
      <c r="E11" s="527">
        <v>44840</v>
      </c>
    </row>
    <row r="12" spans="1:5" s="131" customFormat="1" ht="22.95" customHeight="1">
      <c r="A12" s="526" t="s">
        <v>348</v>
      </c>
      <c r="B12" s="415" t="s">
        <v>356</v>
      </c>
      <c r="C12" s="415" t="s">
        <v>357</v>
      </c>
      <c r="D12" s="416">
        <v>44840</v>
      </c>
      <c r="E12" s="527">
        <v>44840</v>
      </c>
    </row>
    <row r="13" spans="1:5" s="131" customFormat="1" ht="22.95" customHeight="1">
      <c r="A13" s="526" t="s">
        <v>348</v>
      </c>
      <c r="B13" s="415" t="s">
        <v>358</v>
      </c>
      <c r="C13" s="563" t="s">
        <v>359</v>
      </c>
      <c r="D13" s="416">
        <v>44840</v>
      </c>
      <c r="E13" s="527">
        <v>44840</v>
      </c>
    </row>
    <row r="14" spans="1:5" s="131" customFormat="1" ht="22.95" customHeight="1">
      <c r="A14" s="526" t="s">
        <v>348</v>
      </c>
      <c r="B14" s="415" t="s">
        <v>360</v>
      </c>
      <c r="C14" s="563" t="s">
        <v>361</v>
      </c>
      <c r="D14" s="416">
        <v>44840</v>
      </c>
      <c r="E14" s="527">
        <v>44840</v>
      </c>
    </row>
    <row r="15" spans="1:5" s="131" customFormat="1" ht="22.95" customHeight="1">
      <c r="A15" s="526" t="s">
        <v>362</v>
      </c>
      <c r="B15" s="415" t="s">
        <v>363</v>
      </c>
      <c r="C15" s="562" t="s">
        <v>364</v>
      </c>
      <c r="D15" s="416">
        <v>44840</v>
      </c>
      <c r="E15" s="527">
        <v>44840</v>
      </c>
    </row>
    <row r="16" spans="1:5" s="131" customFormat="1" ht="22.95" customHeight="1">
      <c r="A16" s="526" t="s">
        <v>346</v>
      </c>
      <c r="B16" s="415" t="s">
        <v>365</v>
      </c>
      <c r="C16" s="562" t="s">
        <v>366</v>
      </c>
      <c r="D16" s="416">
        <v>44840</v>
      </c>
      <c r="E16" s="527">
        <v>44840</v>
      </c>
    </row>
    <row r="17" spans="1:5" s="131" customFormat="1" ht="22.95" customHeight="1">
      <c r="A17" s="526" t="s">
        <v>348</v>
      </c>
      <c r="B17" s="415" t="s">
        <v>367</v>
      </c>
      <c r="C17" s="564" t="s">
        <v>368</v>
      </c>
      <c r="D17" s="416">
        <v>44839</v>
      </c>
      <c r="E17" s="527">
        <v>44840</v>
      </c>
    </row>
    <row r="18" spans="1:5" s="131" customFormat="1" ht="22.95" customHeight="1">
      <c r="A18" s="526" t="s">
        <v>346</v>
      </c>
      <c r="B18" s="415" t="s">
        <v>369</v>
      </c>
      <c r="C18" s="566" t="s">
        <v>370</v>
      </c>
      <c r="D18" s="416">
        <v>44839</v>
      </c>
      <c r="E18" s="527">
        <v>44840</v>
      </c>
    </row>
    <row r="19" spans="1:5" s="131" customFormat="1" ht="22.95" customHeight="1">
      <c r="A19" s="526" t="s">
        <v>348</v>
      </c>
      <c r="B19" s="415" t="s">
        <v>365</v>
      </c>
      <c r="C19" s="564" t="s">
        <v>371</v>
      </c>
      <c r="D19" s="416">
        <v>44839</v>
      </c>
      <c r="E19" s="527">
        <v>44840</v>
      </c>
    </row>
    <row r="20" spans="1:5" s="131" customFormat="1" ht="22.95" customHeight="1">
      <c r="A20" s="526" t="s">
        <v>348</v>
      </c>
      <c r="B20" s="415" t="s">
        <v>372</v>
      </c>
      <c r="C20" s="562" t="s">
        <v>373</v>
      </c>
      <c r="D20" s="416">
        <v>44839</v>
      </c>
      <c r="E20" s="527">
        <v>44840</v>
      </c>
    </row>
    <row r="21" spans="1:5" s="131" customFormat="1" ht="22.95" customHeight="1">
      <c r="A21" s="526" t="s">
        <v>346</v>
      </c>
      <c r="B21" s="415" t="s">
        <v>374</v>
      </c>
      <c r="C21" s="562" t="s">
        <v>375</v>
      </c>
      <c r="D21" s="416">
        <v>44839</v>
      </c>
      <c r="E21" s="527">
        <v>44840</v>
      </c>
    </row>
    <row r="22" spans="1:5" s="131" customFormat="1" ht="22.95" customHeight="1">
      <c r="A22" s="526" t="s">
        <v>348</v>
      </c>
      <c r="B22" s="415" t="s">
        <v>376</v>
      </c>
      <c r="C22" s="562" t="s">
        <v>377</v>
      </c>
      <c r="D22" s="416">
        <v>44839</v>
      </c>
      <c r="E22" s="527">
        <v>44840</v>
      </c>
    </row>
    <row r="23" spans="1:5" s="131" customFormat="1" ht="22.95" customHeight="1">
      <c r="A23" s="526" t="s">
        <v>348</v>
      </c>
      <c r="B23" s="415" t="s">
        <v>378</v>
      </c>
      <c r="C23" s="564" t="s">
        <v>379</v>
      </c>
      <c r="D23" s="416">
        <v>44839</v>
      </c>
      <c r="E23" s="527">
        <v>44839</v>
      </c>
    </row>
    <row r="24" spans="1:5" s="131" customFormat="1" ht="22.95" customHeight="1">
      <c r="A24" s="526" t="s">
        <v>348</v>
      </c>
      <c r="B24" s="415" t="s">
        <v>380</v>
      </c>
      <c r="C24" s="415" t="s">
        <v>381</v>
      </c>
      <c r="D24" s="416">
        <v>44838</v>
      </c>
      <c r="E24" s="527">
        <v>44839</v>
      </c>
    </row>
    <row r="25" spans="1:5" s="131" customFormat="1" ht="22.95" customHeight="1">
      <c r="A25" s="526" t="s">
        <v>348</v>
      </c>
      <c r="B25" s="415" t="s">
        <v>382</v>
      </c>
      <c r="C25" s="564" t="s">
        <v>383</v>
      </c>
      <c r="D25" s="416">
        <v>44838</v>
      </c>
      <c r="E25" s="527">
        <v>44839</v>
      </c>
    </row>
    <row r="26" spans="1:5" s="131" customFormat="1" ht="22.95" customHeight="1">
      <c r="A26" s="526" t="s">
        <v>346</v>
      </c>
      <c r="B26" s="415" t="s">
        <v>384</v>
      </c>
      <c r="C26" s="415" t="s">
        <v>385</v>
      </c>
      <c r="D26" s="416">
        <v>44838</v>
      </c>
      <c r="E26" s="527">
        <v>44839</v>
      </c>
    </row>
    <row r="27" spans="1:5" s="131" customFormat="1" ht="22.95" customHeight="1">
      <c r="A27" s="526" t="s">
        <v>348</v>
      </c>
      <c r="B27" s="415" t="s">
        <v>386</v>
      </c>
      <c r="C27" s="564" t="s">
        <v>387</v>
      </c>
      <c r="D27" s="416">
        <v>44838</v>
      </c>
      <c r="E27" s="527">
        <v>44839</v>
      </c>
    </row>
    <row r="28" spans="1:5" s="131" customFormat="1" ht="22.95" customHeight="1">
      <c r="A28" s="526" t="s">
        <v>344</v>
      </c>
      <c r="B28" s="415" t="s">
        <v>388</v>
      </c>
      <c r="C28" s="562" t="s">
        <v>389</v>
      </c>
      <c r="D28" s="416">
        <v>44838</v>
      </c>
      <c r="E28" s="527">
        <v>44839</v>
      </c>
    </row>
    <row r="29" spans="1:5" s="131" customFormat="1" ht="22.95" customHeight="1">
      <c r="A29" s="526" t="s">
        <v>348</v>
      </c>
      <c r="B29" s="415" t="s">
        <v>358</v>
      </c>
      <c r="C29" s="563" t="s">
        <v>390</v>
      </c>
      <c r="D29" s="416">
        <v>44838</v>
      </c>
      <c r="E29" s="527">
        <v>44839</v>
      </c>
    </row>
    <row r="30" spans="1:5" s="131" customFormat="1" ht="22.95" customHeight="1">
      <c r="A30" s="526" t="s">
        <v>348</v>
      </c>
      <c r="B30" s="415" t="s">
        <v>360</v>
      </c>
      <c r="C30" s="563" t="s">
        <v>391</v>
      </c>
      <c r="D30" s="416">
        <v>44838</v>
      </c>
      <c r="E30" s="527">
        <v>44839</v>
      </c>
    </row>
    <row r="31" spans="1:5" s="131" customFormat="1" ht="22.95" customHeight="1">
      <c r="A31" s="526" t="s">
        <v>348</v>
      </c>
      <c r="B31" s="415" t="s">
        <v>392</v>
      </c>
      <c r="C31" s="562" t="s">
        <v>393</v>
      </c>
      <c r="D31" s="416">
        <v>44838</v>
      </c>
      <c r="E31" s="527">
        <v>44839</v>
      </c>
    </row>
    <row r="32" spans="1:5" s="131" customFormat="1" ht="22.95" customHeight="1">
      <c r="A32" s="526" t="s">
        <v>348</v>
      </c>
      <c r="B32" s="415" t="s">
        <v>394</v>
      </c>
      <c r="C32" s="562" t="s">
        <v>395</v>
      </c>
      <c r="D32" s="416">
        <v>44838</v>
      </c>
      <c r="E32" s="527">
        <v>44839</v>
      </c>
    </row>
    <row r="33" spans="1:5" s="131" customFormat="1" ht="22.95" customHeight="1">
      <c r="A33" s="526" t="s">
        <v>348</v>
      </c>
      <c r="B33" s="415" t="s">
        <v>396</v>
      </c>
      <c r="C33" s="415" t="s">
        <v>397</v>
      </c>
      <c r="D33" s="416">
        <v>44838</v>
      </c>
      <c r="E33" s="527">
        <v>44838</v>
      </c>
    </row>
    <row r="34" spans="1:5" s="131" customFormat="1" ht="22.95" customHeight="1">
      <c r="A34" s="526" t="s">
        <v>348</v>
      </c>
      <c r="B34" s="415" t="s">
        <v>398</v>
      </c>
      <c r="C34" s="562" t="s">
        <v>399</v>
      </c>
      <c r="D34" s="416">
        <v>44838</v>
      </c>
      <c r="E34" s="527">
        <v>44838</v>
      </c>
    </row>
    <row r="35" spans="1:5" s="131" customFormat="1" ht="22.95" customHeight="1">
      <c r="A35" s="526" t="s">
        <v>348</v>
      </c>
      <c r="B35" s="415" t="s">
        <v>400</v>
      </c>
      <c r="C35" s="415" t="s">
        <v>401</v>
      </c>
      <c r="D35" s="416">
        <v>44838</v>
      </c>
      <c r="E35" s="527">
        <v>44838</v>
      </c>
    </row>
    <row r="36" spans="1:5" s="131" customFormat="1" ht="22.95" customHeight="1">
      <c r="A36" s="526" t="s">
        <v>362</v>
      </c>
      <c r="B36" s="415" t="s">
        <v>402</v>
      </c>
      <c r="C36" s="566" t="s">
        <v>403</v>
      </c>
      <c r="D36" s="416">
        <v>44838</v>
      </c>
      <c r="E36" s="527">
        <v>44838</v>
      </c>
    </row>
    <row r="37" spans="1:5" s="131" customFormat="1" ht="22.95" customHeight="1">
      <c r="A37" s="526" t="s">
        <v>348</v>
      </c>
      <c r="B37" s="415" t="s">
        <v>404</v>
      </c>
      <c r="C37" s="565" t="s">
        <v>405</v>
      </c>
      <c r="D37" s="416">
        <v>44838</v>
      </c>
      <c r="E37" s="527">
        <v>44838</v>
      </c>
    </row>
    <row r="38" spans="1:5" s="131" customFormat="1" ht="22.95" customHeight="1">
      <c r="A38" s="526" t="s">
        <v>348</v>
      </c>
      <c r="B38" s="415" t="s">
        <v>367</v>
      </c>
      <c r="C38" s="563" t="s">
        <v>406</v>
      </c>
      <c r="D38" s="416">
        <v>44837</v>
      </c>
      <c r="E38" s="527">
        <v>44838</v>
      </c>
    </row>
    <row r="39" spans="1:5" s="131" customFormat="1" ht="22.95" customHeight="1">
      <c r="A39" s="526" t="s">
        <v>348</v>
      </c>
      <c r="B39" s="415" t="s">
        <v>380</v>
      </c>
      <c r="C39" s="562" t="s">
        <v>407</v>
      </c>
      <c r="D39" s="416">
        <v>44837</v>
      </c>
      <c r="E39" s="527">
        <v>44838</v>
      </c>
    </row>
    <row r="40" spans="1:5" s="131" customFormat="1" ht="22.95" customHeight="1">
      <c r="A40" s="526" t="s">
        <v>348</v>
      </c>
      <c r="B40" s="415" t="s">
        <v>408</v>
      </c>
      <c r="C40" s="563" t="s">
        <v>409</v>
      </c>
      <c r="D40" s="416">
        <v>44837</v>
      </c>
      <c r="E40" s="527">
        <v>44838</v>
      </c>
    </row>
    <row r="41" spans="1:5" s="131" customFormat="1" ht="22.95" customHeight="1">
      <c r="A41" s="526" t="s">
        <v>348</v>
      </c>
      <c r="B41" s="415" t="s">
        <v>410</v>
      </c>
      <c r="C41" s="563" t="s">
        <v>411</v>
      </c>
      <c r="D41" s="416">
        <v>44837</v>
      </c>
      <c r="E41" s="527">
        <v>44838</v>
      </c>
    </row>
    <row r="42" spans="1:5" s="131" customFormat="1" ht="22.95" customHeight="1">
      <c r="A42" s="526" t="s">
        <v>348</v>
      </c>
      <c r="B42" s="415" t="s">
        <v>376</v>
      </c>
      <c r="C42" s="562" t="s">
        <v>412</v>
      </c>
      <c r="D42" s="416">
        <v>44837</v>
      </c>
      <c r="E42" s="527">
        <v>44838</v>
      </c>
    </row>
    <row r="43" spans="1:5" s="131" customFormat="1" ht="22.95" customHeight="1">
      <c r="A43" s="526" t="s">
        <v>348</v>
      </c>
      <c r="B43" s="415" t="s">
        <v>349</v>
      </c>
      <c r="C43" s="563" t="s">
        <v>413</v>
      </c>
      <c r="D43" s="416">
        <v>44837</v>
      </c>
      <c r="E43" s="527">
        <v>44837</v>
      </c>
    </row>
    <row r="44" spans="1:5" s="131" customFormat="1" ht="22.95" customHeight="1">
      <c r="A44" s="526" t="s">
        <v>348</v>
      </c>
      <c r="B44" s="415" t="s">
        <v>414</v>
      </c>
      <c r="C44" s="566" t="s">
        <v>415</v>
      </c>
      <c r="D44" s="416">
        <v>44837</v>
      </c>
      <c r="E44" s="527">
        <v>44837</v>
      </c>
    </row>
    <row r="45" spans="1:5" s="131" customFormat="1" ht="22.95" customHeight="1">
      <c r="A45" s="526" t="s">
        <v>362</v>
      </c>
      <c r="B45" s="415" t="s">
        <v>416</v>
      </c>
      <c r="C45" s="564" t="s">
        <v>417</v>
      </c>
      <c r="D45" s="416">
        <v>44837</v>
      </c>
      <c r="E45" s="527">
        <v>44837</v>
      </c>
    </row>
    <row r="46" spans="1:5" s="131" customFormat="1" ht="22.95" customHeight="1">
      <c r="A46" s="526" t="s">
        <v>348</v>
      </c>
      <c r="B46" s="415" t="s">
        <v>418</v>
      </c>
      <c r="C46" s="567" t="s">
        <v>419</v>
      </c>
      <c r="D46" s="416">
        <v>44835</v>
      </c>
      <c r="E46" s="527">
        <v>44837</v>
      </c>
    </row>
    <row r="47" spans="1:5" s="131" customFormat="1" ht="22.95" customHeight="1">
      <c r="A47" s="526" t="s">
        <v>348</v>
      </c>
      <c r="B47" s="415" t="s">
        <v>420</v>
      </c>
      <c r="C47" s="563" t="s">
        <v>421</v>
      </c>
      <c r="D47" s="416">
        <v>44834</v>
      </c>
      <c r="E47" s="527">
        <v>44837</v>
      </c>
    </row>
    <row r="48" spans="1:5" s="131" customFormat="1" ht="22.95" customHeight="1">
      <c r="A48" s="526" t="s">
        <v>348</v>
      </c>
      <c r="B48" s="415" t="s">
        <v>422</v>
      </c>
      <c r="C48" s="567" t="s">
        <v>423</v>
      </c>
      <c r="D48" s="416">
        <v>44834</v>
      </c>
      <c r="E48" s="527">
        <v>44837</v>
      </c>
    </row>
    <row r="49" spans="1:11" s="131" customFormat="1" ht="22.95" customHeight="1">
      <c r="A49" s="526" t="s">
        <v>348</v>
      </c>
      <c r="B49" s="415" t="s">
        <v>424</v>
      </c>
      <c r="C49" s="562" t="s">
        <v>425</v>
      </c>
      <c r="D49" s="416">
        <v>44834</v>
      </c>
      <c r="E49" s="527">
        <v>44837</v>
      </c>
    </row>
    <row r="50" spans="1:11" s="131" customFormat="1" ht="22.95" customHeight="1">
      <c r="A50" s="526" t="s">
        <v>348</v>
      </c>
      <c r="B50" s="415" t="s">
        <v>426</v>
      </c>
      <c r="C50" s="566" t="s">
        <v>427</v>
      </c>
      <c r="D50" s="416">
        <v>44834</v>
      </c>
      <c r="E50" s="527">
        <v>44837</v>
      </c>
    </row>
    <row r="51" spans="1:11" s="131" customFormat="1" ht="22.95" customHeight="1">
      <c r="A51" s="526" t="s">
        <v>348</v>
      </c>
      <c r="B51" s="415" t="s">
        <v>428</v>
      </c>
      <c r="C51" s="415" t="s">
        <v>429</v>
      </c>
      <c r="D51" s="416">
        <v>44834</v>
      </c>
      <c r="E51" s="527">
        <v>44837</v>
      </c>
    </row>
    <row r="52" spans="1:11" s="131" customFormat="1" ht="22.95" customHeight="1">
      <c r="A52" s="526" t="s">
        <v>344</v>
      </c>
      <c r="B52" s="415" t="s">
        <v>430</v>
      </c>
      <c r="C52" s="562" t="s">
        <v>431</v>
      </c>
      <c r="D52" s="416">
        <v>44834</v>
      </c>
      <c r="E52" s="527">
        <v>44837</v>
      </c>
    </row>
    <row r="53" spans="1:11" s="131" customFormat="1" ht="22.95" customHeight="1">
      <c r="A53" s="526" t="s">
        <v>348</v>
      </c>
      <c r="B53" s="415" t="s">
        <v>432</v>
      </c>
      <c r="C53" s="565" t="s">
        <v>433</v>
      </c>
      <c r="D53" s="416">
        <v>44834</v>
      </c>
      <c r="E53" s="527">
        <v>44837</v>
      </c>
    </row>
    <row r="54" spans="1:11" s="131" customFormat="1" ht="22.95" customHeight="1">
      <c r="A54" s="526"/>
      <c r="B54" s="415"/>
      <c r="C54" s="415"/>
      <c r="D54" s="416"/>
      <c r="E54" s="527"/>
    </row>
    <row r="55" spans="1:11" s="131" customFormat="1" ht="22.95" customHeight="1" thickBot="1">
      <c r="A55" s="528"/>
      <c r="B55" s="529"/>
      <c r="C55" s="529"/>
      <c r="D55" s="530"/>
      <c r="E55" s="531"/>
    </row>
    <row r="56" spans="1:11" s="131" customFormat="1" ht="22.2" customHeight="1">
      <c r="A56" s="251"/>
      <c r="B56" s="252"/>
      <c r="C56" s="253"/>
      <c r="D56" s="252"/>
      <c r="E56" s="252"/>
    </row>
    <row r="57" spans="1:11" s="131" customFormat="1" ht="18" customHeight="1">
      <c r="A57" s="41"/>
      <c r="B57" s="42"/>
      <c r="C57" s="388" t="s">
        <v>225</v>
      </c>
      <c r="D57" s="43"/>
      <c r="E57" s="43"/>
    </row>
    <row r="58" spans="1:11" ht="18.75" customHeight="1">
      <c r="A58" s="1"/>
      <c r="B58" s="1"/>
      <c r="C58" s="131"/>
      <c r="D58" s="1"/>
      <c r="E58" s="1"/>
    </row>
    <row r="59" spans="1:11" ht="9" customHeight="1">
      <c r="A59" s="41"/>
      <c r="B59" s="42"/>
      <c r="C59" s="388"/>
      <c r="D59" s="43"/>
      <c r="E59" s="43"/>
    </row>
    <row r="60" spans="1:11" ht="20.25" customHeight="1">
      <c r="A60" s="175" t="s">
        <v>175</v>
      </c>
      <c r="B60" s="175"/>
      <c r="C60" s="389"/>
      <c r="D60" s="53"/>
      <c r="E60" s="53"/>
    </row>
    <row r="61" spans="1:11" ht="20.25" customHeight="1">
      <c r="A61" s="807" t="s">
        <v>27</v>
      </c>
      <c r="B61" s="807"/>
      <c r="C61" s="807"/>
      <c r="D61" s="54"/>
      <c r="E61" s="54"/>
      <c r="J61" s="174"/>
      <c r="K61" s="174"/>
    </row>
  </sheetData>
  <mergeCells count="1">
    <mergeCell ref="A61:C61"/>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topLeftCell="D9" zoomScale="91" zoomScaleNormal="91" zoomScaleSheetLayoutView="100" workbookViewId="0">
      <selection activeCell="O14" sqref="O14"/>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831" t="s">
        <v>287</v>
      </c>
      <c r="B1" s="832"/>
      <c r="C1" s="832"/>
      <c r="D1" s="832"/>
      <c r="E1" s="832"/>
      <c r="F1" s="832"/>
      <c r="G1" s="832"/>
      <c r="H1" s="832"/>
      <c r="I1" s="832"/>
      <c r="J1" s="832"/>
      <c r="K1" s="832"/>
      <c r="L1" s="832"/>
      <c r="M1" s="832"/>
      <c r="N1" s="833"/>
    </row>
    <row r="2" spans="1:15" ht="47.4" customHeight="1">
      <c r="A2" s="834" t="s">
        <v>489</v>
      </c>
      <c r="B2" s="835"/>
      <c r="C2" s="835"/>
      <c r="D2" s="835"/>
      <c r="E2" s="835"/>
      <c r="F2" s="835"/>
      <c r="G2" s="835"/>
      <c r="H2" s="835"/>
      <c r="I2" s="835"/>
      <c r="J2" s="835"/>
      <c r="K2" s="835"/>
      <c r="L2" s="835"/>
      <c r="M2" s="835"/>
      <c r="N2" s="836"/>
    </row>
    <row r="3" spans="1:15" ht="52.2" customHeight="1" thickBot="1">
      <c r="A3" s="837" t="s">
        <v>490</v>
      </c>
      <c r="B3" s="838"/>
      <c r="C3" s="838"/>
      <c r="D3" s="838"/>
      <c r="E3" s="838"/>
      <c r="F3" s="838"/>
      <c r="G3" s="838"/>
      <c r="H3" s="838"/>
      <c r="I3" s="838"/>
      <c r="J3" s="838"/>
      <c r="K3" s="838"/>
      <c r="L3" s="838"/>
      <c r="M3" s="838"/>
      <c r="N3" s="839"/>
    </row>
    <row r="4" spans="1:15" ht="42" customHeight="1">
      <c r="A4" s="843" t="s">
        <v>491</v>
      </c>
      <c r="B4" s="844"/>
      <c r="C4" s="844"/>
      <c r="D4" s="844"/>
      <c r="E4" s="844"/>
      <c r="F4" s="844"/>
      <c r="G4" s="844"/>
      <c r="H4" s="844"/>
      <c r="I4" s="844"/>
      <c r="J4" s="844"/>
      <c r="K4" s="844"/>
      <c r="L4" s="844"/>
      <c r="M4" s="844"/>
      <c r="N4" s="845"/>
    </row>
    <row r="5" spans="1:15" ht="165" customHeight="1" thickBot="1">
      <c r="A5" s="840" t="s">
        <v>492</v>
      </c>
      <c r="B5" s="841"/>
      <c r="C5" s="841"/>
      <c r="D5" s="841"/>
      <c r="E5" s="841"/>
      <c r="F5" s="841"/>
      <c r="G5" s="841"/>
      <c r="H5" s="841"/>
      <c r="I5" s="841"/>
      <c r="J5" s="841"/>
      <c r="K5" s="841"/>
      <c r="L5" s="841"/>
      <c r="M5" s="841"/>
      <c r="N5" s="842"/>
    </row>
    <row r="6" spans="1:15" ht="45" customHeight="1" thickBot="1">
      <c r="A6" s="808" t="s">
        <v>493</v>
      </c>
      <c r="B6" s="809"/>
      <c r="C6" s="809"/>
      <c r="D6" s="809"/>
      <c r="E6" s="809"/>
      <c r="F6" s="809"/>
      <c r="G6" s="809"/>
      <c r="H6" s="809"/>
      <c r="I6" s="809"/>
      <c r="J6" s="809"/>
      <c r="K6" s="809"/>
      <c r="L6" s="809"/>
      <c r="M6" s="809"/>
      <c r="N6" s="810"/>
    </row>
    <row r="7" spans="1:15" ht="338.4" customHeight="1" thickBot="1">
      <c r="A7" s="811" t="s">
        <v>494</v>
      </c>
      <c r="B7" s="812"/>
      <c r="C7" s="812"/>
      <c r="D7" s="812"/>
      <c r="E7" s="812"/>
      <c r="F7" s="812"/>
      <c r="G7" s="812"/>
      <c r="H7" s="812"/>
      <c r="I7" s="812"/>
      <c r="J7" s="812"/>
      <c r="K7" s="812"/>
      <c r="L7" s="812"/>
      <c r="M7" s="812"/>
      <c r="N7" s="813"/>
      <c r="O7" s="46"/>
    </row>
    <row r="8" spans="1:15" ht="50.4" customHeight="1" thickBot="1">
      <c r="A8" s="817" t="s">
        <v>495</v>
      </c>
      <c r="B8" s="818"/>
      <c r="C8" s="818"/>
      <c r="D8" s="818"/>
      <c r="E8" s="818"/>
      <c r="F8" s="818"/>
      <c r="G8" s="818"/>
      <c r="H8" s="818"/>
      <c r="I8" s="818"/>
      <c r="J8" s="818"/>
      <c r="K8" s="818"/>
      <c r="L8" s="818"/>
      <c r="M8" s="818"/>
      <c r="N8" s="819"/>
      <c r="O8" s="49"/>
    </row>
    <row r="9" spans="1:15" ht="108" customHeight="1" thickBot="1">
      <c r="A9" s="820" t="s">
        <v>496</v>
      </c>
      <c r="B9" s="821"/>
      <c r="C9" s="821"/>
      <c r="D9" s="821"/>
      <c r="E9" s="821"/>
      <c r="F9" s="821"/>
      <c r="G9" s="821"/>
      <c r="H9" s="821"/>
      <c r="I9" s="821"/>
      <c r="J9" s="821"/>
      <c r="K9" s="821"/>
      <c r="L9" s="821"/>
      <c r="M9" s="821"/>
      <c r="N9" s="822"/>
      <c r="O9" s="49"/>
    </row>
    <row r="10" spans="1:15" s="131" customFormat="1" ht="52.2" customHeight="1">
      <c r="A10" s="825" t="s">
        <v>497</v>
      </c>
      <c r="B10" s="826"/>
      <c r="C10" s="826"/>
      <c r="D10" s="826"/>
      <c r="E10" s="826"/>
      <c r="F10" s="826"/>
      <c r="G10" s="826"/>
      <c r="H10" s="826"/>
      <c r="I10" s="826"/>
      <c r="J10" s="826"/>
      <c r="K10" s="826"/>
      <c r="L10" s="826"/>
      <c r="M10" s="826"/>
      <c r="N10" s="827"/>
      <c r="O10" s="429"/>
    </row>
    <row r="11" spans="1:15" s="131" customFormat="1" ht="110.4" customHeight="1" thickBot="1">
      <c r="A11" s="828" t="s">
        <v>498</v>
      </c>
      <c r="B11" s="829"/>
      <c r="C11" s="829"/>
      <c r="D11" s="829"/>
      <c r="E11" s="829"/>
      <c r="F11" s="829"/>
      <c r="G11" s="829"/>
      <c r="H11" s="829"/>
      <c r="I11" s="829"/>
      <c r="J11" s="829"/>
      <c r="K11" s="829"/>
      <c r="L11" s="829"/>
      <c r="M11" s="829"/>
      <c r="N11" s="830"/>
      <c r="O11" s="429"/>
    </row>
    <row r="12" spans="1:15" s="131" customFormat="1" ht="27.6" customHeight="1">
      <c r="A12" s="127"/>
      <c r="B12" s="128"/>
      <c r="C12" s="128"/>
      <c r="D12" s="128"/>
      <c r="E12" s="128"/>
      <c r="F12" s="128"/>
      <c r="G12" s="128"/>
      <c r="H12" s="128"/>
      <c r="I12" s="128"/>
      <c r="J12" s="128"/>
      <c r="K12" s="128"/>
      <c r="L12" s="128"/>
      <c r="M12" s="128"/>
      <c r="N12" s="129"/>
      <c r="O12" s="130"/>
    </row>
    <row r="13" spans="1:15" s="131" customFormat="1" ht="16.8" customHeight="1" thickBot="1">
      <c r="A13" s="127"/>
      <c r="B13" s="128"/>
      <c r="C13" s="128"/>
      <c r="D13" s="128"/>
      <c r="E13" s="128"/>
      <c r="F13" s="128"/>
      <c r="G13" s="128"/>
      <c r="H13" s="128"/>
      <c r="I13" s="128"/>
      <c r="J13" s="128"/>
      <c r="K13" s="128"/>
      <c r="L13" s="128"/>
      <c r="M13" s="128"/>
      <c r="N13" s="129"/>
      <c r="O13" s="130"/>
    </row>
    <row r="14" spans="1:15" ht="49.2" customHeight="1">
      <c r="A14" s="823" t="s">
        <v>499</v>
      </c>
      <c r="B14" s="823"/>
      <c r="C14" s="823"/>
      <c r="D14" s="823"/>
      <c r="E14" s="823"/>
      <c r="F14" s="823"/>
      <c r="G14" s="823"/>
      <c r="H14" s="823"/>
      <c r="I14" s="823"/>
      <c r="J14" s="823"/>
      <c r="K14" s="823"/>
      <c r="L14" s="823"/>
      <c r="M14" s="823"/>
      <c r="N14" s="824"/>
    </row>
    <row r="15" spans="1:15" ht="21.6" customHeight="1">
      <c r="A15" s="814" t="s">
        <v>240</v>
      </c>
      <c r="B15" s="815"/>
      <c r="C15" s="815"/>
      <c r="D15" s="815"/>
      <c r="E15" s="815"/>
      <c r="F15" s="815"/>
      <c r="G15" s="815"/>
      <c r="H15" s="815"/>
      <c r="I15" s="815"/>
      <c r="J15" s="815"/>
      <c r="K15" s="815"/>
      <c r="L15" s="815"/>
      <c r="M15" s="815"/>
      <c r="N15" s="816"/>
      <c r="O15" s="55" t="s">
        <v>215</v>
      </c>
    </row>
    <row r="16" spans="1:15" ht="30" customHeight="1" thickBot="1">
      <c r="A16" s="50"/>
      <c r="B16" s="51"/>
      <c r="C16" s="51"/>
      <c r="D16" s="51"/>
      <c r="E16" s="51"/>
      <c r="F16" s="51"/>
      <c r="G16" s="51"/>
      <c r="H16" s="51"/>
      <c r="I16" s="51"/>
      <c r="J16" s="51"/>
      <c r="K16" s="51"/>
      <c r="L16" s="51"/>
      <c r="M16" s="51"/>
      <c r="N16" s="52"/>
    </row>
    <row r="17" spans="1:14" ht="22.8" customHeight="1">
      <c r="A17" s="770" t="s">
        <v>29</v>
      </c>
      <c r="B17" s="770"/>
      <c r="C17" s="770"/>
      <c r="D17" s="770"/>
      <c r="E17" s="770"/>
      <c r="F17" s="770"/>
      <c r="G17" s="770"/>
      <c r="H17" s="770"/>
      <c r="I17" s="770"/>
      <c r="J17" s="770"/>
      <c r="K17" s="770"/>
      <c r="L17" s="770"/>
      <c r="M17" s="770"/>
      <c r="N17" s="770"/>
    </row>
    <row r="18" spans="1:14" ht="40.200000000000003" customHeight="1">
      <c r="A18" s="771" t="s">
        <v>27</v>
      </c>
      <c r="B18" s="772"/>
      <c r="C18" s="772"/>
      <c r="D18" s="772"/>
      <c r="E18" s="772"/>
      <c r="F18" s="772"/>
      <c r="G18" s="772"/>
      <c r="H18" s="772"/>
      <c r="I18" s="772"/>
      <c r="J18" s="772"/>
      <c r="K18" s="772"/>
      <c r="L18" s="772"/>
      <c r="M18" s="772"/>
      <c r="N18" s="772"/>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264</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14" sqref="A14:XFD16"/>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14" s="44" customFormat="1" ht="46.2" customHeight="1" thickBot="1">
      <c r="A1" s="189" t="s">
        <v>288</v>
      </c>
      <c r="B1" s="47" t="s">
        <v>0</v>
      </c>
      <c r="C1" s="48" t="s">
        <v>2</v>
      </c>
    </row>
    <row r="2" spans="1:14" ht="40.799999999999997" customHeight="1">
      <c r="A2" s="428" t="s">
        <v>299</v>
      </c>
      <c r="B2" s="2"/>
      <c r="C2" s="846"/>
    </row>
    <row r="3" spans="1:14" ht="126" customHeight="1">
      <c r="A3" s="497" t="s">
        <v>300</v>
      </c>
      <c r="B3" s="56"/>
      <c r="C3" s="847"/>
    </row>
    <row r="4" spans="1:14" ht="31.8" customHeight="1" thickBot="1">
      <c r="A4" s="165" t="s">
        <v>301</v>
      </c>
      <c r="B4" s="1"/>
      <c r="C4" s="1"/>
    </row>
    <row r="5" spans="1:14" ht="41.4" customHeight="1">
      <c r="A5" s="421" t="s">
        <v>500</v>
      </c>
      <c r="B5" s="2"/>
      <c r="C5" s="846"/>
    </row>
    <row r="6" spans="1:14" ht="89.4" customHeight="1">
      <c r="A6" s="542" t="s">
        <v>501</v>
      </c>
      <c r="B6" s="56"/>
      <c r="C6" s="847"/>
      <c r="D6" t="s">
        <v>215</v>
      </c>
    </row>
    <row r="7" spans="1:14" ht="42.6" customHeight="1" thickBot="1">
      <c r="A7" s="506" t="s">
        <v>502</v>
      </c>
      <c r="B7" s="1"/>
      <c r="C7" s="1"/>
    </row>
    <row r="8" spans="1:14" ht="43.2" customHeight="1">
      <c r="A8" s="422" t="s">
        <v>503</v>
      </c>
      <c r="B8" s="237"/>
      <c r="C8" s="846"/>
    </row>
    <row r="9" spans="1:14" ht="36" customHeight="1" thickBot="1">
      <c r="A9" s="507" t="s">
        <v>504</v>
      </c>
      <c r="B9" s="238"/>
      <c r="C9" s="847"/>
    </row>
    <row r="10" spans="1:14" ht="28.8" customHeight="1" thickBot="1">
      <c r="A10" s="239" t="s">
        <v>505</v>
      </c>
      <c r="B10" s="1"/>
      <c r="C10" s="1"/>
    </row>
    <row r="11" spans="1:14" ht="42.6" customHeight="1">
      <c r="A11" s="500" t="s">
        <v>506</v>
      </c>
      <c r="B11" s="261"/>
      <c r="C11" s="261"/>
      <c r="D11" s="261"/>
      <c r="E11" s="261"/>
      <c r="F11" s="261"/>
      <c r="G11" s="261"/>
      <c r="H11" s="261"/>
      <c r="I11" s="261"/>
      <c r="J11" s="261"/>
      <c r="K11" s="261"/>
      <c r="L11" s="261"/>
      <c r="M11" s="261"/>
      <c r="N11" s="262"/>
    </row>
    <row r="12" spans="1:14" ht="128.4" customHeight="1" thickBot="1">
      <c r="A12" s="502" t="s">
        <v>507</v>
      </c>
      <c r="B12" s="268"/>
      <c r="C12" s="268"/>
      <c r="D12" s="268"/>
      <c r="E12" s="268"/>
      <c r="F12" s="268"/>
      <c r="G12" s="268"/>
      <c r="H12" s="268"/>
      <c r="I12" s="268"/>
      <c r="J12" s="268"/>
      <c r="K12" s="268"/>
      <c r="L12" s="268"/>
      <c r="M12" s="268"/>
      <c r="N12" s="269"/>
    </row>
    <row r="13" spans="1:14" ht="42.6" customHeight="1" thickBot="1">
      <c r="A13" s="165" t="s">
        <v>508</v>
      </c>
      <c r="B13" s="1"/>
      <c r="C13" s="1"/>
    </row>
    <row r="14" spans="1:14" ht="42.6" hidden="1" customHeight="1">
      <c r="A14" s="500"/>
      <c r="B14" s="261"/>
      <c r="C14" s="261"/>
      <c r="D14" s="261"/>
      <c r="E14" s="261"/>
      <c r="F14" s="261"/>
      <c r="G14" s="261"/>
      <c r="H14" s="261"/>
      <c r="I14" s="261"/>
      <c r="J14" s="261"/>
      <c r="K14" s="261"/>
      <c r="L14" s="261"/>
      <c r="M14" s="261"/>
      <c r="N14" s="262"/>
    </row>
    <row r="15" spans="1:14" ht="141.6" hidden="1" customHeight="1" thickBot="1">
      <c r="A15" s="502"/>
      <c r="B15" s="268"/>
      <c r="C15" s="268"/>
      <c r="D15" s="268"/>
      <c r="E15" s="268"/>
      <c r="F15" s="268"/>
      <c r="G15" s="268"/>
      <c r="H15" s="268"/>
      <c r="I15" s="268"/>
      <c r="J15" s="268"/>
      <c r="K15" s="268"/>
      <c r="L15" s="268"/>
      <c r="M15" s="268"/>
      <c r="N15" s="269"/>
    </row>
    <row r="16" spans="1:14" ht="42.6" hidden="1" customHeight="1" thickBot="1">
      <c r="A16" s="165"/>
      <c r="B16" s="1"/>
      <c r="C16" s="1"/>
    </row>
    <row r="17" spans="1:3" ht="42.6" customHeight="1">
      <c r="A17" s="250"/>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94BED34D-746A-4772-AF99-0835B2CED094}"/>
    <hyperlink ref="A7" r:id="rId2" xr:uid="{71E93279-F8F1-47BB-9801-CA49AD938FDB}"/>
    <hyperlink ref="A10" r:id="rId3" xr:uid="{8F011B01-8AA7-48C9-AFB7-EA4C3DC13533}"/>
    <hyperlink ref="A13" r:id="rId4" xr:uid="{00309A74-29AF-4AB2-9480-12D07BDAD79E}"/>
  </hyperlinks>
  <pageMargins left="0" right="0" top="0.19685039370078741" bottom="0.39370078740157483" header="0" footer="0.19685039370078741"/>
  <pageSetup paperSize="8" scale="55"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Z30"/>
  <sheetViews>
    <sheetView view="pageBreakPreview" topLeftCell="B1" zoomScaleNormal="100" zoomScaleSheetLayoutView="100" workbookViewId="0">
      <selection activeCell="Z22" sqref="Z22"/>
    </sheetView>
  </sheetViews>
  <sheetFormatPr defaultRowHeight="13.2"/>
  <cols>
    <col min="13" max="13" width="8.88671875" customWidth="1"/>
    <col min="14" max="14" width="8.88671875" hidden="1" customWidth="1"/>
    <col min="15" max="15" width="0.77734375" customWidth="1"/>
    <col min="23" max="23" width="4.77734375" customWidth="1"/>
    <col min="25" max="25" width="3.88671875" customWidth="1"/>
  </cols>
  <sheetData>
    <row r="1" spans="1:26">
      <c r="A1" s="568"/>
      <c r="B1" s="568"/>
      <c r="C1" s="568"/>
      <c r="D1" s="568"/>
      <c r="E1" s="568"/>
      <c r="F1" s="568"/>
      <c r="G1" s="568"/>
      <c r="H1" s="568"/>
      <c r="I1" s="568"/>
      <c r="J1" s="568"/>
      <c r="K1" s="568"/>
      <c r="L1" s="568"/>
      <c r="M1" s="568"/>
      <c r="N1" s="568"/>
      <c r="O1" s="568"/>
      <c r="P1" s="568"/>
      <c r="Q1" s="568"/>
      <c r="R1" s="568"/>
      <c r="S1" s="568"/>
      <c r="T1" s="568"/>
      <c r="U1" s="568"/>
      <c r="V1" s="568"/>
      <c r="W1" s="568"/>
      <c r="X1" s="568"/>
      <c r="Y1" s="568"/>
      <c r="Z1" s="568"/>
    </row>
    <row r="2" spans="1:26">
      <c r="A2" s="568"/>
      <c r="B2" s="568"/>
      <c r="C2" s="568"/>
      <c r="D2" s="568"/>
      <c r="E2" s="568"/>
      <c r="F2" s="568"/>
      <c r="G2" s="568"/>
      <c r="H2" s="568"/>
      <c r="I2" s="568"/>
      <c r="J2" s="568"/>
      <c r="K2" s="568"/>
      <c r="L2" s="568"/>
      <c r="M2" s="568"/>
      <c r="N2" s="568"/>
      <c r="O2" s="568"/>
      <c r="P2" s="568"/>
      <c r="Q2" s="568"/>
      <c r="R2" s="568"/>
      <c r="S2" s="568"/>
      <c r="T2" s="568"/>
      <c r="U2" s="568"/>
      <c r="V2" s="568"/>
      <c r="W2" s="568"/>
      <c r="X2" s="568"/>
      <c r="Y2" s="568"/>
    </row>
    <row r="3" spans="1:26">
      <c r="A3" s="568"/>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6">
      <c r="A4" s="568"/>
      <c r="B4" s="568"/>
      <c r="C4" s="568"/>
      <c r="D4" s="568"/>
      <c r="E4" s="568"/>
      <c r="F4" s="568"/>
      <c r="G4" s="568"/>
      <c r="H4" s="568"/>
      <c r="I4" s="568"/>
      <c r="J4" s="568"/>
      <c r="K4" s="568"/>
      <c r="L4" s="568"/>
      <c r="M4" s="568"/>
      <c r="N4" s="568"/>
      <c r="O4" s="568"/>
      <c r="P4" s="568"/>
      <c r="Q4" s="568"/>
      <c r="R4" s="568"/>
      <c r="S4" s="568"/>
      <c r="T4" s="568"/>
      <c r="U4" s="568"/>
      <c r="V4" s="568"/>
      <c r="W4" s="568"/>
      <c r="X4" s="568"/>
      <c r="Y4" s="568"/>
    </row>
    <row r="5" spans="1:26">
      <c r="A5" s="568"/>
      <c r="B5" s="568"/>
      <c r="C5" s="568"/>
      <c r="D5" s="568"/>
      <c r="E5" s="568"/>
      <c r="F5" s="568"/>
      <c r="G5" s="568"/>
      <c r="H5" s="568"/>
      <c r="I5" s="568"/>
      <c r="J5" s="568"/>
      <c r="K5" s="568"/>
      <c r="L5" s="568"/>
      <c r="M5" s="568"/>
      <c r="N5" s="568"/>
      <c r="O5" s="568"/>
      <c r="P5" s="568"/>
      <c r="Q5" s="568"/>
      <c r="R5" s="568"/>
      <c r="S5" s="568"/>
      <c r="T5" s="568"/>
      <c r="U5" s="568"/>
      <c r="V5" s="568"/>
      <c r="W5" s="568"/>
      <c r="X5" s="568"/>
      <c r="Y5" s="568"/>
    </row>
    <row r="6" spans="1:26">
      <c r="A6" s="568"/>
      <c r="B6" s="568"/>
      <c r="C6" s="568"/>
      <c r="D6" s="568"/>
      <c r="E6" s="568"/>
      <c r="F6" s="568"/>
      <c r="G6" s="568"/>
      <c r="H6" s="568"/>
      <c r="I6" s="568"/>
      <c r="J6" s="568"/>
      <c r="K6" s="568"/>
      <c r="L6" s="568"/>
      <c r="M6" s="568"/>
      <c r="N6" s="568"/>
      <c r="O6" s="568"/>
      <c r="P6" s="568"/>
      <c r="Q6" s="568"/>
      <c r="R6" s="568"/>
      <c r="S6" s="568"/>
      <c r="T6" s="568"/>
      <c r="U6" s="568"/>
      <c r="V6" s="568"/>
      <c r="W6" s="568"/>
      <c r="X6" s="568"/>
      <c r="Y6" s="568"/>
    </row>
    <row r="7" spans="1:26">
      <c r="A7" s="568"/>
      <c r="B7" s="568"/>
      <c r="C7" s="568"/>
      <c r="D7" s="568"/>
      <c r="E7" s="568"/>
      <c r="F7" s="568"/>
      <c r="G7" s="568"/>
      <c r="H7" s="568"/>
      <c r="I7" s="568"/>
      <c r="J7" s="568"/>
      <c r="K7" s="568"/>
      <c r="L7" s="568"/>
      <c r="M7" s="568"/>
      <c r="N7" s="568"/>
      <c r="O7" s="568"/>
      <c r="P7" s="568"/>
      <c r="Q7" s="568"/>
      <c r="R7" s="568"/>
      <c r="S7" s="568"/>
      <c r="T7" s="568"/>
      <c r="U7" s="568"/>
      <c r="V7" s="568"/>
      <c r="W7" s="568"/>
      <c r="X7" s="568"/>
      <c r="Y7" s="568"/>
    </row>
    <row r="8" spans="1:26">
      <c r="A8" s="568"/>
      <c r="B8" s="568"/>
      <c r="C8" s="568"/>
      <c r="D8" s="568"/>
      <c r="E8" s="568"/>
      <c r="F8" s="568"/>
      <c r="G8" s="568"/>
      <c r="H8" s="568"/>
      <c r="I8" s="568"/>
      <c r="J8" s="568"/>
      <c r="K8" s="568"/>
      <c r="L8" s="568"/>
      <c r="M8" s="568"/>
      <c r="N8" s="568"/>
      <c r="O8" s="568"/>
      <c r="P8" s="568"/>
      <c r="Q8" s="568"/>
      <c r="R8" s="568"/>
      <c r="S8" s="568"/>
      <c r="T8" s="568"/>
      <c r="U8" s="568"/>
      <c r="V8" s="568"/>
      <c r="W8" s="568"/>
      <c r="X8" s="568"/>
      <c r="Y8" s="568"/>
    </row>
    <row r="9" spans="1:26">
      <c r="A9" s="568"/>
      <c r="B9" s="568"/>
      <c r="C9" s="568"/>
      <c r="D9" s="568"/>
      <c r="E9" s="568"/>
      <c r="F9" s="568"/>
      <c r="G9" s="568"/>
      <c r="H9" s="568"/>
      <c r="I9" s="568"/>
      <c r="J9" s="568"/>
      <c r="K9" s="568"/>
      <c r="L9" s="568"/>
      <c r="M9" s="568"/>
      <c r="N9" s="568"/>
      <c r="O9" s="568"/>
      <c r="P9" s="568"/>
      <c r="Q9" s="568"/>
      <c r="R9" s="568"/>
      <c r="S9" s="568"/>
      <c r="T9" s="568"/>
      <c r="U9" s="568"/>
      <c r="V9" s="568"/>
      <c r="W9" s="568"/>
      <c r="X9" s="568"/>
      <c r="Y9" s="568"/>
    </row>
    <row r="10" spans="1:26">
      <c r="A10" s="568"/>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row>
    <row r="11" spans="1:26" ht="21" customHeight="1">
      <c r="A11" s="568"/>
      <c r="B11" s="568"/>
      <c r="C11" s="568"/>
      <c r="D11" s="568"/>
      <c r="E11" s="568"/>
      <c r="F11" s="568"/>
      <c r="G11" s="568"/>
      <c r="H11" s="568"/>
      <c r="I11" s="568"/>
      <c r="J11" s="568"/>
      <c r="K11" s="568"/>
      <c r="L11" s="568"/>
      <c r="M11" s="568"/>
      <c r="N11" s="568"/>
      <c r="O11" s="568"/>
      <c r="P11" s="568"/>
      <c r="Q11" s="568"/>
      <c r="R11" s="600" t="s">
        <v>480</v>
      </c>
      <c r="S11" s="600"/>
      <c r="T11" s="600"/>
      <c r="U11" s="600"/>
      <c r="V11" s="600"/>
      <c r="W11" s="600"/>
      <c r="X11" s="600"/>
      <c r="Y11" s="568"/>
    </row>
    <row r="12" spans="1:26" ht="13.2" customHeight="1">
      <c r="A12" s="568"/>
      <c r="B12" s="568"/>
      <c r="C12" s="568"/>
      <c r="D12" s="568"/>
      <c r="E12" s="568"/>
      <c r="F12" s="568"/>
      <c r="G12" s="568"/>
      <c r="H12" s="568"/>
      <c r="I12" s="568"/>
      <c r="J12" s="568"/>
      <c r="K12" s="568"/>
      <c r="L12" s="568"/>
      <c r="M12" s="568"/>
      <c r="N12" s="568"/>
      <c r="O12" s="568"/>
      <c r="P12" s="568"/>
      <c r="Q12" s="568"/>
      <c r="R12" s="600"/>
      <c r="S12" s="600"/>
      <c r="T12" s="600"/>
      <c r="U12" s="600"/>
      <c r="V12" s="600"/>
      <c r="W12" s="600"/>
      <c r="X12" s="600"/>
      <c r="Y12" s="568"/>
    </row>
    <row r="13" spans="1:26" ht="13.2" customHeight="1">
      <c r="A13" s="568"/>
      <c r="B13" s="568"/>
      <c r="C13" s="568"/>
      <c r="D13" s="568"/>
      <c r="E13" s="568"/>
      <c r="F13" s="568"/>
      <c r="G13" s="568"/>
      <c r="H13" s="568"/>
      <c r="I13" s="568"/>
      <c r="J13" s="568"/>
      <c r="K13" s="568"/>
      <c r="L13" s="568"/>
      <c r="M13" s="568"/>
      <c r="N13" s="568"/>
      <c r="O13" s="568"/>
      <c r="P13" s="568"/>
      <c r="Q13" s="568"/>
      <c r="R13" s="600"/>
      <c r="S13" s="600"/>
      <c r="T13" s="600"/>
      <c r="U13" s="600"/>
      <c r="V13" s="600"/>
      <c r="W13" s="600"/>
      <c r="X13" s="600"/>
      <c r="Y13" s="568"/>
    </row>
    <row r="14" spans="1:26">
      <c r="A14" s="568"/>
      <c r="B14" s="568"/>
      <c r="C14" s="568"/>
      <c r="D14" s="568"/>
      <c r="E14" s="568"/>
      <c r="F14" s="568"/>
      <c r="G14" s="568"/>
      <c r="H14" s="568"/>
      <c r="I14" s="568"/>
      <c r="J14" s="568"/>
      <c r="K14" s="568"/>
      <c r="L14" s="568"/>
      <c r="M14" s="568"/>
      <c r="N14" s="568"/>
      <c r="O14" s="568"/>
      <c r="P14" s="568"/>
      <c r="Q14" s="568"/>
      <c r="R14" s="568"/>
      <c r="S14" s="568"/>
      <c r="T14" s="568"/>
      <c r="U14" s="568"/>
      <c r="V14" s="568"/>
      <c r="W14" s="568"/>
      <c r="X14" s="568"/>
      <c r="Y14" s="568"/>
    </row>
    <row r="15" spans="1:26">
      <c r="A15" s="568"/>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row>
    <row r="16" spans="1:26">
      <c r="A16" s="568"/>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row>
    <row r="17" spans="1:25">
      <c r="A17" s="568"/>
      <c r="B17" s="568"/>
      <c r="C17" s="568"/>
      <c r="D17" s="568"/>
      <c r="E17" s="568"/>
      <c r="F17" s="568"/>
      <c r="G17" s="568"/>
      <c r="H17" s="568"/>
      <c r="I17" s="568"/>
      <c r="J17" s="568"/>
      <c r="K17" s="568"/>
      <c r="L17" s="568"/>
      <c r="M17" s="568"/>
      <c r="N17" s="568"/>
      <c r="O17" s="568"/>
      <c r="P17" s="568"/>
      <c r="Q17" s="568"/>
      <c r="R17" s="568"/>
      <c r="S17" s="568"/>
      <c r="T17" s="568"/>
      <c r="U17" s="568"/>
      <c r="V17" s="568"/>
      <c r="W17" s="568"/>
      <c r="X17" s="568"/>
      <c r="Y17" s="568"/>
    </row>
    <row r="18" spans="1:25">
      <c r="A18" s="568"/>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row>
    <row r="19" spans="1:25">
      <c r="A19" s="568"/>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row>
    <row r="20" spans="1:25">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row>
    <row r="21" spans="1:25">
      <c r="A21" s="568"/>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row>
    <row r="22" spans="1:25">
      <c r="A22" s="568"/>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row>
    <row r="23" spans="1:25">
      <c r="A23" s="568"/>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row>
    <row r="24" spans="1:25">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row>
    <row r="25" spans="1:25">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row>
    <row r="26" spans="1:25">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row>
    <row r="27" spans="1:25">
      <c r="A27" s="568"/>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row>
    <row r="28" spans="1:25">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row>
    <row r="29" spans="1:25" ht="16.2">
      <c r="A29" s="568"/>
      <c r="B29" s="568"/>
      <c r="C29" s="568"/>
      <c r="D29" s="568"/>
      <c r="E29" s="568"/>
      <c r="F29" s="569"/>
      <c r="G29" s="570"/>
      <c r="H29" s="569"/>
      <c r="I29" s="569"/>
      <c r="J29" s="569"/>
      <c r="K29" s="569"/>
      <c r="L29" s="569"/>
      <c r="M29" s="569"/>
      <c r="N29" s="568"/>
      <c r="O29" s="568"/>
      <c r="P29" s="568"/>
      <c r="Q29" s="568"/>
      <c r="R29" s="568"/>
      <c r="S29" s="568"/>
      <c r="T29" s="568"/>
      <c r="U29" s="568"/>
      <c r="V29" s="568"/>
      <c r="W29" s="568"/>
      <c r="X29" s="568"/>
      <c r="Y29" s="568"/>
    </row>
    <row r="30" spans="1:25">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row>
  </sheetData>
  <sheetProtection algorithmName="SHA-512" hashValue="h4W//C+QTMwRVttmwpKCp3qoNCLPnSBwlr9LQF7EurUcZUjb9at8oWszdEimw+dTsL0tPr/MXxLZCQHWHX7RFA==" saltValue="NemQlES09iBti5jWmLA24A==" spinCount="100000" sheet="1" objects="1" scenarios="1" formatCells="0" formatColumns="0" formatRows="0" insertColumns="0" insertRows="0" insertHyperlinks="0" deleteColumns="0" deleteRows="0" sort="0" autoFilter="0" pivotTables="0"/>
  <mergeCells count="1">
    <mergeCell ref="R11:X13"/>
  </mergeCells>
  <phoneticPr fontId="106"/>
  <hyperlinks>
    <hyperlink ref="R11" r:id="rId1" display="https://www.youtube.com/watch?v=kFLP8k-wIlI" xr:uid="{C47F4717-EBC2-4696-816C-6D39A454A709}"/>
  </hyperlinks>
  <pageMargins left="0.7" right="0.7" top="0.75" bottom="0.75" header="0.3" footer="0.3"/>
  <pageSetup paperSize="9" scale="4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17" sqref="O17"/>
    </sheetView>
  </sheetViews>
  <sheetFormatPr defaultColWidth="9" defaultRowHeight="13.2"/>
  <cols>
    <col min="1" max="1" width="12.77734375" style="65" customWidth="1"/>
    <col min="2" max="2" width="5.109375" style="65" customWidth="1"/>
    <col min="3" max="3" width="3.77734375" style="65" customWidth="1"/>
    <col min="4" max="4" width="6.88671875" style="65" customWidth="1"/>
    <col min="5" max="5" width="13.109375" style="65" customWidth="1"/>
    <col min="6" max="6" width="13.109375" style="108" customWidth="1"/>
    <col min="7" max="7" width="11.33203125" style="65" customWidth="1"/>
    <col min="8" max="8" width="26.6640625" style="82" customWidth="1"/>
    <col min="9" max="9" width="13" style="73" customWidth="1"/>
    <col min="10" max="10" width="16.109375" style="73" customWidth="1"/>
    <col min="11" max="11" width="13.44140625" style="108" customWidth="1"/>
    <col min="12" max="12" width="20.44140625" style="108" customWidth="1"/>
    <col min="13" max="13" width="13.44140625" style="80" customWidth="1"/>
    <col min="14" max="14" width="22.44140625" style="65" customWidth="1"/>
    <col min="15" max="15" width="9" style="66"/>
    <col min="16" max="16384" width="9" style="65"/>
  </cols>
  <sheetData>
    <row r="1" spans="1:16" ht="26.25" customHeight="1" thickTop="1">
      <c r="A1" s="57" t="s">
        <v>241</v>
      </c>
      <c r="B1" s="58"/>
      <c r="C1" s="58"/>
      <c r="D1" s="59"/>
      <c r="E1" s="59"/>
      <c r="F1" s="60"/>
      <c r="G1" s="61"/>
      <c r="H1" s="62"/>
      <c r="I1" s="292" t="s">
        <v>38</v>
      </c>
      <c r="J1" s="82"/>
      <c r="K1" s="63"/>
      <c r="L1" s="293"/>
      <c r="M1" s="64"/>
    </row>
    <row r="2" spans="1:16" ht="17.399999999999999">
      <c r="A2" s="67"/>
      <c r="B2" s="294"/>
      <c r="C2" s="294"/>
      <c r="D2" s="294"/>
      <c r="E2" s="294"/>
      <c r="F2" s="294"/>
      <c r="G2" s="68"/>
      <c r="H2" s="69"/>
      <c r="I2" s="295" t="s">
        <v>39</v>
      </c>
      <c r="J2" s="70"/>
      <c r="K2" s="296" t="s">
        <v>21</v>
      </c>
      <c r="L2" s="71"/>
      <c r="M2" s="64"/>
      <c r="N2" s="240"/>
      <c r="P2" s="169"/>
    </row>
    <row r="3" spans="1:16" ht="17.399999999999999">
      <c r="A3" s="297" t="s">
        <v>29</v>
      </c>
      <c r="B3" s="298"/>
      <c r="D3" s="299"/>
      <c r="E3" s="299"/>
      <c r="F3" s="299"/>
      <c r="G3" s="72"/>
      <c r="H3"/>
      <c r="J3" s="300"/>
      <c r="L3" s="63"/>
      <c r="M3" s="74"/>
    </row>
    <row r="4" spans="1:16" ht="17.399999999999999">
      <c r="A4" s="75"/>
      <c r="B4" s="298"/>
      <c r="C4" s="108"/>
      <c r="D4" s="299"/>
      <c r="E4" s="299"/>
      <c r="F4" s="301"/>
      <c r="G4" s="76"/>
      <c r="H4" s="77"/>
      <c r="I4" s="77"/>
      <c r="J4" s="82"/>
      <c r="L4" s="63"/>
      <c r="M4" s="74"/>
      <c r="N4" s="373"/>
    </row>
    <row r="5" spans="1:16">
      <c r="A5" s="302"/>
      <c r="D5" s="299"/>
      <c r="E5" s="78"/>
      <c r="F5" s="303"/>
      <c r="G5" s="79"/>
      <c r="H5"/>
      <c r="I5" s="304"/>
      <c r="J5" s="82"/>
      <c r="M5" s="74"/>
    </row>
    <row r="6" spans="1:16" ht="17.399999999999999">
      <c r="A6" s="302"/>
      <c r="D6" s="299"/>
      <c r="E6" s="303"/>
      <c r="F6" s="303"/>
      <c r="G6" s="79"/>
      <c r="H6" s="69"/>
      <c r="I6" s="305"/>
      <c r="J6" s="82"/>
      <c r="M6" s="74"/>
    </row>
    <row r="7" spans="1:16">
      <c r="A7" s="302"/>
      <c r="D7" s="299"/>
      <c r="E7" s="303"/>
      <c r="F7" s="303"/>
      <c r="G7" s="79"/>
      <c r="H7" s="306"/>
      <c r="I7" s="304"/>
      <c r="J7" s="82"/>
      <c r="M7" s="74"/>
    </row>
    <row r="8" spans="1:16">
      <c r="A8" s="302"/>
      <c r="D8" s="299"/>
      <c r="E8" s="303"/>
      <c r="F8" s="303"/>
      <c r="G8" s="79"/>
      <c r="H8" s="70"/>
      <c r="I8" s="44"/>
      <c r="J8" s="44"/>
      <c r="K8" s="44"/>
    </row>
    <row r="9" spans="1:16">
      <c r="A9" s="302"/>
      <c r="D9" s="299"/>
      <c r="E9" s="303"/>
      <c r="F9" s="303"/>
      <c r="G9" s="79"/>
      <c r="H9" s="44"/>
      <c r="I9" s="44"/>
      <c r="J9" s="44"/>
      <c r="K9" s="44"/>
      <c r="N9" s="81"/>
    </row>
    <row r="10" spans="1:16">
      <c r="A10" s="302"/>
      <c r="D10" s="299"/>
      <c r="E10" s="303"/>
      <c r="F10" s="303"/>
      <c r="G10" s="79"/>
      <c r="H10" s="44"/>
      <c r="I10" s="44"/>
      <c r="J10" s="44"/>
      <c r="K10" s="44"/>
      <c r="N10" s="81" t="s">
        <v>40</v>
      </c>
    </row>
    <row r="11" spans="1:16">
      <c r="A11" s="302"/>
      <c r="D11" s="299"/>
      <c r="E11" s="303"/>
      <c r="F11" s="303"/>
      <c r="G11" s="79"/>
      <c r="H11" s="44"/>
      <c r="I11" s="44"/>
      <c r="J11" s="44"/>
      <c r="K11" s="44"/>
    </row>
    <row r="12" spans="1:16">
      <c r="A12" s="302"/>
      <c r="D12" s="299"/>
      <c r="E12" s="303"/>
      <c r="F12" s="303"/>
      <c r="G12" s="79"/>
      <c r="H12" s="44"/>
      <c r="I12" s="44"/>
      <c r="J12" s="44"/>
      <c r="K12" s="44"/>
      <c r="N12" s="81" t="s">
        <v>41</v>
      </c>
      <c r="O12" s="452"/>
    </row>
    <row r="13" spans="1:16">
      <c r="A13" s="302"/>
      <c r="D13" s="299"/>
      <c r="E13" s="303"/>
      <c r="F13" s="303"/>
      <c r="G13" s="79"/>
      <c r="H13" s="44"/>
      <c r="I13" s="44"/>
      <c r="J13" s="44"/>
      <c r="K13" s="44"/>
    </row>
    <row r="14" spans="1:16">
      <c r="A14" s="302"/>
      <c r="D14" s="299"/>
      <c r="E14" s="303"/>
      <c r="F14" s="303"/>
      <c r="G14" s="79"/>
      <c r="H14" s="44"/>
      <c r="I14" s="44"/>
      <c r="J14" s="44"/>
      <c r="K14" s="44"/>
      <c r="N14" s="307" t="s">
        <v>42</v>
      </c>
    </row>
    <row r="15" spans="1:16">
      <c r="A15" s="302"/>
      <c r="D15" s="299"/>
      <c r="E15" s="299" t="s">
        <v>21</v>
      </c>
      <c r="F15" s="301"/>
      <c r="G15" s="72"/>
      <c r="H15" s="306"/>
      <c r="I15" s="304"/>
      <c r="J15" s="70"/>
    </row>
    <row r="16" spans="1:16">
      <c r="A16" s="302"/>
      <c r="D16" s="299"/>
      <c r="E16" s="299"/>
      <c r="F16" s="301"/>
      <c r="G16" s="72"/>
      <c r="I16" s="304"/>
      <c r="J16" s="82"/>
      <c r="N16" s="375" t="s">
        <v>234</v>
      </c>
    </row>
    <row r="17" spans="1:19" ht="20.25" customHeight="1" thickBot="1">
      <c r="A17" s="661" t="s">
        <v>281</v>
      </c>
      <c r="B17" s="662"/>
      <c r="C17" s="662"/>
      <c r="D17" s="309"/>
      <c r="E17" s="310"/>
      <c r="F17" s="662" t="s">
        <v>282</v>
      </c>
      <c r="G17" s="663"/>
      <c r="H17" s="306"/>
      <c r="I17" s="304"/>
      <c r="J17" s="70"/>
      <c r="L17" s="71"/>
      <c r="M17" s="74"/>
      <c r="N17" s="308" t="s">
        <v>135</v>
      </c>
    </row>
    <row r="18" spans="1:19" ht="39" customHeight="1" thickTop="1">
      <c r="A18" s="664" t="s">
        <v>43</v>
      </c>
      <c r="B18" s="665"/>
      <c r="C18" s="666"/>
      <c r="D18" s="311" t="s">
        <v>44</v>
      </c>
      <c r="E18" s="312"/>
      <c r="F18" s="667" t="s">
        <v>45</v>
      </c>
      <c r="G18" s="668"/>
      <c r="I18" s="304"/>
      <c r="J18" s="82"/>
      <c r="M18" s="74"/>
      <c r="Q18" s="65" t="s">
        <v>29</v>
      </c>
      <c r="S18" s="65" t="s">
        <v>21</v>
      </c>
    </row>
    <row r="19" spans="1:19" ht="30" customHeight="1">
      <c r="A19" s="669" t="s">
        <v>239</v>
      </c>
      <c r="B19" s="669"/>
      <c r="C19" s="669"/>
      <c r="D19" s="669"/>
      <c r="E19" s="669"/>
      <c r="F19" s="669"/>
      <c r="G19" s="669"/>
      <c r="H19" s="313"/>
      <c r="I19" s="83" t="s">
        <v>46</v>
      </c>
      <c r="J19" s="83"/>
      <c r="K19" s="83"/>
      <c r="L19" s="71"/>
      <c r="M19" s="74"/>
    </row>
    <row r="20" spans="1:19" ht="17.399999999999999">
      <c r="E20" s="314" t="s">
        <v>47</v>
      </c>
      <c r="F20" s="315" t="s">
        <v>48</v>
      </c>
      <c r="H20" s="463" t="s">
        <v>216</v>
      </c>
      <c r="I20" s="304"/>
      <c r="J20" s="82" t="s">
        <v>21</v>
      </c>
      <c r="K20" s="316" t="s">
        <v>21</v>
      </c>
      <c r="M20" s="74"/>
    </row>
    <row r="21" spans="1:19" ht="16.8" thickBot="1">
      <c r="A21" s="317"/>
      <c r="B21" s="670">
        <v>44843</v>
      </c>
      <c r="C21" s="671"/>
      <c r="D21" s="318" t="s">
        <v>49</v>
      </c>
      <c r="E21" s="672" t="s">
        <v>50</v>
      </c>
      <c r="F21" s="673"/>
      <c r="G21" s="73" t="s">
        <v>51</v>
      </c>
      <c r="H21" s="674" t="s">
        <v>283</v>
      </c>
      <c r="I21" s="675"/>
      <c r="J21" s="675"/>
      <c r="K21" s="675"/>
      <c r="L21" s="675"/>
      <c r="M21" s="84" t="s">
        <v>216</v>
      </c>
      <c r="N21" s="85"/>
    </row>
    <row r="22" spans="1:19" ht="36" customHeight="1" thickTop="1" thickBot="1">
      <c r="A22" s="319" t="s">
        <v>52</v>
      </c>
      <c r="B22" s="676" t="s">
        <v>53</v>
      </c>
      <c r="C22" s="677"/>
      <c r="D22" s="678"/>
      <c r="E22" s="86" t="s">
        <v>276</v>
      </c>
      <c r="F22" s="86" t="s">
        <v>292</v>
      </c>
      <c r="G22" s="320" t="s">
        <v>54</v>
      </c>
      <c r="H22" s="679" t="s">
        <v>55</v>
      </c>
      <c r="I22" s="680"/>
      <c r="J22" s="680"/>
      <c r="K22" s="680"/>
      <c r="L22" s="681"/>
      <c r="M22" s="321" t="s">
        <v>56</v>
      </c>
      <c r="N22" s="322" t="s">
        <v>57</v>
      </c>
      <c r="R22" s="65" t="s">
        <v>29</v>
      </c>
    </row>
    <row r="23" spans="1:19" ht="81.599999999999994" customHeight="1" thickBot="1">
      <c r="A23" s="323" t="s">
        <v>58</v>
      </c>
      <c r="B23" s="601" t="str">
        <f t="shared" ref="B23" si="0">IF(G23&gt;5,"☆☆☆☆",IF(AND(G23&gt;=2.39,G23&lt;5),"☆☆☆",IF(AND(G23&gt;=1.39,G23&lt;2.4),"☆☆",IF(AND(G23&gt;0,G23&lt;1.4),"☆",IF(AND(G23&gt;=-1.39,G23&lt;0),"★",IF(AND(G23&gt;=-2.39,G23&lt;-1.4),"★★",IF(AND(G23&gt;=-3.39,G23&lt;-2.4),"★★★")))))))</f>
        <v>☆</v>
      </c>
      <c r="C23" s="602"/>
      <c r="D23" s="603"/>
      <c r="E23" s="417">
        <v>0.53</v>
      </c>
      <c r="F23" s="417">
        <v>0.61</v>
      </c>
      <c r="G23" s="490">
        <f>+F23-E23</f>
        <v>7.999999999999996E-2</v>
      </c>
      <c r="H23" s="605"/>
      <c r="I23" s="605"/>
      <c r="J23" s="605"/>
      <c r="K23" s="605"/>
      <c r="L23" s="606"/>
      <c r="M23" s="478"/>
      <c r="N23" s="504"/>
      <c r="O23" s="391" t="s">
        <v>233</v>
      </c>
    </row>
    <row r="24" spans="1:19" ht="66" customHeight="1" thickBot="1">
      <c r="A24" s="324" t="s">
        <v>59</v>
      </c>
      <c r="B24" s="601" t="s">
        <v>278</v>
      </c>
      <c r="C24" s="602"/>
      <c r="D24" s="603"/>
      <c r="E24" s="417">
        <v>1.19</v>
      </c>
      <c r="F24" s="417">
        <v>1.19</v>
      </c>
      <c r="G24" s="490">
        <f t="shared" ref="G24:G70" si="1">+F24-E24</f>
        <v>0</v>
      </c>
      <c r="H24" s="682"/>
      <c r="I24" s="683"/>
      <c r="J24" s="683"/>
      <c r="K24" s="683"/>
      <c r="L24" s="684"/>
      <c r="M24" s="231"/>
      <c r="N24" s="232"/>
      <c r="O24" s="391" t="s">
        <v>59</v>
      </c>
      <c r="Q24" s="65" t="s">
        <v>29</v>
      </c>
    </row>
    <row r="25" spans="1:19" ht="81" customHeight="1" thickBot="1">
      <c r="A25" s="399" t="s">
        <v>60</v>
      </c>
      <c r="B25" s="601" t="str">
        <f t="shared" ref="B25:B36" si="2">IF(G25&gt;5,"☆☆☆☆",IF(AND(G25&gt;=2.39,G25&lt;5),"☆☆☆",IF(AND(G25&gt;=1.39,G25&lt;2.4),"☆☆",IF(AND(G25&gt;0,G25&lt;1.4),"☆",IF(AND(G25&gt;=-1.39,G25&lt;0),"★",IF(AND(G25&gt;=-2.39,G25&lt;-1.4),"★★",IF(AND(G25&gt;=-3.39,G25&lt;-2.4),"★★★")))))))</f>
        <v>★</v>
      </c>
      <c r="C25" s="602"/>
      <c r="D25" s="603"/>
      <c r="E25" s="417">
        <v>1.93</v>
      </c>
      <c r="F25" s="417">
        <v>1.88</v>
      </c>
      <c r="G25" s="490">
        <f t="shared" si="1"/>
        <v>-5.0000000000000044E-2</v>
      </c>
      <c r="H25" s="604"/>
      <c r="I25" s="605"/>
      <c r="J25" s="605"/>
      <c r="K25" s="605"/>
      <c r="L25" s="606"/>
      <c r="M25" s="478"/>
      <c r="N25" s="232"/>
      <c r="O25" s="391" t="s">
        <v>60</v>
      </c>
    </row>
    <row r="26" spans="1:19" ht="83.25" customHeight="1" thickBot="1">
      <c r="A26" s="399" t="s">
        <v>61</v>
      </c>
      <c r="B26" s="601" t="str">
        <f t="shared" si="2"/>
        <v>☆</v>
      </c>
      <c r="C26" s="602"/>
      <c r="D26" s="603"/>
      <c r="E26" s="417">
        <v>1.24</v>
      </c>
      <c r="F26" s="417">
        <v>1.52</v>
      </c>
      <c r="G26" s="490">
        <f t="shared" si="1"/>
        <v>0.28000000000000003</v>
      </c>
      <c r="H26" s="604"/>
      <c r="I26" s="605"/>
      <c r="J26" s="605"/>
      <c r="K26" s="605"/>
      <c r="L26" s="606"/>
      <c r="M26" s="231"/>
      <c r="N26" s="232"/>
      <c r="O26" s="391" t="s">
        <v>61</v>
      </c>
    </row>
    <row r="27" spans="1:19" ht="78.599999999999994" customHeight="1" thickBot="1">
      <c r="A27" s="399" t="s">
        <v>62</v>
      </c>
      <c r="B27" s="601" t="str">
        <f t="shared" si="2"/>
        <v>☆</v>
      </c>
      <c r="C27" s="602"/>
      <c r="D27" s="603"/>
      <c r="E27" s="417">
        <v>0.44</v>
      </c>
      <c r="F27" s="417">
        <v>0.71</v>
      </c>
      <c r="G27" s="490">
        <f t="shared" si="1"/>
        <v>0.26999999999999996</v>
      </c>
      <c r="H27" s="604"/>
      <c r="I27" s="605"/>
      <c r="J27" s="605"/>
      <c r="K27" s="605"/>
      <c r="L27" s="606"/>
      <c r="M27" s="231"/>
      <c r="N27" s="232"/>
      <c r="O27" s="391" t="s">
        <v>62</v>
      </c>
    </row>
    <row r="28" spans="1:19" ht="87" customHeight="1" thickBot="1">
      <c r="A28" s="399" t="s">
        <v>63</v>
      </c>
      <c r="B28" s="601" t="str">
        <f t="shared" si="2"/>
        <v>☆</v>
      </c>
      <c r="C28" s="602"/>
      <c r="D28" s="603"/>
      <c r="E28" s="417">
        <v>0.86</v>
      </c>
      <c r="F28" s="417">
        <v>0.96</v>
      </c>
      <c r="G28" s="490">
        <f t="shared" si="1"/>
        <v>9.9999999999999978E-2</v>
      </c>
      <c r="H28" s="604"/>
      <c r="I28" s="605"/>
      <c r="J28" s="605"/>
      <c r="K28" s="605"/>
      <c r="L28" s="606"/>
      <c r="M28" s="231"/>
      <c r="N28" s="232"/>
      <c r="O28" s="391" t="s">
        <v>63</v>
      </c>
    </row>
    <row r="29" spans="1:19" ht="71.25" customHeight="1" thickBot="1">
      <c r="A29" s="399" t="s">
        <v>64</v>
      </c>
      <c r="B29" s="601" t="str">
        <f t="shared" si="2"/>
        <v>★</v>
      </c>
      <c r="C29" s="602"/>
      <c r="D29" s="603"/>
      <c r="E29" s="417">
        <v>1.2</v>
      </c>
      <c r="F29" s="417">
        <v>1.1200000000000001</v>
      </c>
      <c r="G29" s="490">
        <f t="shared" si="1"/>
        <v>-7.9999999999999849E-2</v>
      </c>
      <c r="H29" s="604"/>
      <c r="I29" s="605"/>
      <c r="J29" s="605"/>
      <c r="K29" s="605"/>
      <c r="L29" s="606"/>
      <c r="M29" s="231"/>
      <c r="N29" s="232"/>
      <c r="O29" s="391" t="s">
        <v>64</v>
      </c>
    </row>
    <row r="30" spans="1:19" ht="73.5" customHeight="1" thickBot="1">
      <c r="A30" s="399" t="s">
        <v>65</v>
      </c>
      <c r="B30" s="601" t="str">
        <f t="shared" si="2"/>
        <v>☆</v>
      </c>
      <c r="C30" s="602"/>
      <c r="D30" s="603"/>
      <c r="E30" s="417">
        <v>1.21</v>
      </c>
      <c r="F30" s="417">
        <v>1.41</v>
      </c>
      <c r="G30" s="490">
        <f t="shared" si="1"/>
        <v>0.19999999999999996</v>
      </c>
      <c r="H30" s="604"/>
      <c r="I30" s="605"/>
      <c r="J30" s="605"/>
      <c r="K30" s="605"/>
      <c r="L30" s="606"/>
      <c r="M30" s="231"/>
      <c r="N30" s="232"/>
      <c r="O30" s="391" t="s">
        <v>65</v>
      </c>
    </row>
    <row r="31" spans="1:19" ht="75.75" customHeight="1" thickBot="1">
      <c r="A31" s="399" t="s">
        <v>66</v>
      </c>
      <c r="B31" s="601" t="str">
        <f t="shared" si="2"/>
        <v>☆</v>
      </c>
      <c r="C31" s="602"/>
      <c r="D31" s="603"/>
      <c r="E31" s="417">
        <v>0.44</v>
      </c>
      <c r="F31" s="417">
        <v>0.5</v>
      </c>
      <c r="G31" s="490">
        <f t="shared" si="1"/>
        <v>0.06</v>
      </c>
      <c r="H31" s="604"/>
      <c r="I31" s="605"/>
      <c r="J31" s="605"/>
      <c r="K31" s="605"/>
      <c r="L31" s="606"/>
      <c r="M31" s="231"/>
      <c r="N31" s="232"/>
      <c r="O31" s="391" t="s">
        <v>66</v>
      </c>
    </row>
    <row r="32" spans="1:19" ht="78.599999999999994" customHeight="1" thickBot="1">
      <c r="A32" s="400" t="s">
        <v>67</v>
      </c>
      <c r="B32" s="601" t="str">
        <f t="shared" si="2"/>
        <v>☆</v>
      </c>
      <c r="C32" s="602"/>
      <c r="D32" s="603"/>
      <c r="E32" s="417">
        <v>1.63</v>
      </c>
      <c r="F32" s="417">
        <v>2.17</v>
      </c>
      <c r="G32" s="490">
        <f t="shared" si="1"/>
        <v>0.54</v>
      </c>
      <c r="H32" s="604"/>
      <c r="I32" s="605"/>
      <c r="J32" s="605"/>
      <c r="K32" s="605"/>
      <c r="L32" s="606"/>
      <c r="M32" s="231"/>
      <c r="N32" s="232"/>
      <c r="O32" s="391" t="s">
        <v>67</v>
      </c>
    </row>
    <row r="33" spans="1:16" ht="94.95" customHeight="1" thickBot="1">
      <c r="A33" s="401" t="s">
        <v>68</v>
      </c>
      <c r="B33" s="601" t="str">
        <f t="shared" si="2"/>
        <v>☆</v>
      </c>
      <c r="C33" s="602"/>
      <c r="D33" s="603"/>
      <c r="E33" s="417">
        <v>2.0699999999999998</v>
      </c>
      <c r="F33" s="417">
        <v>2.93</v>
      </c>
      <c r="G33" s="490">
        <f t="shared" si="1"/>
        <v>0.86000000000000032</v>
      </c>
      <c r="H33" s="604"/>
      <c r="I33" s="605"/>
      <c r="J33" s="605"/>
      <c r="K33" s="605"/>
      <c r="L33" s="606"/>
      <c r="M33" s="231"/>
      <c r="N33" s="232"/>
      <c r="O33" s="391" t="s">
        <v>68</v>
      </c>
    </row>
    <row r="34" spans="1:16" ht="81" customHeight="1" thickBot="1">
      <c r="A34" s="324" t="s">
        <v>69</v>
      </c>
      <c r="B34" s="601" t="str">
        <f t="shared" si="2"/>
        <v>☆</v>
      </c>
      <c r="C34" s="602"/>
      <c r="D34" s="603"/>
      <c r="E34" s="417">
        <v>1.53</v>
      </c>
      <c r="F34" s="417">
        <v>2.48</v>
      </c>
      <c r="G34" s="490">
        <f t="shared" si="1"/>
        <v>0.95</v>
      </c>
      <c r="H34" s="604"/>
      <c r="I34" s="605"/>
      <c r="J34" s="605"/>
      <c r="K34" s="605"/>
      <c r="L34" s="606"/>
      <c r="M34" s="433"/>
      <c r="N34" s="434"/>
      <c r="O34" s="391" t="s">
        <v>69</v>
      </c>
    </row>
    <row r="35" spans="1:16" ht="94.5" customHeight="1" thickBot="1">
      <c r="A35" s="400" t="s">
        <v>70</v>
      </c>
      <c r="B35" s="601" t="str">
        <f t="shared" si="2"/>
        <v>☆</v>
      </c>
      <c r="C35" s="602"/>
      <c r="D35" s="603"/>
      <c r="E35" s="417">
        <v>1.72</v>
      </c>
      <c r="F35" s="417">
        <v>2.29</v>
      </c>
      <c r="G35" s="490">
        <f t="shared" si="1"/>
        <v>0.57000000000000006</v>
      </c>
      <c r="H35" s="658"/>
      <c r="I35" s="659"/>
      <c r="J35" s="659"/>
      <c r="K35" s="659"/>
      <c r="L35" s="660"/>
      <c r="M35" s="435"/>
      <c r="N35" s="436"/>
      <c r="O35" s="391" t="s">
        <v>70</v>
      </c>
    </row>
    <row r="36" spans="1:16" ht="92.4" customHeight="1" thickBot="1">
      <c r="A36" s="402" t="s">
        <v>71</v>
      </c>
      <c r="B36" s="601" t="str">
        <f t="shared" si="2"/>
        <v>☆</v>
      </c>
      <c r="C36" s="602"/>
      <c r="D36" s="603"/>
      <c r="E36" s="417">
        <v>1.32</v>
      </c>
      <c r="F36" s="417">
        <v>1.72</v>
      </c>
      <c r="G36" s="490">
        <f t="shared" si="1"/>
        <v>0.39999999999999991</v>
      </c>
      <c r="H36" s="604"/>
      <c r="I36" s="605"/>
      <c r="J36" s="605"/>
      <c r="K36" s="605"/>
      <c r="L36" s="606"/>
      <c r="M36" s="437"/>
      <c r="N36" s="438"/>
      <c r="O36" s="391" t="s">
        <v>71</v>
      </c>
    </row>
    <row r="37" spans="1:16" ht="87.75" customHeight="1" thickBot="1">
      <c r="A37" s="399" t="s">
        <v>72</v>
      </c>
      <c r="B37" s="601" t="str">
        <f t="shared" ref="B37:B69" si="3">IF(G37&gt;5,"☆☆☆☆",IF(AND(G37&gt;=2.39,G37&lt;5),"☆☆☆",IF(AND(G37&gt;=1.39,G37&lt;2.4),"☆☆",IF(AND(G37&gt;0,G37&lt;1.4),"☆",IF(AND(G37&gt;=-1.39,G37&lt;0),"★",IF(AND(G37&gt;=-2.39,G37&lt;-1.4),"★★",IF(AND(G37&gt;=-3.39,G37&lt;-2.4),"★★★")))))))</f>
        <v>☆</v>
      </c>
      <c r="C37" s="602"/>
      <c r="D37" s="603"/>
      <c r="E37" s="417">
        <v>0.66</v>
      </c>
      <c r="F37" s="417">
        <v>1.04</v>
      </c>
      <c r="G37" s="490">
        <f t="shared" si="1"/>
        <v>0.38</v>
      </c>
      <c r="H37" s="604"/>
      <c r="I37" s="605"/>
      <c r="J37" s="605"/>
      <c r="K37" s="605"/>
      <c r="L37" s="606"/>
      <c r="M37" s="231"/>
      <c r="N37" s="232"/>
      <c r="O37" s="391" t="s">
        <v>72</v>
      </c>
    </row>
    <row r="38" spans="1:16" ht="75.75" customHeight="1" thickBot="1">
      <c r="A38" s="399" t="s">
        <v>73</v>
      </c>
      <c r="B38" s="601" t="str">
        <f t="shared" si="3"/>
        <v>☆</v>
      </c>
      <c r="C38" s="602"/>
      <c r="D38" s="603"/>
      <c r="E38" s="417">
        <v>1.83</v>
      </c>
      <c r="F38" s="417">
        <v>2.17</v>
      </c>
      <c r="G38" s="490">
        <f t="shared" si="1"/>
        <v>0.33999999999999986</v>
      </c>
      <c r="H38" s="604"/>
      <c r="I38" s="605"/>
      <c r="J38" s="605"/>
      <c r="K38" s="605"/>
      <c r="L38" s="606"/>
      <c r="M38" s="439"/>
      <c r="N38" s="440"/>
      <c r="O38" s="391" t="s">
        <v>73</v>
      </c>
    </row>
    <row r="39" spans="1:16" ht="70.2" customHeight="1" thickBot="1">
      <c r="A39" s="399" t="s">
        <v>74</v>
      </c>
      <c r="B39" s="601" t="str">
        <f t="shared" si="3"/>
        <v>☆</v>
      </c>
      <c r="C39" s="602"/>
      <c r="D39" s="603"/>
      <c r="E39" s="417">
        <v>2.2400000000000002</v>
      </c>
      <c r="F39" s="417">
        <v>2.59</v>
      </c>
      <c r="G39" s="490">
        <f t="shared" si="1"/>
        <v>0.34999999999999964</v>
      </c>
      <c r="H39" s="604"/>
      <c r="I39" s="605"/>
      <c r="J39" s="605"/>
      <c r="K39" s="605"/>
      <c r="L39" s="606"/>
      <c r="M39" s="437"/>
      <c r="N39" s="438"/>
      <c r="O39" s="391" t="s">
        <v>74</v>
      </c>
    </row>
    <row r="40" spans="1:16" ht="78.75" customHeight="1" thickBot="1">
      <c r="A40" s="399" t="s">
        <v>75</v>
      </c>
      <c r="B40" s="601" t="str">
        <f t="shared" si="3"/>
        <v>☆</v>
      </c>
      <c r="C40" s="602"/>
      <c r="D40" s="603"/>
      <c r="E40" s="417">
        <v>2.78</v>
      </c>
      <c r="F40" s="171">
        <v>3.13</v>
      </c>
      <c r="G40" s="490">
        <f t="shared" si="1"/>
        <v>0.35000000000000009</v>
      </c>
      <c r="H40" s="604"/>
      <c r="I40" s="605"/>
      <c r="J40" s="605"/>
      <c r="K40" s="605"/>
      <c r="L40" s="606"/>
      <c r="M40" s="439"/>
      <c r="N40" s="440"/>
      <c r="O40" s="391" t="s">
        <v>75</v>
      </c>
    </row>
    <row r="41" spans="1:16" ht="66" customHeight="1" thickBot="1">
      <c r="A41" s="399" t="s">
        <v>76</v>
      </c>
      <c r="B41" s="601" t="str">
        <f t="shared" si="3"/>
        <v>☆</v>
      </c>
      <c r="C41" s="602"/>
      <c r="D41" s="603"/>
      <c r="E41" s="417">
        <v>1.29</v>
      </c>
      <c r="F41" s="417">
        <v>1.63</v>
      </c>
      <c r="G41" s="490">
        <f t="shared" si="1"/>
        <v>0.33999999999999986</v>
      </c>
      <c r="H41" s="604"/>
      <c r="I41" s="605"/>
      <c r="J41" s="605"/>
      <c r="K41" s="605"/>
      <c r="L41" s="606"/>
      <c r="M41" s="231"/>
      <c r="N41" s="232"/>
      <c r="O41" s="391" t="s">
        <v>76</v>
      </c>
    </row>
    <row r="42" spans="1:16" ht="77.25" customHeight="1" thickBot="1">
      <c r="A42" s="399" t="s">
        <v>77</v>
      </c>
      <c r="B42" s="601" t="str">
        <f t="shared" ref="B42:B44" si="4">IF(G42&gt;5,"☆☆☆☆",IF(AND(G42&gt;=2.39,G42&lt;5),"☆☆☆",IF(AND(G42&gt;=1.39,G42&lt;2.4),"☆☆",IF(AND(G42&gt;0,G42&lt;1.4),"☆",IF(AND(G42&gt;=-1.39,G42&lt;0),"★",IF(AND(G42&gt;=-2.39,G42&lt;-1.4),"★★",IF(AND(G42&gt;=-3.39,G42&lt;-2.4),"★★★")))))))</f>
        <v>★</v>
      </c>
      <c r="C42" s="602"/>
      <c r="D42" s="603"/>
      <c r="E42" s="417">
        <v>1.59</v>
      </c>
      <c r="F42" s="417">
        <v>1.44</v>
      </c>
      <c r="G42" s="490">
        <f t="shared" si="1"/>
        <v>-0.15000000000000013</v>
      </c>
      <c r="H42" s="604"/>
      <c r="I42" s="605"/>
      <c r="J42" s="605"/>
      <c r="K42" s="605"/>
      <c r="L42" s="606"/>
      <c r="M42" s="437"/>
      <c r="N42" s="232"/>
      <c r="O42" s="391" t="s">
        <v>77</v>
      </c>
      <c r="P42" s="65" t="s">
        <v>216</v>
      </c>
    </row>
    <row r="43" spans="1:16" ht="69.75" customHeight="1" thickBot="1">
      <c r="A43" s="399" t="s">
        <v>78</v>
      </c>
      <c r="B43" s="601" t="s">
        <v>278</v>
      </c>
      <c r="C43" s="602"/>
      <c r="D43" s="603"/>
      <c r="E43" s="417">
        <v>1.08</v>
      </c>
      <c r="F43" s="417">
        <v>1.08</v>
      </c>
      <c r="G43" s="490">
        <f t="shared" si="1"/>
        <v>0</v>
      </c>
      <c r="H43" s="604"/>
      <c r="I43" s="605"/>
      <c r="J43" s="605"/>
      <c r="K43" s="605"/>
      <c r="L43" s="606"/>
      <c r="M43" s="231"/>
      <c r="N43" s="232"/>
      <c r="O43" s="391" t="s">
        <v>78</v>
      </c>
    </row>
    <row r="44" spans="1:16" ht="77.25" customHeight="1" thickBot="1">
      <c r="A44" s="403" t="s">
        <v>79</v>
      </c>
      <c r="B44" s="601" t="str">
        <f t="shared" si="4"/>
        <v>☆</v>
      </c>
      <c r="C44" s="602"/>
      <c r="D44" s="603"/>
      <c r="E44" s="417">
        <v>1.4</v>
      </c>
      <c r="F44" s="417">
        <v>1.58</v>
      </c>
      <c r="G44" s="490">
        <f t="shared" si="1"/>
        <v>0.18000000000000016</v>
      </c>
      <c r="H44" s="604"/>
      <c r="I44" s="605"/>
      <c r="J44" s="605"/>
      <c r="K44" s="605"/>
      <c r="L44" s="606"/>
      <c r="M44" s="231"/>
      <c r="N44" s="232"/>
      <c r="O44" s="391" t="s">
        <v>79</v>
      </c>
    </row>
    <row r="45" spans="1:16" ht="81.75" customHeight="1" thickBot="1">
      <c r="A45" s="399" t="s">
        <v>80</v>
      </c>
      <c r="B45" s="601" t="str">
        <f t="shared" si="3"/>
        <v>☆</v>
      </c>
      <c r="C45" s="602"/>
      <c r="D45" s="603"/>
      <c r="E45" s="417">
        <v>1.38</v>
      </c>
      <c r="F45" s="417">
        <v>1.95</v>
      </c>
      <c r="G45" s="490">
        <f t="shared" si="1"/>
        <v>0.57000000000000006</v>
      </c>
      <c r="H45" s="604"/>
      <c r="I45" s="605"/>
      <c r="J45" s="605"/>
      <c r="K45" s="605"/>
      <c r="L45" s="606"/>
      <c r="M45" s="231"/>
      <c r="N45" s="446"/>
      <c r="O45" s="391" t="s">
        <v>80</v>
      </c>
    </row>
    <row r="46" spans="1:16" ht="72.75" customHeight="1" thickBot="1">
      <c r="A46" s="399" t="s">
        <v>81</v>
      </c>
      <c r="B46" s="601" t="str">
        <f t="shared" si="3"/>
        <v>☆</v>
      </c>
      <c r="C46" s="602"/>
      <c r="D46" s="603"/>
      <c r="E46" s="417">
        <v>1.53</v>
      </c>
      <c r="F46" s="417">
        <v>1.96</v>
      </c>
      <c r="G46" s="490">
        <f t="shared" si="1"/>
        <v>0.42999999999999994</v>
      </c>
      <c r="H46" s="604"/>
      <c r="I46" s="605"/>
      <c r="J46" s="605"/>
      <c r="K46" s="605"/>
      <c r="L46" s="606"/>
      <c r="M46" s="231"/>
      <c r="N46" s="232"/>
      <c r="O46" s="391" t="s">
        <v>81</v>
      </c>
    </row>
    <row r="47" spans="1:16" ht="81.75" customHeight="1" thickBot="1">
      <c r="A47" s="399" t="s">
        <v>82</v>
      </c>
      <c r="B47" s="601" t="str">
        <f t="shared" si="3"/>
        <v>☆</v>
      </c>
      <c r="C47" s="602"/>
      <c r="D47" s="603"/>
      <c r="E47" s="417">
        <v>1.17</v>
      </c>
      <c r="F47" s="417">
        <v>1.39</v>
      </c>
      <c r="G47" s="490">
        <f t="shared" si="1"/>
        <v>0.21999999999999997</v>
      </c>
      <c r="H47" s="604"/>
      <c r="I47" s="605"/>
      <c r="J47" s="605"/>
      <c r="K47" s="605"/>
      <c r="L47" s="606"/>
      <c r="M47" s="447"/>
      <c r="N47" s="232"/>
      <c r="O47" s="391" t="s">
        <v>82</v>
      </c>
    </row>
    <row r="48" spans="1:16" ht="78.75" customHeight="1" thickBot="1">
      <c r="A48" s="399" t="s">
        <v>83</v>
      </c>
      <c r="B48" s="601" t="str">
        <f t="shared" si="3"/>
        <v>☆</v>
      </c>
      <c r="C48" s="602"/>
      <c r="D48" s="603"/>
      <c r="E48" s="417">
        <v>0.88</v>
      </c>
      <c r="F48" s="417">
        <v>1.24</v>
      </c>
      <c r="G48" s="490">
        <f t="shared" si="1"/>
        <v>0.36</v>
      </c>
      <c r="H48" s="610"/>
      <c r="I48" s="611"/>
      <c r="J48" s="611"/>
      <c r="K48" s="611"/>
      <c r="L48" s="612"/>
      <c r="M48" s="231"/>
      <c r="N48" s="232"/>
      <c r="O48" s="391" t="s">
        <v>83</v>
      </c>
    </row>
    <row r="49" spans="1:15" ht="74.25" customHeight="1" thickBot="1">
      <c r="A49" s="399" t="s">
        <v>84</v>
      </c>
      <c r="B49" s="601" t="str">
        <f t="shared" si="3"/>
        <v>☆</v>
      </c>
      <c r="C49" s="602"/>
      <c r="D49" s="603"/>
      <c r="E49" s="417">
        <v>1.74</v>
      </c>
      <c r="F49" s="417">
        <v>1.8</v>
      </c>
      <c r="G49" s="490">
        <f t="shared" si="1"/>
        <v>6.0000000000000053E-2</v>
      </c>
      <c r="H49" s="604"/>
      <c r="I49" s="605"/>
      <c r="J49" s="605"/>
      <c r="K49" s="605"/>
      <c r="L49" s="606"/>
      <c r="M49" s="448"/>
      <c r="N49" s="232"/>
      <c r="O49" s="391" t="s">
        <v>84</v>
      </c>
    </row>
    <row r="50" spans="1:15" ht="73.2" customHeight="1" thickBot="1">
      <c r="A50" s="399" t="s">
        <v>85</v>
      </c>
      <c r="B50" s="601" t="str">
        <f t="shared" si="3"/>
        <v>☆</v>
      </c>
      <c r="C50" s="602"/>
      <c r="D50" s="603"/>
      <c r="E50" s="417">
        <v>2.06</v>
      </c>
      <c r="F50" s="417">
        <v>2.84</v>
      </c>
      <c r="G50" s="490">
        <f t="shared" si="1"/>
        <v>0.7799999999999998</v>
      </c>
      <c r="H50" s="610"/>
      <c r="I50" s="611"/>
      <c r="J50" s="611"/>
      <c r="K50" s="611"/>
      <c r="L50" s="612"/>
      <c r="M50" s="231"/>
      <c r="N50" s="232"/>
      <c r="O50" s="391" t="s">
        <v>85</v>
      </c>
    </row>
    <row r="51" spans="1:15" ht="73.5" customHeight="1" thickBot="1">
      <c r="A51" s="399" t="s">
        <v>86</v>
      </c>
      <c r="B51" s="601" t="str">
        <f t="shared" si="3"/>
        <v>☆</v>
      </c>
      <c r="C51" s="602"/>
      <c r="D51" s="603"/>
      <c r="E51" s="417">
        <v>1.41</v>
      </c>
      <c r="F51" s="417">
        <v>1.68</v>
      </c>
      <c r="G51" s="490">
        <f t="shared" si="1"/>
        <v>0.27</v>
      </c>
      <c r="H51" s="604"/>
      <c r="I51" s="605"/>
      <c r="J51" s="605"/>
      <c r="K51" s="605"/>
      <c r="L51" s="606"/>
      <c r="M51" s="439"/>
      <c r="N51" s="440"/>
      <c r="O51" s="391" t="s">
        <v>86</v>
      </c>
    </row>
    <row r="52" spans="1:15" ht="91.95" customHeight="1" thickBot="1">
      <c r="A52" s="399" t="s">
        <v>87</v>
      </c>
      <c r="B52" s="601" t="str">
        <f t="shared" si="3"/>
        <v>☆</v>
      </c>
      <c r="C52" s="602"/>
      <c r="D52" s="603"/>
      <c r="E52" s="417">
        <v>1.7</v>
      </c>
      <c r="F52" s="417">
        <v>1.9</v>
      </c>
      <c r="G52" s="490">
        <f t="shared" si="1"/>
        <v>0.19999999999999996</v>
      </c>
      <c r="H52" s="604"/>
      <c r="I52" s="605"/>
      <c r="J52" s="605"/>
      <c r="K52" s="605"/>
      <c r="L52" s="606"/>
      <c r="M52" s="231"/>
      <c r="N52" s="232"/>
      <c r="O52" s="391" t="s">
        <v>87</v>
      </c>
    </row>
    <row r="53" spans="1:15" ht="77.25" customHeight="1" thickBot="1">
      <c r="A53" s="399" t="s">
        <v>88</v>
      </c>
      <c r="B53" s="601" t="str">
        <f t="shared" si="3"/>
        <v>☆</v>
      </c>
      <c r="C53" s="602"/>
      <c r="D53" s="603"/>
      <c r="E53" s="417">
        <v>1.63</v>
      </c>
      <c r="F53" s="417">
        <v>2.21</v>
      </c>
      <c r="G53" s="490">
        <f t="shared" si="1"/>
        <v>0.58000000000000007</v>
      </c>
      <c r="H53" s="604"/>
      <c r="I53" s="605"/>
      <c r="J53" s="605"/>
      <c r="K53" s="605"/>
      <c r="L53" s="606"/>
      <c r="M53" s="231"/>
      <c r="N53" s="232"/>
      <c r="O53" s="391" t="s">
        <v>88</v>
      </c>
    </row>
    <row r="54" spans="1:15" ht="63.75" customHeight="1" thickBot="1">
      <c r="A54" s="399" t="s">
        <v>89</v>
      </c>
      <c r="B54" s="601" t="str">
        <f t="shared" si="3"/>
        <v>☆</v>
      </c>
      <c r="C54" s="602"/>
      <c r="D54" s="603"/>
      <c r="E54" s="417">
        <v>2.74</v>
      </c>
      <c r="F54" s="171">
        <v>3.52</v>
      </c>
      <c r="G54" s="490">
        <f t="shared" si="1"/>
        <v>0.7799999999999998</v>
      </c>
      <c r="H54" s="604"/>
      <c r="I54" s="605"/>
      <c r="J54" s="605"/>
      <c r="K54" s="605"/>
      <c r="L54" s="606"/>
      <c r="M54" s="231"/>
      <c r="N54" s="232"/>
      <c r="O54" s="391" t="s">
        <v>89</v>
      </c>
    </row>
    <row r="55" spans="1:15" ht="75" customHeight="1" thickBot="1">
      <c r="A55" s="399" t="s">
        <v>90</v>
      </c>
      <c r="B55" s="601" t="str">
        <f t="shared" si="3"/>
        <v>☆</v>
      </c>
      <c r="C55" s="602"/>
      <c r="D55" s="603"/>
      <c r="E55" s="417">
        <v>2.2999999999999998</v>
      </c>
      <c r="F55" s="417">
        <v>2.4300000000000002</v>
      </c>
      <c r="G55" s="490">
        <f t="shared" si="1"/>
        <v>0.13000000000000034</v>
      </c>
      <c r="H55" s="604"/>
      <c r="I55" s="605"/>
      <c r="J55" s="605"/>
      <c r="K55" s="605"/>
      <c r="L55" s="606"/>
      <c r="M55" s="231"/>
      <c r="N55" s="232"/>
      <c r="O55" s="391" t="s">
        <v>90</v>
      </c>
    </row>
    <row r="56" spans="1:15" ht="80.25" customHeight="1" thickBot="1">
      <c r="A56" s="399" t="s">
        <v>91</v>
      </c>
      <c r="B56" s="601" t="str">
        <f t="shared" si="3"/>
        <v>☆</v>
      </c>
      <c r="C56" s="602"/>
      <c r="D56" s="603"/>
      <c r="E56" s="417">
        <v>2.4700000000000002</v>
      </c>
      <c r="F56" s="417">
        <v>2.81</v>
      </c>
      <c r="G56" s="490">
        <f t="shared" si="1"/>
        <v>0.33999999999999986</v>
      </c>
      <c r="H56" s="604"/>
      <c r="I56" s="605"/>
      <c r="J56" s="605"/>
      <c r="K56" s="605"/>
      <c r="L56" s="606"/>
      <c r="M56" s="231"/>
      <c r="N56" s="232"/>
      <c r="O56" s="391" t="s">
        <v>91</v>
      </c>
    </row>
    <row r="57" spans="1:15" ht="63.75" customHeight="1" thickBot="1">
      <c r="A57" s="399" t="s">
        <v>92</v>
      </c>
      <c r="B57" s="601" t="str">
        <f t="shared" si="3"/>
        <v>☆</v>
      </c>
      <c r="C57" s="602"/>
      <c r="D57" s="603"/>
      <c r="E57" s="417">
        <v>1.24</v>
      </c>
      <c r="F57" s="417">
        <v>1.47</v>
      </c>
      <c r="G57" s="490">
        <f t="shared" si="1"/>
        <v>0.22999999999999998</v>
      </c>
      <c r="H57" s="610"/>
      <c r="I57" s="611"/>
      <c r="J57" s="611"/>
      <c r="K57" s="611"/>
      <c r="L57" s="612"/>
      <c r="M57" s="231"/>
      <c r="N57" s="232"/>
      <c r="O57" s="391" t="s">
        <v>92</v>
      </c>
    </row>
    <row r="58" spans="1:15" ht="69.75" customHeight="1" thickBot="1">
      <c r="A58" s="399" t="s">
        <v>93</v>
      </c>
      <c r="B58" s="601" t="str">
        <f t="shared" si="3"/>
        <v>☆</v>
      </c>
      <c r="C58" s="602"/>
      <c r="D58" s="603"/>
      <c r="E58" s="417">
        <v>1.96</v>
      </c>
      <c r="F58" s="417">
        <v>2.39</v>
      </c>
      <c r="G58" s="490">
        <f t="shared" si="1"/>
        <v>0.43000000000000016</v>
      </c>
      <c r="H58" s="604"/>
      <c r="I58" s="605"/>
      <c r="J58" s="605"/>
      <c r="K58" s="605"/>
      <c r="L58" s="606"/>
      <c r="M58" s="231"/>
      <c r="N58" s="232"/>
      <c r="O58" s="391" t="s">
        <v>93</v>
      </c>
    </row>
    <row r="59" spans="1:15" ht="76.2" customHeight="1" thickBot="1">
      <c r="A59" s="399" t="s">
        <v>94</v>
      </c>
      <c r="B59" s="601" t="str">
        <f t="shared" si="3"/>
        <v>☆</v>
      </c>
      <c r="C59" s="602"/>
      <c r="D59" s="603"/>
      <c r="E59" s="417">
        <v>2.71</v>
      </c>
      <c r="F59" s="171">
        <v>3.04</v>
      </c>
      <c r="G59" s="490">
        <f t="shared" si="1"/>
        <v>0.33000000000000007</v>
      </c>
      <c r="H59" s="604"/>
      <c r="I59" s="605"/>
      <c r="J59" s="605"/>
      <c r="K59" s="605"/>
      <c r="L59" s="606"/>
      <c r="M59" s="439"/>
      <c r="N59" s="440"/>
      <c r="O59" s="391" t="s">
        <v>94</v>
      </c>
    </row>
    <row r="60" spans="1:15" ht="91.95" customHeight="1" thickBot="1">
      <c r="A60" s="399" t="s">
        <v>95</v>
      </c>
      <c r="B60" s="601" t="str">
        <f t="shared" si="3"/>
        <v>☆</v>
      </c>
      <c r="C60" s="602"/>
      <c r="D60" s="603"/>
      <c r="E60" s="417">
        <v>2.76</v>
      </c>
      <c r="F60" s="171">
        <v>3.73</v>
      </c>
      <c r="G60" s="490">
        <f t="shared" si="1"/>
        <v>0.9700000000000002</v>
      </c>
      <c r="H60" s="604"/>
      <c r="I60" s="605"/>
      <c r="J60" s="605"/>
      <c r="K60" s="605"/>
      <c r="L60" s="606"/>
      <c r="M60" s="231"/>
      <c r="N60" s="232"/>
      <c r="O60" s="391" t="s">
        <v>95</v>
      </c>
    </row>
    <row r="61" spans="1:15" ht="81" customHeight="1" thickBot="1">
      <c r="A61" s="399" t="s">
        <v>96</v>
      </c>
      <c r="B61" s="601" t="str">
        <f t="shared" si="3"/>
        <v>☆</v>
      </c>
      <c r="C61" s="602"/>
      <c r="D61" s="603"/>
      <c r="E61" s="417">
        <v>0.7</v>
      </c>
      <c r="F61" s="417">
        <v>1.33</v>
      </c>
      <c r="G61" s="490">
        <f t="shared" si="1"/>
        <v>0.63000000000000012</v>
      </c>
      <c r="H61" s="604"/>
      <c r="I61" s="605"/>
      <c r="J61" s="605"/>
      <c r="K61" s="605"/>
      <c r="L61" s="606"/>
      <c r="M61" s="231"/>
      <c r="N61" s="232"/>
      <c r="O61" s="391" t="s">
        <v>96</v>
      </c>
    </row>
    <row r="62" spans="1:15" ht="75.599999999999994" customHeight="1" thickBot="1">
      <c r="A62" s="399" t="s">
        <v>97</v>
      </c>
      <c r="B62" s="601" t="str">
        <f t="shared" si="3"/>
        <v>☆</v>
      </c>
      <c r="C62" s="602"/>
      <c r="D62" s="603"/>
      <c r="E62" s="417">
        <v>2.76</v>
      </c>
      <c r="F62" s="417">
        <v>2.99</v>
      </c>
      <c r="G62" s="490">
        <f t="shared" si="1"/>
        <v>0.23000000000000043</v>
      </c>
      <c r="H62" s="604"/>
      <c r="I62" s="605"/>
      <c r="J62" s="605"/>
      <c r="K62" s="605"/>
      <c r="L62" s="606"/>
      <c r="M62" s="231"/>
      <c r="N62" s="232"/>
      <c r="O62" s="391" t="s">
        <v>97</v>
      </c>
    </row>
    <row r="63" spans="1:15" ht="87" customHeight="1" thickBot="1">
      <c r="A63" s="399" t="s">
        <v>98</v>
      </c>
      <c r="B63" s="601" t="s">
        <v>278</v>
      </c>
      <c r="C63" s="602"/>
      <c r="D63" s="603"/>
      <c r="E63" s="417">
        <v>0.96</v>
      </c>
      <c r="F63" s="417">
        <v>0.96</v>
      </c>
      <c r="G63" s="490">
        <f t="shared" si="1"/>
        <v>0</v>
      </c>
      <c r="H63" s="604"/>
      <c r="I63" s="605"/>
      <c r="J63" s="605"/>
      <c r="K63" s="605"/>
      <c r="L63" s="606"/>
      <c r="M63" s="454"/>
      <c r="N63" s="232"/>
      <c r="O63" s="391" t="s">
        <v>98</v>
      </c>
    </row>
    <row r="64" spans="1:15" ht="73.2" customHeight="1" thickBot="1">
      <c r="A64" s="399" t="s">
        <v>99</v>
      </c>
      <c r="B64" s="601" t="str">
        <f t="shared" ref="B64" si="5">IF(G64&gt;5,"☆☆☆☆",IF(AND(G64&gt;=2.39,G64&lt;5),"☆☆☆",IF(AND(G64&gt;=1.39,G64&lt;2.4),"☆☆",IF(AND(G64&gt;0,G64&lt;1.4),"☆",IF(AND(G64&gt;=-1.39,G64&lt;0),"★",IF(AND(G64&gt;=-2.39,G64&lt;-1.4),"★★",IF(AND(G64&gt;=-3.39,G64&lt;-2.4),"★★★")))))))</f>
        <v>★</v>
      </c>
      <c r="C64" s="602"/>
      <c r="D64" s="603"/>
      <c r="E64" s="417">
        <v>1.57</v>
      </c>
      <c r="F64" s="417">
        <v>1.45</v>
      </c>
      <c r="G64" s="490">
        <f t="shared" si="1"/>
        <v>-0.12000000000000011</v>
      </c>
      <c r="H64" s="613"/>
      <c r="I64" s="614"/>
      <c r="J64" s="614"/>
      <c r="K64" s="614"/>
      <c r="L64" s="615"/>
      <c r="M64" s="231"/>
      <c r="N64" s="232"/>
      <c r="O64" s="391" t="s">
        <v>99</v>
      </c>
    </row>
    <row r="65" spans="1:18" ht="80.25" customHeight="1" thickBot="1">
      <c r="A65" s="399" t="s">
        <v>100</v>
      </c>
      <c r="B65" s="601" t="str">
        <f t="shared" si="3"/>
        <v>☆</v>
      </c>
      <c r="C65" s="602"/>
      <c r="D65" s="603"/>
      <c r="E65" s="417">
        <v>2.52</v>
      </c>
      <c r="F65" s="171">
        <v>3.36</v>
      </c>
      <c r="G65" s="490">
        <f t="shared" si="1"/>
        <v>0.83999999999999986</v>
      </c>
      <c r="H65" s="616"/>
      <c r="I65" s="617"/>
      <c r="J65" s="617"/>
      <c r="K65" s="617"/>
      <c r="L65" s="618"/>
      <c r="M65" s="455"/>
      <c r="N65" s="232"/>
      <c r="O65" s="391" t="s">
        <v>100</v>
      </c>
    </row>
    <row r="66" spans="1:18" ht="88.5" customHeight="1" thickBot="1">
      <c r="A66" s="399" t="s">
        <v>101</v>
      </c>
      <c r="B66" s="601" t="str">
        <f t="shared" si="3"/>
        <v>☆</v>
      </c>
      <c r="C66" s="602"/>
      <c r="D66" s="603"/>
      <c r="E66" s="171">
        <v>4.1399999999999997</v>
      </c>
      <c r="F66" s="171">
        <v>4.8600000000000003</v>
      </c>
      <c r="G66" s="490">
        <f t="shared" si="1"/>
        <v>0.72000000000000064</v>
      </c>
      <c r="H66" s="610"/>
      <c r="I66" s="611"/>
      <c r="J66" s="611"/>
      <c r="K66" s="611"/>
      <c r="L66" s="612"/>
      <c r="M66" s="231"/>
      <c r="N66" s="232"/>
      <c r="O66" s="391" t="s">
        <v>101</v>
      </c>
    </row>
    <row r="67" spans="1:18" ht="78.75" customHeight="1" thickBot="1">
      <c r="A67" s="399" t="s">
        <v>102</v>
      </c>
      <c r="B67" s="601" t="str">
        <f t="shared" si="3"/>
        <v>☆</v>
      </c>
      <c r="C67" s="602"/>
      <c r="D67" s="603"/>
      <c r="E67" s="171">
        <v>3.25</v>
      </c>
      <c r="F67" s="171">
        <v>3.83</v>
      </c>
      <c r="G67" s="490">
        <f t="shared" si="1"/>
        <v>0.58000000000000007</v>
      </c>
      <c r="H67" s="604"/>
      <c r="I67" s="605"/>
      <c r="J67" s="605"/>
      <c r="K67" s="605"/>
      <c r="L67" s="606"/>
      <c r="M67" s="231"/>
      <c r="N67" s="232"/>
      <c r="O67" s="391" t="s">
        <v>102</v>
      </c>
    </row>
    <row r="68" spans="1:18" ht="63" customHeight="1" thickBot="1">
      <c r="A68" s="402" t="s">
        <v>103</v>
      </c>
      <c r="B68" s="601" t="str">
        <f t="shared" ref="B68" si="6">IF(G68&gt;5,"☆☆☆☆",IF(AND(G68&gt;=2.39,G68&lt;5),"☆☆☆",IF(AND(G68&gt;=1.39,G68&lt;2.4),"☆☆",IF(AND(G68&gt;0,G68&lt;1.4),"☆",IF(AND(G68&gt;=-1.39,G68&lt;0),"★",IF(AND(G68&gt;=-2.39,G68&lt;-1.4),"★★",IF(AND(G68&gt;=-3.39,G68&lt;-2.4),"★★★")))))))</f>
        <v>★</v>
      </c>
      <c r="C68" s="602"/>
      <c r="D68" s="603"/>
      <c r="E68" s="417">
        <v>2.21</v>
      </c>
      <c r="F68" s="417">
        <v>2.04</v>
      </c>
      <c r="G68" s="490">
        <f t="shared" si="1"/>
        <v>-0.16999999999999993</v>
      </c>
      <c r="H68" s="607"/>
      <c r="I68" s="608"/>
      <c r="J68" s="608"/>
      <c r="K68" s="608"/>
      <c r="L68" s="609"/>
      <c r="M68" s="432"/>
      <c r="N68" s="431"/>
      <c r="O68" s="391" t="s">
        <v>103</v>
      </c>
    </row>
    <row r="69" spans="1:18" ht="72.75" customHeight="1" thickBot="1">
      <c r="A69" s="400" t="s">
        <v>104</v>
      </c>
      <c r="B69" s="601" t="str">
        <f t="shared" si="3"/>
        <v>★</v>
      </c>
      <c r="C69" s="602"/>
      <c r="D69" s="603"/>
      <c r="E69" s="418">
        <v>1.62</v>
      </c>
      <c r="F69" s="418">
        <v>1.24</v>
      </c>
      <c r="G69" s="490">
        <f t="shared" si="1"/>
        <v>-0.38000000000000012</v>
      </c>
      <c r="H69" s="610"/>
      <c r="I69" s="611"/>
      <c r="J69" s="611"/>
      <c r="K69" s="611"/>
      <c r="L69" s="612"/>
      <c r="M69" s="231"/>
      <c r="N69" s="232"/>
      <c r="O69" s="391" t="s">
        <v>104</v>
      </c>
    </row>
    <row r="70" spans="1:18" ht="58.5" customHeight="1" thickBot="1">
      <c r="A70" s="325" t="s">
        <v>105</v>
      </c>
      <c r="B70" s="601" t="str">
        <f t="shared" ref="B70" si="7">IF(G70&gt;5,"☆☆☆☆",IF(AND(G70&gt;=2.39,G70&lt;5),"☆☆☆",IF(AND(G70&gt;=1.39,G70&lt;2.4),"☆☆",IF(AND(G70&gt;0,G70&lt;1.4),"☆",IF(AND(G70&gt;=-1.39,G70&lt;0),"★",IF(AND(G70&gt;=-2.39,G70&lt;-1.4),"★★",IF(AND(G70&gt;=-3.39,G70&lt;-2.4),"★★★")))))))</f>
        <v>☆</v>
      </c>
      <c r="C70" s="602"/>
      <c r="D70" s="603"/>
      <c r="E70" s="501">
        <v>1.64</v>
      </c>
      <c r="F70" s="501">
        <v>2.0099999999999998</v>
      </c>
      <c r="G70" s="490">
        <f t="shared" si="1"/>
        <v>0.36999999999999988</v>
      </c>
      <c r="H70" s="604"/>
      <c r="I70" s="605"/>
      <c r="J70" s="605"/>
      <c r="K70" s="605"/>
      <c r="L70" s="606"/>
      <c r="M70" s="326"/>
      <c r="N70" s="232"/>
      <c r="O70" s="391"/>
    </row>
    <row r="71" spans="1:18" ht="42.75" customHeight="1" thickBot="1">
      <c r="A71" s="327"/>
      <c r="B71" s="327"/>
      <c r="C71" s="327"/>
      <c r="D71" s="327"/>
      <c r="E71" s="649"/>
      <c r="F71" s="649"/>
      <c r="G71" s="649"/>
      <c r="H71" s="649"/>
      <c r="I71" s="649"/>
      <c r="J71" s="649"/>
      <c r="K71" s="649"/>
      <c r="L71" s="649"/>
      <c r="M71" s="66">
        <f>COUNTIF(E23:E69,"&gt;=10")</f>
        <v>0</v>
      </c>
      <c r="N71" s="66">
        <f>COUNTIF(F23:F69,"&gt;=10")</f>
        <v>0</v>
      </c>
      <c r="O71" s="66" t="s">
        <v>29</v>
      </c>
    </row>
    <row r="72" spans="1:18" ht="36.75" customHeight="1" thickBot="1">
      <c r="A72" s="87" t="s">
        <v>21</v>
      </c>
      <c r="B72" s="88"/>
      <c r="C72" s="152"/>
      <c r="D72" s="152"/>
      <c r="E72" s="650" t="s">
        <v>20</v>
      </c>
      <c r="F72" s="650"/>
      <c r="G72" s="650"/>
      <c r="H72" s="651" t="s">
        <v>268</v>
      </c>
      <c r="I72" s="652"/>
      <c r="J72" s="88"/>
      <c r="K72" s="89"/>
      <c r="L72" s="89"/>
      <c r="M72" s="90"/>
      <c r="N72" s="91"/>
    </row>
    <row r="73" spans="1:18" ht="36.75" customHeight="1" thickBot="1">
      <c r="A73" s="92"/>
      <c r="B73" s="328"/>
      <c r="C73" s="653" t="s">
        <v>106</v>
      </c>
      <c r="D73" s="654"/>
      <c r="E73" s="654"/>
      <c r="F73" s="655"/>
      <c r="G73" s="93">
        <f>+F70</f>
        <v>2.0099999999999998</v>
      </c>
      <c r="H73" s="94" t="s">
        <v>107</v>
      </c>
      <c r="I73" s="656">
        <f>+G70</f>
        <v>0.36999999999999988</v>
      </c>
      <c r="J73" s="657"/>
      <c r="K73" s="329"/>
      <c r="L73" s="329"/>
      <c r="M73" s="330"/>
      <c r="N73" s="95"/>
    </row>
    <row r="74" spans="1:18" ht="36.75" customHeight="1" thickBot="1">
      <c r="A74" s="92"/>
      <c r="B74" s="328"/>
      <c r="C74" s="619" t="s">
        <v>108</v>
      </c>
      <c r="D74" s="620"/>
      <c r="E74" s="620"/>
      <c r="F74" s="621"/>
      <c r="G74" s="96">
        <f>+F35</f>
        <v>2.29</v>
      </c>
      <c r="H74" s="97" t="s">
        <v>107</v>
      </c>
      <c r="I74" s="622">
        <f>+G35</f>
        <v>0.57000000000000006</v>
      </c>
      <c r="J74" s="623"/>
      <c r="K74" s="329"/>
      <c r="L74" s="329"/>
      <c r="M74" s="330"/>
      <c r="N74" s="95"/>
      <c r="R74" s="370" t="s">
        <v>21</v>
      </c>
    </row>
    <row r="75" spans="1:18" ht="36.75" customHeight="1" thickBot="1">
      <c r="A75" s="92"/>
      <c r="B75" s="328"/>
      <c r="C75" s="624" t="s">
        <v>109</v>
      </c>
      <c r="D75" s="625"/>
      <c r="E75" s="625"/>
      <c r="F75" s="98" t="str">
        <f>VLOOKUP(G75,F:P,10,0)</f>
        <v>大分県</v>
      </c>
      <c r="G75" s="99">
        <f>MAX(F23:F70)</f>
        <v>4.8600000000000003</v>
      </c>
      <c r="H75" s="626" t="s">
        <v>110</v>
      </c>
      <c r="I75" s="627"/>
      <c r="J75" s="627"/>
      <c r="K75" s="100">
        <f>+N71</f>
        <v>0</v>
      </c>
      <c r="L75" s="101" t="s">
        <v>111</v>
      </c>
      <c r="M75" s="102">
        <f>N71-M71</f>
        <v>0</v>
      </c>
      <c r="N75" s="95"/>
      <c r="R75" s="371"/>
    </row>
    <row r="76" spans="1:18" ht="36.75" customHeight="1" thickBot="1">
      <c r="A76" s="103"/>
      <c r="B76" s="104"/>
      <c r="C76" s="104"/>
      <c r="D76" s="104"/>
      <c r="E76" s="104"/>
      <c r="F76" s="104"/>
      <c r="G76" s="104"/>
      <c r="H76" s="104"/>
      <c r="I76" s="104"/>
      <c r="J76" s="104"/>
      <c r="K76" s="105"/>
      <c r="L76" s="105"/>
      <c r="M76" s="106"/>
      <c r="N76" s="107"/>
      <c r="R76" s="371"/>
    </row>
    <row r="77" spans="1:18" ht="30.75" customHeight="1">
      <c r="A77" s="136"/>
      <c r="B77" s="136"/>
      <c r="C77" s="136"/>
      <c r="D77" s="136"/>
      <c r="E77" s="136"/>
      <c r="F77" s="136"/>
      <c r="G77" s="136"/>
      <c r="H77" s="136"/>
      <c r="I77" s="136"/>
      <c r="J77" s="136"/>
      <c r="K77" s="331"/>
      <c r="L77" s="331"/>
      <c r="M77" s="332"/>
      <c r="N77" s="333"/>
      <c r="R77" s="372"/>
    </row>
    <row r="78" spans="1:18" ht="30.75" customHeight="1" thickBot="1">
      <c r="A78" s="334"/>
      <c r="B78" s="334"/>
      <c r="C78" s="334"/>
      <c r="D78" s="334"/>
      <c r="E78" s="334"/>
      <c r="F78" s="334"/>
      <c r="G78" s="334"/>
      <c r="H78" s="334"/>
      <c r="I78" s="334"/>
      <c r="J78" s="334"/>
      <c r="K78" s="335"/>
      <c r="L78" s="335"/>
      <c r="M78" s="336"/>
      <c r="N78" s="334"/>
    </row>
    <row r="79" spans="1:18" ht="24.75" customHeight="1" thickTop="1">
      <c r="A79" s="628">
        <v>1</v>
      </c>
      <c r="B79" s="631" t="s">
        <v>262</v>
      </c>
      <c r="C79" s="632"/>
      <c r="D79" s="632"/>
      <c r="E79" s="632"/>
      <c r="F79" s="633"/>
      <c r="G79" s="640" t="s">
        <v>263</v>
      </c>
      <c r="H79" s="641"/>
      <c r="I79" s="641"/>
      <c r="J79" s="641"/>
      <c r="K79" s="641"/>
      <c r="L79" s="641"/>
      <c r="M79" s="641"/>
      <c r="N79" s="642"/>
    </row>
    <row r="80" spans="1:18" ht="24.75" customHeight="1">
      <c r="A80" s="629"/>
      <c r="B80" s="634"/>
      <c r="C80" s="635"/>
      <c r="D80" s="635"/>
      <c r="E80" s="635"/>
      <c r="F80" s="636"/>
      <c r="G80" s="643"/>
      <c r="H80" s="644"/>
      <c r="I80" s="644"/>
      <c r="J80" s="644"/>
      <c r="K80" s="644"/>
      <c r="L80" s="644"/>
      <c r="M80" s="644"/>
      <c r="N80" s="645"/>
      <c r="O80" s="337" t="s">
        <v>29</v>
      </c>
      <c r="P80" s="337"/>
    </row>
    <row r="81" spans="1:16" ht="24.75" customHeight="1">
      <c r="A81" s="629"/>
      <c r="B81" s="634"/>
      <c r="C81" s="635"/>
      <c r="D81" s="635"/>
      <c r="E81" s="635"/>
      <c r="F81" s="636"/>
      <c r="G81" s="643"/>
      <c r="H81" s="644"/>
      <c r="I81" s="644"/>
      <c r="J81" s="644"/>
      <c r="K81" s="644"/>
      <c r="L81" s="644"/>
      <c r="M81" s="644"/>
      <c r="N81" s="645"/>
      <c r="O81" s="337" t="s">
        <v>21</v>
      </c>
      <c r="P81" s="337" t="s">
        <v>112</v>
      </c>
    </row>
    <row r="82" spans="1:16" ht="24.75" customHeight="1">
      <c r="A82" s="629"/>
      <c r="B82" s="634"/>
      <c r="C82" s="635"/>
      <c r="D82" s="635"/>
      <c r="E82" s="635"/>
      <c r="F82" s="636"/>
      <c r="G82" s="643"/>
      <c r="H82" s="644"/>
      <c r="I82" s="644"/>
      <c r="J82" s="644"/>
      <c r="K82" s="644"/>
      <c r="L82" s="644"/>
      <c r="M82" s="644"/>
      <c r="N82" s="645"/>
      <c r="O82" s="338"/>
      <c r="P82" s="337"/>
    </row>
    <row r="83" spans="1:16" ht="46.2" customHeight="1" thickBot="1">
      <c r="A83" s="630"/>
      <c r="B83" s="637"/>
      <c r="C83" s="638"/>
      <c r="D83" s="638"/>
      <c r="E83" s="638"/>
      <c r="F83" s="639"/>
      <c r="G83" s="646"/>
      <c r="H83" s="647"/>
      <c r="I83" s="647"/>
      <c r="J83" s="647"/>
      <c r="K83" s="647"/>
      <c r="L83" s="647"/>
      <c r="M83" s="647"/>
      <c r="N83" s="64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AFED-704D-4446-AF56-50344ECCCBB2}">
  <sheetPr>
    <pageSetUpPr fitToPage="1"/>
  </sheetPr>
  <dimension ref="A1:R24"/>
  <sheetViews>
    <sheetView view="pageBreakPreview" zoomScale="95" zoomScaleNormal="75" zoomScaleSheetLayoutView="95" workbookViewId="0">
      <selection activeCell="P6" sqref="P6"/>
    </sheetView>
  </sheetViews>
  <sheetFormatPr defaultColWidth="9" defaultRowHeight="13.2"/>
  <cols>
    <col min="1" max="1" width="4.88671875" style="571" customWidth="1"/>
    <col min="2" max="8" width="9" style="571"/>
    <col min="9" max="9" width="16.44140625" style="571" customWidth="1"/>
    <col min="10" max="11" width="9" style="571"/>
    <col min="12" max="12" width="18.109375" style="571" customWidth="1"/>
    <col min="13" max="13" width="4.21875" style="571" customWidth="1"/>
    <col min="14" max="14" width="3.44140625" style="571" customWidth="1"/>
    <col min="15" max="16384" width="9" style="571"/>
  </cols>
  <sheetData>
    <row r="1" spans="1:18" ht="23.4">
      <c r="A1" s="686" t="s">
        <v>482</v>
      </c>
      <c r="B1" s="686"/>
      <c r="C1" s="686"/>
      <c r="D1" s="686"/>
      <c r="E1" s="686"/>
      <c r="F1" s="686"/>
      <c r="G1" s="686"/>
      <c r="H1" s="686"/>
      <c r="I1" s="686"/>
      <c r="J1" s="687"/>
      <c r="K1" s="687"/>
      <c r="L1" s="687"/>
      <c r="M1" s="687"/>
    </row>
    <row r="2" spans="1:18" ht="19.2">
      <c r="A2" s="688" t="s">
        <v>483</v>
      </c>
      <c r="B2" s="688"/>
      <c r="C2" s="688"/>
      <c r="D2" s="688"/>
      <c r="E2" s="688"/>
      <c r="F2" s="688"/>
      <c r="G2" s="688"/>
      <c r="H2" s="688"/>
      <c r="I2" s="688"/>
      <c r="J2" s="689"/>
      <c r="K2" s="689"/>
      <c r="L2" s="689"/>
      <c r="M2" s="689"/>
      <c r="N2" s="572"/>
    </row>
    <row r="3" spans="1:18" ht="24.75" customHeight="1">
      <c r="A3" s="690" t="s">
        <v>484</v>
      </c>
      <c r="B3" s="690"/>
      <c r="C3" s="690"/>
      <c r="D3" s="690"/>
      <c r="E3" s="690"/>
      <c r="F3" s="690"/>
      <c r="G3" s="690"/>
      <c r="H3" s="690"/>
      <c r="I3" s="690"/>
      <c r="J3" s="691"/>
      <c r="K3" s="691"/>
      <c r="L3" s="691"/>
      <c r="M3" s="691"/>
      <c r="N3" s="692"/>
      <c r="P3" s="1"/>
    </row>
    <row r="4" spans="1:18" ht="17.399999999999999">
      <c r="A4" s="693" t="s">
        <v>485</v>
      </c>
      <c r="B4" s="693"/>
      <c r="C4" s="693"/>
      <c r="D4" s="693"/>
      <c r="E4" s="693"/>
      <c r="F4" s="693"/>
      <c r="G4" s="693"/>
      <c r="H4" s="693"/>
      <c r="I4" s="693"/>
      <c r="J4" s="694"/>
      <c r="K4" s="694"/>
      <c r="L4" s="694"/>
      <c r="M4" s="694"/>
      <c r="N4" s="692"/>
      <c r="P4" s="1"/>
      <c r="Q4" s="573"/>
    </row>
    <row r="5" spans="1:18" ht="16.2">
      <c r="A5" s="574"/>
      <c r="B5" s="575"/>
      <c r="C5" s="576"/>
      <c r="D5" s="576"/>
      <c r="E5" s="576"/>
      <c r="F5" s="576"/>
      <c r="G5" s="576"/>
      <c r="H5" s="576"/>
      <c r="I5" s="576"/>
      <c r="J5" s="576"/>
      <c r="K5" s="576"/>
      <c r="L5" s="576"/>
      <c r="M5" s="576"/>
      <c r="N5" s="692"/>
      <c r="P5" s="1"/>
    </row>
    <row r="6" spans="1:18" ht="21.75" customHeight="1">
      <c r="A6" s="576"/>
      <c r="B6" s="695"/>
      <c r="C6" s="696"/>
      <c r="D6" s="696"/>
      <c r="E6" s="696"/>
      <c r="F6" s="576"/>
      <c r="G6" s="576" t="s">
        <v>21</v>
      </c>
      <c r="H6" s="698" t="s">
        <v>487</v>
      </c>
      <c r="I6" s="699"/>
      <c r="J6" s="699"/>
      <c r="K6" s="699"/>
      <c r="L6" s="699"/>
      <c r="M6" s="576"/>
      <c r="N6" s="692"/>
      <c r="O6" s="573"/>
      <c r="P6" s="573"/>
      <c r="R6" s="573"/>
    </row>
    <row r="7" spans="1:18" ht="21.75" customHeight="1">
      <c r="A7" s="576"/>
      <c r="B7" s="696"/>
      <c r="C7" s="696"/>
      <c r="D7" s="696"/>
      <c r="E7" s="696"/>
      <c r="F7" s="576"/>
      <c r="G7" s="576"/>
      <c r="H7" s="699"/>
      <c r="I7" s="699"/>
      <c r="J7" s="699"/>
      <c r="K7" s="699"/>
      <c r="L7" s="699"/>
      <c r="M7" s="576"/>
      <c r="N7" s="692"/>
      <c r="P7" s="577"/>
    </row>
    <row r="8" spans="1:18" ht="21.75" customHeight="1">
      <c r="A8" s="576"/>
      <c r="B8" s="696"/>
      <c r="C8" s="696"/>
      <c r="D8" s="696"/>
      <c r="E8" s="696"/>
      <c r="F8" s="576"/>
      <c r="G8" s="576"/>
      <c r="H8" s="699"/>
      <c r="I8" s="699"/>
      <c r="J8" s="699"/>
      <c r="K8" s="699"/>
      <c r="L8" s="699"/>
      <c r="M8" s="576"/>
      <c r="O8" s="573"/>
      <c r="P8" s="578"/>
      <c r="R8" s="585"/>
    </row>
    <row r="9" spans="1:18" ht="35.25" customHeight="1">
      <c r="A9" s="576"/>
      <c r="B9" s="696"/>
      <c r="C9" s="696"/>
      <c r="D9" s="696"/>
      <c r="E9" s="696"/>
      <c r="F9" s="576"/>
      <c r="G9" s="576"/>
      <c r="H9" s="699"/>
      <c r="I9" s="699"/>
      <c r="J9" s="699"/>
      <c r="K9" s="699"/>
      <c r="L9" s="699"/>
      <c r="M9" s="576"/>
      <c r="O9" s="577"/>
      <c r="P9" s="1"/>
    </row>
    <row r="10" spans="1:18" ht="21.75" customHeight="1">
      <c r="A10" s="576"/>
      <c r="B10" s="696"/>
      <c r="C10" s="696"/>
      <c r="D10" s="696"/>
      <c r="E10" s="696"/>
      <c r="F10" s="576"/>
      <c r="G10" s="576"/>
      <c r="H10" s="699"/>
      <c r="I10" s="699"/>
      <c r="J10" s="699"/>
      <c r="K10" s="699"/>
      <c r="L10" s="699"/>
      <c r="M10" s="576"/>
      <c r="O10" s="573"/>
      <c r="P10" s="1"/>
    </row>
    <row r="11" spans="1:18" ht="21.75" customHeight="1">
      <c r="A11" s="576"/>
      <c r="B11" s="696"/>
      <c r="C11" s="696"/>
      <c r="D11" s="696"/>
      <c r="E11" s="696"/>
      <c r="F11" s="579"/>
      <c r="G11" s="579"/>
      <c r="H11" s="699"/>
      <c r="I11" s="699"/>
      <c r="J11" s="699"/>
      <c r="K11" s="699"/>
      <c r="L11" s="699"/>
      <c r="M11" s="576"/>
      <c r="P11" s="1"/>
    </row>
    <row r="12" spans="1:18" ht="21.75" customHeight="1">
      <c r="A12" s="576"/>
      <c r="B12" s="696"/>
      <c r="C12" s="696"/>
      <c r="D12" s="696"/>
      <c r="E12" s="696"/>
      <c r="F12" s="580"/>
      <c r="G12" s="580"/>
      <c r="H12" s="699"/>
      <c r="I12" s="699"/>
      <c r="J12" s="699"/>
      <c r="K12" s="699"/>
      <c r="L12" s="699"/>
      <c r="M12" s="576"/>
      <c r="P12" s="1"/>
    </row>
    <row r="13" spans="1:18" ht="21.75" customHeight="1">
      <c r="A13" s="576"/>
      <c r="B13" s="697"/>
      <c r="C13" s="697"/>
      <c r="D13" s="697"/>
      <c r="E13" s="697"/>
      <c r="F13" s="580"/>
      <c r="G13" s="580"/>
      <c r="H13" s="699"/>
      <c r="I13" s="699"/>
      <c r="J13" s="699"/>
      <c r="K13" s="699"/>
      <c r="L13" s="699"/>
      <c r="M13" s="576"/>
      <c r="P13" s="1"/>
    </row>
    <row r="14" spans="1:18" ht="32.25" customHeight="1">
      <c r="A14" s="576"/>
      <c r="B14" s="697"/>
      <c r="C14" s="697"/>
      <c r="D14" s="697"/>
      <c r="E14" s="697"/>
      <c r="F14" s="579"/>
      <c r="G14" s="579"/>
      <c r="H14" s="699"/>
      <c r="I14" s="699"/>
      <c r="J14" s="699"/>
      <c r="K14" s="699"/>
      <c r="L14" s="699"/>
      <c r="M14" s="576"/>
      <c r="P14" s="1"/>
    </row>
    <row r="15" spans="1:18" ht="21.75" customHeight="1">
      <c r="A15" s="581"/>
      <c r="B15" s="576"/>
      <c r="C15" s="576"/>
      <c r="D15" s="576"/>
      <c r="E15" s="576"/>
      <c r="F15" s="576"/>
      <c r="G15" s="576"/>
      <c r="H15" s="576" t="s">
        <v>486</v>
      </c>
      <c r="I15" s="576"/>
      <c r="J15" s="576"/>
      <c r="K15" s="576"/>
      <c r="L15" s="576"/>
      <c r="M15" s="576"/>
      <c r="P15" s="1"/>
    </row>
    <row r="16" spans="1:18" ht="16.2">
      <c r="A16" s="582"/>
      <c r="B16" s="583"/>
      <c r="C16" s="584"/>
      <c r="D16" s="584"/>
      <c r="E16" s="584"/>
      <c r="F16" s="584"/>
      <c r="G16" s="584"/>
      <c r="H16" s="584"/>
      <c r="I16" s="584"/>
      <c r="J16" s="584"/>
      <c r="K16" s="584"/>
      <c r="L16" s="584"/>
      <c r="M16" s="584"/>
      <c r="P16" s="1"/>
    </row>
    <row r="17" spans="1:16" ht="13.5" customHeight="1">
      <c r="A17" s="584"/>
      <c r="B17" s="685" t="s">
        <v>488</v>
      </c>
      <c r="C17" s="685"/>
      <c r="D17" s="685"/>
      <c r="E17" s="685"/>
      <c r="F17" s="685"/>
      <c r="G17" s="685"/>
      <c r="H17" s="685"/>
      <c r="I17" s="685"/>
      <c r="J17" s="685"/>
      <c r="K17" s="685"/>
      <c r="L17" s="685"/>
      <c r="M17" s="584"/>
      <c r="P17" s="1"/>
    </row>
    <row r="18" spans="1:16" ht="13.5" customHeight="1">
      <c r="A18" s="584"/>
      <c r="B18" s="685"/>
      <c r="C18" s="685"/>
      <c r="D18" s="685"/>
      <c r="E18" s="685"/>
      <c r="F18" s="685"/>
      <c r="G18" s="685"/>
      <c r="H18" s="685"/>
      <c r="I18" s="685"/>
      <c r="J18" s="685"/>
      <c r="K18" s="685"/>
      <c r="L18" s="685"/>
      <c r="M18" s="584"/>
      <c r="P18" s="1"/>
    </row>
    <row r="19" spans="1:16" ht="13.5" customHeight="1">
      <c r="A19" s="584"/>
      <c r="B19" s="685"/>
      <c r="C19" s="685"/>
      <c r="D19" s="685"/>
      <c r="E19" s="685"/>
      <c r="F19" s="685"/>
      <c r="G19" s="685"/>
      <c r="H19" s="685"/>
      <c r="I19" s="685"/>
      <c r="J19" s="685"/>
      <c r="K19" s="685"/>
      <c r="L19" s="685"/>
      <c r="M19" s="584"/>
      <c r="P19" s="1"/>
    </row>
    <row r="20" spans="1:16" ht="13.5" customHeight="1">
      <c r="A20" s="584"/>
      <c r="B20" s="685"/>
      <c r="C20" s="685"/>
      <c r="D20" s="685"/>
      <c r="E20" s="685"/>
      <c r="F20" s="685"/>
      <c r="G20" s="685"/>
      <c r="H20" s="685"/>
      <c r="I20" s="685"/>
      <c r="J20" s="685"/>
      <c r="K20" s="685"/>
      <c r="L20" s="685"/>
      <c r="M20" s="584"/>
      <c r="P20" s="1"/>
    </row>
    <row r="21" spans="1:16" ht="13.5" customHeight="1">
      <c r="A21" s="584"/>
      <c r="B21" s="685"/>
      <c r="C21" s="685"/>
      <c r="D21" s="685"/>
      <c r="E21" s="685"/>
      <c r="F21" s="685"/>
      <c r="G21" s="685"/>
      <c r="H21" s="685"/>
      <c r="I21" s="685"/>
      <c r="J21" s="685"/>
      <c r="K21" s="685"/>
      <c r="L21" s="685"/>
      <c r="M21" s="584"/>
      <c r="P21" s="1"/>
    </row>
    <row r="22" spans="1:16" ht="13.5" customHeight="1">
      <c r="A22" s="584"/>
      <c r="B22" s="685"/>
      <c r="C22" s="685"/>
      <c r="D22" s="685"/>
      <c r="E22" s="685"/>
      <c r="F22" s="685"/>
      <c r="G22" s="685"/>
      <c r="H22" s="685"/>
      <c r="I22" s="685"/>
      <c r="J22" s="685"/>
      <c r="K22" s="685"/>
      <c r="L22" s="685"/>
      <c r="M22" s="584"/>
    </row>
    <row r="23" spans="1:16">
      <c r="A23" s="584"/>
      <c r="B23" s="584"/>
      <c r="C23" s="584"/>
      <c r="D23" s="584"/>
      <c r="E23" s="584"/>
      <c r="F23" s="584"/>
      <c r="G23" s="584"/>
      <c r="H23" s="584"/>
      <c r="I23" s="584"/>
      <c r="J23" s="584"/>
      <c r="K23" s="584"/>
      <c r="L23" s="584"/>
      <c r="M23" s="584"/>
    </row>
    <row r="24" spans="1:16">
      <c r="A24" s="584"/>
      <c r="B24" s="584"/>
      <c r="C24" s="584"/>
      <c r="D24" s="584"/>
      <c r="E24" s="584"/>
      <c r="F24" s="584"/>
      <c r="G24" s="584"/>
      <c r="H24" s="584"/>
      <c r="I24" s="584"/>
      <c r="J24" s="584"/>
      <c r="K24" s="584"/>
      <c r="L24" s="584"/>
      <c r="M24" s="584"/>
    </row>
  </sheetData>
  <mergeCells count="8">
    <mergeCell ref="B17:L22"/>
    <mergeCell ref="A1:M1"/>
    <mergeCell ref="A2:M2"/>
    <mergeCell ref="A3:M3"/>
    <mergeCell ref="N3:N7"/>
    <mergeCell ref="A4:M4"/>
    <mergeCell ref="B6:E14"/>
    <mergeCell ref="H6:L14"/>
  </mergeCells>
  <phoneticPr fontId="106"/>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1" zoomScale="75" zoomScaleNormal="75" workbookViewId="0">
      <selection activeCell="P16" sqref="P16"/>
    </sheetView>
  </sheetViews>
  <sheetFormatPr defaultColWidth="8.88671875" defaultRowHeight="14.4"/>
  <cols>
    <col min="1" max="1" width="12.77734375" style="132"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3" customWidth="1"/>
    <col min="17" max="17" width="40.44140625" customWidth="1"/>
  </cols>
  <sheetData>
    <row r="1" spans="2:19" ht="31.2" customHeight="1">
      <c r="B1" s="138"/>
      <c r="C1" s="374" t="s">
        <v>280</v>
      </c>
      <c r="D1" s="188"/>
      <c r="E1" s="188"/>
      <c r="F1" s="188"/>
      <c r="G1" s="188" t="s">
        <v>267</v>
      </c>
      <c r="H1" s="188"/>
      <c r="I1" s="188"/>
      <c r="J1" s="188"/>
      <c r="K1" s="188"/>
      <c r="L1" s="188"/>
      <c r="M1" s="188"/>
      <c r="N1" s="188"/>
      <c r="O1" s="132"/>
      <c r="P1" s="242"/>
    </row>
    <row r="2" spans="2:19" ht="31.2" customHeight="1">
      <c r="B2" s="138"/>
      <c r="C2" s="188"/>
      <c r="D2" s="188"/>
      <c r="E2" s="188"/>
      <c r="F2" s="188"/>
      <c r="G2" s="188"/>
      <c r="H2" s="188"/>
      <c r="I2" s="188"/>
      <c r="J2" s="188"/>
      <c r="K2" s="188"/>
      <c r="L2" s="188"/>
      <c r="M2" s="188"/>
      <c r="N2" s="188"/>
      <c r="O2" s="132"/>
      <c r="P2" s="242"/>
    </row>
    <row r="3" spans="2:19" ht="266.39999999999998" customHeight="1">
      <c r="B3" s="702"/>
      <c r="C3" s="702"/>
      <c r="D3" s="702"/>
      <c r="E3" s="702"/>
      <c r="F3" s="702"/>
      <c r="G3" s="702"/>
      <c r="H3" s="702"/>
      <c r="I3" s="702"/>
      <c r="J3" s="702"/>
      <c r="K3" s="702"/>
      <c r="L3" s="702"/>
      <c r="M3" s="702"/>
      <c r="N3" s="702"/>
      <c r="O3" s="132" t="s">
        <v>207</v>
      </c>
      <c r="P3" s="242"/>
    </row>
    <row r="4" spans="2:19" ht="29.25" customHeight="1">
      <c r="B4" s="209"/>
      <c r="C4" s="210" t="s">
        <v>290</v>
      </c>
      <c r="D4" s="211"/>
      <c r="E4" s="211"/>
      <c r="F4" s="211"/>
      <c r="G4" s="212"/>
      <c r="H4" s="211"/>
      <c r="I4" s="211"/>
      <c r="J4" s="213"/>
      <c r="K4" s="213"/>
      <c r="L4" s="213"/>
      <c r="M4" s="213"/>
      <c r="N4" s="214"/>
      <c r="O4" s="132"/>
      <c r="P4" s="233"/>
    </row>
    <row r="5" spans="2:19" ht="267" customHeight="1">
      <c r="B5" s="707" t="s">
        <v>291</v>
      </c>
      <c r="C5" s="708"/>
      <c r="D5" s="708"/>
      <c r="E5" s="708"/>
      <c r="F5" s="708"/>
      <c r="G5" s="708"/>
      <c r="H5" s="708"/>
      <c r="I5" s="708"/>
      <c r="J5" s="708"/>
      <c r="K5" s="708"/>
      <c r="L5" s="708"/>
      <c r="M5" s="708"/>
      <c r="N5" s="708"/>
      <c r="O5" s="132"/>
      <c r="P5" s="441" t="s">
        <v>207</v>
      </c>
      <c r="Q5" t="s">
        <v>255</v>
      </c>
    </row>
    <row r="6" spans="2:19" ht="32.4" customHeight="1">
      <c r="B6" s="711" t="s">
        <v>259</v>
      </c>
      <c r="C6" s="712"/>
      <c r="D6" s="712"/>
      <c r="E6" s="712"/>
      <c r="F6" s="712"/>
      <c r="G6" s="712"/>
      <c r="H6" s="712"/>
      <c r="I6" s="712"/>
      <c r="J6" s="712"/>
      <c r="K6" s="712"/>
      <c r="L6" s="712"/>
      <c r="M6" s="712"/>
      <c r="N6" s="712"/>
      <c r="O6" s="132"/>
      <c r="P6" s="230"/>
    </row>
    <row r="7" spans="2:19" ht="11.4" customHeight="1">
      <c r="B7" s="709"/>
      <c r="C7" s="710"/>
      <c r="D7" s="710"/>
      <c r="E7" s="710"/>
      <c r="F7" s="710"/>
      <c r="G7" s="710"/>
      <c r="H7" s="710"/>
      <c r="I7" s="710"/>
      <c r="J7" s="710"/>
      <c r="K7" s="710"/>
      <c r="L7" s="710"/>
      <c r="M7" s="710"/>
      <c r="N7" s="710"/>
      <c r="O7" s="132"/>
      <c r="P7" s="230"/>
      <c r="R7" t="s">
        <v>224</v>
      </c>
    </row>
    <row r="8" spans="2:19" ht="21.6" customHeight="1">
      <c r="B8" s="217"/>
      <c r="C8" s="703" t="s">
        <v>289</v>
      </c>
      <c r="D8" s="703"/>
      <c r="E8" s="703"/>
      <c r="F8" s="703"/>
      <c r="G8" s="703"/>
      <c r="H8" s="703"/>
      <c r="I8" s="703"/>
      <c r="J8" s="703"/>
      <c r="K8" s="703"/>
      <c r="L8" s="703"/>
      <c r="M8" s="139" t="s">
        <v>207</v>
      </c>
      <c r="N8" s="139"/>
      <c r="O8" s="132"/>
      <c r="P8" s="259"/>
      <c r="Q8" s="476" t="s">
        <v>207</v>
      </c>
    </row>
    <row r="9" spans="2:19" ht="21.6" customHeight="1">
      <c r="B9" s="217"/>
      <c r="C9" s="704" t="s">
        <v>177</v>
      </c>
      <c r="D9" s="704"/>
      <c r="E9" s="704"/>
      <c r="F9" s="704"/>
      <c r="G9" s="704"/>
      <c r="H9" s="704"/>
      <c r="I9" s="704"/>
      <c r="J9" s="704"/>
      <c r="K9" s="704"/>
      <c r="L9" s="704"/>
      <c r="M9" s="139"/>
      <c r="N9" s="164"/>
      <c r="O9" s="132"/>
      <c r="P9" s="260"/>
    </row>
    <row r="10" spans="2:19" ht="21.6" customHeight="1">
      <c r="B10" s="139"/>
      <c r="C10" s="139"/>
      <c r="D10" s="164"/>
      <c r="E10" s="164"/>
      <c r="F10" s="164"/>
      <c r="G10" s="180"/>
      <c r="H10" s="164"/>
      <c r="I10" s="164"/>
      <c r="J10" s="164"/>
      <c r="K10" s="164"/>
      <c r="L10" s="164"/>
      <c r="M10" s="164"/>
      <c r="N10" s="164"/>
      <c r="O10" s="132"/>
      <c r="P10" s="264"/>
    </row>
    <row r="11" spans="2:19" ht="15" customHeight="1">
      <c r="B11" s="132"/>
      <c r="C11" s="132"/>
      <c r="D11" s="181"/>
      <c r="E11" s="181"/>
      <c r="F11" s="181"/>
      <c r="G11" s="182"/>
      <c r="H11" s="181"/>
      <c r="I11" s="181"/>
      <c r="J11" s="181"/>
      <c r="K11" s="181"/>
      <c r="L11" s="181"/>
      <c r="M11" s="181"/>
      <c r="N11" s="181"/>
      <c r="O11" s="132"/>
      <c r="P11" s="465">
        <f>+H13-G13</f>
        <v>3373289</v>
      </c>
      <c r="Q11" s="449"/>
      <c r="R11" s="449"/>
      <c r="S11" s="449"/>
    </row>
    <row r="12" spans="2:19" ht="13.5" customHeight="1">
      <c r="B12" s="132"/>
      <c r="C12" s="132"/>
      <c r="D12" s="705" t="s">
        <v>178</v>
      </c>
      <c r="E12" s="705"/>
      <c r="F12" s="183"/>
      <c r="G12" s="184" t="s">
        <v>179</v>
      </c>
      <c r="H12" s="185" t="s">
        <v>180</v>
      </c>
      <c r="I12" s="186" t="s">
        <v>181</v>
      </c>
      <c r="J12" s="185" t="s">
        <v>182</v>
      </c>
      <c r="K12" s="185" t="s">
        <v>183</v>
      </c>
      <c r="L12" s="187" t="s">
        <v>196</v>
      </c>
      <c r="M12" s="181"/>
      <c r="N12" s="181"/>
      <c r="O12" s="132"/>
      <c r="P12" s="264"/>
      <c r="Q12" s="449"/>
      <c r="R12" s="449"/>
      <c r="S12" s="449"/>
    </row>
    <row r="13" spans="2:19" ht="18" customHeight="1">
      <c r="B13" s="132"/>
      <c r="C13" s="132"/>
      <c r="D13" s="705"/>
      <c r="E13" s="705"/>
      <c r="F13" s="219" t="s">
        <v>184</v>
      </c>
      <c r="G13" s="511">
        <v>617842738</v>
      </c>
      <c r="H13" s="511">
        <v>621216027</v>
      </c>
      <c r="I13" s="216">
        <f t="shared" ref="I13:I23" si="0">+H13/$H$13</f>
        <v>1</v>
      </c>
      <c r="J13" s="505">
        <v>6556807</v>
      </c>
      <c r="K13" s="377">
        <f>+J13/G13</f>
        <v>1.0612420599495661E-2</v>
      </c>
      <c r="L13" s="216">
        <f t="shared" ref="L13:L30" si="1">+H13/G13</f>
        <v>1.005459785787755</v>
      </c>
      <c r="M13" s="706" t="s">
        <v>185</v>
      </c>
      <c r="N13" s="706"/>
      <c r="O13" s="466"/>
      <c r="P13" s="534"/>
      <c r="Q13" s="449"/>
      <c r="R13" s="449"/>
      <c r="S13" s="449"/>
    </row>
    <row r="14" spans="2:19" ht="17.25" customHeight="1">
      <c r="B14" s="132"/>
      <c r="C14" s="132"/>
      <c r="D14" s="705"/>
      <c r="E14" s="705"/>
      <c r="F14" s="456" t="s">
        <v>244</v>
      </c>
      <c r="G14" s="266">
        <v>96392543</v>
      </c>
      <c r="H14" s="266">
        <v>96694214</v>
      </c>
      <c r="I14" s="216">
        <f>+H14/$H$13</f>
        <v>0.15565312193724198</v>
      </c>
      <c r="J14" s="392">
        <v>1062560</v>
      </c>
      <c r="K14" s="244">
        <f>+J14/H14</f>
        <v>1.0988868475625645E-2</v>
      </c>
      <c r="L14" s="245">
        <f t="shared" si="1"/>
        <v>1.003129609310131</v>
      </c>
      <c r="M14" s="701" t="s">
        <v>216</v>
      </c>
      <c r="N14" s="467">
        <f>+H13-G13</f>
        <v>3373289</v>
      </c>
      <c r="O14" s="466"/>
      <c r="P14" s="264"/>
      <c r="Q14" s="449"/>
      <c r="R14" s="449"/>
      <c r="S14" s="449"/>
    </row>
    <row r="15" spans="2:19" ht="17.25" customHeight="1">
      <c r="B15" s="132"/>
      <c r="C15" s="132"/>
      <c r="D15" s="705"/>
      <c r="E15" s="705"/>
      <c r="F15" s="457" t="s">
        <v>242</v>
      </c>
      <c r="G15" s="266">
        <v>4280161</v>
      </c>
      <c r="H15" s="266">
        <v>4301375</v>
      </c>
      <c r="I15" s="216">
        <f t="shared" si="0"/>
        <v>6.924121099663773E-3</v>
      </c>
      <c r="J15" s="265">
        <v>45646</v>
      </c>
      <c r="K15" s="244">
        <f>+J15/G15</f>
        <v>1.0664552104465229E-2</v>
      </c>
      <c r="L15" s="245">
        <f t="shared" si="1"/>
        <v>1.0049563556137258</v>
      </c>
      <c r="M15" s="701"/>
      <c r="N15" s="479" t="s">
        <v>207</v>
      </c>
      <c r="O15" s="466"/>
      <c r="P15" s="264"/>
      <c r="Q15" s="263"/>
      <c r="R15" s="449"/>
      <c r="S15" s="449"/>
    </row>
    <row r="16" spans="2:19" ht="17.25" customHeight="1">
      <c r="B16" s="132"/>
      <c r="C16" s="132"/>
      <c r="D16" s="705"/>
      <c r="E16" s="705"/>
      <c r="F16" s="458" t="s">
        <v>245</v>
      </c>
      <c r="G16" s="265">
        <v>7089209</v>
      </c>
      <c r="H16" s="265">
        <v>7095696</v>
      </c>
      <c r="I16" s="216">
        <f t="shared" si="0"/>
        <v>1.1422268086460687E-2</v>
      </c>
      <c r="J16" s="218">
        <v>330202</v>
      </c>
      <c r="K16" s="474">
        <f t="shared" ref="K16:K23" si="2">+J16/H16</f>
        <v>4.6535533653076458E-2</v>
      </c>
      <c r="L16" s="245">
        <f t="shared" si="1"/>
        <v>1.0009150527230894</v>
      </c>
      <c r="M16" s="468"/>
      <c r="N16" s="468"/>
      <c r="O16" s="466"/>
      <c r="P16" s="263"/>
      <c r="Q16" s="264"/>
      <c r="R16" s="449"/>
      <c r="S16" s="449"/>
    </row>
    <row r="17" spans="2:19" ht="17.25" customHeight="1">
      <c r="B17" s="132"/>
      <c r="C17" s="132"/>
      <c r="D17" s="705"/>
      <c r="E17" s="705"/>
      <c r="F17" s="458" t="s">
        <v>246</v>
      </c>
      <c r="G17" s="265">
        <v>34672524</v>
      </c>
      <c r="H17" s="265">
        <v>34707233</v>
      </c>
      <c r="I17" s="216">
        <f t="shared" si="0"/>
        <v>5.5869828677166437E-2</v>
      </c>
      <c r="J17" s="218">
        <v>686706</v>
      </c>
      <c r="K17" s="419">
        <f t="shared" si="2"/>
        <v>1.9785674069724889E-2</v>
      </c>
      <c r="L17" s="245">
        <f t="shared" si="1"/>
        <v>1.0010010520145578</v>
      </c>
      <c r="M17" s="468"/>
      <c r="N17" s="468"/>
      <c r="O17" s="466"/>
      <c r="P17" s="264"/>
      <c r="Q17" s="450"/>
      <c r="R17" s="449"/>
      <c r="S17" s="449"/>
    </row>
    <row r="18" spans="2:19" ht="17.25" customHeight="1">
      <c r="B18" s="132"/>
      <c r="C18" s="132"/>
      <c r="D18" s="705"/>
      <c r="E18" s="705"/>
      <c r="F18" s="457" t="s">
        <v>186</v>
      </c>
      <c r="G18" s="535">
        <v>9708420</v>
      </c>
      <c r="H18" s="535">
        <v>9711355</v>
      </c>
      <c r="I18" s="216">
        <f>+H18/H13</f>
        <v>1.5632814637604318E-2</v>
      </c>
      <c r="J18" s="218">
        <v>129937</v>
      </c>
      <c r="K18" s="244">
        <f t="shared" si="2"/>
        <v>1.3379904246111896E-2</v>
      </c>
      <c r="L18" s="245">
        <f t="shared" si="1"/>
        <v>1.0003023148977896</v>
      </c>
      <c r="M18" s="468"/>
      <c r="N18" s="509"/>
      <c r="O18" s="466"/>
      <c r="P18" s="264"/>
      <c r="Q18" s="263"/>
      <c r="R18" s="449"/>
      <c r="S18" s="449"/>
    </row>
    <row r="19" spans="2:19" ht="17.25" customHeight="1">
      <c r="B19" s="132"/>
      <c r="C19" s="132"/>
      <c r="D19" s="705"/>
      <c r="E19" s="705"/>
      <c r="F19" s="489" t="s">
        <v>257</v>
      </c>
      <c r="G19" s="265">
        <v>4627923</v>
      </c>
      <c r="H19" s="265">
        <v>4649348</v>
      </c>
      <c r="I19" s="216">
        <f t="shared" si="0"/>
        <v>7.484269236344091E-3</v>
      </c>
      <c r="J19" s="218">
        <v>61306</v>
      </c>
      <c r="K19" s="244">
        <f t="shared" si="2"/>
        <v>1.3185934888074629E-2</v>
      </c>
      <c r="L19" s="245">
        <f t="shared" si="1"/>
        <v>1.0046295065842712</v>
      </c>
      <c r="M19" s="468"/>
      <c r="N19" s="468"/>
      <c r="O19" s="466"/>
      <c r="P19" s="263"/>
      <c r="Q19" s="264"/>
      <c r="R19" s="449"/>
      <c r="S19" s="449"/>
    </row>
    <row r="20" spans="2:19" ht="17.25" customHeight="1">
      <c r="B20" s="132"/>
      <c r="C20" s="132"/>
      <c r="D20" s="705"/>
      <c r="E20" s="705"/>
      <c r="F20" s="475" t="s">
        <v>247</v>
      </c>
      <c r="G20" s="265">
        <v>4019077</v>
      </c>
      <c r="H20" s="265">
        <v>4020788</v>
      </c>
      <c r="I20" s="216">
        <f t="shared" si="0"/>
        <v>6.4724473053558223E-3</v>
      </c>
      <c r="J20" s="218">
        <v>102194</v>
      </c>
      <c r="K20" s="474">
        <f t="shared" si="2"/>
        <v>2.5416410912487801E-2</v>
      </c>
      <c r="L20" s="245">
        <f t="shared" si="1"/>
        <v>1.0004257196366231</v>
      </c>
      <c r="M20" s="468"/>
      <c r="N20" s="468"/>
      <c r="O20" s="466"/>
      <c r="P20" s="264"/>
      <c r="Q20" s="450"/>
      <c r="R20" s="449"/>
      <c r="S20" s="449"/>
    </row>
    <row r="21" spans="2:19" ht="17.25" customHeight="1">
      <c r="B21" s="132"/>
      <c r="C21" s="132"/>
      <c r="D21" s="705"/>
      <c r="E21" s="705"/>
      <c r="F21" s="456" t="s">
        <v>248</v>
      </c>
      <c r="G21" s="266">
        <v>16873793</v>
      </c>
      <c r="H21" s="266">
        <v>16873793</v>
      </c>
      <c r="I21" s="216">
        <f t="shared" si="0"/>
        <v>2.7162520390028509E-2</v>
      </c>
      <c r="J21" s="503">
        <v>101139</v>
      </c>
      <c r="K21" s="244">
        <f t="shared" si="2"/>
        <v>5.9938509379604222E-3</v>
      </c>
      <c r="L21" s="245">
        <f t="shared" si="1"/>
        <v>1</v>
      </c>
      <c r="M21" s="468"/>
      <c r="N21" s="468"/>
      <c r="O21" s="466"/>
      <c r="P21" s="264"/>
      <c r="Q21" s="263"/>
      <c r="R21" s="449"/>
      <c r="S21" s="449"/>
    </row>
    <row r="22" spans="2:19" ht="17.25" customHeight="1">
      <c r="B22" s="132"/>
      <c r="C22" s="132"/>
      <c r="D22" s="705"/>
      <c r="E22" s="705"/>
      <c r="F22" s="498" t="s">
        <v>249</v>
      </c>
      <c r="G22" s="276">
        <v>7549186</v>
      </c>
      <c r="H22" s="276">
        <v>7551357</v>
      </c>
      <c r="I22" s="216">
        <f t="shared" si="0"/>
        <v>1.2155766547858238E-2</v>
      </c>
      <c r="J22" s="218">
        <v>144478</v>
      </c>
      <c r="K22" s="419">
        <f t="shared" si="2"/>
        <v>1.9132720119046154E-2</v>
      </c>
      <c r="L22" s="245">
        <f t="shared" si="1"/>
        <v>1.0002875806742608</v>
      </c>
      <c r="M22" s="468"/>
      <c r="N22" s="468"/>
      <c r="O22" s="466"/>
      <c r="P22" s="532"/>
      <c r="Q22" s="264"/>
      <c r="R22" s="449"/>
      <c r="S22" s="449"/>
    </row>
    <row r="23" spans="2:19" ht="17.25" customHeight="1">
      <c r="B23" s="132"/>
      <c r="C23" s="132"/>
      <c r="D23" s="705"/>
      <c r="E23" s="705"/>
      <c r="F23" s="456" t="s">
        <v>250</v>
      </c>
      <c r="G23" s="266">
        <v>44591112</v>
      </c>
      <c r="H23" s="266">
        <v>44609257</v>
      </c>
      <c r="I23" s="216">
        <f t="shared" si="0"/>
        <v>7.1809571970363861E-2</v>
      </c>
      <c r="J23" s="267">
        <v>528778</v>
      </c>
      <c r="K23" s="244">
        <f t="shared" si="2"/>
        <v>1.1853548692819519E-2</v>
      </c>
      <c r="L23" s="245">
        <f t="shared" si="1"/>
        <v>1.0004069196569936</v>
      </c>
      <c r="M23" s="468"/>
      <c r="N23" s="468"/>
      <c r="O23" s="466"/>
      <c r="P23" s="512"/>
      <c r="Q23" s="450"/>
      <c r="R23" s="449"/>
      <c r="S23" s="449"/>
    </row>
    <row r="24" spans="2:19" ht="17.25" customHeight="1">
      <c r="B24" s="132"/>
      <c r="C24" s="132"/>
      <c r="D24" s="705"/>
      <c r="E24" s="705"/>
      <c r="F24" s="459" t="s">
        <v>251</v>
      </c>
      <c r="G24" s="510">
        <v>1572598</v>
      </c>
      <c r="H24" s="510">
        <v>1572778</v>
      </c>
      <c r="I24" s="216">
        <f>+G24/$H$13</f>
        <v>2.5314833031505157E-3</v>
      </c>
      <c r="J24" s="464">
        <v>30619</v>
      </c>
      <c r="K24" s="419">
        <f>+J24/G24</f>
        <v>1.9470328717192825E-2</v>
      </c>
      <c r="L24" s="245">
        <f t="shared" si="1"/>
        <v>1.0001144602752896</v>
      </c>
      <c r="M24" s="468"/>
      <c r="N24" s="468"/>
      <c r="O24" s="466"/>
      <c r="P24" s="512"/>
      <c r="Q24" s="263"/>
      <c r="R24" s="449"/>
      <c r="S24" s="449"/>
    </row>
    <row r="25" spans="2:19" ht="17.25" customHeight="1">
      <c r="B25" s="132"/>
      <c r="C25" s="132"/>
      <c r="D25" s="705"/>
      <c r="E25" s="705"/>
      <c r="F25" s="538" t="s">
        <v>252</v>
      </c>
      <c r="G25" s="547">
        <v>20717823</v>
      </c>
      <c r="H25" s="547">
        <v>20881937</v>
      </c>
      <c r="I25" s="548">
        <f t="shared" ref="I25:I30" si="3">+H25/$H$13</f>
        <v>3.3614614067257478E-2</v>
      </c>
      <c r="J25" s="549">
        <v>380255</v>
      </c>
      <c r="K25" s="550">
        <f t="shared" ref="K25:K30" si="4">+J25/H25</f>
        <v>1.820975707378104E-2</v>
      </c>
      <c r="L25" s="499">
        <f t="shared" si="1"/>
        <v>1.0079213921269623</v>
      </c>
      <c r="M25" s="714" t="s">
        <v>277</v>
      </c>
      <c r="N25" s="714"/>
      <c r="O25" s="466"/>
      <c r="P25" s="512"/>
      <c r="Q25" s="264"/>
      <c r="R25" s="449"/>
      <c r="S25" s="449"/>
    </row>
    <row r="26" spans="2:19" ht="17.25" customHeight="1">
      <c r="B26" s="132"/>
      <c r="C26" s="132"/>
      <c r="D26" s="705"/>
      <c r="E26" s="705"/>
      <c r="F26" s="472" t="s">
        <v>253</v>
      </c>
      <c r="G26" s="378">
        <v>13422984</v>
      </c>
      <c r="H26" s="378">
        <v>13441941</v>
      </c>
      <c r="I26" s="216">
        <f t="shared" si="3"/>
        <v>2.1638110441088154E-2</v>
      </c>
      <c r="J26" s="218">
        <v>114468</v>
      </c>
      <c r="K26" s="473">
        <f t="shared" si="4"/>
        <v>8.5157344463868724E-3</v>
      </c>
      <c r="L26" s="245">
        <f t="shared" si="1"/>
        <v>1.0014122791176687</v>
      </c>
      <c r="M26" s="468"/>
      <c r="N26" s="468"/>
      <c r="O26" s="466"/>
      <c r="P26" s="512"/>
      <c r="Q26" s="450"/>
      <c r="R26" s="449"/>
      <c r="S26" s="449"/>
    </row>
    <row r="27" spans="2:19" ht="17.25" customHeight="1">
      <c r="B27" s="132"/>
      <c r="C27" s="132"/>
      <c r="D27" s="705"/>
      <c r="E27" s="705"/>
      <c r="F27" s="460" t="s">
        <v>243</v>
      </c>
      <c r="G27" s="378">
        <v>35608285</v>
      </c>
      <c r="H27" s="378">
        <v>35983605</v>
      </c>
      <c r="I27" s="216">
        <f t="shared" si="3"/>
        <v>5.7924463368682531E-2</v>
      </c>
      <c r="J27" s="218">
        <v>156462</v>
      </c>
      <c r="K27" s="244">
        <f t="shared" si="4"/>
        <v>4.348146885227314E-3</v>
      </c>
      <c r="L27" s="245">
        <f t="shared" si="1"/>
        <v>1.0105402436539699</v>
      </c>
      <c r="M27" s="468"/>
      <c r="N27" s="468"/>
      <c r="O27" s="466"/>
      <c r="P27" s="512"/>
      <c r="Q27" s="263"/>
      <c r="R27" s="449"/>
      <c r="S27" s="449"/>
    </row>
    <row r="28" spans="2:19" ht="22.2" customHeight="1">
      <c r="B28" s="132"/>
      <c r="C28" s="132"/>
      <c r="D28" s="705"/>
      <c r="E28" s="705"/>
      <c r="F28" s="471" t="s">
        <v>195</v>
      </c>
      <c r="G28" s="265">
        <v>33386229</v>
      </c>
      <c r="H28" s="265">
        <v>33948632</v>
      </c>
      <c r="I28" s="216">
        <f t="shared" si="3"/>
        <v>5.464867376964825E-2</v>
      </c>
      <c r="J28" s="470">
        <v>150535</v>
      </c>
      <c r="K28" s="244">
        <f t="shared" si="4"/>
        <v>4.4341992926253994E-3</v>
      </c>
      <c r="L28" s="245">
        <f t="shared" si="1"/>
        <v>1.0168453586057893</v>
      </c>
      <c r="M28" s="536"/>
      <c r="N28" s="468"/>
      <c r="O28" s="466"/>
      <c r="P28" s="512"/>
      <c r="Q28" s="264"/>
      <c r="R28" s="449"/>
      <c r="S28" s="449"/>
    </row>
    <row r="29" spans="2:19" ht="22.2" customHeight="1">
      <c r="B29" s="132"/>
      <c r="C29" s="132"/>
      <c r="D29" s="700"/>
      <c r="E29" s="700"/>
      <c r="F29" s="471" t="s">
        <v>205</v>
      </c>
      <c r="G29" s="464">
        <v>21147468</v>
      </c>
      <c r="H29" s="464">
        <v>21544747</v>
      </c>
      <c r="I29" s="216">
        <f t="shared" si="3"/>
        <v>3.4681569797940841E-2</v>
      </c>
      <c r="J29" s="470">
        <v>45533</v>
      </c>
      <c r="K29" s="244">
        <f t="shared" si="4"/>
        <v>2.1134153954093775E-3</v>
      </c>
      <c r="L29" s="555">
        <f t="shared" si="1"/>
        <v>1.0187861260742894</v>
      </c>
      <c r="M29" s="713" t="s">
        <v>279</v>
      </c>
      <c r="N29" s="713"/>
      <c r="O29" s="466"/>
      <c r="P29" s="512"/>
      <c r="Q29" s="450"/>
      <c r="R29" s="449"/>
      <c r="S29" s="449"/>
    </row>
    <row r="30" spans="2:19" ht="23.4" customHeight="1">
      <c r="B30" s="137"/>
      <c r="C30" s="132"/>
      <c r="D30" s="241"/>
      <c r="E30" s="241"/>
      <c r="F30" s="537" t="s">
        <v>258</v>
      </c>
      <c r="G30" s="551">
        <v>2761971</v>
      </c>
      <c r="H30" s="551">
        <v>2797771</v>
      </c>
      <c r="I30" s="552">
        <f t="shared" si="3"/>
        <v>4.5037006104158353E-3</v>
      </c>
      <c r="J30" s="553">
        <v>15447</v>
      </c>
      <c r="K30" s="554">
        <f t="shared" si="4"/>
        <v>5.5211809687068739E-3</v>
      </c>
      <c r="L30" s="499">
        <f t="shared" si="1"/>
        <v>1.0129617581068013</v>
      </c>
      <c r="M30" s="713"/>
      <c r="N30" s="713"/>
      <c r="O30" s="466"/>
      <c r="P30" s="512"/>
      <c r="Q30" s="263"/>
      <c r="R30" s="449"/>
      <c r="S30" s="449"/>
    </row>
    <row r="31" spans="2:19" ht="17.399999999999999" customHeight="1">
      <c r="B31" s="132"/>
      <c r="C31" s="132"/>
      <c r="D31" s="132"/>
      <c r="E31" s="132"/>
      <c r="F31" s="132"/>
      <c r="G31" s="132"/>
      <c r="H31" s="132"/>
      <c r="I31" s="132"/>
      <c r="J31" s="132"/>
      <c r="K31" s="132"/>
      <c r="L31" s="132"/>
      <c r="M31" s="466"/>
      <c r="N31" s="466"/>
      <c r="O31" s="466"/>
      <c r="P31" s="512"/>
      <c r="Q31" s="264"/>
      <c r="R31" s="449"/>
      <c r="S31" s="449"/>
    </row>
    <row r="32" spans="2:19" ht="21.6" customHeight="1">
      <c r="B32" s="172"/>
      <c r="C32" s="172"/>
      <c r="D32" s="172"/>
      <c r="E32" s="172"/>
      <c r="F32" s="172"/>
      <c r="G32" s="172"/>
      <c r="H32" s="172"/>
      <c r="I32" s="172"/>
      <c r="J32" s="172"/>
      <c r="K32" s="172"/>
      <c r="L32" s="735" t="s">
        <v>271</v>
      </c>
      <c r="M32" s="735"/>
      <c r="N32" s="735"/>
      <c r="O32" s="466"/>
      <c r="P32" s="512"/>
      <c r="Q32" s="450"/>
      <c r="R32" s="449"/>
      <c r="S32" s="449"/>
    </row>
    <row r="33" spans="2:19" ht="21.6" customHeight="1">
      <c r="B33" s="172"/>
      <c r="C33" s="172"/>
      <c r="D33" s="172"/>
      <c r="E33" s="172"/>
      <c r="F33" s="172"/>
      <c r="G33" s="172"/>
      <c r="H33" s="172"/>
      <c r="I33" s="172"/>
      <c r="J33" s="172"/>
      <c r="K33" s="172"/>
      <c r="L33" s="735"/>
      <c r="M33" s="735"/>
      <c r="N33" s="735"/>
      <c r="O33" s="466" t="s">
        <v>207</v>
      </c>
      <c r="P33" s="512"/>
      <c r="Q33" s="263"/>
      <c r="R33" s="449"/>
      <c r="S33" s="449"/>
    </row>
    <row r="34" spans="2:19" ht="21.6" customHeight="1">
      <c r="B34" s="172"/>
      <c r="C34" s="172"/>
      <c r="D34" s="172"/>
      <c r="E34" s="172"/>
      <c r="F34" s="172"/>
      <c r="G34" s="172"/>
      <c r="H34" s="172"/>
      <c r="I34" s="172"/>
      <c r="J34" s="172"/>
      <c r="K34" s="172"/>
      <c r="L34" s="735"/>
      <c r="M34" s="735"/>
      <c r="N34" s="735"/>
      <c r="O34" s="469"/>
      <c r="P34" s="512"/>
      <c r="Q34" s="264"/>
      <c r="R34" s="449"/>
      <c r="S34" s="449"/>
    </row>
    <row r="35" spans="2:19" ht="21.6" customHeight="1">
      <c r="B35" s="172"/>
      <c r="C35" s="172"/>
      <c r="D35" s="172"/>
      <c r="E35" s="172"/>
      <c r="F35" s="172"/>
      <c r="G35" s="172"/>
      <c r="H35" s="172"/>
      <c r="I35" s="172"/>
      <c r="J35" s="172"/>
      <c r="K35" s="172"/>
      <c r="L35" s="735"/>
      <c r="M35" s="735"/>
      <c r="N35" s="735"/>
      <c r="O35" s="469"/>
      <c r="P35" s="512"/>
      <c r="Q35" s="450"/>
      <c r="R35" s="449"/>
      <c r="S35" s="449"/>
    </row>
    <row r="36" spans="2:19" ht="21.6" customHeight="1">
      <c r="B36" s="172"/>
      <c r="C36" s="172"/>
      <c r="D36" s="172"/>
      <c r="E36" s="172"/>
      <c r="F36" s="172"/>
      <c r="G36" s="172"/>
      <c r="H36" s="172"/>
      <c r="I36" s="172"/>
      <c r="J36" s="172"/>
      <c r="K36" s="172"/>
      <c r="L36" s="735"/>
      <c r="M36" s="735"/>
      <c r="N36" s="735"/>
      <c r="O36" s="469"/>
      <c r="P36" s="512"/>
      <c r="Q36" s="263"/>
      <c r="R36" s="449"/>
      <c r="S36" s="449"/>
    </row>
    <row r="37" spans="2:19" ht="21.6" customHeight="1">
      <c r="B37" s="430"/>
      <c r="C37" s="172"/>
      <c r="D37" s="172"/>
      <c r="E37" s="172"/>
      <c r="F37" s="172"/>
      <c r="G37" s="172"/>
      <c r="H37" s="172"/>
      <c r="I37" s="172"/>
      <c r="J37" s="172"/>
      <c r="K37" s="172"/>
      <c r="L37" s="735"/>
      <c r="M37" s="735"/>
      <c r="N37" s="735"/>
      <c r="O37" s="469"/>
      <c r="P37" s="512"/>
      <c r="Q37" s="264"/>
      <c r="R37" s="449"/>
      <c r="S37" s="449"/>
    </row>
    <row r="38" spans="2:19" ht="21.6" customHeight="1">
      <c r="B38" s="172"/>
      <c r="C38" s="172"/>
      <c r="D38" s="172"/>
      <c r="E38" s="172"/>
      <c r="F38" s="172"/>
      <c r="G38" s="172"/>
      <c r="H38" s="172"/>
      <c r="I38" s="172"/>
      <c r="J38" s="172"/>
      <c r="K38" s="172"/>
      <c r="L38" s="735"/>
      <c r="M38" s="735"/>
      <c r="N38" s="735"/>
      <c r="O38" s="469"/>
      <c r="P38" s="512"/>
      <c r="Q38" s="450"/>
      <c r="R38" s="449"/>
      <c r="S38" s="449"/>
    </row>
    <row r="39" spans="2:19" ht="21.6" customHeight="1">
      <c r="B39" s="172"/>
      <c r="C39" s="172"/>
      <c r="D39" s="172"/>
      <c r="E39" s="172"/>
      <c r="F39" s="172"/>
      <c r="G39" s="172"/>
      <c r="H39" s="172"/>
      <c r="I39" s="172"/>
      <c r="J39" s="172"/>
      <c r="K39" s="172"/>
      <c r="L39" s="735"/>
      <c r="M39" s="735"/>
      <c r="N39" s="735"/>
      <c r="O39" s="469"/>
      <c r="P39" s="512"/>
      <c r="Q39" s="263"/>
      <c r="R39" s="449"/>
      <c r="S39" s="449"/>
    </row>
    <row r="40" spans="2:19" ht="21.6" customHeight="1">
      <c r="B40" s="172"/>
      <c r="C40" s="172"/>
      <c r="D40" s="172"/>
      <c r="E40" s="172"/>
      <c r="F40" s="172"/>
      <c r="G40" s="172"/>
      <c r="H40" s="172"/>
      <c r="I40" s="172"/>
      <c r="J40" s="172"/>
      <c r="K40" s="172"/>
      <c r="L40" s="735"/>
      <c r="M40" s="735"/>
      <c r="N40" s="735"/>
      <c r="O40" s="469"/>
      <c r="P40" s="512"/>
      <c r="Q40" s="264"/>
      <c r="R40" s="449"/>
      <c r="S40" s="449"/>
    </row>
    <row r="41" spans="2:19" ht="21.6" customHeight="1">
      <c r="B41" s="172"/>
      <c r="C41" s="172"/>
      <c r="D41" s="172"/>
      <c r="E41" s="172"/>
      <c r="F41" s="172"/>
      <c r="G41" s="172"/>
      <c r="H41" s="172"/>
      <c r="I41" s="172"/>
      <c r="J41" s="172"/>
      <c r="K41" s="172"/>
      <c r="L41" s="735"/>
      <c r="M41" s="735"/>
      <c r="N41" s="735"/>
      <c r="O41" s="469"/>
      <c r="P41" s="512"/>
      <c r="Q41" s="450"/>
      <c r="R41" s="449"/>
      <c r="S41" s="449"/>
    </row>
    <row r="42" spans="2:19" ht="21.6" customHeight="1">
      <c r="B42" s="172"/>
      <c r="C42" s="172"/>
      <c r="D42" s="172"/>
      <c r="E42" s="172"/>
      <c r="F42" s="172"/>
      <c r="G42" s="172"/>
      <c r="H42" s="172"/>
      <c r="I42" s="172"/>
      <c r="J42" s="172"/>
      <c r="K42" s="172"/>
      <c r="L42" s="735"/>
      <c r="M42" s="735"/>
      <c r="N42" s="735"/>
      <c r="O42" s="469"/>
      <c r="P42" s="512"/>
      <c r="Q42" s="263"/>
      <c r="R42" s="449"/>
      <c r="S42" s="449"/>
    </row>
    <row r="43" spans="2:19" ht="21.6" customHeight="1">
      <c r="B43" s="132"/>
      <c r="C43" s="132"/>
      <c r="D43" s="132"/>
      <c r="E43" s="132"/>
      <c r="F43" s="132"/>
      <c r="G43" s="132"/>
      <c r="H43" s="132"/>
      <c r="I43" s="132"/>
      <c r="J43" s="132"/>
      <c r="K43" s="132"/>
      <c r="L43" s="735"/>
      <c r="M43" s="735"/>
      <c r="N43" s="735"/>
      <c r="O43" s="469"/>
      <c r="P43" s="532"/>
      <c r="Q43" s="264"/>
      <c r="R43" s="449"/>
      <c r="S43" s="449"/>
    </row>
    <row r="44" spans="2:19" ht="21.6" customHeight="1">
      <c r="B44" s="132"/>
      <c r="C44" s="132"/>
      <c r="D44" s="132"/>
      <c r="E44" s="132"/>
      <c r="F44" s="132"/>
      <c r="G44" s="132"/>
      <c r="H44" s="132"/>
      <c r="I44" s="132"/>
      <c r="J44" s="132"/>
      <c r="K44" s="132"/>
      <c r="L44" s="735"/>
      <c r="M44" s="735"/>
      <c r="N44" s="735"/>
      <c r="O44" s="469"/>
      <c r="P44" s="512"/>
      <c r="Q44" s="450"/>
      <c r="R44" s="449"/>
      <c r="S44" s="449"/>
    </row>
    <row r="45" spans="2:19" ht="32.4">
      <c r="B45" s="733" t="s">
        <v>187</v>
      </c>
      <c r="C45" s="733"/>
      <c r="D45" s="733"/>
      <c r="E45" s="733"/>
      <c r="F45" s="733"/>
      <c r="G45" s="733"/>
      <c r="H45" s="733"/>
      <c r="I45" s="143"/>
      <c r="J45" s="142"/>
      <c r="K45" s="132"/>
      <c r="L45" s="132"/>
      <c r="M45" s="132"/>
      <c r="N45" s="132"/>
      <c r="O45" s="132"/>
      <c r="P45" s="513"/>
      <c r="Q45" s="264"/>
    </row>
    <row r="46" spans="2:19" ht="18">
      <c r="B46" s="173" t="s">
        <v>139</v>
      </c>
      <c r="C46" s="132"/>
      <c r="D46" s="132"/>
      <c r="E46" s="132"/>
      <c r="F46" s="132"/>
      <c r="G46" s="132"/>
      <c r="H46" s="132"/>
      <c r="I46" s="132"/>
      <c r="J46" s="132"/>
      <c r="K46" s="132"/>
      <c r="L46" s="132"/>
      <c r="M46" s="132"/>
      <c r="N46" s="132"/>
      <c r="O46" s="132"/>
      <c r="P46" s="512"/>
      <c r="Q46" s="450"/>
    </row>
    <row r="47" spans="2:19" ht="18">
      <c r="B47" s="728" t="s">
        <v>140</v>
      </c>
      <c r="C47" s="728"/>
      <c r="D47" s="728"/>
      <c r="E47" s="728"/>
      <c r="F47" s="728"/>
      <c r="G47" s="728"/>
      <c r="H47" s="728"/>
      <c r="I47" s="728"/>
      <c r="J47" s="728"/>
      <c r="K47" s="728"/>
      <c r="L47" s="728"/>
      <c r="M47" s="728"/>
      <c r="N47" s="132"/>
      <c r="O47" s="132"/>
      <c r="P47" s="512"/>
    </row>
    <row r="48" spans="2:19" ht="18">
      <c r="B48" s="734" t="s">
        <v>141</v>
      </c>
      <c r="C48" s="734"/>
      <c r="D48" s="734"/>
      <c r="E48" s="734"/>
      <c r="F48" s="734"/>
      <c r="G48" s="734"/>
      <c r="H48" s="734"/>
      <c r="I48" s="734"/>
      <c r="J48" s="734"/>
      <c r="K48" s="734"/>
      <c r="L48" s="734"/>
      <c r="M48" s="734"/>
      <c r="N48" s="132"/>
      <c r="O48" s="132"/>
      <c r="P48" s="512"/>
    </row>
    <row r="49" spans="2:16" ht="22.5" customHeight="1">
      <c r="B49" s="730" t="s">
        <v>202</v>
      </c>
      <c r="C49" s="731"/>
      <c r="D49" s="731"/>
      <c r="E49" s="731"/>
      <c r="F49" s="731"/>
      <c r="G49" s="731"/>
      <c r="H49" s="731"/>
      <c r="I49" s="731"/>
      <c r="J49" s="731"/>
      <c r="K49" s="731"/>
      <c r="L49" s="731"/>
      <c r="M49" s="732"/>
      <c r="N49" s="729" t="s">
        <v>188</v>
      </c>
      <c r="O49" s="132"/>
      <c r="P49" s="512"/>
    </row>
    <row r="50" spans="2:16" ht="22.5" customHeight="1">
      <c r="B50" s="202" t="s">
        <v>208</v>
      </c>
      <c r="C50" s="200"/>
      <c r="D50" s="200"/>
      <c r="E50" s="200"/>
      <c r="F50" s="200"/>
      <c r="G50" s="200"/>
      <c r="H50" s="200"/>
      <c r="I50" s="200"/>
      <c r="J50" s="200"/>
      <c r="K50" s="200"/>
      <c r="L50" s="200"/>
      <c r="M50" s="201"/>
      <c r="N50" s="729"/>
      <c r="O50" s="132"/>
      <c r="P50" s="512"/>
    </row>
    <row r="51" spans="2:16" ht="18">
      <c r="B51" s="728" t="s">
        <v>198</v>
      </c>
      <c r="C51" s="728"/>
      <c r="D51" s="728"/>
      <c r="E51" s="728"/>
      <c r="F51" s="728"/>
      <c r="G51" s="728"/>
      <c r="H51" s="728"/>
      <c r="I51" s="728"/>
      <c r="J51" s="728"/>
      <c r="K51" s="728"/>
      <c r="L51" s="728"/>
      <c r="M51" s="728"/>
      <c r="N51" s="729"/>
      <c r="O51" s="132"/>
      <c r="P51" s="512"/>
    </row>
    <row r="52" spans="2:16" ht="18">
      <c r="B52" s="734" t="s">
        <v>199</v>
      </c>
      <c r="C52" s="734"/>
      <c r="D52" s="734"/>
      <c r="E52" s="734"/>
      <c r="F52" s="734"/>
      <c r="G52" s="734"/>
      <c r="H52" s="734"/>
      <c r="I52" s="734"/>
      <c r="J52" s="734"/>
      <c r="K52" s="734"/>
      <c r="L52" s="734"/>
      <c r="M52" s="734"/>
      <c r="N52" s="729"/>
      <c r="O52" s="132"/>
      <c r="P52" s="512"/>
    </row>
    <row r="53" spans="2:16" ht="18">
      <c r="B53" s="728" t="s">
        <v>200</v>
      </c>
      <c r="C53" s="728"/>
      <c r="D53" s="728"/>
      <c r="E53" s="728"/>
      <c r="F53" s="728"/>
      <c r="G53" s="728"/>
      <c r="H53" s="728"/>
      <c r="I53" s="728"/>
      <c r="J53" s="728"/>
      <c r="K53" s="728"/>
      <c r="L53" s="728"/>
      <c r="M53" s="728"/>
      <c r="N53" s="729"/>
      <c r="O53" s="132"/>
      <c r="P53" s="512"/>
    </row>
    <row r="54" spans="2:16" ht="18">
      <c r="B54" s="728" t="s">
        <v>201</v>
      </c>
      <c r="C54" s="728"/>
      <c r="D54" s="728"/>
      <c r="E54" s="728"/>
      <c r="F54" s="728"/>
      <c r="G54" s="728"/>
      <c r="H54" s="728"/>
      <c r="I54" s="728"/>
      <c r="J54" s="728"/>
      <c r="K54" s="728"/>
      <c r="L54" s="728"/>
      <c r="M54" s="728"/>
      <c r="N54" s="729"/>
      <c r="O54" s="132"/>
      <c r="P54" s="512"/>
    </row>
    <row r="55" spans="2:16" ht="18">
      <c r="B55" s="145"/>
      <c r="M55" s="132"/>
      <c r="N55" s="729"/>
      <c r="O55" s="132"/>
      <c r="P55" s="512"/>
    </row>
    <row r="56" spans="2:16" ht="17.25" customHeight="1">
      <c r="B56" s="721" t="s">
        <v>142</v>
      </c>
      <c r="C56" s="722"/>
      <c r="D56" s="722"/>
      <c r="E56" s="722"/>
      <c r="F56" s="722"/>
      <c r="G56" s="722"/>
      <c r="H56" s="722"/>
      <c r="I56" s="722"/>
      <c r="J56" s="722"/>
      <c r="K56" s="722"/>
      <c r="L56" s="722"/>
      <c r="M56" s="723"/>
      <c r="N56" s="729"/>
      <c r="O56" s="132"/>
      <c r="P56" s="512"/>
    </row>
    <row r="57" spans="2:16" ht="17.25" customHeight="1">
      <c r="B57" s="721" t="s">
        <v>143</v>
      </c>
      <c r="C57" s="722"/>
      <c r="D57" s="722"/>
      <c r="E57" s="722"/>
      <c r="F57" s="722"/>
      <c r="G57" s="722"/>
      <c r="H57" s="722"/>
      <c r="I57" s="722"/>
      <c r="J57" s="722"/>
      <c r="K57" s="722"/>
      <c r="L57" s="722"/>
      <c r="M57" s="723"/>
      <c r="N57" s="729"/>
      <c r="O57" s="132"/>
      <c r="P57" s="512"/>
    </row>
    <row r="58" spans="2:16" ht="17.25" customHeight="1">
      <c r="B58" s="721" t="s">
        <v>144</v>
      </c>
      <c r="C58" s="722"/>
      <c r="D58" s="722"/>
      <c r="E58" s="722"/>
      <c r="F58" s="722"/>
      <c r="G58" s="722"/>
      <c r="H58" s="722"/>
      <c r="I58" s="722"/>
      <c r="J58" s="722"/>
      <c r="K58" s="722"/>
      <c r="L58" s="722"/>
      <c r="M58" s="723"/>
      <c r="N58" s="729"/>
      <c r="O58" s="132"/>
      <c r="P58" s="512"/>
    </row>
    <row r="59" spans="2:16" ht="18">
      <c r="B59" s="721" t="s">
        <v>145</v>
      </c>
      <c r="C59" s="722"/>
      <c r="D59" s="722"/>
      <c r="E59" s="722"/>
      <c r="F59" s="722"/>
      <c r="G59" s="722"/>
      <c r="H59" s="722"/>
      <c r="I59" s="722"/>
      <c r="J59" s="722"/>
      <c r="K59" s="722"/>
      <c r="L59" s="722"/>
      <c r="M59" s="723"/>
      <c r="N59" s="729"/>
      <c r="O59" s="132"/>
      <c r="P59" s="512"/>
    </row>
    <row r="60" spans="2:16" ht="18">
      <c r="B60" s="721" t="s">
        <v>146</v>
      </c>
      <c r="C60" s="722"/>
      <c r="D60" s="722"/>
      <c r="E60" s="722"/>
      <c r="F60" s="722"/>
      <c r="G60" s="722"/>
      <c r="H60" s="722"/>
      <c r="I60" s="722"/>
      <c r="J60" s="722"/>
      <c r="K60" s="722"/>
      <c r="L60" s="722"/>
      <c r="M60" s="723"/>
      <c r="N60" s="729"/>
      <c r="O60" s="132"/>
      <c r="P60" s="512"/>
    </row>
    <row r="61" spans="2:16" ht="18">
      <c r="B61" s="715" t="s">
        <v>147</v>
      </c>
      <c r="C61" s="716"/>
      <c r="D61" s="716"/>
      <c r="E61" s="716"/>
      <c r="F61" s="716"/>
      <c r="G61" s="716"/>
      <c r="H61" s="716"/>
      <c r="I61" s="716"/>
      <c r="J61" s="716"/>
      <c r="K61" s="716"/>
      <c r="L61" s="716"/>
      <c r="M61" s="717"/>
      <c r="N61" s="132"/>
      <c r="O61" s="132"/>
      <c r="P61" s="512"/>
    </row>
    <row r="62" spans="2:16" ht="18">
      <c r="B62" s="718" t="s">
        <v>148</v>
      </c>
      <c r="C62" s="719"/>
      <c r="D62" s="719"/>
      <c r="E62" s="719"/>
      <c r="F62" s="719"/>
      <c r="G62" s="719"/>
      <c r="H62" s="719"/>
      <c r="I62" s="719"/>
      <c r="J62" s="719"/>
      <c r="K62" s="719"/>
      <c r="L62" s="719"/>
      <c r="M62" s="720"/>
      <c r="N62" s="132"/>
      <c r="O62" s="132"/>
      <c r="P62" s="512"/>
    </row>
    <row r="63" spans="2:16" ht="18">
      <c r="B63" s="721" t="s">
        <v>206</v>
      </c>
      <c r="C63" s="722"/>
      <c r="D63" s="722"/>
      <c r="E63" s="722"/>
      <c r="F63" s="722"/>
      <c r="G63" s="722"/>
      <c r="H63" s="722"/>
      <c r="I63" s="722"/>
      <c r="J63" s="722"/>
      <c r="K63" s="722"/>
      <c r="L63" s="722"/>
      <c r="M63" s="723"/>
      <c r="N63" s="132"/>
      <c r="O63" s="132"/>
      <c r="P63" s="512"/>
    </row>
    <row r="64" spans="2:16" ht="18">
      <c r="B64" s="145"/>
      <c r="M64" s="132"/>
      <c r="N64" s="132"/>
      <c r="O64" s="132"/>
      <c r="P64" s="512"/>
    </row>
    <row r="65" spans="1:16" ht="18.600000000000001" thickBot="1">
      <c r="B65" s="145"/>
      <c r="M65" s="132"/>
      <c r="N65" s="132"/>
      <c r="O65" s="132"/>
      <c r="P65" s="512"/>
    </row>
    <row r="66" spans="1:16" ht="20.25" customHeight="1">
      <c r="B66" s="724" t="s">
        <v>149</v>
      </c>
      <c r="C66" s="724" t="s">
        <v>150</v>
      </c>
      <c r="D66" s="724" t="s">
        <v>151</v>
      </c>
      <c r="E66" s="724" t="s">
        <v>152</v>
      </c>
      <c r="F66" s="146" t="s">
        <v>153</v>
      </c>
      <c r="G66" s="166" t="s">
        <v>214</v>
      </c>
      <c r="H66" s="726" t="s">
        <v>213</v>
      </c>
      <c r="I66" s="726" t="s">
        <v>155</v>
      </c>
      <c r="J66" s="726" t="s">
        <v>156</v>
      </c>
      <c r="K66" s="726" t="s">
        <v>189</v>
      </c>
      <c r="L66" s="724" t="s">
        <v>157</v>
      </c>
      <c r="M66" s="724" t="s">
        <v>209</v>
      </c>
      <c r="N66" s="132"/>
      <c r="O66" s="132"/>
      <c r="P66" s="512"/>
    </row>
    <row r="67" spans="1:16" ht="18.600000000000001" thickBot="1">
      <c r="B67" s="725"/>
      <c r="C67" s="725"/>
      <c r="D67" s="725"/>
      <c r="E67" s="725"/>
      <c r="F67" s="147" t="s">
        <v>154</v>
      </c>
      <c r="G67" s="167"/>
      <c r="H67" s="727"/>
      <c r="I67" s="727"/>
      <c r="J67" s="727"/>
      <c r="K67" s="727"/>
      <c r="L67" s="725"/>
      <c r="M67" s="725"/>
      <c r="N67" s="132"/>
      <c r="O67" s="132"/>
      <c r="P67" s="512"/>
    </row>
    <row r="68" spans="1:16" ht="18.600000000000001" thickBot="1">
      <c r="B68" s="148">
        <v>1</v>
      </c>
      <c r="C68" s="149" t="s">
        <v>158</v>
      </c>
      <c r="D68" s="150"/>
      <c r="E68" s="150"/>
      <c r="F68" s="150"/>
      <c r="G68" s="168"/>
      <c r="H68" s="150"/>
      <c r="I68" s="150"/>
      <c r="J68" s="150"/>
      <c r="K68" s="151" t="s">
        <v>158</v>
      </c>
      <c r="L68" s="150"/>
      <c r="M68" s="150"/>
      <c r="N68" s="132"/>
      <c r="O68" s="132"/>
      <c r="P68" s="512"/>
    </row>
    <row r="69" spans="1:16" ht="18.600000000000001" thickBot="1">
      <c r="A69" s="160" t="s">
        <v>29</v>
      </c>
      <c r="B69" s="161">
        <v>2</v>
      </c>
      <c r="C69" s="162" t="s">
        <v>158</v>
      </c>
      <c r="D69" s="163" t="s">
        <v>158</v>
      </c>
      <c r="E69" s="163" t="s">
        <v>158</v>
      </c>
      <c r="F69" s="163" t="s">
        <v>190</v>
      </c>
      <c r="G69" s="168"/>
      <c r="H69" s="150"/>
      <c r="I69" s="150"/>
      <c r="J69" s="163" t="s">
        <v>191</v>
      </c>
      <c r="K69" s="163" t="s">
        <v>158</v>
      </c>
      <c r="L69" s="150"/>
      <c r="M69" s="150"/>
      <c r="N69" s="132" t="s">
        <v>192</v>
      </c>
      <c r="O69" s="132"/>
      <c r="P69" s="512"/>
    </row>
    <row r="70" spans="1:16" ht="18.600000000000001" thickBot="1">
      <c r="A70" s="160" t="s">
        <v>21</v>
      </c>
      <c r="B70" s="161">
        <v>3</v>
      </c>
      <c r="C70" s="162" t="s">
        <v>158</v>
      </c>
      <c r="D70" s="163" t="s">
        <v>158</v>
      </c>
      <c r="E70" s="163" t="s">
        <v>158</v>
      </c>
      <c r="F70" s="163" t="s">
        <v>158</v>
      </c>
      <c r="G70" s="168"/>
      <c r="H70" s="150"/>
      <c r="I70" s="150"/>
      <c r="J70" s="163" t="s">
        <v>158</v>
      </c>
      <c r="K70" s="163" t="s">
        <v>158</v>
      </c>
      <c r="L70" s="163" t="s">
        <v>158</v>
      </c>
      <c r="M70" s="150"/>
      <c r="N70" s="132"/>
      <c r="O70" s="132"/>
      <c r="P70" s="512"/>
    </row>
    <row r="71" spans="1:16" ht="18.600000000000001" thickBot="1">
      <c r="A71" s="160" t="s">
        <v>193</v>
      </c>
      <c r="B71" s="157">
        <v>4</v>
      </c>
      <c r="C71" s="158" t="s">
        <v>158</v>
      </c>
      <c r="D71" s="159" t="s">
        <v>158</v>
      </c>
      <c r="E71" s="159" t="s">
        <v>158</v>
      </c>
      <c r="F71" s="159" t="s">
        <v>158</v>
      </c>
      <c r="G71" s="159" t="s">
        <v>158</v>
      </c>
      <c r="H71" s="159" t="s">
        <v>158</v>
      </c>
      <c r="I71" s="150" t="s">
        <v>211</v>
      </c>
      <c r="J71" s="159" t="s">
        <v>158</v>
      </c>
      <c r="K71" s="159" t="s">
        <v>158</v>
      </c>
      <c r="L71" s="159" t="s">
        <v>158</v>
      </c>
      <c r="M71" s="159" t="s">
        <v>158</v>
      </c>
      <c r="N71" t="s">
        <v>210</v>
      </c>
      <c r="O71" s="132"/>
      <c r="P71" s="512"/>
    </row>
    <row r="72" spans="1:16" ht="18.600000000000001" thickBot="1">
      <c r="A72" s="160"/>
      <c r="B72" s="161">
        <v>5</v>
      </c>
      <c r="C72" s="162" t="s">
        <v>158</v>
      </c>
      <c r="D72" s="163" t="s">
        <v>158</v>
      </c>
      <c r="E72" s="163" t="s">
        <v>158</v>
      </c>
      <c r="F72" s="163" t="s">
        <v>158</v>
      </c>
      <c r="G72" s="163" t="s">
        <v>158</v>
      </c>
      <c r="H72" s="163" t="s">
        <v>158</v>
      </c>
      <c r="I72" s="163" t="s">
        <v>158</v>
      </c>
      <c r="J72" s="163" t="s">
        <v>158</v>
      </c>
      <c r="K72" s="163" t="s">
        <v>158</v>
      </c>
      <c r="L72" s="163" t="s">
        <v>158</v>
      </c>
      <c r="M72" s="163" t="s">
        <v>158</v>
      </c>
      <c r="N72" s="132"/>
      <c r="O72" s="132"/>
      <c r="P72" s="513"/>
    </row>
    <row r="73" spans="1:16" ht="18.600000000000001" thickBot="1">
      <c r="B73" s="148">
        <v>6</v>
      </c>
      <c r="C73" s="149" t="s">
        <v>158</v>
      </c>
      <c r="D73" s="151" t="s">
        <v>158</v>
      </c>
      <c r="E73" s="151" t="s">
        <v>158</v>
      </c>
      <c r="F73" s="151" t="s">
        <v>158</v>
      </c>
      <c r="G73" s="151" t="s">
        <v>158</v>
      </c>
      <c r="H73" s="151" t="s">
        <v>158</v>
      </c>
      <c r="I73" s="151" t="s">
        <v>158</v>
      </c>
      <c r="J73" s="151" t="s">
        <v>158</v>
      </c>
      <c r="K73" s="151" t="s">
        <v>158</v>
      </c>
      <c r="L73" s="151" t="s">
        <v>158</v>
      </c>
      <c r="M73" s="151" t="s">
        <v>158</v>
      </c>
      <c r="N73" s="132"/>
      <c r="O73" s="132"/>
      <c r="P73" s="513"/>
    </row>
    <row r="74" spans="1:16" ht="18.600000000000001" thickBot="1">
      <c r="B74" s="148">
        <v>7</v>
      </c>
      <c r="C74" s="149" t="s">
        <v>158</v>
      </c>
      <c r="D74" s="151" t="s">
        <v>158</v>
      </c>
      <c r="E74" s="151" t="s">
        <v>158</v>
      </c>
      <c r="F74" s="151" t="s">
        <v>158</v>
      </c>
      <c r="G74" s="151" t="s">
        <v>158</v>
      </c>
      <c r="H74" s="151" t="s">
        <v>158</v>
      </c>
      <c r="I74" s="151" t="s">
        <v>158</v>
      </c>
      <c r="J74" s="151" t="s">
        <v>158</v>
      </c>
      <c r="K74" s="151" t="s">
        <v>158</v>
      </c>
      <c r="L74" s="151" t="s">
        <v>158</v>
      </c>
      <c r="M74" s="151" t="s">
        <v>158</v>
      </c>
      <c r="N74" s="132"/>
      <c r="O74" s="132"/>
      <c r="P74" s="513"/>
    </row>
    <row r="75" spans="1:16" ht="15.6">
      <c r="N75" s="132"/>
      <c r="O75" s="132"/>
      <c r="P75" s="513"/>
    </row>
    <row r="76" spans="1:16" ht="15.6">
      <c r="I76" t="s">
        <v>212</v>
      </c>
      <c r="N76" s="132"/>
      <c r="O76" s="132"/>
      <c r="P76" s="513"/>
    </row>
    <row r="77" spans="1:16" ht="15.6">
      <c r="N77" s="132"/>
      <c r="O77" s="132"/>
      <c r="P77" s="513"/>
    </row>
    <row r="78" spans="1:16" ht="15.6">
      <c r="P78" s="513"/>
    </row>
    <row r="79" spans="1:16" ht="15.6">
      <c r="P79" s="513"/>
    </row>
    <row r="80" spans="1:16" ht="15.6">
      <c r="P80" s="513"/>
    </row>
    <row r="81" spans="16:16" ht="15.6">
      <c r="P81" s="513"/>
    </row>
    <row r="82" spans="16:16" ht="15.6">
      <c r="P82" s="513"/>
    </row>
    <row r="83" spans="16:16" ht="15.6">
      <c r="P83" s="513"/>
    </row>
    <row r="84" spans="16:16" ht="15.6">
      <c r="P84" s="513"/>
    </row>
    <row r="85" spans="16:16" ht="15.6">
      <c r="P85" s="513"/>
    </row>
    <row r="86" spans="16:16" ht="15.6">
      <c r="P86" s="513"/>
    </row>
    <row r="87" spans="16:16" ht="15.6">
      <c r="P87" s="513"/>
    </row>
    <row r="88" spans="16:16" ht="15.6">
      <c r="P88" s="513"/>
    </row>
    <row r="89" spans="16:16" ht="15.6">
      <c r="P89" s="513"/>
    </row>
    <row r="90" spans="16:16" ht="15.6">
      <c r="P90" s="513"/>
    </row>
    <row r="91" spans="16:16" ht="15.6">
      <c r="P91" s="513"/>
    </row>
    <row r="92" spans="16:16" ht="15.6">
      <c r="P92" s="513"/>
    </row>
    <row r="93" spans="16:16" ht="15.6">
      <c r="P93" s="513"/>
    </row>
    <row r="94" spans="16:16" ht="15.6">
      <c r="P94" s="513"/>
    </row>
    <row r="95" spans="16:16" ht="15.6">
      <c r="P95" s="513"/>
    </row>
    <row r="96" spans="16:16" ht="15.6">
      <c r="P96" s="513"/>
    </row>
    <row r="97" spans="16:16" ht="15.6">
      <c r="P97" s="513"/>
    </row>
    <row r="98" spans="16:16" ht="15.6">
      <c r="P98" s="513"/>
    </row>
    <row r="99" spans="16:16" ht="15.6">
      <c r="P99" s="513"/>
    </row>
  </sheetData>
  <mergeCells count="40">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B3:N3"/>
    <mergeCell ref="C8:L8"/>
    <mergeCell ref="C9:L9"/>
    <mergeCell ref="D12:E28"/>
    <mergeCell ref="M13:N13"/>
    <mergeCell ref="B5:N5"/>
    <mergeCell ref="B7:N7"/>
    <mergeCell ref="B6:N6"/>
    <mergeCell ref="M29:N30"/>
    <mergeCell ref="M25:N25"/>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2"/>
  <sheetViews>
    <sheetView showGridLines="0" zoomScale="80" zoomScaleNormal="80" zoomScaleSheetLayoutView="79" workbookViewId="0">
      <selection activeCell="A6" sqref="A6"/>
    </sheetView>
  </sheetViews>
  <sheetFormatPr defaultColWidth="9" defaultRowHeight="19.2"/>
  <cols>
    <col min="1" max="1" width="193.44140625" style="445" customWidth="1"/>
    <col min="2" max="2" width="11.21875" style="443" customWidth="1"/>
    <col min="3" max="3" width="27.44140625" style="443" customWidth="1"/>
    <col min="4" max="4" width="17.88671875" style="444" customWidth="1"/>
    <col min="5" max="16384" width="9" style="1"/>
  </cols>
  <sheetData>
    <row r="1" spans="1:4" s="44" customFormat="1" ht="44.25" customHeight="1" thickBot="1">
      <c r="A1" s="270" t="s">
        <v>284</v>
      </c>
      <c r="B1" s="271" t="s">
        <v>0</v>
      </c>
      <c r="C1" s="272" t="s">
        <v>1</v>
      </c>
      <c r="D1" s="442" t="s">
        <v>2</v>
      </c>
    </row>
    <row r="2" spans="1:4" s="44" customFormat="1" ht="44.25" customHeight="1" thickTop="1">
      <c r="A2" s="254" t="s">
        <v>294</v>
      </c>
      <c r="B2" s="520"/>
      <c r="C2" s="736" t="s">
        <v>297</v>
      </c>
      <c r="D2" s="521"/>
    </row>
    <row r="3" spans="1:4" s="44" customFormat="1" ht="282" customHeight="1">
      <c r="A3" s="539" t="s">
        <v>295</v>
      </c>
      <c r="B3" s="515" t="s">
        <v>298</v>
      </c>
      <c r="C3" s="737"/>
      <c r="D3" s="523">
        <v>44840</v>
      </c>
    </row>
    <row r="4" spans="1:4" s="44" customFormat="1" ht="36.6" customHeight="1" thickBot="1">
      <c r="A4" s="255" t="s">
        <v>296</v>
      </c>
      <c r="B4" s="516"/>
      <c r="C4" s="738"/>
      <c r="D4" s="525"/>
    </row>
    <row r="5" spans="1:4" s="44" customFormat="1" ht="37.950000000000003" customHeight="1" thickTop="1">
      <c r="A5" s="519" t="s">
        <v>302</v>
      </c>
      <c r="B5" s="520"/>
      <c r="C5" s="736" t="s">
        <v>306</v>
      </c>
      <c r="D5" s="556" t="s">
        <v>256</v>
      </c>
    </row>
    <row r="6" spans="1:4" s="44" customFormat="1" ht="114.6" customHeight="1">
      <c r="A6" s="522" t="s">
        <v>304</v>
      </c>
      <c r="B6" s="515" t="s">
        <v>303</v>
      </c>
      <c r="C6" s="737"/>
      <c r="D6" s="523">
        <v>44840</v>
      </c>
    </row>
    <row r="7" spans="1:4" s="44" customFormat="1" ht="37.950000000000003" customHeight="1" thickBot="1">
      <c r="A7" s="524" t="s">
        <v>305</v>
      </c>
      <c r="B7" s="516"/>
      <c r="C7" s="738"/>
      <c r="D7" s="525"/>
    </row>
    <row r="8" spans="1:4" s="44" customFormat="1" ht="44.25" customHeight="1" thickTop="1">
      <c r="A8" s="254" t="s">
        <v>307</v>
      </c>
      <c r="B8" s="747" t="s">
        <v>310</v>
      </c>
      <c r="C8" s="742" t="s">
        <v>311</v>
      </c>
      <c r="D8" s="739">
        <v>44840</v>
      </c>
    </row>
    <row r="9" spans="1:4" s="44" customFormat="1" ht="93" customHeight="1">
      <c r="A9" s="493" t="s">
        <v>308</v>
      </c>
      <c r="B9" s="748"/>
      <c r="C9" s="743"/>
      <c r="D9" s="740"/>
    </row>
    <row r="10" spans="1:4" s="44" customFormat="1" ht="36.6" customHeight="1" thickBot="1">
      <c r="A10" s="255" t="s">
        <v>309</v>
      </c>
      <c r="B10" s="749"/>
      <c r="C10" s="744"/>
      <c r="D10" s="741"/>
    </row>
    <row r="11" spans="1:4" s="44" customFormat="1" ht="44.25" customHeight="1">
      <c r="A11" s="254" t="s">
        <v>312</v>
      </c>
      <c r="B11" s="747" t="s">
        <v>314</v>
      </c>
      <c r="C11" s="742" t="s">
        <v>313</v>
      </c>
      <c r="D11" s="739">
        <v>44838</v>
      </c>
    </row>
    <row r="12" spans="1:4" s="44" customFormat="1" ht="189" customHeight="1">
      <c r="A12" s="493" t="s">
        <v>315</v>
      </c>
      <c r="B12" s="748"/>
      <c r="C12" s="743"/>
      <c r="D12" s="740"/>
    </row>
    <row r="13" spans="1:4" s="44" customFormat="1" ht="36.6" customHeight="1" thickBot="1">
      <c r="A13" s="255" t="s">
        <v>316</v>
      </c>
      <c r="B13" s="749"/>
      <c r="C13" s="744"/>
      <c r="D13" s="741"/>
    </row>
    <row r="14" spans="1:4" s="44" customFormat="1" ht="46.2" customHeight="1" thickBot="1">
      <c r="A14" s="254" t="s">
        <v>317</v>
      </c>
      <c r="B14" s="247"/>
      <c r="C14" s="742" t="s">
        <v>320</v>
      </c>
      <c r="D14" s="745">
        <v>44839</v>
      </c>
    </row>
    <row r="15" spans="1:4" s="44" customFormat="1" ht="353.4" customHeight="1" thickBot="1">
      <c r="A15" s="539" t="s">
        <v>318</v>
      </c>
      <c r="B15" s="491" t="s">
        <v>321</v>
      </c>
      <c r="C15" s="743"/>
      <c r="D15" s="746"/>
    </row>
    <row r="16" spans="1:4" s="44" customFormat="1" ht="34.950000000000003" customHeight="1" thickBot="1">
      <c r="A16" s="255" t="s">
        <v>319</v>
      </c>
      <c r="B16" s="249"/>
      <c r="C16" s="744"/>
      <c r="D16" s="746"/>
    </row>
    <row r="17" spans="1:4" s="44" customFormat="1" ht="43.8" customHeight="1" thickTop="1">
      <c r="A17" s="256" t="s">
        <v>322</v>
      </c>
      <c r="B17" s="756" t="s">
        <v>310</v>
      </c>
      <c r="C17" s="759" t="s">
        <v>323</v>
      </c>
      <c r="D17" s="739">
        <v>44838</v>
      </c>
    </row>
    <row r="18" spans="1:4" s="44" customFormat="1" ht="90.6" customHeight="1" thickBot="1">
      <c r="A18" s="540" t="s">
        <v>324</v>
      </c>
      <c r="B18" s="757"/>
      <c r="C18" s="760"/>
      <c r="D18" s="740"/>
    </row>
    <row r="19" spans="1:4" s="44" customFormat="1" ht="34.950000000000003" customHeight="1" thickBot="1">
      <c r="A19" s="257" t="s">
        <v>325</v>
      </c>
      <c r="B19" s="758"/>
      <c r="C19" s="761"/>
      <c r="D19" s="741"/>
    </row>
    <row r="20" spans="1:4" s="44" customFormat="1" ht="44.25" customHeight="1" thickTop="1">
      <c r="A20" s="254" t="s">
        <v>327</v>
      </c>
      <c r="B20" s="247"/>
      <c r="C20" s="736" t="s">
        <v>306</v>
      </c>
      <c r="D20" s="739">
        <v>44837</v>
      </c>
    </row>
    <row r="21" spans="1:4" s="44" customFormat="1" ht="142.19999999999999" customHeight="1">
      <c r="A21" s="539" t="s">
        <v>326</v>
      </c>
      <c r="B21" s="248" t="s">
        <v>303</v>
      </c>
      <c r="C21" s="737"/>
      <c r="D21" s="740"/>
    </row>
    <row r="22" spans="1:4" s="44" customFormat="1" ht="35.4" customHeight="1" thickBot="1">
      <c r="A22" s="255" t="s">
        <v>327</v>
      </c>
      <c r="B22" s="249"/>
      <c r="C22" s="738"/>
      <c r="D22" s="741"/>
    </row>
    <row r="23" spans="1:4" s="44" customFormat="1" ht="44.25" customHeight="1" thickBot="1">
      <c r="A23" s="254" t="s">
        <v>328</v>
      </c>
      <c r="B23" s="247"/>
      <c r="C23" s="742" t="s">
        <v>330</v>
      </c>
      <c r="D23" s="745">
        <v>44837</v>
      </c>
    </row>
    <row r="24" spans="1:4" s="44" customFormat="1" ht="222.6" customHeight="1" thickBot="1">
      <c r="A24" s="559" t="s">
        <v>331</v>
      </c>
      <c r="B24" s="560" t="s">
        <v>329</v>
      </c>
      <c r="C24" s="743"/>
      <c r="D24" s="746"/>
    </row>
    <row r="25" spans="1:4" s="44" customFormat="1" ht="38.4" customHeight="1" thickBot="1">
      <c r="A25" s="255" t="s">
        <v>332</v>
      </c>
      <c r="B25" s="249"/>
      <c r="C25" s="744"/>
      <c r="D25" s="746"/>
    </row>
    <row r="26" spans="1:4" s="44" customFormat="1" ht="44.25" customHeight="1" thickBot="1">
      <c r="A26" s="481" t="s">
        <v>333</v>
      </c>
      <c r="B26" s="750" t="s">
        <v>298</v>
      </c>
      <c r="C26" s="742" t="s">
        <v>336</v>
      </c>
      <c r="D26" s="745">
        <v>44837</v>
      </c>
    </row>
    <row r="27" spans="1:4" s="44" customFormat="1" ht="272.39999999999998" customHeight="1" thickBot="1">
      <c r="A27" s="494" t="s">
        <v>334</v>
      </c>
      <c r="B27" s="751"/>
      <c r="C27" s="743"/>
      <c r="D27" s="746"/>
    </row>
    <row r="28" spans="1:4" s="44" customFormat="1" ht="46.2" customHeight="1" thickBot="1">
      <c r="A28" s="288" t="s">
        <v>335</v>
      </c>
      <c r="B28" s="752"/>
      <c r="C28" s="744"/>
      <c r="D28" s="746"/>
    </row>
    <row r="29" spans="1:4" s="44" customFormat="1" ht="52.2" hidden="1" customHeight="1" thickTop="1" thickBot="1">
      <c r="A29" s="254"/>
      <c r="B29" s="247"/>
      <c r="C29" s="742"/>
      <c r="D29" s="745"/>
    </row>
    <row r="30" spans="1:4" s="44" customFormat="1" ht="207" hidden="1" customHeight="1" thickBot="1">
      <c r="A30" s="493"/>
      <c r="B30" s="248"/>
      <c r="C30" s="743"/>
      <c r="D30" s="746"/>
    </row>
    <row r="31" spans="1:4" s="44" customFormat="1" ht="45" hidden="1" customHeight="1" thickBot="1">
      <c r="A31" s="255"/>
      <c r="B31" s="249"/>
      <c r="C31" s="744"/>
      <c r="D31" s="746"/>
    </row>
    <row r="32" spans="1:4" s="44" customFormat="1" ht="48.6" hidden="1" customHeight="1" thickTop="1">
      <c r="A32" s="461"/>
      <c r="B32" s="755"/>
      <c r="C32" s="742"/>
      <c r="D32" s="767"/>
    </row>
    <row r="33" spans="1:4" s="44" customFormat="1" ht="153" hidden="1" customHeight="1">
      <c r="A33" s="258"/>
      <c r="B33" s="748"/>
      <c r="C33" s="743"/>
      <c r="D33" s="768"/>
    </row>
    <row r="34" spans="1:4" s="44" customFormat="1" ht="43.2" hidden="1" customHeight="1" thickBot="1">
      <c r="A34" s="451"/>
      <c r="B34" s="749"/>
      <c r="C34" s="744"/>
      <c r="D34" s="769"/>
    </row>
    <row r="35" spans="1:4" s="44" customFormat="1" ht="52.2" hidden="1" customHeight="1" thickTop="1" thickBot="1">
      <c r="A35" s="557"/>
      <c r="B35" s="750"/>
      <c r="C35" s="750"/>
      <c r="D35" s="745"/>
    </row>
    <row r="36" spans="1:4" s="44" customFormat="1" ht="268.8" hidden="1" customHeight="1" thickBot="1">
      <c r="A36" s="517"/>
      <c r="B36" s="751"/>
      <c r="C36" s="751"/>
      <c r="D36" s="746"/>
    </row>
    <row r="37" spans="1:4" s="44" customFormat="1" ht="43.2" hidden="1" customHeight="1" thickBot="1">
      <c r="A37" s="492"/>
      <c r="B37" s="752"/>
      <c r="C37" s="752"/>
      <c r="D37" s="746"/>
    </row>
    <row r="38" spans="1:4" s="44" customFormat="1" ht="48.6" hidden="1" customHeight="1" thickTop="1" thickBot="1">
      <c r="A38" s="256"/>
      <c r="B38" s="756"/>
      <c r="C38" s="764"/>
      <c r="D38" s="745"/>
    </row>
    <row r="39" spans="1:4" s="44" customFormat="1" ht="97.2" hidden="1" customHeight="1" thickBot="1">
      <c r="A39" s="753"/>
      <c r="B39" s="757"/>
      <c r="C39" s="765"/>
      <c r="D39" s="746"/>
    </row>
    <row r="40" spans="1:4" s="44" customFormat="1" ht="60.6" hidden="1" customHeight="1" thickBot="1">
      <c r="A40" s="754"/>
      <c r="B40" s="757"/>
      <c r="C40" s="765"/>
      <c r="D40" s="762"/>
    </row>
    <row r="41" spans="1:4" s="44" customFormat="1" ht="40.950000000000003" hidden="1" customHeight="1" thickBot="1">
      <c r="A41" s="482"/>
      <c r="B41" s="758"/>
      <c r="C41" s="766"/>
      <c r="D41" s="763"/>
    </row>
    <row r="42" spans="1:4" ht="19.8" thickTop="1"/>
  </sheetData>
  <mergeCells count="32">
    <mergeCell ref="D20:D22"/>
    <mergeCell ref="D17:D19"/>
    <mergeCell ref="D23:D25"/>
    <mergeCell ref="A39:A40"/>
    <mergeCell ref="B32:B34"/>
    <mergeCell ref="C32:C34"/>
    <mergeCell ref="B38:B41"/>
    <mergeCell ref="C17:C19"/>
    <mergeCell ref="C23:C25"/>
    <mergeCell ref="C20:C22"/>
    <mergeCell ref="B17:B19"/>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28905431-0119-442E-8D7C-B639319EFF8A}"/>
    <hyperlink ref="A7" r:id="rId2" xr:uid="{24385917-B03A-4FA6-A4F9-6793CA7139FF}"/>
    <hyperlink ref="A10" r:id="rId3" xr:uid="{7F5DBC4B-15C1-46BA-9F4F-41BBE50D162D}"/>
    <hyperlink ref="A13" r:id="rId4" xr:uid="{88CE7C9B-3E0B-4A8B-90DF-16829893ACD2}"/>
    <hyperlink ref="A16" r:id="rId5" xr:uid="{3DE6D226-D4AF-4F57-BA30-AC20922F8A43}"/>
    <hyperlink ref="A19" r:id="rId6" xr:uid="{06A0FF1E-39C0-4960-81D1-9ADE3C5BE81F}"/>
    <hyperlink ref="A25" r:id="rId7" xr:uid="{6F7427BF-FDDB-489F-8AB7-73C2EB172E9C}"/>
    <hyperlink ref="A28" r:id="rId8" xr:uid="{BD075483-D26F-43F0-B6C4-A042C34B6F2A}"/>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defaultGridColor="0" view="pageBreakPreview" colorId="56" zoomScale="83" zoomScaleNormal="66" zoomScaleSheetLayoutView="83" workbookViewId="0">
      <selection activeCell="D30" sqref="D30"/>
    </sheetView>
  </sheetViews>
  <sheetFormatPr defaultColWidth="9" defaultRowHeight="19.2"/>
  <cols>
    <col min="1" max="1" width="213.21875" style="477" customWidth="1"/>
    <col min="2" max="2" width="18" style="198" customWidth="1"/>
    <col min="3" max="3" width="20.109375" style="199" customWidth="1"/>
    <col min="4" max="16384" width="9" style="40"/>
  </cols>
  <sheetData>
    <row r="1" spans="1:3" ht="58.95" customHeight="1" thickBot="1">
      <c r="A1" s="39" t="s">
        <v>285</v>
      </c>
      <c r="B1" s="423" t="s">
        <v>24</v>
      </c>
      <c r="C1" s="424" t="s">
        <v>2</v>
      </c>
    </row>
    <row r="2" spans="1:3" ht="48" customHeight="1">
      <c r="A2" s="427" t="s">
        <v>443</v>
      </c>
      <c r="B2" s="247"/>
      <c r="C2" s="483"/>
    </row>
    <row r="3" spans="1:3" ht="409.2" customHeight="1">
      <c r="A3" s="546" t="s">
        <v>462</v>
      </c>
      <c r="B3" s="491" t="s">
        <v>463</v>
      </c>
      <c r="C3" s="425">
        <v>44841</v>
      </c>
    </row>
    <row r="4" spans="1:3" ht="39.75" customHeight="1" thickBot="1">
      <c r="A4" s="208" t="s">
        <v>450</v>
      </c>
      <c r="B4" s="249"/>
      <c r="C4" s="485"/>
    </row>
    <row r="5" spans="1:3" ht="45.6" customHeight="1">
      <c r="A5" s="427" t="s">
        <v>444</v>
      </c>
      <c r="B5" s="247"/>
      <c r="C5" s="483"/>
    </row>
    <row r="6" spans="1:3" ht="285.60000000000002" customHeight="1">
      <c r="A6" s="543" t="s">
        <v>479</v>
      </c>
      <c r="B6" s="248" t="s">
        <v>476</v>
      </c>
      <c r="C6" s="484">
        <v>44841</v>
      </c>
    </row>
    <row r="7" spans="1:3" ht="44.4" customHeight="1" thickBot="1">
      <c r="A7" s="480" t="s">
        <v>451</v>
      </c>
      <c r="B7" s="249"/>
      <c r="C7" s="485"/>
    </row>
    <row r="8" spans="1:3" ht="42" customHeight="1">
      <c r="A8" s="427" t="s">
        <v>445</v>
      </c>
      <c r="B8" s="247"/>
      <c r="C8" s="483"/>
    </row>
    <row r="9" spans="1:3" ht="106.2" customHeight="1" thickBot="1">
      <c r="A9" s="545" t="s">
        <v>464</v>
      </c>
      <c r="B9" s="426" t="s">
        <v>473</v>
      </c>
      <c r="C9" s="484">
        <v>44841</v>
      </c>
    </row>
    <row r="10" spans="1:3" ht="36" customHeight="1" thickBot="1">
      <c r="A10" s="480" t="s">
        <v>452</v>
      </c>
      <c r="B10" s="426"/>
      <c r="C10" s="485"/>
    </row>
    <row r="11" spans="1:3" ht="52.2" customHeight="1">
      <c r="A11" s="176" t="s">
        <v>446</v>
      </c>
      <c r="B11" s="190"/>
      <c r="C11" s="191"/>
    </row>
    <row r="12" spans="1:3" ht="194.4" customHeight="1">
      <c r="A12" s="543" t="s">
        <v>465</v>
      </c>
      <c r="B12" s="533" t="s">
        <v>474</v>
      </c>
      <c r="C12" s="192">
        <v>44840</v>
      </c>
    </row>
    <row r="13" spans="1:3" ht="36" customHeight="1" thickBot="1">
      <c r="A13" s="480" t="s">
        <v>453</v>
      </c>
      <c r="B13" s="193"/>
      <c r="C13" s="194"/>
    </row>
    <row r="14" spans="1:3" ht="50.4" customHeight="1">
      <c r="A14" s="462" t="s">
        <v>447</v>
      </c>
      <c r="B14" s="195"/>
      <c r="C14" s="192"/>
    </row>
    <row r="15" spans="1:3" ht="198.6" customHeight="1">
      <c r="A15" s="543" t="s">
        <v>466</v>
      </c>
      <c r="B15" s="195" t="s">
        <v>475</v>
      </c>
      <c r="C15" s="192">
        <v>44839</v>
      </c>
    </row>
    <row r="16" spans="1:3" ht="34.200000000000003" customHeight="1" thickBot="1">
      <c r="A16" s="486" t="s">
        <v>454</v>
      </c>
      <c r="B16" s="193"/>
      <c r="C16" s="194"/>
    </row>
    <row r="17" spans="1:3" ht="45" customHeight="1">
      <c r="A17" s="176" t="s">
        <v>448</v>
      </c>
      <c r="B17" s="190"/>
      <c r="C17" s="191"/>
    </row>
    <row r="18" spans="1:3" ht="225" customHeight="1">
      <c r="A18" s="543" t="s">
        <v>467</v>
      </c>
      <c r="B18" s="533" t="s">
        <v>476</v>
      </c>
      <c r="C18" s="192">
        <v>44838</v>
      </c>
    </row>
    <row r="19" spans="1:3" ht="34.200000000000003" customHeight="1" thickBot="1">
      <c r="A19" s="486" t="s">
        <v>455</v>
      </c>
      <c r="B19" s="193"/>
      <c r="C19" s="194"/>
    </row>
    <row r="20" spans="1:3" ht="43.2" customHeight="1">
      <c r="A20" s="462" t="s">
        <v>449</v>
      </c>
      <c r="B20" s="195"/>
      <c r="C20" s="192"/>
    </row>
    <row r="21" spans="1:3" ht="306" customHeight="1">
      <c r="A21" s="543" t="s">
        <v>468</v>
      </c>
      <c r="B21" s="508" t="s">
        <v>475</v>
      </c>
      <c r="C21" s="192">
        <v>44838</v>
      </c>
    </row>
    <row r="22" spans="1:3" ht="32.4" customHeight="1" thickBot="1">
      <c r="A22" s="486" t="s">
        <v>456</v>
      </c>
      <c r="B22" s="193"/>
      <c r="C22" s="194"/>
    </row>
    <row r="23" spans="1:3" ht="54" customHeight="1">
      <c r="A23" s="176" t="s">
        <v>457</v>
      </c>
      <c r="B23" s="190"/>
      <c r="C23" s="191"/>
    </row>
    <row r="24" spans="1:3" ht="409.2" customHeight="1">
      <c r="A24" s="495" t="s">
        <v>469</v>
      </c>
      <c r="B24" s="496" t="s">
        <v>475</v>
      </c>
      <c r="C24" s="192">
        <v>44838</v>
      </c>
    </row>
    <row r="25" spans="1:3" ht="35.4" customHeight="1" thickBot="1">
      <c r="A25" s="486" t="s">
        <v>458</v>
      </c>
      <c r="B25" s="193"/>
      <c r="C25" s="194"/>
    </row>
    <row r="26" spans="1:3" ht="48" customHeight="1">
      <c r="A26" s="176" t="s">
        <v>459</v>
      </c>
      <c r="B26" s="190"/>
      <c r="C26" s="191">
        <v>44837</v>
      </c>
    </row>
    <row r="27" spans="1:3" ht="408.6" customHeight="1">
      <c r="A27" s="544" t="s">
        <v>471</v>
      </c>
      <c r="B27" s="773" t="s">
        <v>477</v>
      </c>
      <c r="C27" s="775">
        <v>44837</v>
      </c>
    </row>
    <row r="28" spans="1:3" ht="40.200000000000003" customHeight="1" thickBot="1">
      <c r="A28" s="518" t="s">
        <v>470</v>
      </c>
      <c r="B28" s="774"/>
      <c r="C28" s="776"/>
    </row>
    <row r="29" spans="1:3" s="487" customFormat="1" ht="48.6" customHeight="1">
      <c r="A29" s="462" t="s">
        <v>460</v>
      </c>
      <c r="B29" s="195"/>
      <c r="C29" s="192"/>
    </row>
    <row r="30" spans="1:3" ht="333.6" customHeight="1">
      <c r="A30" s="495" t="s">
        <v>472</v>
      </c>
      <c r="B30" s="195" t="s">
        <v>478</v>
      </c>
      <c r="C30" s="192">
        <v>44837</v>
      </c>
    </row>
    <row r="31" spans="1:3" ht="34.200000000000003" customHeight="1" thickBot="1">
      <c r="A31" s="486" t="s">
        <v>461</v>
      </c>
      <c r="B31" s="193"/>
      <c r="C31" s="194"/>
    </row>
    <row r="32" spans="1:3" ht="48.6" hidden="1" customHeight="1">
      <c r="A32" s="176"/>
      <c r="B32" s="190"/>
      <c r="C32" s="191"/>
    </row>
    <row r="33" spans="1:3" ht="196.8" hidden="1" customHeight="1">
      <c r="A33" s="495"/>
      <c r="B33" s="558"/>
      <c r="C33" s="192"/>
    </row>
    <row r="34" spans="1:3" ht="48.6" hidden="1" customHeight="1" thickBot="1">
      <c r="A34" s="486"/>
      <c r="B34" s="193"/>
      <c r="C34" s="194"/>
    </row>
    <row r="35" spans="1:3" ht="48.6" hidden="1" customHeight="1">
      <c r="A35" s="462"/>
      <c r="B35" s="195"/>
      <c r="C35" s="192"/>
    </row>
    <row r="36" spans="1:3" ht="96" hidden="1" customHeight="1">
      <c r="A36" s="495"/>
      <c r="B36" s="488"/>
      <c r="C36" s="192"/>
    </row>
    <row r="37" spans="1:3" ht="48.6" hidden="1" customHeight="1" thickBot="1">
      <c r="A37" s="486"/>
      <c r="B37" s="193"/>
      <c r="C37" s="194"/>
    </row>
    <row r="38" spans="1:3" ht="48.6" hidden="1" customHeight="1">
      <c r="A38" s="176"/>
      <c r="B38" s="190"/>
      <c r="C38" s="191"/>
    </row>
    <row r="39" spans="1:3" ht="48.6" hidden="1" customHeight="1">
      <c r="A39" s="495"/>
      <c r="B39" s="496"/>
      <c r="C39" s="192"/>
    </row>
    <row r="40" spans="1:3" ht="48.6" hidden="1" customHeight="1" thickBot="1">
      <c r="A40" s="486"/>
      <c r="B40" s="193"/>
      <c r="C40" s="194"/>
    </row>
    <row r="41" spans="1:3" ht="48.6" customHeight="1" thickBot="1">
      <c r="A41" s="514"/>
      <c r="B41" s="196"/>
      <c r="C41" s="197"/>
    </row>
    <row r="42" spans="1:3" ht="37.799999999999997" customHeight="1">
      <c r="A42" s="770" t="s">
        <v>28</v>
      </c>
      <c r="B42" s="770"/>
      <c r="C42" s="770"/>
    </row>
    <row r="43" spans="1:3" ht="46.2" customHeight="1">
      <c r="A43" s="771" t="s">
        <v>27</v>
      </c>
      <c r="B43" s="772"/>
      <c r="C43" s="772"/>
    </row>
    <row r="44" spans="1:3">
      <c r="A44" s="477" t="s">
        <v>256</v>
      </c>
    </row>
  </sheetData>
  <mergeCells count="4">
    <mergeCell ref="A42:C42"/>
    <mergeCell ref="A43:C43"/>
    <mergeCell ref="B27:B28"/>
    <mergeCell ref="C27:C28"/>
  </mergeCells>
  <phoneticPr fontId="16"/>
  <hyperlinks>
    <hyperlink ref="A4" r:id="rId1" xr:uid="{A22849B2-2D31-448E-9A62-33698A25EC1C}"/>
    <hyperlink ref="A7" r:id="rId2" xr:uid="{8B896381-18AC-44A3-922B-677975490839}"/>
    <hyperlink ref="A10" r:id="rId3" xr:uid="{74561CE4-5620-4D24-BE3D-0F81CA980BC1}"/>
    <hyperlink ref="A13" r:id="rId4" xr:uid="{F20097B1-1138-49A4-B333-A3D5830DC3A0}"/>
    <hyperlink ref="A16" r:id="rId5" xr:uid="{32FDD7D8-50BE-44A8-B40D-0C7533817005}"/>
    <hyperlink ref="A19" r:id="rId6" xr:uid="{76BE576C-D8EB-4D28-9BFA-8675AD2ADC7B}"/>
    <hyperlink ref="A22" r:id="rId7" xr:uid="{9C998C91-D235-4CFA-92AE-0844715CE65A}"/>
    <hyperlink ref="A31" r:id="rId8" xr:uid="{29159332-B982-4290-A5DE-EAB14E02C58E}"/>
    <hyperlink ref="A25" r:id="rId9" xr:uid="{9C796EFE-FD52-4660-AEB3-6D687C456D20}"/>
    <hyperlink ref="A28" r:id="rId10" xr:uid="{D25EB1A4-24AF-40B2-9C02-A719C3E6A8C1}"/>
  </hyperlinks>
  <pageMargins left="0.74803149606299213" right="0.74803149606299213" top="0.98425196850393704" bottom="0.98425196850393704" header="0.51181102362204722" footer="0.51181102362204722"/>
  <pageSetup paperSize="9" scale="16" fitToHeight="3" orientation="portrait" r:id="rId11"/>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7" sqref="D17"/>
    </sheetView>
  </sheetViews>
  <sheetFormatPr defaultColWidth="9" defaultRowHeight="13.2"/>
  <cols>
    <col min="1" max="1" width="2.109375" style="1" customWidth="1"/>
    <col min="2" max="2" width="25.77734375" style="109" customWidth="1"/>
    <col min="3" max="3" width="65.33203125" style="1" customWidth="1"/>
    <col min="4" max="4" width="96.33203125" style="1" customWidth="1"/>
    <col min="5" max="5" width="3.88671875" style="1" customWidth="1"/>
    <col min="6" max="16384" width="9" style="1"/>
  </cols>
  <sheetData>
    <row r="1" spans="2:7" ht="18.75" customHeight="1">
      <c r="B1" s="109" t="s">
        <v>113</v>
      </c>
    </row>
    <row r="2" spans="2:7" ht="17.25" customHeight="1" thickBot="1">
      <c r="B2" t="s">
        <v>337</v>
      </c>
      <c r="D2" s="779"/>
      <c r="E2" s="687"/>
    </row>
    <row r="3" spans="2:7" ht="16.5" customHeight="1" thickBot="1">
      <c r="B3" s="110" t="s">
        <v>114</v>
      </c>
      <c r="C3" s="289" t="s">
        <v>115</v>
      </c>
      <c r="D3" s="208" t="s">
        <v>220</v>
      </c>
    </row>
    <row r="4" spans="2:7" ht="17.25" customHeight="1" thickBot="1">
      <c r="B4" s="111" t="s">
        <v>116</v>
      </c>
      <c r="C4" s="144" t="s">
        <v>274</v>
      </c>
      <c r="D4" s="112"/>
    </row>
    <row r="5" spans="2:7" ht="17.25" customHeight="1">
      <c r="B5" s="780" t="s">
        <v>176</v>
      </c>
      <c r="C5" s="783" t="s">
        <v>217</v>
      </c>
      <c r="D5" s="784"/>
    </row>
    <row r="6" spans="2:7" ht="19.2" customHeight="1">
      <c r="B6" s="781"/>
      <c r="C6" s="785" t="s">
        <v>218</v>
      </c>
      <c r="D6" s="786"/>
      <c r="G6" s="234"/>
    </row>
    <row r="7" spans="2:7" ht="19.95" customHeight="1">
      <c r="B7" s="781"/>
      <c r="C7" s="290" t="s">
        <v>219</v>
      </c>
      <c r="D7" s="291"/>
      <c r="G7" s="234"/>
    </row>
    <row r="8" spans="2:7" ht="19.8" customHeight="1" thickBot="1">
      <c r="B8" s="782"/>
      <c r="C8" s="236" t="s">
        <v>221</v>
      </c>
      <c r="D8" s="235"/>
      <c r="G8" s="234"/>
    </row>
    <row r="9" spans="2:7" ht="34.200000000000003" customHeight="1" thickBot="1">
      <c r="B9" s="113" t="s">
        <v>117</v>
      </c>
      <c r="C9" s="787" t="s">
        <v>270</v>
      </c>
      <c r="D9" s="788"/>
    </row>
    <row r="10" spans="2:7" ht="80.400000000000006" customHeight="1" thickBot="1">
      <c r="B10" s="114" t="s">
        <v>118</v>
      </c>
      <c r="C10" s="789" t="s">
        <v>339</v>
      </c>
      <c r="D10" s="790"/>
    </row>
    <row r="11" spans="2:7" ht="76.8" customHeight="1" thickBot="1">
      <c r="B11" s="115"/>
      <c r="C11" s="116" t="s">
        <v>338</v>
      </c>
      <c r="D11" s="246" t="s">
        <v>340</v>
      </c>
      <c r="F11" s="1" t="s">
        <v>21</v>
      </c>
    </row>
    <row r="12" spans="2:7" ht="42.6" hidden="1" customHeight="1" thickBot="1">
      <c r="B12" s="113" t="s">
        <v>260</v>
      </c>
      <c r="C12" s="118" t="s">
        <v>275</v>
      </c>
      <c r="D12" s="117"/>
    </row>
    <row r="13" spans="2:7" ht="100.8" customHeight="1" thickBot="1">
      <c r="B13" s="119" t="s">
        <v>119</v>
      </c>
      <c r="C13" s="120" t="s">
        <v>341</v>
      </c>
      <c r="D13" s="203" t="s">
        <v>342</v>
      </c>
      <c r="F13" t="s">
        <v>29</v>
      </c>
    </row>
    <row r="14" spans="2:7" ht="79.2" customHeight="1" thickBot="1">
      <c r="B14" s="121" t="s">
        <v>120</v>
      </c>
      <c r="C14" s="777" t="s">
        <v>343</v>
      </c>
      <c r="D14" s="778"/>
    </row>
    <row r="15" spans="2:7" ht="17.25" customHeight="1"/>
    <row r="16" spans="2:7" ht="17.25" customHeight="1">
      <c r="C16"/>
      <c r="D16" s="1">
        <v>0</v>
      </c>
    </row>
    <row r="17" spans="2:5">
      <c r="C17" s="1" t="s">
        <v>29</v>
      </c>
    </row>
    <row r="18" spans="2:5">
      <c r="E18" s="1" t="s">
        <v>21</v>
      </c>
    </row>
    <row r="21" spans="2:5">
      <c r="B21" s="109" t="s">
        <v>21</v>
      </c>
    </row>
    <row r="29" spans="2:5">
      <c r="D29" s="1" t="s">
        <v>261</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topLeftCell="A4" zoomScale="94" zoomScaleNormal="94" zoomScaleSheetLayoutView="100" workbookViewId="0">
      <selection activeCell="AE6" sqref="AE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93" t="s">
        <v>3</v>
      </c>
      <c r="B1" s="794"/>
      <c r="C1" s="794"/>
      <c r="D1" s="794"/>
      <c r="E1" s="794"/>
      <c r="F1" s="794"/>
      <c r="G1" s="794"/>
      <c r="H1" s="794"/>
      <c r="I1" s="794"/>
      <c r="J1" s="794"/>
      <c r="K1" s="794"/>
      <c r="L1" s="794"/>
      <c r="M1" s="794"/>
      <c r="N1" s="795"/>
      <c r="P1" s="796" t="s">
        <v>4</v>
      </c>
      <c r="Q1" s="797"/>
      <c r="R1" s="797"/>
      <c r="S1" s="797"/>
      <c r="T1" s="797"/>
      <c r="U1" s="797"/>
      <c r="V1" s="797"/>
      <c r="W1" s="797"/>
      <c r="X1" s="797"/>
      <c r="Y1" s="797"/>
      <c r="Z1" s="797"/>
      <c r="AA1" s="797"/>
      <c r="AB1" s="797"/>
      <c r="AC1" s="798"/>
    </row>
    <row r="2" spans="1:29" ht="18" customHeight="1" thickBot="1">
      <c r="A2" s="799" t="s">
        <v>5</v>
      </c>
      <c r="B2" s="800"/>
      <c r="C2" s="800"/>
      <c r="D2" s="800"/>
      <c r="E2" s="800"/>
      <c r="F2" s="800"/>
      <c r="G2" s="800"/>
      <c r="H2" s="800"/>
      <c r="I2" s="800"/>
      <c r="J2" s="800"/>
      <c r="K2" s="800"/>
      <c r="L2" s="800"/>
      <c r="M2" s="800"/>
      <c r="N2" s="801"/>
      <c r="P2" s="802" t="s">
        <v>6</v>
      </c>
      <c r="Q2" s="800"/>
      <c r="R2" s="800"/>
      <c r="S2" s="800"/>
      <c r="T2" s="800"/>
      <c r="U2" s="800"/>
      <c r="V2" s="800"/>
      <c r="W2" s="800"/>
      <c r="X2" s="800"/>
      <c r="Y2" s="800"/>
      <c r="Z2" s="800"/>
      <c r="AA2" s="800"/>
      <c r="AB2" s="800"/>
      <c r="AC2" s="803"/>
    </row>
    <row r="3" spans="1:29" ht="13.8" thickBot="1">
      <c r="A3" s="6"/>
      <c r="B3" s="215" t="s">
        <v>238</v>
      </c>
      <c r="C3" s="215" t="s">
        <v>7</v>
      </c>
      <c r="D3" s="215" t="s">
        <v>8</v>
      </c>
      <c r="E3" s="215" t="s">
        <v>9</v>
      </c>
      <c r="F3" s="215" t="s">
        <v>10</v>
      </c>
      <c r="G3" s="215" t="s">
        <v>11</v>
      </c>
      <c r="H3" s="215" t="s">
        <v>12</v>
      </c>
      <c r="I3" s="215" t="s">
        <v>13</v>
      </c>
      <c r="J3" s="205" t="s">
        <v>14</v>
      </c>
      <c r="K3" s="215" t="s">
        <v>15</v>
      </c>
      <c r="L3" s="215" t="s">
        <v>16</v>
      </c>
      <c r="M3" s="215" t="s">
        <v>17</v>
      </c>
      <c r="N3" s="7" t="s">
        <v>18</v>
      </c>
      <c r="P3" s="8"/>
      <c r="Q3" s="215" t="s">
        <v>238</v>
      </c>
      <c r="R3" s="215" t="s">
        <v>7</v>
      </c>
      <c r="S3" s="215" t="s">
        <v>8</v>
      </c>
      <c r="T3" s="215" t="s">
        <v>9</v>
      </c>
      <c r="U3" s="215" t="s">
        <v>10</v>
      </c>
      <c r="V3" s="215" t="s">
        <v>11</v>
      </c>
      <c r="W3" s="215" t="s">
        <v>12</v>
      </c>
      <c r="X3" s="215" t="s">
        <v>13</v>
      </c>
      <c r="Y3" s="205" t="s">
        <v>14</v>
      </c>
      <c r="Z3" s="215" t="s">
        <v>15</v>
      </c>
      <c r="AA3" s="215" t="s">
        <v>16</v>
      </c>
      <c r="AB3" s="215" t="s">
        <v>17</v>
      </c>
      <c r="AC3" s="9" t="s">
        <v>19</v>
      </c>
    </row>
    <row r="4" spans="1:29" ht="19.8" thickBot="1">
      <c r="A4" s="376" t="s">
        <v>236</v>
      </c>
      <c r="B4" s="339">
        <f>AVERAGE(B8:B17)</f>
        <v>65.400000000000006</v>
      </c>
      <c r="C4" s="339">
        <f t="shared" ref="C4:M4" si="0">AVERAGE(C7:C17)</f>
        <v>55.545454545454547</v>
      </c>
      <c r="D4" s="339">
        <f t="shared" si="0"/>
        <v>64.454545454545453</v>
      </c>
      <c r="E4" s="339">
        <f t="shared" si="0"/>
        <v>102.36363636363636</v>
      </c>
      <c r="F4" s="339">
        <f t="shared" si="0"/>
        <v>184.81818181818181</v>
      </c>
      <c r="G4" s="339">
        <f t="shared" si="0"/>
        <v>404.90909090909093</v>
      </c>
      <c r="H4" s="339">
        <f t="shared" si="0"/>
        <v>614.09090909090912</v>
      </c>
      <c r="I4" s="339">
        <f t="shared" si="0"/>
        <v>874.5454545454545</v>
      </c>
      <c r="J4" s="339">
        <f t="shared" si="0"/>
        <v>562.72727272727275</v>
      </c>
      <c r="K4" s="339">
        <f t="shared" si="0"/>
        <v>366.4</v>
      </c>
      <c r="L4" s="339">
        <f t="shared" si="0"/>
        <v>210.8</v>
      </c>
      <c r="M4" s="339">
        <f t="shared" si="0"/>
        <v>131.5</v>
      </c>
      <c r="N4" s="339">
        <f>SUM(B4:M4)</f>
        <v>3637.5545454545459</v>
      </c>
      <c r="O4" s="11"/>
      <c r="P4" s="10" t="str">
        <f>+A4</f>
        <v>12-21年月平均</v>
      </c>
      <c r="Q4" s="339">
        <f t="shared" ref="Q4:AB4" si="1">AVERAGE(Q8:Q17)</f>
        <v>9.6999999999999993</v>
      </c>
      <c r="R4" s="339">
        <f t="shared" si="1"/>
        <v>9.9</v>
      </c>
      <c r="S4" s="339">
        <f t="shared" si="1"/>
        <v>15</v>
      </c>
      <c r="T4" s="339">
        <f t="shared" si="1"/>
        <v>7.5</v>
      </c>
      <c r="U4" s="339">
        <f t="shared" si="1"/>
        <v>10.7</v>
      </c>
      <c r="V4" s="339">
        <f t="shared" si="1"/>
        <v>9.9</v>
      </c>
      <c r="W4" s="339">
        <f t="shared" si="1"/>
        <v>8.9</v>
      </c>
      <c r="X4" s="339">
        <f t="shared" ref="X4:Y4" si="2">AVERAGE(X7:X17)</f>
        <v>11.545454545454545</v>
      </c>
      <c r="Y4" s="339">
        <f t="shared" si="2"/>
        <v>9.9090909090909083</v>
      </c>
      <c r="Z4" s="339">
        <f t="shared" si="1"/>
        <v>21.8</v>
      </c>
      <c r="AA4" s="339">
        <f t="shared" si="1"/>
        <v>12.8</v>
      </c>
      <c r="AB4" s="339">
        <f t="shared" si="1"/>
        <v>12.9</v>
      </c>
      <c r="AC4" s="339">
        <f>SUM(Q4:AB4)</f>
        <v>140.55454545454543</v>
      </c>
    </row>
    <row r="5" spans="1:29" ht="13.8" thickBot="1">
      <c r="A5" s="380"/>
      <c r="B5" s="380"/>
      <c r="C5" s="126"/>
      <c r="D5" s="126"/>
      <c r="E5" s="126"/>
      <c r="F5" s="126"/>
      <c r="G5" s="126"/>
      <c r="H5" s="126"/>
      <c r="I5" s="126"/>
      <c r="J5" s="12" t="s">
        <v>20</v>
      </c>
      <c r="K5" s="341"/>
      <c r="L5" s="341"/>
      <c r="M5" s="341"/>
      <c r="N5" s="341"/>
      <c r="O5" s="131"/>
      <c r="P5" s="207"/>
      <c r="Q5" s="207"/>
      <c r="R5" s="126"/>
      <c r="S5" s="126"/>
      <c r="T5" s="126"/>
      <c r="U5" s="126"/>
      <c r="V5" s="126"/>
      <c r="W5" s="126"/>
      <c r="X5" s="126"/>
      <c r="Y5" s="12" t="s">
        <v>20</v>
      </c>
      <c r="Z5" s="341"/>
      <c r="AA5" s="341"/>
      <c r="AB5" s="341"/>
      <c r="AC5" s="341"/>
    </row>
    <row r="6" spans="1:29" ht="13.8" thickBot="1">
      <c r="A6" s="204"/>
      <c r="B6" s="204"/>
      <c r="C6" s="420"/>
      <c r="D6" s="420"/>
      <c r="E6" s="420"/>
      <c r="F6" s="420"/>
      <c r="G6" s="420"/>
      <c r="H6" s="420"/>
      <c r="I6" s="420"/>
      <c r="J6" s="277">
        <v>138</v>
      </c>
      <c r="K6" s="340"/>
      <c r="L6" s="340"/>
      <c r="M6" s="340"/>
      <c r="N6" s="341"/>
      <c r="O6" s="11"/>
      <c r="P6" s="207"/>
      <c r="Q6" s="207"/>
      <c r="R6" s="420"/>
      <c r="S6" s="420"/>
      <c r="T6" s="420"/>
      <c r="U6" s="420"/>
      <c r="V6" s="420"/>
      <c r="W6" s="420"/>
      <c r="X6" s="420"/>
      <c r="Y6" s="277">
        <v>0</v>
      </c>
      <c r="Z6" s="126"/>
      <c r="AA6" s="126"/>
      <c r="AB6" s="126"/>
      <c r="AC6" s="341"/>
    </row>
    <row r="7" spans="1:29" ht="18" customHeight="1" thickBot="1">
      <c r="A7" s="381" t="s">
        <v>237</v>
      </c>
      <c r="B7" s="406">
        <v>81</v>
      </c>
      <c r="C7" s="407">
        <v>39</v>
      </c>
      <c r="D7" s="407">
        <v>72</v>
      </c>
      <c r="E7" s="561">
        <v>88</v>
      </c>
      <c r="F7" s="561">
        <v>258</v>
      </c>
      <c r="G7" s="561">
        <v>412</v>
      </c>
      <c r="H7" s="561">
        <v>545</v>
      </c>
      <c r="I7" s="561">
        <v>561</v>
      </c>
      <c r="J7" s="561">
        <v>556</v>
      </c>
      <c r="K7" s="340"/>
      <c r="L7" s="340"/>
      <c r="M7" s="340"/>
      <c r="N7" s="206">
        <f t="shared" ref="N7:N18" si="3">SUM(B7:M7)</f>
        <v>2612</v>
      </c>
      <c r="O7" s="136" t="s">
        <v>21</v>
      </c>
      <c r="P7" s="381" t="s">
        <v>237</v>
      </c>
      <c r="Q7" s="406">
        <v>0</v>
      </c>
      <c r="R7" s="407">
        <v>5</v>
      </c>
      <c r="S7" s="407">
        <v>4</v>
      </c>
      <c r="T7" s="407">
        <v>1</v>
      </c>
      <c r="U7" s="407">
        <v>1</v>
      </c>
      <c r="V7" s="407">
        <v>1</v>
      </c>
      <c r="W7" s="407">
        <v>1</v>
      </c>
      <c r="X7" s="407">
        <v>1</v>
      </c>
      <c r="Y7" s="340">
        <v>0</v>
      </c>
      <c r="Z7" s="340"/>
      <c r="AA7" s="340"/>
      <c r="AB7" s="340"/>
      <c r="AC7" s="206">
        <f t="shared" ref="AC7:AC18" si="4">SUM(Q7:AB7)</f>
        <v>14</v>
      </c>
    </row>
    <row r="8" spans="1:29" ht="18" customHeight="1" thickBot="1">
      <c r="A8" s="381" t="s">
        <v>204</v>
      </c>
      <c r="B8" s="404">
        <v>81</v>
      </c>
      <c r="C8" s="404">
        <v>48</v>
      </c>
      <c r="D8" s="405">
        <v>71</v>
      </c>
      <c r="E8" s="404">
        <v>128</v>
      </c>
      <c r="F8" s="404">
        <v>171</v>
      </c>
      <c r="G8" s="404">
        <v>350</v>
      </c>
      <c r="H8" s="404">
        <v>569</v>
      </c>
      <c r="I8" s="404">
        <v>553</v>
      </c>
      <c r="J8" s="404">
        <v>458</v>
      </c>
      <c r="K8" s="404">
        <v>306</v>
      </c>
      <c r="L8" s="404">
        <v>220</v>
      </c>
      <c r="M8" s="405">
        <v>229</v>
      </c>
      <c r="N8" s="398">
        <f t="shared" si="3"/>
        <v>3184</v>
      </c>
      <c r="O8" s="379"/>
      <c r="P8" s="382" t="s">
        <v>203</v>
      </c>
      <c r="Q8" s="408">
        <v>1</v>
      </c>
      <c r="R8" s="408">
        <v>2</v>
      </c>
      <c r="S8" s="408">
        <v>1</v>
      </c>
      <c r="T8" s="408">
        <v>0</v>
      </c>
      <c r="U8" s="408">
        <v>0</v>
      </c>
      <c r="V8" s="408">
        <v>0</v>
      </c>
      <c r="W8" s="408">
        <v>1</v>
      </c>
      <c r="X8" s="408">
        <v>1</v>
      </c>
      <c r="Y8" s="408">
        <v>0</v>
      </c>
      <c r="Z8" s="408">
        <v>1</v>
      </c>
      <c r="AA8" s="408">
        <v>0</v>
      </c>
      <c r="AB8" s="408">
        <v>0</v>
      </c>
      <c r="AC8" s="409">
        <f t="shared" si="4"/>
        <v>7</v>
      </c>
    </row>
    <row r="9" spans="1:29" ht="18" customHeight="1" thickBot="1">
      <c r="A9" s="382" t="s">
        <v>136</v>
      </c>
      <c r="B9" s="273">
        <v>112</v>
      </c>
      <c r="C9" s="273">
        <v>85</v>
      </c>
      <c r="D9" s="273">
        <v>60</v>
      </c>
      <c r="E9" s="273">
        <v>97</v>
      </c>
      <c r="F9" s="273">
        <v>95</v>
      </c>
      <c r="G9" s="273">
        <v>305</v>
      </c>
      <c r="H9" s="273">
        <v>544</v>
      </c>
      <c r="I9" s="273">
        <v>449</v>
      </c>
      <c r="J9" s="273">
        <v>475</v>
      </c>
      <c r="K9" s="273">
        <v>505</v>
      </c>
      <c r="L9" s="273">
        <v>219</v>
      </c>
      <c r="M9" s="274">
        <v>98</v>
      </c>
      <c r="N9" s="397">
        <f t="shared" si="3"/>
        <v>3044</v>
      </c>
      <c r="O9" s="136"/>
      <c r="P9" s="382" t="s">
        <v>136</v>
      </c>
      <c r="Q9" s="342">
        <v>16</v>
      </c>
      <c r="R9" s="342">
        <v>1</v>
      </c>
      <c r="S9" s="342">
        <v>19</v>
      </c>
      <c r="T9" s="340">
        <v>3</v>
      </c>
      <c r="U9" s="340">
        <v>13</v>
      </c>
      <c r="V9" s="340">
        <v>1</v>
      </c>
      <c r="W9" s="340">
        <v>2</v>
      </c>
      <c r="X9" s="340">
        <v>2</v>
      </c>
      <c r="Y9" s="340">
        <v>0</v>
      </c>
      <c r="Z9" s="340">
        <v>24</v>
      </c>
      <c r="AA9" s="340">
        <v>4</v>
      </c>
      <c r="AB9" s="340">
        <v>1</v>
      </c>
      <c r="AC9" s="396">
        <f t="shared" si="4"/>
        <v>86</v>
      </c>
    </row>
    <row r="10" spans="1:29" ht="18" customHeight="1" thickBot="1">
      <c r="A10" s="383" t="s">
        <v>30</v>
      </c>
      <c r="B10" s="343">
        <v>84</v>
      </c>
      <c r="C10" s="343">
        <v>100</v>
      </c>
      <c r="D10" s="344">
        <v>77</v>
      </c>
      <c r="E10" s="344">
        <v>80</v>
      </c>
      <c r="F10" s="178">
        <v>236</v>
      </c>
      <c r="G10" s="178">
        <v>438</v>
      </c>
      <c r="H10" s="179">
        <v>631</v>
      </c>
      <c r="I10" s="178">
        <v>752</v>
      </c>
      <c r="J10" s="177">
        <v>523</v>
      </c>
      <c r="K10" s="178">
        <v>427</v>
      </c>
      <c r="L10" s="177">
        <v>253</v>
      </c>
      <c r="M10" s="345">
        <v>136</v>
      </c>
      <c r="N10" s="386">
        <f t="shared" si="3"/>
        <v>3737</v>
      </c>
      <c r="O10" s="136"/>
      <c r="P10" s="384" t="s">
        <v>22</v>
      </c>
      <c r="Q10" s="346">
        <v>7</v>
      </c>
      <c r="R10" s="346">
        <v>7</v>
      </c>
      <c r="S10" s="347">
        <v>13</v>
      </c>
      <c r="T10" s="347">
        <v>3</v>
      </c>
      <c r="U10" s="347">
        <v>8</v>
      </c>
      <c r="V10" s="347">
        <v>11</v>
      </c>
      <c r="W10" s="346">
        <v>5</v>
      </c>
      <c r="X10" s="347">
        <v>11</v>
      </c>
      <c r="Y10" s="347">
        <v>9</v>
      </c>
      <c r="Z10" s="347">
        <v>9</v>
      </c>
      <c r="AA10" s="348">
        <v>20</v>
      </c>
      <c r="AB10" s="348">
        <v>35</v>
      </c>
      <c r="AC10" s="394">
        <f t="shared" si="4"/>
        <v>138</v>
      </c>
    </row>
    <row r="11" spans="1:29" ht="18" customHeight="1" thickBot="1">
      <c r="A11" s="383" t="s">
        <v>31</v>
      </c>
      <c r="B11" s="347">
        <v>41</v>
      </c>
      <c r="C11" s="347">
        <v>44</v>
      </c>
      <c r="D11" s="347">
        <v>67</v>
      </c>
      <c r="E11" s="347">
        <v>103</v>
      </c>
      <c r="F11" s="349">
        <v>311</v>
      </c>
      <c r="G11" s="347">
        <v>415</v>
      </c>
      <c r="H11" s="347">
        <v>539</v>
      </c>
      <c r="I11" s="349">
        <v>1165</v>
      </c>
      <c r="J11" s="347">
        <v>534</v>
      </c>
      <c r="K11" s="347">
        <v>297</v>
      </c>
      <c r="L11" s="346">
        <v>205</v>
      </c>
      <c r="M11" s="350">
        <v>92</v>
      </c>
      <c r="N11" s="387">
        <f t="shared" si="3"/>
        <v>3813</v>
      </c>
      <c r="O11" s="136"/>
      <c r="P11" s="383" t="s">
        <v>31</v>
      </c>
      <c r="Q11" s="347">
        <v>9</v>
      </c>
      <c r="R11" s="347">
        <v>22</v>
      </c>
      <c r="S11" s="346">
        <v>18</v>
      </c>
      <c r="T11" s="347">
        <v>9</v>
      </c>
      <c r="U11" s="351">
        <v>21</v>
      </c>
      <c r="V11" s="347">
        <v>14</v>
      </c>
      <c r="W11" s="347">
        <v>6</v>
      </c>
      <c r="X11" s="347">
        <v>13</v>
      </c>
      <c r="Y11" s="347">
        <v>7</v>
      </c>
      <c r="Z11" s="352">
        <v>81</v>
      </c>
      <c r="AA11" s="351">
        <v>31</v>
      </c>
      <c r="AB11" s="352">
        <v>37</v>
      </c>
      <c r="AC11" s="395">
        <f t="shared" si="4"/>
        <v>268</v>
      </c>
    </row>
    <row r="12" spans="1:29" ht="18" customHeight="1" thickBot="1">
      <c r="A12" s="383" t="s">
        <v>32</v>
      </c>
      <c r="B12" s="347">
        <v>57</v>
      </c>
      <c r="C12" s="346">
        <v>35</v>
      </c>
      <c r="D12" s="347">
        <v>95</v>
      </c>
      <c r="E12" s="346">
        <v>112</v>
      </c>
      <c r="F12" s="347">
        <v>131</v>
      </c>
      <c r="G12" s="15">
        <v>340</v>
      </c>
      <c r="H12" s="15">
        <v>483</v>
      </c>
      <c r="I12" s="16">
        <v>1339</v>
      </c>
      <c r="J12" s="15">
        <v>614</v>
      </c>
      <c r="K12" s="15">
        <v>349</v>
      </c>
      <c r="L12" s="15">
        <v>236</v>
      </c>
      <c r="M12" s="353">
        <v>68</v>
      </c>
      <c r="N12" s="386">
        <f t="shared" si="3"/>
        <v>3859</v>
      </c>
      <c r="O12" s="136"/>
      <c r="P12" s="383" t="s">
        <v>32</v>
      </c>
      <c r="Q12" s="347">
        <v>19</v>
      </c>
      <c r="R12" s="347">
        <v>12</v>
      </c>
      <c r="S12" s="347">
        <v>8</v>
      </c>
      <c r="T12" s="346">
        <v>12</v>
      </c>
      <c r="U12" s="347">
        <v>7</v>
      </c>
      <c r="V12" s="347">
        <v>15</v>
      </c>
      <c r="W12" s="15">
        <v>16</v>
      </c>
      <c r="X12" s="353">
        <v>12</v>
      </c>
      <c r="Y12" s="346">
        <v>16</v>
      </c>
      <c r="Z12" s="347">
        <v>6</v>
      </c>
      <c r="AA12" s="346">
        <v>12</v>
      </c>
      <c r="AB12" s="346">
        <v>6</v>
      </c>
      <c r="AC12" s="394">
        <f t="shared" si="4"/>
        <v>141</v>
      </c>
    </row>
    <row r="13" spans="1:29" ht="18" customHeight="1" thickBot="1">
      <c r="A13" s="383" t="s">
        <v>33</v>
      </c>
      <c r="B13" s="354">
        <v>68</v>
      </c>
      <c r="C13" s="347">
        <v>42</v>
      </c>
      <c r="D13" s="347">
        <v>44</v>
      </c>
      <c r="E13" s="346">
        <v>75</v>
      </c>
      <c r="F13" s="346">
        <v>135</v>
      </c>
      <c r="G13" s="346">
        <v>448</v>
      </c>
      <c r="H13" s="347">
        <v>507</v>
      </c>
      <c r="I13" s="347">
        <v>808</v>
      </c>
      <c r="J13" s="351">
        <v>795</v>
      </c>
      <c r="K13" s="346">
        <v>313</v>
      </c>
      <c r="L13" s="346">
        <v>246</v>
      </c>
      <c r="M13" s="346">
        <v>143</v>
      </c>
      <c r="N13" s="386">
        <f t="shared" si="3"/>
        <v>3624</v>
      </c>
      <c r="O13" s="136"/>
      <c r="P13" s="383" t="s">
        <v>33</v>
      </c>
      <c r="Q13" s="356">
        <v>9</v>
      </c>
      <c r="R13" s="347">
        <v>16</v>
      </c>
      <c r="S13" s="347">
        <v>12</v>
      </c>
      <c r="T13" s="346">
        <v>6</v>
      </c>
      <c r="U13" s="357">
        <v>7</v>
      </c>
      <c r="V13" s="357">
        <v>14</v>
      </c>
      <c r="W13" s="347">
        <v>9</v>
      </c>
      <c r="X13" s="347">
        <v>14</v>
      </c>
      <c r="Y13" s="347">
        <v>9</v>
      </c>
      <c r="Z13" s="347">
        <v>9</v>
      </c>
      <c r="AA13" s="357">
        <v>8</v>
      </c>
      <c r="AB13" s="357">
        <v>7</v>
      </c>
      <c r="AC13" s="394">
        <f t="shared" si="4"/>
        <v>120</v>
      </c>
    </row>
    <row r="14" spans="1:29" ht="18" customHeight="1" thickBot="1">
      <c r="A14" s="14" t="s">
        <v>34</v>
      </c>
      <c r="B14" s="358">
        <v>71</v>
      </c>
      <c r="C14" s="358">
        <v>97</v>
      </c>
      <c r="D14" s="358">
        <v>61</v>
      </c>
      <c r="E14" s="359">
        <v>105</v>
      </c>
      <c r="F14" s="359">
        <v>198</v>
      </c>
      <c r="G14" s="359">
        <v>442</v>
      </c>
      <c r="H14" s="360">
        <v>790</v>
      </c>
      <c r="I14" s="17">
        <v>674</v>
      </c>
      <c r="J14" s="17">
        <v>594</v>
      </c>
      <c r="K14" s="359">
        <v>275</v>
      </c>
      <c r="L14" s="359">
        <v>133</v>
      </c>
      <c r="M14" s="359">
        <v>108</v>
      </c>
      <c r="N14" s="386">
        <f t="shared" si="3"/>
        <v>3548</v>
      </c>
      <c r="O14" s="11"/>
      <c r="P14" s="385" t="s">
        <v>34</v>
      </c>
      <c r="Q14" s="358">
        <v>7</v>
      </c>
      <c r="R14" s="358">
        <v>13</v>
      </c>
      <c r="S14" s="358">
        <v>11</v>
      </c>
      <c r="T14" s="359">
        <v>11</v>
      </c>
      <c r="U14" s="359">
        <v>12</v>
      </c>
      <c r="V14" s="359">
        <v>15</v>
      </c>
      <c r="W14" s="359">
        <v>20</v>
      </c>
      <c r="X14" s="359">
        <v>15</v>
      </c>
      <c r="Y14" s="359">
        <v>15</v>
      </c>
      <c r="Z14" s="359">
        <v>20</v>
      </c>
      <c r="AA14" s="359">
        <v>9</v>
      </c>
      <c r="AB14" s="359">
        <v>7</v>
      </c>
      <c r="AC14" s="393">
        <f t="shared" si="4"/>
        <v>155</v>
      </c>
    </row>
    <row r="15" spans="1:29" ht="13.8" hidden="1" thickBot="1">
      <c r="A15" s="19" t="s">
        <v>35</v>
      </c>
      <c r="B15" s="356">
        <v>38</v>
      </c>
      <c r="C15" s="359">
        <v>19</v>
      </c>
      <c r="D15" s="359">
        <v>38</v>
      </c>
      <c r="E15" s="359">
        <v>203</v>
      </c>
      <c r="F15" s="359">
        <v>146</v>
      </c>
      <c r="G15" s="359">
        <v>439</v>
      </c>
      <c r="H15" s="360">
        <v>964</v>
      </c>
      <c r="I15" s="360">
        <v>1154</v>
      </c>
      <c r="J15" s="359">
        <v>423</v>
      </c>
      <c r="K15" s="359">
        <v>388</v>
      </c>
      <c r="L15" s="359">
        <v>176</v>
      </c>
      <c r="M15" s="359">
        <v>143</v>
      </c>
      <c r="N15" s="361">
        <f t="shared" si="3"/>
        <v>4131</v>
      </c>
      <c r="O15" s="11"/>
      <c r="P15" s="18" t="s">
        <v>35</v>
      </c>
      <c r="Q15" s="359">
        <v>7</v>
      </c>
      <c r="R15" s="359">
        <v>7</v>
      </c>
      <c r="S15" s="359">
        <v>8</v>
      </c>
      <c r="T15" s="359">
        <v>12</v>
      </c>
      <c r="U15" s="359">
        <v>9</v>
      </c>
      <c r="V15" s="359">
        <v>6</v>
      </c>
      <c r="W15" s="359">
        <v>11</v>
      </c>
      <c r="X15" s="359">
        <v>8</v>
      </c>
      <c r="Y15" s="359">
        <v>16</v>
      </c>
      <c r="Z15" s="359">
        <v>40</v>
      </c>
      <c r="AA15" s="359">
        <v>17</v>
      </c>
      <c r="AB15" s="359">
        <v>16</v>
      </c>
      <c r="AC15" s="359">
        <f t="shared" si="4"/>
        <v>157</v>
      </c>
    </row>
    <row r="16" spans="1:29" ht="13.8" hidden="1" thickBot="1">
      <c r="A16" s="362" t="s">
        <v>36</v>
      </c>
      <c r="B16" s="17">
        <v>49</v>
      </c>
      <c r="C16" s="17">
        <v>63</v>
      </c>
      <c r="D16" s="17">
        <v>50</v>
      </c>
      <c r="E16" s="17">
        <v>71</v>
      </c>
      <c r="F16" s="17">
        <v>144</v>
      </c>
      <c r="G16" s="17">
        <v>374</v>
      </c>
      <c r="H16" s="133">
        <v>729</v>
      </c>
      <c r="I16" s="133">
        <v>1097</v>
      </c>
      <c r="J16" s="133">
        <v>650</v>
      </c>
      <c r="K16" s="17">
        <v>397</v>
      </c>
      <c r="L16" s="17">
        <v>192</v>
      </c>
      <c r="M16" s="17">
        <v>217</v>
      </c>
      <c r="N16" s="361">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59">
        <f t="shared" si="4"/>
        <v>142</v>
      </c>
    </row>
    <row r="17" spans="1:30" ht="13.8" hidden="1" thickBot="1">
      <c r="A17" s="19" t="s">
        <v>37</v>
      </c>
      <c r="B17" s="17">
        <v>53</v>
      </c>
      <c r="C17" s="17">
        <v>39</v>
      </c>
      <c r="D17" s="17">
        <v>74</v>
      </c>
      <c r="E17" s="17">
        <v>64</v>
      </c>
      <c r="F17" s="17">
        <v>208</v>
      </c>
      <c r="G17" s="17">
        <v>491</v>
      </c>
      <c r="H17" s="17">
        <v>454</v>
      </c>
      <c r="I17" s="133">
        <v>1068</v>
      </c>
      <c r="J17" s="17">
        <v>568</v>
      </c>
      <c r="K17" s="17">
        <v>407</v>
      </c>
      <c r="L17" s="17">
        <v>228</v>
      </c>
      <c r="M17" s="17">
        <v>81</v>
      </c>
      <c r="N17" s="355">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63">
        <f t="shared" si="4"/>
        <v>212</v>
      </c>
    </row>
    <row r="18" spans="1:30" ht="13.8" hidden="1" thickBot="1">
      <c r="A18" s="19" t="s">
        <v>23</v>
      </c>
      <c r="B18" s="134">
        <v>67</v>
      </c>
      <c r="C18" s="134">
        <v>62</v>
      </c>
      <c r="D18" s="134">
        <v>57</v>
      </c>
      <c r="E18" s="134">
        <v>77</v>
      </c>
      <c r="F18" s="134">
        <v>473</v>
      </c>
      <c r="G18" s="134">
        <v>468</v>
      </c>
      <c r="H18" s="135">
        <v>659</v>
      </c>
      <c r="I18" s="134">
        <v>851</v>
      </c>
      <c r="J18" s="134">
        <v>542</v>
      </c>
      <c r="K18" s="134">
        <v>270</v>
      </c>
      <c r="L18" s="134">
        <v>208</v>
      </c>
      <c r="M18" s="134">
        <v>174</v>
      </c>
      <c r="N18" s="364">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63">
        <f t="shared" si="4"/>
        <v>296</v>
      </c>
    </row>
    <row r="19" spans="1:30">
      <c r="A19" s="22"/>
      <c r="B19" s="365"/>
      <c r="C19" s="365"/>
      <c r="D19" s="365"/>
      <c r="E19" s="365"/>
      <c r="F19" s="365"/>
      <c r="G19" s="365"/>
      <c r="H19" s="365"/>
      <c r="I19" s="365"/>
      <c r="J19" s="365"/>
      <c r="K19" s="365"/>
      <c r="L19" s="365"/>
      <c r="M19" s="365"/>
      <c r="N19" s="23"/>
      <c r="O19" s="11"/>
      <c r="P19" s="24"/>
      <c r="Q19" s="366"/>
      <c r="R19" s="366"/>
      <c r="S19" s="366"/>
      <c r="T19" s="366"/>
      <c r="U19" s="366"/>
      <c r="V19" s="366"/>
      <c r="W19" s="366"/>
      <c r="X19" s="366"/>
      <c r="Y19" s="366"/>
      <c r="Z19" s="366"/>
      <c r="AA19" s="366"/>
      <c r="AB19" s="366"/>
      <c r="AC19" s="365"/>
    </row>
    <row r="20" spans="1:30" ht="13.5" customHeight="1">
      <c r="A20" s="804" t="s">
        <v>293</v>
      </c>
      <c r="B20" s="805"/>
      <c r="C20" s="805"/>
      <c r="D20" s="805"/>
      <c r="E20" s="805"/>
      <c r="F20" s="805"/>
      <c r="G20" s="805"/>
      <c r="H20" s="805"/>
      <c r="I20" s="805"/>
      <c r="J20" s="805"/>
      <c r="K20" s="805"/>
      <c r="L20" s="805"/>
      <c r="M20" s="805"/>
      <c r="N20" s="806"/>
      <c r="O20" s="11"/>
      <c r="P20" s="804" t="str">
        <f>+A20</f>
        <v>※2022年 第39週（9/26～10/2） 現在</v>
      </c>
      <c r="Q20" s="805"/>
      <c r="R20" s="805"/>
      <c r="S20" s="805"/>
      <c r="T20" s="805"/>
      <c r="U20" s="805"/>
      <c r="V20" s="805"/>
      <c r="W20" s="805"/>
      <c r="X20" s="805"/>
      <c r="Y20" s="805"/>
      <c r="Z20" s="805"/>
      <c r="AA20" s="805"/>
      <c r="AB20" s="805"/>
      <c r="AC20" s="806"/>
    </row>
    <row r="21" spans="1:30" ht="13.8" thickBot="1">
      <c r="A21" s="25"/>
      <c r="B21" s="11"/>
      <c r="C21" s="11"/>
      <c r="D21" s="11"/>
      <c r="E21" s="11"/>
      <c r="F21" s="11"/>
      <c r="G21" s="11" t="s">
        <v>21</v>
      </c>
      <c r="H21" s="11"/>
      <c r="I21" s="11"/>
      <c r="J21" s="11"/>
      <c r="K21" s="11"/>
      <c r="L21" s="11"/>
      <c r="M21" s="11"/>
      <c r="N21" s="26"/>
      <c r="O21" s="11"/>
      <c r="P21" s="228"/>
      <c r="Q21" s="11"/>
      <c r="R21" s="11"/>
      <c r="S21" s="11"/>
      <c r="T21" s="11"/>
      <c r="U21" s="11"/>
      <c r="V21" s="11"/>
      <c r="W21" s="11"/>
      <c r="X21" s="11"/>
      <c r="Y21" s="11"/>
      <c r="Z21" s="11"/>
      <c r="AA21" s="11"/>
      <c r="AB21" s="11"/>
      <c r="AC21" s="28"/>
    </row>
    <row r="22" spans="1:30" ht="17.25" customHeight="1" thickBot="1">
      <c r="A22" s="25"/>
      <c r="B22" s="367" t="s">
        <v>227</v>
      </c>
      <c r="C22" s="11"/>
      <c r="D22" s="29" t="s">
        <v>272</v>
      </c>
      <c r="E22" s="30"/>
      <c r="F22" s="11"/>
      <c r="G22" s="11" t="s">
        <v>21</v>
      </c>
      <c r="H22" s="11"/>
      <c r="I22" s="11"/>
      <c r="J22" s="11"/>
      <c r="K22" s="11"/>
      <c r="L22" s="11"/>
      <c r="M22" s="11"/>
      <c r="N22" s="26"/>
      <c r="O22" s="136" t="s">
        <v>21</v>
      </c>
      <c r="P22" s="229"/>
      <c r="Q22" s="368" t="s">
        <v>228</v>
      </c>
      <c r="R22" s="791" t="s">
        <v>254</v>
      </c>
      <c r="S22" s="792"/>
      <c r="T22" s="541" t="s">
        <v>273</v>
      </c>
      <c r="U22" s="541"/>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6" t="s">
        <v>21</v>
      </c>
      <c r="P23" s="228"/>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6"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1"/>
    </row>
    <row r="26" spans="1:30">
      <c r="A26" s="25"/>
      <c r="B26" s="11"/>
      <c r="C26" s="11"/>
      <c r="D26" s="11"/>
      <c r="E26" s="11"/>
      <c r="F26" s="11"/>
      <c r="G26" s="11"/>
      <c r="H26" s="11"/>
      <c r="I26" s="11"/>
      <c r="J26" s="11"/>
      <c r="K26" s="11"/>
      <c r="L26" s="11"/>
      <c r="M26" s="11"/>
      <c r="N26" s="26"/>
      <c r="O26" s="11" t="s">
        <v>21</v>
      </c>
      <c r="P26" s="13"/>
      <c r="AC26" s="31"/>
    </row>
    <row r="27" spans="1:30">
      <c r="A27" s="25"/>
      <c r="B27" s="11"/>
      <c r="C27" s="11"/>
      <c r="D27" s="11"/>
      <c r="E27" s="11"/>
      <c r="F27" s="11"/>
      <c r="G27" s="11"/>
      <c r="H27" s="11"/>
      <c r="I27" s="11"/>
      <c r="J27" s="11"/>
      <c r="K27" s="11"/>
      <c r="L27" s="11"/>
      <c r="M27" s="11"/>
      <c r="N27" s="26"/>
      <c r="O27" s="11" t="s">
        <v>21</v>
      </c>
      <c r="P27" s="13"/>
      <c r="AC27" s="31"/>
      <c r="AD27" s="275"/>
    </row>
    <row r="28" spans="1:30">
      <c r="A28" s="25"/>
      <c r="B28" s="11"/>
      <c r="C28" s="11"/>
      <c r="D28" s="11"/>
      <c r="E28" s="11"/>
      <c r="F28" s="11"/>
      <c r="G28" s="11"/>
      <c r="H28" s="11"/>
      <c r="I28" s="11"/>
      <c r="J28" s="11"/>
      <c r="K28" s="11"/>
      <c r="L28" s="11"/>
      <c r="M28" s="11"/>
      <c r="N28" s="26"/>
      <c r="O28" s="11"/>
      <c r="P28" s="13"/>
      <c r="AC28" s="31"/>
    </row>
    <row r="29" spans="1:30">
      <c r="A29" s="25"/>
      <c r="B29" s="11"/>
      <c r="C29" s="11"/>
      <c r="D29" s="11"/>
      <c r="E29" s="11"/>
      <c r="F29" s="11"/>
      <c r="G29" s="11"/>
      <c r="H29" s="11"/>
      <c r="I29" s="11"/>
      <c r="J29" s="11"/>
      <c r="K29" s="11"/>
      <c r="L29" s="11"/>
      <c r="M29" s="11"/>
      <c r="N29" s="26"/>
      <c r="O29" s="11"/>
      <c r="P29" s="13"/>
      <c r="AC29" s="31"/>
    </row>
    <row r="30" spans="1:30" ht="13.8" thickBot="1">
      <c r="A30" s="32"/>
      <c r="B30" s="33"/>
      <c r="C30" s="33"/>
      <c r="D30" s="33"/>
      <c r="E30" s="33"/>
      <c r="F30" s="33"/>
      <c r="G30" s="33"/>
      <c r="H30" s="33"/>
      <c r="I30" s="33"/>
      <c r="J30" s="33"/>
      <c r="K30" s="33"/>
      <c r="L30" s="33"/>
      <c r="M30" s="33"/>
      <c r="N30" s="34"/>
      <c r="O30" s="11"/>
      <c r="P30" s="35"/>
      <c r="Q30" s="36"/>
      <c r="R30" s="36"/>
      <c r="S30" s="36"/>
      <c r="T30" s="36"/>
      <c r="U30" s="36"/>
      <c r="V30" s="36"/>
      <c r="W30" s="36"/>
      <c r="X30" s="36"/>
      <c r="Y30" s="36"/>
      <c r="Z30" s="36"/>
      <c r="AA30" s="36"/>
      <c r="AB30" s="36"/>
      <c r="AC30" s="37"/>
    </row>
    <row r="31" spans="1:30">
      <c r="A31" s="38"/>
      <c r="C31" s="11"/>
      <c r="D31" s="11"/>
      <c r="E31" s="11"/>
      <c r="F31" s="11"/>
      <c r="G31" s="11"/>
      <c r="H31" s="11"/>
      <c r="I31" s="11"/>
      <c r="J31" s="11"/>
      <c r="K31" s="11"/>
      <c r="L31" s="11"/>
      <c r="M31" s="11"/>
      <c r="N31" s="11"/>
      <c r="O31" s="11"/>
    </row>
    <row r="32" spans="1:30">
      <c r="O32" s="11"/>
    </row>
    <row r="33" spans="1:29">
      <c r="K33" s="369"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70" t="s">
        <v>229</v>
      </c>
      <c r="R37" s="170"/>
      <c r="S37" s="170"/>
      <c r="T37" s="170"/>
      <c r="U37" s="170"/>
      <c r="V37" s="170"/>
      <c r="W37" s="170"/>
      <c r="X37" s="170"/>
    </row>
    <row r="38" spans="1:29">
      <c r="Q38" s="170" t="s">
        <v>230</v>
      </c>
      <c r="R38" s="170"/>
      <c r="S38" s="170"/>
      <c r="T38" s="170"/>
      <c r="U38" s="170"/>
      <c r="V38" s="170"/>
      <c r="W38" s="170"/>
      <c r="X38" s="170"/>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39　ノロウイルス関連情報 </vt:lpstr>
      <vt:lpstr>39  衛生訓話</vt:lpstr>
      <vt:lpstr>39　新型コロナウイルス情報</vt:lpstr>
      <vt:lpstr>39　食中毒記事等 </vt:lpstr>
      <vt:lpstr>39　海外情報</vt:lpstr>
      <vt:lpstr>38　感染症情報</vt:lpstr>
      <vt:lpstr>39　感染症統計</vt:lpstr>
      <vt:lpstr>39 食品回収</vt:lpstr>
      <vt:lpstr>39　食品表示</vt:lpstr>
      <vt:lpstr>39残留農薬　等 </vt:lpstr>
      <vt:lpstr>'38　感染症情報'!Print_Area</vt:lpstr>
      <vt:lpstr>'39  衛生訓話'!Print_Area</vt:lpstr>
      <vt:lpstr>'39　ノロウイルス関連情報 '!Print_Area</vt:lpstr>
      <vt:lpstr>'39　海外情報'!Print_Area</vt:lpstr>
      <vt:lpstr>'39　感染症統計'!Print_Area</vt:lpstr>
      <vt:lpstr>'39　食中毒記事等 '!Print_Area</vt:lpstr>
      <vt:lpstr>'39 食品回収'!Print_Area</vt:lpstr>
      <vt:lpstr>'39　食品表示'!Print_Area</vt:lpstr>
      <vt:lpstr>'39残留農薬　等 '!Print_Area</vt:lpstr>
      <vt:lpstr>スポンサー公告!Print_Area</vt:lpstr>
      <vt:lpstr>'39　食中毒記事等 '!Print_Titles</vt:lpstr>
      <vt:lpstr>'39残留農薬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2022-10-09T09:04:31Z</dcterms:modified>
</cp:coreProperties>
</file>