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svg" ContentType="image/svg+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codeName="ThisWorkbook"/>
  <xr:revisionPtr revIDLastSave="0" documentId="13_ncr:1_{675743DA-5417-4976-A070-5188D8FF51E3}" xr6:coauthVersionLast="47" xr6:coauthVersionMax="47" xr10:uidLastSave="{00000000-0000-0000-0000-000000000000}"/>
  <bookViews>
    <workbookView xWindow="-108" yWindow="-108" windowWidth="23256" windowHeight="12456" firstSheet="2" activeTab="2" xr2:uid="{00000000-000D-0000-FFFF-FFFF00000000}"/>
  </bookViews>
  <sheets>
    <sheet name="ヘッドライン" sheetId="78" state="hidden" r:id="rId1"/>
    <sheet name="スポンサー公告" sheetId="115" state="hidden" r:id="rId2"/>
    <sheet name="38(37)　ノロウイルス関連情報 " sheetId="101" r:id="rId3"/>
    <sheet name="3８(37)  衛生訓話" sheetId="116" r:id="rId4"/>
    <sheet name="38(37)　新型コロナウイルス情報" sheetId="82" r:id="rId5"/>
    <sheet name="38(37)　食中毒記事等 " sheetId="29" r:id="rId6"/>
    <sheet name="3８(37)　海外情報" sheetId="31" r:id="rId7"/>
    <sheet name="37　感染症情報" sheetId="103" r:id="rId8"/>
    <sheet name="38(37)　感染症統計" sheetId="106" r:id="rId9"/>
    <sheet name="38(37) 食品回収" sheetId="60" r:id="rId10"/>
    <sheet name="38(37)　食品表示" sheetId="34" r:id="rId11"/>
    <sheet name="3８(37) 残留農薬　等 " sheetId="35" r:id="rId12"/>
  </sheets>
  <definedNames>
    <definedName name="_xlnm._FilterDatabase" localSheetId="2" hidden="1">'38(37)　ノロウイルス関連情報 '!$A$22:$G$75</definedName>
    <definedName name="_xlnm._FilterDatabase" localSheetId="11" hidden="1">'3８(37) 残留農薬　等 '!$A$1:$C$1</definedName>
    <definedName name="_xlnm._FilterDatabase" localSheetId="5" hidden="1">'38(37)　食中毒記事等 '!$A$1:$D$1</definedName>
    <definedName name="_xlnm.Print_Area" localSheetId="7">'37　感染症情報'!$A$1:$E$21</definedName>
    <definedName name="_xlnm.Print_Area" localSheetId="3">'3８(37)  衛生訓話'!$A$1:$M$30</definedName>
    <definedName name="_xlnm.Print_Area" localSheetId="2">'38(37)　ノロウイルス関連情報 '!$A$1:$N$84</definedName>
    <definedName name="_xlnm.Print_Area" localSheetId="6">'3８(37)　海外情報'!$A$1:$C$43</definedName>
    <definedName name="_xlnm.Print_Area" localSheetId="8">'38(37)　感染症統計'!$A$1:$AC$36</definedName>
    <definedName name="_xlnm.Print_Area" localSheetId="11">'3８(37) 残留農薬　等 '!$A$1:$A$19</definedName>
    <definedName name="_xlnm.Print_Area" localSheetId="5">'38(37)　食中毒記事等 '!$A$1:$D$6</definedName>
    <definedName name="_xlnm.Print_Area" localSheetId="9">'38(37) 食品回収'!$A$1:$E$55</definedName>
    <definedName name="_xlnm.Print_Area" localSheetId="10">'38(37)　食品表示'!$A$1:$N$18</definedName>
    <definedName name="_xlnm.Print_Titles" localSheetId="11">'3８(37) 残留農薬　等 '!$1:$1</definedName>
    <definedName name="_xlnm.Print_Titles" localSheetId="5">'38(37)　食中毒記事等 '!$1:$1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9" i="78" l="1"/>
  <c r="B17" i="78"/>
  <c r="I14" i="82" l="1"/>
  <c r="C13" i="78"/>
  <c r="B13" i="78"/>
  <c r="B11" i="78"/>
  <c r="I18" i="82"/>
  <c r="I15" i="82"/>
  <c r="I16" i="82"/>
  <c r="I17" i="82"/>
  <c r="I19" i="82"/>
  <c r="I20" i="82"/>
  <c r="I21" i="82"/>
  <c r="I22" i="82"/>
  <c r="I23" i="82"/>
  <c r="Y4" i="106"/>
  <c r="X4" i="106"/>
  <c r="C14" i="78" l="1"/>
  <c r="B14" i="78"/>
  <c r="B16" i="78" l="1"/>
  <c r="M71" i="101" l="1"/>
  <c r="N71" i="101"/>
  <c r="G74" i="101" l="1"/>
  <c r="G24" i="101"/>
  <c r="G25" i="101"/>
  <c r="B25" i="101" s="1"/>
  <c r="G26" i="101"/>
  <c r="B26" i="101" s="1"/>
  <c r="G27" i="101"/>
  <c r="B27" i="101" s="1"/>
  <c r="G28" i="101"/>
  <c r="B28" i="101" s="1"/>
  <c r="G29" i="101"/>
  <c r="B29" i="101" s="1"/>
  <c r="G30" i="101"/>
  <c r="B30" i="101" s="1"/>
  <c r="G31" i="101"/>
  <c r="B31" i="101" s="1"/>
  <c r="G32" i="101"/>
  <c r="B32" i="101" s="1"/>
  <c r="G33" i="101"/>
  <c r="B33" i="101" s="1"/>
  <c r="G34" i="101"/>
  <c r="B34" i="101" s="1"/>
  <c r="G35" i="101"/>
  <c r="B35" i="101" s="1"/>
  <c r="G36" i="101"/>
  <c r="B36" i="101" s="1"/>
  <c r="G37" i="101"/>
  <c r="G38" i="101"/>
  <c r="G39" i="101"/>
  <c r="G40" i="101"/>
  <c r="G41" i="101"/>
  <c r="G42" i="101"/>
  <c r="G43" i="101"/>
  <c r="G44" i="101"/>
  <c r="G45" i="101"/>
  <c r="G46" i="101"/>
  <c r="G47" i="101"/>
  <c r="G48" i="101"/>
  <c r="G49" i="101"/>
  <c r="G50" i="101"/>
  <c r="G51" i="101"/>
  <c r="G52" i="101"/>
  <c r="G53" i="101"/>
  <c r="G54" i="101"/>
  <c r="G55" i="101"/>
  <c r="G56" i="101"/>
  <c r="G57" i="101"/>
  <c r="G58" i="101"/>
  <c r="G59" i="101"/>
  <c r="G60" i="101"/>
  <c r="G61" i="101"/>
  <c r="G62" i="101"/>
  <c r="G63" i="101"/>
  <c r="G64" i="101"/>
  <c r="B64" i="101" s="1"/>
  <c r="G65" i="101"/>
  <c r="G66" i="101"/>
  <c r="G67" i="101"/>
  <c r="G68" i="101"/>
  <c r="B68" i="101" s="1"/>
  <c r="G69" i="101"/>
  <c r="G70" i="101"/>
  <c r="B70" i="101" s="1"/>
  <c r="G23" i="101"/>
  <c r="B23" i="101" s="1"/>
  <c r="B42" i="101" l="1"/>
  <c r="B44" i="101"/>
  <c r="B12" i="78" l="1"/>
  <c r="P11" i="82" l="1"/>
  <c r="L30" i="82" l="1"/>
  <c r="K28" i="82"/>
  <c r="K29" i="82"/>
  <c r="K30" i="82"/>
  <c r="I30" i="82"/>
  <c r="L27" i="82"/>
  <c r="B15" i="78" l="1"/>
  <c r="B4" i="106"/>
  <c r="C4" i="106"/>
  <c r="D4" i="106"/>
  <c r="E4" i="106"/>
  <c r="F4" i="106"/>
  <c r="G4" i="106"/>
  <c r="H4" i="106"/>
  <c r="I4" i="106"/>
  <c r="J4" i="106"/>
  <c r="K4" i="106"/>
  <c r="L4" i="106"/>
  <c r="M4" i="106"/>
  <c r="P4" i="106"/>
  <c r="Q4" i="106"/>
  <c r="AC4" i="106" s="1"/>
  <c r="R4" i="106"/>
  <c r="S4" i="106"/>
  <c r="T4" i="106"/>
  <c r="U4" i="106"/>
  <c r="V4" i="106"/>
  <c r="W4" i="106"/>
  <c r="Z4" i="106"/>
  <c r="AA4" i="106"/>
  <c r="AB4" i="106"/>
  <c r="N7" i="106"/>
  <c r="AC7" i="106"/>
  <c r="N8" i="106"/>
  <c r="AC8" i="106"/>
  <c r="N9" i="106"/>
  <c r="AC9" i="106"/>
  <c r="N10" i="106"/>
  <c r="AC10" i="106"/>
  <c r="N11" i="106"/>
  <c r="AC11" i="106"/>
  <c r="N12" i="106"/>
  <c r="AC12" i="106"/>
  <c r="N13" i="106"/>
  <c r="AC13" i="106"/>
  <c r="N14" i="106"/>
  <c r="AC14" i="106"/>
  <c r="N15" i="106"/>
  <c r="AC15" i="106"/>
  <c r="N16" i="106"/>
  <c r="AC16" i="106"/>
  <c r="N17" i="106"/>
  <c r="AC17" i="106"/>
  <c r="N18" i="106"/>
  <c r="AC18" i="106"/>
  <c r="P20" i="106"/>
  <c r="N4" i="106" l="1"/>
  <c r="N14" i="82" l="1"/>
  <c r="B10" i="78" l="1"/>
  <c r="G75" i="101" l="1"/>
  <c r="F75" i="101" s="1"/>
  <c r="G73" i="101"/>
  <c r="D10" i="78" s="1"/>
  <c r="B69" i="101"/>
  <c r="B67" i="101"/>
  <c r="B66" i="101"/>
  <c r="B65" i="101"/>
  <c r="B63" i="101"/>
  <c r="B62" i="101"/>
  <c r="B61" i="101"/>
  <c r="B60" i="101"/>
  <c r="B59" i="101"/>
  <c r="B58" i="101"/>
  <c r="B57" i="101"/>
  <c r="B56" i="101"/>
  <c r="B55" i="101"/>
  <c r="B54" i="101"/>
  <c r="B53" i="101"/>
  <c r="B52" i="101"/>
  <c r="B51" i="101"/>
  <c r="B50" i="101"/>
  <c r="B49" i="101"/>
  <c r="B48" i="101"/>
  <c r="B47" i="101"/>
  <c r="B46" i="101"/>
  <c r="B45" i="101"/>
  <c r="B41" i="101"/>
  <c r="B40" i="101"/>
  <c r="B39" i="101"/>
  <c r="B38" i="101"/>
  <c r="B37" i="101"/>
  <c r="B24" i="101"/>
  <c r="I74" i="101" l="1"/>
  <c r="I73" i="101"/>
  <c r="F10" i="78" s="1"/>
  <c r="M75" i="101"/>
  <c r="K75" i="101"/>
  <c r="K23" i="82" l="1"/>
  <c r="K13" i="82" l="1"/>
  <c r="L24" i="82" l="1"/>
  <c r="B18" i="78" l="1"/>
  <c r="K14" i="82" l="1"/>
  <c r="I13" i="82" l="1"/>
  <c r="L26" i="82" l="1"/>
  <c r="K27" i="82" l="1"/>
  <c r="K26" i="82"/>
  <c r="K18" i="82"/>
  <c r="K19" i="82"/>
  <c r="K20" i="82"/>
  <c r="K21" i="82"/>
  <c r="K22" i="82"/>
  <c r="K24" i="82"/>
  <c r="K25" i="82"/>
  <c r="K17" i="82"/>
  <c r="K16" i="82"/>
  <c r="K15" i="82"/>
  <c r="L15" i="82"/>
  <c r="L13" i="82" l="1"/>
  <c r="L14" i="82"/>
  <c r="I24" i="82"/>
  <c r="I25" i="82"/>
  <c r="I26" i="82"/>
  <c r="I27" i="82"/>
  <c r="I28" i="82"/>
  <c r="I29" i="82"/>
  <c r="L29" i="82"/>
  <c r="L16" i="82"/>
  <c r="L17" i="82"/>
  <c r="L18" i="82"/>
  <c r="L19" i="82"/>
  <c r="L20" i="82"/>
  <c r="L21" i="82"/>
  <c r="L22" i="82"/>
  <c r="L23" i="82"/>
  <c r="L25" i="82"/>
  <c r="L28" i="82"/>
</calcChain>
</file>

<file path=xl/sharedStrings.xml><?xml version="1.0" encoding="utf-8"?>
<sst xmlns="http://schemas.openxmlformats.org/spreadsheetml/2006/main" count="758" uniqueCount="522">
  <si>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</si>
  <si>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</si>
  <si>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</si>
  <si>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</si>
  <si>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</si>
  <si>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</si>
  <si>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</si>
  <si>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</si>
  <si>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</si>
  <si>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</si>
  <si>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</si>
  <si>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</si>
  <si>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</si>
  <si>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</si>
  <si>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</si>
  <si>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</si>
  <si>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</si>
  <si>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</si>
  <si>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</si>
  <si>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</si>
  <si>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</si>
  <si>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</si>
  <si>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</si>
  <si>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</si>
  <si>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</si>
  <si>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</si>
  <si>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</si>
  <si>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</si>
  <si>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注意　食品に関わる記事の一部をご紹介します。詳しくはリンク先のページよりご確認ください。</t>
    <rPh sb="0" eb="2">
      <t>チュウイ</t>
    </rPh>
    <rPh sb="3" eb="5">
      <t>ショクヒン</t>
    </rPh>
    <rPh sb="6" eb="7">
      <t>カカ</t>
    </rPh>
    <rPh sb="9" eb="11">
      <t>キジ</t>
    </rPh>
    <rPh sb="12" eb="14">
      <t>イチブ</t>
    </rPh>
    <rPh sb="16" eb="18">
      <t>ショウカイ</t>
    </rPh>
    <rPh sb="22" eb="23">
      <t>クワ</t>
    </rPh>
    <rPh sb="29" eb="30">
      <t>サキ</t>
    </rPh>
    <rPh sb="37" eb="39">
      <t>カクニン</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</si>
  <si>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</si>
  <si>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</si>
  <si>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</si>
  <si>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</si>
  <si>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</si>
  <si>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</si>
  <si>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</si>
  <si>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</si>
  <si>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</si>
  <si>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</si>
  <si>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（最近５年間の週値の比較）</t>
    <rPh sb="1" eb="3">
      <t>サイキン</t>
    </rPh>
    <rPh sb="3" eb="6">
      <t>ゴネンカン</t>
    </rPh>
    <rPh sb="7" eb="8">
      <t>シュウ</t>
    </rPh>
    <rPh sb="8" eb="9">
      <t>アタイ</t>
    </rPh>
    <rPh sb="10" eb="12">
      <t>ヒカク</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</si>
  <si>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</si>
  <si>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</si>
  <si>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</si>
  <si>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</si>
  <si>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</si>
  <si>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</si>
  <si>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</si>
  <si>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</si>
  <si>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</si>
  <si>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</si>
  <si>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</si>
  <si>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</si>
  <si>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</si>
  <si>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</si>
  <si>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</si>
  <si>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r>
      <t>大量発症事故（業種／内容）　</t>
    </r>
    <r>
      <rPr>
        <b/>
        <sz val="12"/>
        <color indexed="53"/>
        <rFont val="ＭＳ Ｐゴシック"/>
        <family val="3"/>
        <charset val="128"/>
      </rPr>
      <t xml:space="preserve">今週 , </t>
    </r>
    <r>
      <rPr>
        <b/>
        <sz val="12"/>
        <rFont val="ＭＳ Ｐゴシック"/>
        <family val="3"/>
        <charset val="128"/>
      </rPr>
      <t>色抜き(先週)</t>
    </r>
    <rPh sb="0" eb="2">
      <t>タイリョウ</t>
    </rPh>
    <rPh sb="2" eb="4">
      <t>ハッショウ</t>
    </rPh>
    <rPh sb="4" eb="6">
      <t>ジコ</t>
    </rPh>
    <rPh sb="7" eb="9">
      <t>ギョウシュ</t>
    </rPh>
    <rPh sb="10" eb="12">
      <t>ナイヨウ</t>
    </rPh>
    <rPh sb="14" eb="16">
      <t>コンシュウ</t>
    </rPh>
    <rPh sb="19" eb="20">
      <t>イロ</t>
    </rPh>
    <rPh sb="20" eb="21">
      <t>ヌ</t>
    </rPh>
    <rPh sb="23" eb="25">
      <t>センシュウ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</si>
  <si>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</si>
  <si>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</si>
  <si>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</si>
  <si>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</si>
  <si>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</si>
  <si>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</si>
  <si>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</si>
  <si>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</si>
  <si>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</si>
  <si>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</si>
  <si>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</si>
  <si>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</si>
  <si>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</si>
  <si>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</si>
  <si>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</si>
  <si>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</si>
  <si>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</si>
  <si>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</si>
  <si>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</si>
  <si>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</si>
  <si>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</si>
  <si>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</si>
  <si>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</si>
  <si>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</si>
  <si>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</si>
  <si>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</si>
  <si>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</si>
  <si>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</si>
  <si>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</si>
  <si>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</si>
  <si>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</si>
  <si>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</si>
  <si>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</si>
  <si>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</si>
  <si>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</si>
  <si>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</si>
  <si>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</si>
  <si>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</si>
  <si>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</si>
  <si>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</si>
  <si>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</si>
  <si>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</si>
  <si>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</si>
  <si>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</si>
  <si>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</si>
  <si>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</si>
  <si>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</si>
  <si>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</si>
  <si>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</si>
  <si>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</si>
  <si>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先週に比べて全国平均は</t>
    <phoneticPr fontId="5"/>
  </si>
  <si>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</si>
  <si>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</si>
  <si>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</si>
  <si>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</si>
  <si>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</si>
  <si>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</si>
  <si>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</si>
  <si>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</si>
  <si>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</si>
  <si>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</si>
  <si>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 xml:space="preserve">3類感染症　
</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</si>
  <si>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</si>
  <si>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</si>
  <si>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</si>
  <si>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</si>
  <si>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</si>
  <si>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</si>
  <si>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</si>
  <si>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1．食中毒情報      　      </t>
    <phoneticPr fontId="5"/>
  </si>
  <si>
    <t xml:space="preserve">2．ノロウイルス　   　     </t>
    <phoneticPr fontId="5"/>
  </si>
  <si>
    <t xml:space="preserve">3．残留農薬等  　　         </t>
    <phoneticPr fontId="5"/>
  </si>
  <si>
    <t>→メモ帳にコピー</t>
    <rPh sb="3" eb="4">
      <t>チョウ</t>
    </rPh>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</si>
  <si>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</si>
  <si>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</si>
  <si>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</si>
  <si>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</si>
  <si>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</si>
  <si>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</si>
  <si>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</si>
  <si>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</si>
  <si>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 xml:space="preserve"> </t>
    <phoneticPr fontId="33"/>
  </si>
  <si>
    <t>9．新型ｺﾛﾅ情報</t>
    <rPh sb="2" eb="4">
      <t>シンガタ</t>
    </rPh>
    <rPh sb="7" eb="9">
      <t>ジョウホウ</t>
    </rPh>
    <phoneticPr fontId="5"/>
  </si>
  <si>
    <t>フェイズ別　対策立案</t>
  </si>
  <si>
    <r>
      <t>1.</t>
    </r>
    <r>
      <rPr>
        <sz val="7"/>
        <color theme="1"/>
        <rFont val="Times New Roman"/>
        <family val="1"/>
      </rPr>
      <t xml:space="preserve">      </t>
    </r>
    <r>
      <rPr>
        <sz val="10.5"/>
        <color theme="1"/>
        <rFont val="游明朝"/>
        <family val="1"/>
        <charset val="128"/>
      </rPr>
      <t>地域的に発生していない段階</t>
    </r>
  </si>
  <si>
    <r>
      <t>2.</t>
    </r>
    <r>
      <rPr>
        <sz val="7"/>
        <color theme="1"/>
        <rFont val="Times New Roman"/>
        <family val="1"/>
      </rPr>
      <t xml:space="preserve">      </t>
    </r>
    <r>
      <rPr>
        <sz val="10.5"/>
        <color theme="1"/>
        <rFont val="游明朝"/>
        <family val="1"/>
        <charset val="128"/>
      </rPr>
      <t>地域、顧客所在地に感染者が確認された段階</t>
    </r>
  </si>
  <si>
    <t>・組織・連絡体制　・社内、社外</t>
  </si>
  <si>
    <t>　　　　緊急連絡網　所轄保健所、公共機関との連帯</t>
  </si>
  <si>
    <t>　　　　現状リスクｺﾐﾆｭケーション、顧客への情報開示</t>
  </si>
  <si>
    <t>・予防体制　消毒材、マスク備品準備、就業前後の除菌　検温と報告</t>
  </si>
  <si>
    <t>・診療体制　もしもの場合の相談医療先の確保、連絡</t>
  </si>
  <si>
    <t>・就業体制の見直対策　感染者の発症時の業務継続対応</t>
  </si>
  <si>
    <t>　　　　病院、介護・老人施設への入室時の対応、営業車両の洗浄</t>
  </si>
  <si>
    <t>フェイズ</t>
  </si>
  <si>
    <t>緊急連絡網</t>
  </si>
  <si>
    <t>消毒材</t>
  </si>
  <si>
    <t>マスク</t>
  </si>
  <si>
    <t>検温</t>
  </si>
  <si>
    <t>37.5℃↑</t>
  </si>
  <si>
    <t>顧客連絡</t>
  </si>
  <si>
    <t>就業　体制</t>
  </si>
  <si>
    <t>従業員ケア</t>
  </si>
  <si>
    <t>〇</t>
  </si>
  <si>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</si>
  <si>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</si>
  <si>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</si>
  <si>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</si>
  <si>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</si>
  <si>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</si>
  <si>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</si>
  <si>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</si>
  <si>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</si>
  <si>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</si>
  <si>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</si>
  <si>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</si>
  <si>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</si>
  <si>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</si>
  <si>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</si>
  <si>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　</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</si>
  <si>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</si>
  <si>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</si>
  <si>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https://gisanddata.maps.arcgis.com/apps/opsdashboard/index.html#/bda7594740fd40299423467b48e9ecf6</t>
    <phoneticPr fontId="5"/>
  </si>
  <si>
    <t>現在の新型コロナウイルス感染者数</t>
    <rPh sb="0" eb="2">
      <t>ゲンザイ</t>
    </rPh>
    <rPh sb="3" eb="5">
      <t>シンガタ</t>
    </rPh>
    <rPh sb="12" eb="15">
      <t>カンセンシャ</t>
    </rPh>
    <rPh sb="15" eb="16">
      <t>スウ</t>
    </rPh>
    <phoneticPr fontId="5"/>
  </si>
  <si>
    <t>前週</t>
    <rPh sb="0" eb="2">
      <t>ゼンシュウ</t>
    </rPh>
    <phoneticPr fontId="5"/>
  </si>
  <si>
    <t>患者数</t>
    <rPh sb="0" eb="3">
      <t>カンジャスウ</t>
    </rPh>
    <phoneticPr fontId="5"/>
  </si>
  <si>
    <r>
      <rPr>
        <sz val="10"/>
        <color theme="0"/>
        <rFont val="ＭＳ Ｐゴシック"/>
        <family val="3"/>
        <charset val="128"/>
      </rPr>
      <t>対世界比</t>
    </r>
    <r>
      <rPr>
        <sz val="10"/>
        <color theme="0"/>
        <rFont val="Inherit"/>
        <family val="2"/>
      </rPr>
      <t>%</t>
    </r>
    <phoneticPr fontId="5"/>
  </si>
  <si>
    <t>死者数</t>
    <rPh sb="0" eb="2">
      <t>シシャ</t>
    </rPh>
    <rPh sb="2" eb="3">
      <t>スウ</t>
    </rPh>
    <phoneticPr fontId="5"/>
  </si>
  <si>
    <t>致死率</t>
    <rPh sb="0" eb="2">
      <t>チシ</t>
    </rPh>
    <rPh sb="2" eb="3">
      <t>リツ</t>
    </rPh>
    <phoneticPr fontId="5"/>
  </si>
  <si>
    <t>Total</t>
    <phoneticPr fontId="5"/>
  </si>
  <si>
    <t>前週からの増加数</t>
    <rPh sb="0" eb="2">
      <t>ゼンシュウ</t>
    </rPh>
    <rPh sb="5" eb="8">
      <t>ゾウカスウ</t>
    </rPh>
    <phoneticPr fontId="5"/>
  </si>
  <si>
    <t>ｱﾙｾﾞﾝﾁﾝ</t>
    <phoneticPr fontId="5"/>
  </si>
  <si>
    <t>日本の感染症BCPステージ</t>
    <rPh sb="0" eb="2">
      <t>ニホン</t>
    </rPh>
    <rPh sb="3" eb="6">
      <t>カンセンショウ</t>
    </rPh>
    <phoneticPr fontId="5"/>
  </si>
  <si>
    <t>企業内に感染者が発見された場合の対応と手順が具体的に用意されていないとパニックになる。　準備が大勢。ステークホルダーへの告知も当然前提。</t>
    <rPh sb="0" eb="3">
      <t>キギョウナイ</t>
    </rPh>
    <rPh sb="4" eb="7">
      <t>カンセンシャ</t>
    </rPh>
    <rPh sb="8" eb="10">
      <t>ハッケン</t>
    </rPh>
    <rPh sb="13" eb="15">
      <t>バアイ</t>
    </rPh>
    <rPh sb="16" eb="18">
      <t>タイオウ</t>
    </rPh>
    <rPh sb="19" eb="21">
      <t>テジュン</t>
    </rPh>
    <rPh sb="22" eb="25">
      <t>グタイテキ</t>
    </rPh>
    <rPh sb="26" eb="28">
      <t>ヨウイ</t>
    </rPh>
    <rPh sb="44" eb="46">
      <t>ジュンビ</t>
    </rPh>
    <rPh sb="47" eb="49">
      <t>タイセイ</t>
    </rPh>
    <rPh sb="60" eb="62">
      <t>コクチ</t>
    </rPh>
    <rPh sb="63" eb="65">
      <t>トウゼン</t>
    </rPh>
    <rPh sb="65" eb="67">
      <t>ゼンテイ</t>
    </rPh>
    <phoneticPr fontId="5"/>
  </si>
  <si>
    <t>入館チェック</t>
    <phoneticPr fontId="5"/>
  </si>
  <si>
    <t>〇</t>
    <phoneticPr fontId="5"/>
  </si>
  <si>
    <r>
      <t>〇</t>
    </r>
    <r>
      <rPr>
        <sz val="10.5"/>
        <color rgb="FFFF0000"/>
        <rFont val="游明朝"/>
        <family val="1"/>
        <charset val="128"/>
      </rPr>
      <t>*</t>
    </r>
    <phoneticPr fontId="5"/>
  </si>
  <si>
    <t>*テレワーク、隔日出勤</t>
    <rPh sb="7" eb="9">
      <t>カクジツ</t>
    </rPh>
    <rPh sb="9" eb="11">
      <t>シュッキン</t>
    </rPh>
    <phoneticPr fontId="5"/>
  </si>
  <si>
    <t>対策</t>
    <rPh sb="0" eb="2">
      <t>タイサク</t>
    </rPh>
    <phoneticPr fontId="5"/>
  </si>
  <si>
    <t>　　　　フード・セーフティー　http://www7b.biglobe.ne.jp/~food-safty/　　更新2020/10/11</t>
    <phoneticPr fontId="5"/>
  </si>
  <si>
    <t>ドイツ</t>
    <phoneticPr fontId="106"/>
  </si>
  <si>
    <t>対前週増加率</t>
    <rPh sb="0" eb="1">
      <t>タイ</t>
    </rPh>
    <rPh sb="1" eb="3">
      <t>ゼンシュウ</t>
    </rPh>
    <rPh sb="3" eb="5">
      <t>ゾウカ</t>
    </rPh>
    <rPh sb="5" eb="6">
      <t>リツ</t>
    </rPh>
    <phoneticPr fontId="5"/>
  </si>
  <si>
    <t>10．Sponsor㌻</t>
    <phoneticPr fontId="5"/>
  </si>
  <si>
    <r>
      <t>5.</t>
    </r>
    <r>
      <rPr>
        <sz val="7"/>
        <color theme="1"/>
        <rFont val="游明朝"/>
        <family val="1"/>
        <charset val="128"/>
      </rPr>
      <t>     </t>
    </r>
    <r>
      <rPr>
        <sz val="7"/>
        <color theme="1"/>
        <rFont val="Times New Roman"/>
        <family val="1"/>
      </rPr>
      <t xml:space="preserve"> </t>
    </r>
    <r>
      <rPr>
        <sz val="10.5"/>
        <color theme="1"/>
        <rFont val="游明朝"/>
        <family val="1"/>
        <charset val="128"/>
      </rPr>
      <t>3で複数もしくは感染が拡大する段階</t>
    </r>
    <phoneticPr fontId="106"/>
  </si>
  <si>
    <r>
      <t>6.</t>
    </r>
    <r>
      <rPr>
        <sz val="7"/>
        <color theme="1"/>
        <rFont val="游明朝"/>
        <family val="1"/>
        <charset val="128"/>
      </rPr>
      <t>     </t>
    </r>
    <r>
      <rPr>
        <sz val="7"/>
        <color theme="1"/>
        <rFont val="Times New Roman"/>
        <family val="1"/>
      </rPr>
      <t xml:space="preserve"> </t>
    </r>
    <r>
      <rPr>
        <sz val="10.5"/>
        <color theme="1"/>
        <rFont val="游明朝"/>
        <family val="1"/>
        <charset val="128"/>
      </rPr>
      <t>従業員もしくはその家族に感染確認の段階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</si>
  <si>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5で感染が収まらない段階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</si>
  <si>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パンデミック(大流行)宣言の段階</t>
    </r>
    <phoneticPr fontId="106"/>
  </si>
  <si>
    <t>3.  地域住民、同居者の参加団体に感染者が確認された段階</t>
    <phoneticPr fontId="106"/>
  </si>
  <si>
    <t>2021年</t>
  </si>
  <si>
    <t>2021年</t>
    <phoneticPr fontId="5"/>
  </si>
  <si>
    <t>日本</t>
    <rPh sb="0" eb="2">
      <t>ニホン</t>
    </rPh>
    <phoneticPr fontId="106"/>
  </si>
  <si>
    <t>・長期間休業に対する対策　従業員のケア</t>
    <phoneticPr fontId="106"/>
  </si>
  <si>
    <t>　</t>
    <phoneticPr fontId="106"/>
  </si>
  <si>
    <t>4   職場で複数の濃厚接触者が判明した段階</t>
    <rPh sb="4" eb="6">
      <t>ショクバ</t>
    </rPh>
    <rPh sb="7" eb="9">
      <t>フクスウ</t>
    </rPh>
    <rPh sb="10" eb="12">
      <t>ノウコウ</t>
    </rPh>
    <rPh sb="12" eb="15">
      <t>セッショクシャ</t>
    </rPh>
    <rPh sb="16" eb="18">
      <t>ハンメイ</t>
    </rPh>
    <rPh sb="20" eb="22">
      <t>ダンカイ</t>
    </rPh>
    <phoneticPr fontId="106"/>
  </si>
  <si>
    <t>PCR検査確認</t>
    <rPh sb="3" eb="5">
      <t>ケンサ</t>
    </rPh>
    <rPh sb="5" eb="7">
      <t>カクニン</t>
    </rPh>
    <phoneticPr fontId="106"/>
  </si>
  <si>
    <t>無症状なら１週間経過と就業制限</t>
    <rPh sb="0" eb="3">
      <t>ムショウジョウ</t>
    </rPh>
    <rPh sb="6" eb="8">
      <t>シュウカン</t>
    </rPh>
    <rPh sb="8" eb="10">
      <t>ケイカ</t>
    </rPh>
    <rPh sb="11" eb="13">
      <t>シュウギョウ</t>
    </rPh>
    <rPh sb="13" eb="15">
      <t>セイゲン</t>
    </rPh>
    <phoneticPr fontId="106"/>
  </si>
  <si>
    <t>★</t>
    <phoneticPr fontId="106"/>
  </si>
  <si>
    <t>★PCR+</t>
    <phoneticPr fontId="106"/>
  </si>
  <si>
    <t>保健所　　       医療機関</t>
    <phoneticPr fontId="106"/>
  </si>
  <si>
    <t>行動履歴整理</t>
    <rPh sb="0" eb="2">
      <t>コウドウ</t>
    </rPh>
    <rPh sb="2" eb="4">
      <t>リレキ</t>
    </rPh>
    <rPh sb="4" eb="6">
      <t>セイリ</t>
    </rPh>
    <phoneticPr fontId="106"/>
  </si>
  <si>
    <t xml:space="preserve"> </t>
    <phoneticPr fontId="16"/>
  </si>
  <si>
    <t xml:space="preserve"> </t>
    <phoneticPr fontId="106"/>
  </si>
  <si>
    <t>厚生労働省：国内の発生状況など
https://www.mhlw.go.jp/stf/covid-19/kokunainohasseijoukyou.html#h2_1
厚生労働省：データからわかる－新型コロナウイルス感染症情報－
https：//covid19.mhlw.go.jp/</t>
    <phoneticPr fontId="106"/>
  </si>
  <si>
    <t>https://www.mhlw.go.jp/stf/covid-19/kokunainohasseijoukyou.html#h2_1</t>
    <phoneticPr fontId="106"/>
  </si>
  <si>
    <t>厚生労働省：データからわかる－新型コロナウイルス感染症情報－</t>
    <phoneticPr fontId="106"/>
  </si>
  <si>
    <t xml:space="preserve">
</t>
    <phoneticPr fontId="106"/>
  </si>
  <si>
    <t>https：//covid19.mhlw.go.jp/</t>
    <phoneticPr fontId="106"/>
  </si>
  <si>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</si>
  <si>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</si>
  <si>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&gt;</t>
    <phoneticPr fontId="106"/>
  </si>
  <si>
    <r>
      <rPr>
        <sz val="10"/>
        <color rgb="FFFFC000"/>
        <rFont val="ＭＳ Ｐゴシック"/>
        <family val="3"/>
        <charset val="128"/>
      </rPr>
      <t>■</t>
    </r>
    <r>
      <rPr>
        <sz val="10"/>
        <rFont val="ＭＳ Ｐゴシック"/>
        <family val="3"/>
        <charset val="128"/>
      </rPr>
      <t>賞味消費期限　　</t>
    </r>
    <r>
      <rPr>
        <sz val="10"/>
        <color indexed="50"/>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</si>
  <si>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</si>
  <si>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</si>
  <si>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</si>
  <si>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</si>
  <si>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</si>
  <si>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 xml:space="preserve"> 全国指数</t>
    <phoneticPr fontId="5"/>
  </si>
  <si>
    <t>先週より</t>
    <phoneticPr fontId="5"/>
  </si>
  <si>
    <t>北海道</t>
    <rPh sb="0" eb="3">
      <t>ホッカイドウ</t>
    </rPh>
    <phoneticPr fontId="106"/>
  </si>
  <si>
    <t>　    レベル2</t>
    <phoneticPr fontId="5"/>
  </si>
  <si>
    <t>8．衛生訓話</t>
    <rPh sb="2" eb="4">
      <t>エイセイ</t>
    </rPh>
    <rPh sb="4" eb="6">
      <t>クンワ</t>
    </rPh>
    <phoneticPr fontId="5"/>
  </si>
  <si>
    <t>12-21年月平均</t>
  </si>
  <si>
    <t>2022年</t>
    <phoneticPr fontId="5"/>
  </si>
  <si>
    <t>1月</t>
    <phoneticPr fontId="106"/>
  </si>
  <si>
    <t>ノロウイルスが流行しています</t>
    <rPh sb="7" eb="9">
      <t>リュウコウ</t>
    </rPh>
    <phoneticPr fontId="5"/>
  </si>
  <si>
    <t xml:space="preserve">  
</t>
    <phoneticPr fontId="16"/>
  </si>
  <si>
    <t>ノロウイルス指数平年より低いものの散発事故あり</t>
    <rPh sb="6" eb="8">
      <t>シスウ</t>
    </rPh>
    <rPh sb="8" eb="10">
      <t>ヘイネン</t>
    </rPh>
    <rPh sb="12" eb="13">
      <t>ヒク</t>
    </rPh>
    <rPh sb="17" eb="19">
      <t>サンパツ</t>
    </rPh>
    <rPh sb="19" eb="21">
      <t>ジコ</t>
    </rPh>
    <phoneticPr fontId="5"/>
  </si>
  <si>
    <t>カナダ</t>
    <phoneticPr fontId="5"/>
  </si>
  <si>
    <t>フランス</t>
    <phoneticPr fontId="106"/>
  </si>
  <si>
    <r>
      <rPr>
        <b/>
        <sz val="13"/>
        <color theme="0"/>
        <rFont val="ＭＳ Ｐゴシック"/>
        <family val="3"/>
        <charset val="128"/>
      </rPr>
      <t>米国</t>
    </r>
    <rPh sb="0" eb="2">
      <t>ベイコク</t>
    </rPh>
    <phoneticPr fontId="5"/>
  </si>
  <si>
    <r>
      <rPr>
        <b/>
        <sz val="13"/>
        <color theme="0"/>
        <rFont val="ＭＳ Ｐゴシック"/>
        <family val="3"/>
        <charset val="128"/>
      </rPr>
      <t>メキシコ</t>
    </r>
    <phoneticPr fontId="5"/>
  </si>
  <si>
    <r>
      <rPr>
        <b/>
        <sz val="13"/>
        <color theme="0"/>
        <rFont val="ＭＳ Ｐゴシック"/>
        <family val="3"/>
        <charset val="128"/>
      </rPr>
      <t>ブラジル</t>
    </r>
    <phoneticPr fontId="5"/>
  </si>
  <si>
    <r>
      <rPr>
        <b/>
        <sz val="13"/>
        <color theme="0"/>
        <rFont val="ＭＳ Ｐゴシック"/>
        <family val="3"/>
        <charset val="128"/>
      </rPr>
      <t>南アフリカ</t>
    </r>
    <rPh sb="0" eb="1">
      <t>ミナミ</t>
    </rPh>
    <phoneticPr fontId="5"/>
  </si>
  <si>
    <r>
      <rPr>
        <b/>
        <sz val="13"/>
        <color theme="0"/>
        <rFont val="ＭＳ Ｐゴシック"/>
        <family val="3"/>
        <charset val="128"/>
      </rPr>
      <t>トルコ</t>
    </r>
    <phoneticPr fontId="5"/>
  </si>
  <si>
    <r>
      <rPr>
        <b/>
        <sz val="13"/>
        <color theme="0"/>
        <rFont val="ＭＳ Ｐゴシック"/>
        <family val="3"/>
        <charset val="128"/>
      </rPr>
      <t>イラン</t>
    </r>
    <phoneticPr fontId="5"/>
  </si>
  <si>
    <r>
      <rPr>
        <b/>
        <sz val="13"/>
        <color theme="0"/>
        <rFont val="ＭＳ Ｐゴシック"/>
        <family val="3"/>
        <charset val="128"/>
      </rPr>
      <t>インド</t>
    </r>
    <phoneticPr fontId="5"/>
  </si>
  <si>
    <r>
      <rPr>
        <b/>
        <sz val="13"/>
        <color theme="0"/>
        <rFont val="ＭＳ Ｐゴシック"/>
        <family val="3"/>
        <charset val="128"/>
      </rPr>
      <t>パキスタン</t>
    </r>
    <phoneticPr fontId="5"/>
  </si>
  <si>
    <r>
      <rPr>
        <b/>
        <sz val="13"/>
        <color theme="0"/>
        <rFont val="ＭＳ Ｐゴシック"/>
        <family val="3"/>
        <charset val="128"/>
      </rPr>
      <t>ロシア</t>
    </r>
    <phoneticPr fontId="5"/>
  </si>
  <si>
    <r>
      <rPr>
        <b/>
        <sz val="13"/>
        <color theme="0"/>
        <rFont val="Inherit"/>
        <family val="2"/>
      </rPr>
      <t>スペイン</t>
    </r>
    <phoneticPr fontId="106"/>
  </si>
  <si>
    <t>非常に少ない</t>
    <rPh sb="0" eb="2">
      <t>ヒジョウ</t>
    </rPh>
    <rPh sb="3" eb="4">
      <t>スク</t>
    </rPh>
    <phoneticPr fontId="5"/>
  </si>
  <si>
    <t>ddf</t>
    <phoneticPr fontId="106"/>
  </si>
  <si>
    <t>　</t>
    <phoneticPr fontId="16"/>
  </si>
  <si>
    <r>
      <rPr>
        <sz val="13"/>
        <color theme="0"/>
        <rFont val="ＭＳ Ｐゴシック"/>
        <family val="3"/>
        <charset val="128"/>
      </rPr>
      <t>チリ</t>
    </r>
    <phoneticPr fontId="5"/>
  </si>
  <si>
    <r>
      <rPr>
        <b/>
        <sz val="12.55"/>
        <color theme="0"/>
        <rFont val="Inherit"/>
        <family val="2"/>
      </rPr>
      <t>中国</t>
    </r>
    <rPh sb="0" eb="2">
      <t>チュウゴク</t>
    </rPh>
    <phoneticPr fontId="106"/>
  </si>
  <si>
    <t>コロナ・ワクチン接種予定と内容　(元阿部首相と菅前首相の最大の功績)</t>
    <rPh sb="8" eb="10">
      <t>セッシュ</t>
    </rPh>
    <rPh sb="10" eb="12">
      <t>ヨテイ</t>
    </rPh>
    <rPh sb="13" eb="15">
      <t>ナイヨウ</t>
    </rPh>
    <rPh sb="17" eb="18">
      <t>モト</t>
    </rPh>
    <rPh sb="18" eb="20">
      <t>アベ</t>
    </rPh>
    <rPh sb="20" eb="22">
      <t>シュショウ</t>
    </rPh>
    <rPh sb="23" eb="24">
      <t>スガ</t>
    </rPh>
    <rPh sb="24" eb="27">
      <t>ゼンシュショウ</t>
    </rPh>
    <rPh sb="28" eb="30">
      <t>サイダイ</t>
    </rPh>
    <rPh sb="31" eb="33">
      <t>コウセキ</t>
    </rPh>
    <phoneticPr fontId="106"/>
  </si>
  <si>
    <t xml:space="preserve">腸チフス
パラチフス
</t>
    <rPh sb="0" eb="1">
      <t>チョウ</t>
    </rPh>
    <phoneticPr fontId="5"/>
  </si>
  <si>
    <t>^</t>
    <phoneticPr fontId="106"/>
  </si>
  <si>
    <t>県内で流行・食中毒原因が一件以上報告される
定点観測値が2.00を超える</t>
    <phoneticPr fontId="106"/>
  </si>
  <si>
    <t>【情報共有】　週間・情報収集/情報共有は月一回以上
【体調管理】  従業員の健康チェックは続ける</t>
    <phoneticPr fontId="106"/>
  </si>
  <si>
    <t xml:space="preserve">  </t>
    <phoneticPr fontId="16"/>
  </si>
  <si>
    <t>皆様  週刊情報2022-32を配信いたします</t>
    <phoneticPr fontId="5"/>
  </si>
  <si>
    <t>l</t>
    <phoneticPr fontId="33"/>
  </si>
  <si>
    <t>コロナは既にWITHの時代、BA5の第五波も終息状態です。</t>
    <rPh sb="4" eb="5">
      <t>スデ</t>
    </rPh>
    <rPh sb="11" eb="13">
      <t>ジダイ</t>
    </rPh>
    <rPh sb="18" eb="21">
      <t>ダイゴハ</t>
    </rPh>
    <rPh sb="22" eb="26">
      <t>シュウソクジョウタイ</t>
    </rPh>
    <phoneticPr fontId="106"/>
  </si>
  <si>
    <t>管理レベル「1」　</t>
    <phoneticPr fontId="5"/>
  </si>
  <si>
    <r>
      <t xml:space="preserve">タイトル </t>
    </r>
    <r>
      <rPr>
        <sz val="14"/>
        <color theme="0"/>
        <rFont val="ＭＳ Ｐゴシック"/>
        <family val="3"/>
        <charset val="128"/>
      </rPr>
      <t>(異物・カビ混入が目立つ一週間でした。!)</t>
    </r>
    <rPh sb="6" eb="8">
      <t>イブツ</t>
    </rPh>
    <rPh sb="11" eb="13">
      <t>コンニュウ</t>
    </rPh>
    <rPh sb="14" eb="16">
      <t>メダ</t>
    </rPh>
    <rPh sb="17" eb="20">
      <t>イッシュウカン</t>
    </rPh>
    <phoneticPr fontId="5"/>
  </si>
  <si>
    <t>細菌性赤痢　無</t>
    <rPh sb="6" eb="7">
      <t>ナシ</t>
    </rPh>
    <phoneticPr fontId="106"/>
  </si>
  <si>
    <t xml:space="preserve">世界的にみて感染増加率は前週の80%以下になっています。また感染症の世界的流行以来でも致死率は、最近のBA5株では、1.1%以下です。こうなると感染症法の位置づけとしても5類季節性インフルエンザ相当が適当となります。
なお患者数は、全数把握は当然必要です。詳細な診断情報は、高齢者と基礎疾患を持つもの、更に12歳以下の学童や幼児の重症例が必要です。
</t>
    <rPh sb="0" eb="3">
      <t>セカイテキ</t>
    </rPh>
    <rPh sb="6" eb="11">
      <t>カンセンゾウカリツ</t>
    </rPh>
    <rPh sb="12" eb="14">
      <t>ゼンシュウ</t>
    </rPh>
    <rPh sb="18" eb="20">
      <t>イカ</t>
    </rPh>
    <rPh sb="30" eb="33">
      <t>カンセンショウ</t>
    </rPh>
    <rPh sb="34" eb="37">
      <t>セカイテキ</t>
    </rPh>
    <rPh sb="37" eb="41">
      <t>リュウコウイライ</t>
    </rPh>
    <rPh sb="43" eb="46">
      <t>チシリツ</t>
    </rPh>
    <rPh sb="48" eb="50">
      <t>サイキン</t>
    </rPh>
    <rPh sb="54" eb="55">
      <t>カブ</t>
    </rPh>
    <rPh sb="62" eb="64">
      <t>イカ</t>
    </rPh>
    <rPh sb="72" eb="76">
      <t>カンセンショウホウ</t>
    </rPh>
    <rPh sb="77" eb="79">
      <t>イチ</t>
    </rPh>
    <rPh sb="87" eb="90">
      <t>キセツセイ</t>
    </rPh>
    <rPh sb="97" eb="99">
      <t>ソウトウ</t>
    </rPh>
    <rPh sb="100" eb="102">
      <t>テキトウ</t>
    </rPh>
    <rPh sb="111" eb="114">
      <t>カンジャスウ</t>
    </rPh>
    <rPh sb="116" eb="120">
      <t>ゼンスウハアク</t>
    </rPh>
    <rPh sb="121" eb="125">
      <t>トウゼンヒツヨウ</t>
    </rPh>
    <rPh sb="128" eb="130">
      <t>ショウサイ</t>
    </rPh>
    <rPh sb="131" eb="135">
      <t>シンダンジョウホウ</t>
    </rPh>
    <rPh sb="137" eb="140">
      <t>コウレイシャ</t>
    </rPh>
    <rPh sb="141" eb="145">
      <t>キソシッカン</t>
    </rPh>
    <rPh sb="146" eb="147">
      <t>モ</t>
    </rPh>
    <rPh sb="151" eb="152">
      <t>サラ</t>
    </rPh>
    <rPh sb="155" eb="158">
      <t>サイイカ</t>
    </rPh>
    <rPh sb="159" eb="161">
      <t>ガクドウ</t>
    </rPh>
    <rPh sb="162" eb="164">
      <t>ヨウジ</t>
    </rPh>
    <rPh sb="165" eb="168">
      <t>ジュウショウレイ</t>
    </rPh>
    <rPh sb="169" eb="171">
      <t>ヒツヨウ</t>
    </rPh>
    <phoneticPr fontId="106"/>
  </si>
  <si>
    <t>例年並み</t>
    <rPh sb="0" eb="3">
      <t>レイネンナ</t>
    </rPh>
    <phoneticPr fontId="106"/>
  </si>
  <si>
    <t>　コロナ渦</t>
    <rPh sb="4" eb="5">
      <t>ウズ</t>
    </rPh>
    <phoneticPr fontId="5"/>
  </si>
  <si>
    <t>回収＆返金</t>
  </si>
  <si>
    <t>回収＆返金/交換</t>
  </si>
  <si>
    <t>マックスバリュ西...</t>
  </si>
  <si>
    <t>回収</t>
  </si>
  <si>
    <t>神戸物産</t>
  </si>
  <si>
    <t>回収＆交換</t>
  </si>
  <si>
    <t>ヨークベニマル</t>
  </si>
  <si>
    <t>結核例183</t>
    <phoneticPr fontId="5"/>
  </si>
  <si>
    <t>腸チフス1例 感染地域：国内・国外不明
パラチフス1例 感染地域：インド</t>
    <phoneticPr fontId="106"/>
  </si>
  <si>
    <t>会津よつば農協出荷のホウレンソウ 残留農薬検出で自主回収</t>
    <phoneticPr fontId="16"/>
  </si>
  <si>
    <t>https://www3.nhk.or.jp/lnews/fukushima/20220912/6050020106.html</t>
    <phoneticPr fontId="16"/>
  </si>
  <si>
    <t>今週のニュース（Noroｖｉｒｕｓ）　(9/19-10/2)</t>
    <rPh sb="0" eb="2">
      <t>コンシュウ</t>
    </rPh>
    <phoneticPr fontId="5"/>
  </si>
  <si>
    <t>食中毒情報　(9/19-10/2)</t>
    <rPh sb="0" eb="3">
      <t>ショクチュウドク</t>
    </rPh>
    <rPh sb="3" eb="5">
      <t>ジョウホウ</t>
    </rPh>
    <phoneticPr fontId="5"/>
  </si>
  <si>
    <t>海外情報　(9/19-10/2)</t>
    <rPh sb="0" eb="2">
      <t>カイガイ</t>
    </rPh>
    <rPh sb="2" eb="4">
      <t>ジョウホウ</t>
    </rPh>
    <phoneticPr fontId="5"/>
  </si>
  <si>
    <t>2022/37週</t>
    <phoneticPr fontId="5"/>
  </si>
  <si>
    <t>2022/38週</t>
    <phoneticPr fontId="5"/>
  </si>
  <si>
    <t>冬に向かいロシアの感染状況が一気に悪化</t>
    <rPh sb="0" eb="1">
      <t>フユ</t>
    </rPh>
    <rPh sb="2" eb="3">
      <t>ム</t>
    </rPh>
    <rPh sb="9" eb="11">
      <t>カンセン</t>
    </rPh>
    <rPh sb="11" eb="13">
      <t>ジョウキョウ</t>
    </rPh>
    <rPh sb="14" eb="16">
      <t>イッキ</t>
    </rPh>
    <rPh sb="17" eb="19">
      <t>アッカ</t>
    </rPh>
    <phoneticPr fontId="106"/>
  </si>
  <si>
    <t>-</t>
    <phoneticPr fontId="106"/>
  </si>
  <si>
    <t>※2022年 第38週（9/19～9/25</t>
    <phoneticPr fontId="5"/>
  </si>
  <si>
    <t>食品リコール・回収情報
(9/19-10/2)</t>
    <rPh sb="0" eb="2">
      <t>ショクヒン</t>
    </rPh>
    <rPh sb="7" eb="9">
      <t>カイシュウ</t>
    </rPh>
    <rPh sb="9" eb="11">
      <t>ジョウホウ</t>
    </rPh>
    <phoneticPr fontId="5"/>
  </si>
  <si>
    <t>アクシアルリテイ...</t>
  </si>
  <si>
    <t>イオン東北</t>
  </si>
  <si>
    <t>国分グループ本社...</t>
  </si>
  <si>
    <t>ジョイマート</t>
  </si>
  <si>
    <t>山形丸果中央青果...</t>
  </si>
  <si>
    <t>KITT</t>
  </si>
  <si>
    <t>有楽調理食品</t>
  </si>
  <si>
    <t>西友</t>
  </si>
  <si>
    <t>生友商事</t>
  </si>
  <si>
    <t>ライフコーポレー...</t>
  </si>
  <si>
    <t>飯豊めざみの里</t>
  </si>
  <si>
    <t>食のかけはしカン...</t>
  </si>
  <si>
    <t>日清製粉ウェルナ...</t>
  </si>
  <si>
    <t>イオンリテール</t>
  </si>
  <si>
    <t>富士食品工業</t>
  </si>
  <si>
    <t>マックスバリュ関...</t>
  </si>
  <si>
    <t>アイバ</t>
  </si>
  <si>
    <t>ユニー</t>
  </si>
  <si>
    <t>STIデリカ</t>
  </si>
  <si>
    <t>ヤオコー</t>
  </si>
  <si>
    <t>マルイ食品</t>
  </si>
  <si>
    <t>見方</t>
  </si>
  <si>
    <t>１７Ｃｏｌｏｒｓ...</t>
  </si>
  <si>
    <t>八社会</t>
  </si>
  <si>
    <t>国産ひきわり納豆 一部賞味期限誤印字</t>
  </si>
  <si>
    <t>エコール・クリオ...</t>
  </si>
  <si>
    <t>小竹向原本店 フィナンシェ他 6品目 一部賞味期限誤表示</t>
  </si>
  <si>
    <t>ワイズマート</t>
  </si>
  <si>
    <t>炭火香る焼き鳥重 一部ラベル誤貼付で表示欠落</t>
  </si>
  <si>
    <t>いろいろ食べたい時のかつ丼 一部ラベル誤貼付で表示欠落</t>
  </si>
  <si>
    <t>ツルヤ</t>
  </si>
  <si>
    <t>丸子店 するめいかリング唐揚げ 一部アレルゲン表示欠落</t>
  </si>
  <si>
    <t>東条店 しその実わかめ 一部ラベル誤貼付で表示欠落</t>
  </si>
  <si>
    <t>石守店 ミニ豚串カツ 一部ラベル誤貼付で表示欠落</t>
  </si>
  <si>
    <t>三越伊勢丹</t>
  </si>
  <si>
    <t>牛久店 西京漬けセット 一部消費期限誤印字</t>
  </si>
  <si>
    <t>牛久店 無着色辛子明太子 一部賞味期限誤印字</t>
  </si>
  <si>
    <t>しっとりスコーン(紅茶＆オレンジ) 一部アレルゲンくるみ表示欠落</t>
  </si>
  <si>
    <t>IHミートソリュ...</t>
  </si>
  <si>
    <t>青森県産五穀味鶏ささみ 一部原料で製品より短い賞味期限</t>
  </si>
  <si>
    <t>理研ビタミン</t>
  </si>
  <si>
    <t>くらし良好 コーンクリームスープ 一部生物異物混入の恐れ</t>
  </si>
  <si>
    <t>イズミ</t>
  </si>
  <si>
    <t>尾道店 らーめんてつや(とんこつ正油) 一部要冷蔵を常温で販売</t>
  </si>
  <si>
    <t>西山ラーメン伝 塩味・味噌味 一部要冷蔵を常温で販売</t>
  </si>
  <si>
    <t>光明堂</t>
  </si>
  <si>
    <t>柿ドラ 一部小麦粉表示欠落</t>
  </si>
  <si>
    <t>佐藤食品</t>
  </si>
  <si>
    <t>しばキュウ 賞味期限表示欠落</t>
  </si>
  <si>
    <t>京王ストア</t>
  </si>
  <si>
    <t>稲城店 房総鶏ささみ 消費期限誤表示</t>
  </si>
  <si>
    <t>水野商店</t>
  </si>
  <si>
    <t>うまか～甘のし 一部カビ発生の恐れ</t>
  </si>
  <si>
    <t>マルコメ</t>
  </si>
  <si>
    <t>料亭の味 西京焼き用みそ 一部カビ混入の恐れ</t>
  </si>
  <si>
    <t>黒にんにく 一部カビ発生の恐れ</t>
  </si>
  <si>
    <t>エムアイフードス...</t>
  </si>
  <si>
    <t>港南台バーズ店 こんがり焼ししゃも 賞味期限貼り間違い</t>
  </si>
  <si>
    <t>ノア企画</t>
  </si>
  <si>
    <t>品川バターサンド ラム大納言 消費期限誤表示</t>
  </si>
  <si>
    <t>鶏チャーシュー切り落とし 一部原料賞味期限切れ</t>
  </si>
  <si>
    <t>サーモントラウト刺身 一部賞味期限誤表示</t>
  </si>
  <si>
    <t>tabeteまごころを食卓に膳さばの塩焼き 一部包材品質不良</t>
  </si>
  <si>
    <t>マルエイ しらす干生食用 一部フグ稚魚混入の恐れ</t>
  </si>
  <si>
    <t>香茸 一部基準値超える放射線量検出</t>
  </si>
  <si>
    <t>星が丘製麺所 味噌スープ 一部アレルゲン(小麦)表示欠落</t>
  </si>
  <si>
    <t>いかりスーパーで販売 焼肉のたれ 一部賞味期限誤表記</t>
  </si>
  <si>
    <t>永山店 湯通しわかめ 一部ラベル誤貼付</t>
  </si>
  <si>
    <t>コーングリッツ、ベーキングパウダー 一部表示ミス</t>
  </si>
  <si>
    <t>東尾久店 海老グラタン 一部ラベル誤貼付で表示欠落</t>
  </si>
  <si>
    <t>岩手県産 天然香茸(ススタケ) 一部放射性物質基準値超過</t>
  </si>
  <si>
    <t>釜あげちりめん(ふっくらちりめん) 一部ふぐ混入の恐れ</t>
  </si>
  <si>
    <t>島どうふソーセージ 一部賞味期限誤表示</t>
  </si>
  <si>
    <t>ナンバーワン うどん,丸うどん 一部カビ発生の恐れ</t>
  </si>
  <si>
    <t>刺身でも食べられる甘海老の唐揚げ 一部アレルゲン表示欠落</t>
  </si>
  <si>
    <t>1日分の緑黄色野菜がとれるサラダ 一部異物混入の恐れ</t>
  </si>
  <si>
    <t>3種中華醤の海老チリ丼 一部ラベル誤貼付で表示欠落</t>
  </si>
  <si>
    <t>生キャラメルプレーン 一部賞味期限誤印字</t>
  </si>
  <si>
    <t>福釜店 たらこ粒タイプ 一部期限日誤表示</t>
  </si>
  <si>
    <t>いかときゅうりの葱塩サラダ 一部消費期限誤表示</t>
  </si>
  <si>
    <t>春日部店 北海さんま開き 保存方法誤表示</t>
  </si>
  <si>
    <t>若鶏手羽中のしょうゆ焼き 一部消毒剤付着の恐れ</t>
  </si>
  <si>
    <t>なまらかま棒 パッケージ記載原材料と中身違う恐れ</t>
  </si>
  <si>
    <t>菫水晶 一部賞味期限表示欠落</t>
  </si>
  <si>
    <t>今週の新型コロナ 新規感染者数　世界で300万人(対前週の増減 : 17万人減少)</t>
    <rPh sb="0" eb="2">
      <t>コンシュウ</t>
    </rPh>
    <rPh sb="9" eb="15">
      <t>シンキカンセンシャスウ</t>
    </rPh>
    <rPh sb="23" eb="24">
      <t>ニン</t>
    </rPh>
    <rPh sb="24" eb="25">
      <t>タイ</t>
    </rPh>
    <rPh sb="25" eb="27">
      <t>ゼンシュウ</t>
    </rPh>
    <rPh sb="29" eb="31">
      <t>ゾウゲン</t>
    </rPh>
    <rPh sb="36" eb="38">
      <t>マンニン</t>
    </rPh>
    <rPh sb="38" eb="40">
      <t>ゲンショウ</t>
    </rPh>
    <phoneticPr fontId="5"/>
  </si>
  <si>
    <t xml:space="preserve">
世界の新規感染者数: 300万人で感染終息 　世界は第5波が確実にピークアウト
北半球は冬から春に向かう。今年はインフルエンザが大流行した。</t>
    <rPh sb="1" eb="3">
      <t>セカイ</t>
    </rPh>
    <rPh sb="4" eb="6">
      <t>シンキ</t>
    </rPh>
    <rPh sb="6" eb="10">
      <t>カンセンシャスウ</t>
    </rPh>
    <rPh sb="15" eb="17">
      <t>マンニン</t>
    </rPh>
    <rPh sb="18" eb="20">
      <t>カンセン</t>
    </rPh>
    <rPh sb="20" eb="22">
      <t>シュウソク</t>
    </rPh>
    <rPh sb="24" eb="26">
      <t>セカイ</t>
    </rPh>
    <rPh sb="27" eb="28">
      <t>ダイ</t>
    </rPh>
    <rPh sb="29" eb="30">
      <t>ハ</t>
    </rPh>
    <rPh sb="31" eb="33">
      <t>カクジツ</t>
    </rPh>
    <rPh sb="41" eb="44">
      <t>キタハンキュウ</t>
    </rPh>
    <rPh sb="45" eb="46">
      <t>フユ</t>
    </rPh>
    <rPh sb="48" eb="49">
      <t>ハル</t>
    </rPh>
    <rPh sb="50" eb="51">
      <t>ム</t>
    </rPh>
    <rPh sb="54" eb="56">
      <t>コトシ</t>
    </rPh>
    <rPh sb="65" eb="68">
      <t>ダイリュウコウ</t>
    </rPh>
    <phoneticPr fontId="5"/>
  </si>
  <si>
    <t>Reported 10/2　 5:20 (前週より300万人) 　　世界は感染　第五波は終息中、アジアでは一部拡大傾向</t>
    <rPh sb="21" eb="23">
      <t>ゼンシュウ</t>
    </rPh>
    <rPh sb="22" eb="23">
      <t>シュウ</t>
    </rPh>
    <rPh sb="23" eb="24">
      <t>ゼンシュウ</t>
    </rPh>
    <rPh sb="28" eb="30">
      <t>マンニン</t>
    </rPh>
    <rPh sb="34" eb="36">
      <t>セカイ</t>
    </rPh>
    <rPh sb="37" eb="39">
      <t>カンセン</t>
    </rPh>
    <rPh sb="40" eb="42">
      <t>ダイゴ</t>
    </rPh>
    <rPh sb="42" eb="43">
      <t>ナミ</t>
    </rPh>
    <rPh sb="44" eb="46">
      <t>シュウソク</t>
    </rPh>
    <rPh sb="46" eb="47">
      <t>チュウ</t>
    </rPh>
    <rPh sb="53" eb="55">
      <t>イチブ</t>
    </rPh>
    <rPh sb="55" eb="59">
      <t>カクダイケイコウ</t>
    </rPh>
    <phoneticPr fontId="5"/>
  </si>
  <si>
    <r>
      <rPr>
        <sz val="12.55"/>
        <color theme="0"/>
        <rFont val="ＭＳ Ｐゴシック"/>
        <family val="3"/>
        <charset val="128"/>
      </rPr>
      <t>日本は、世界第一位の増加率とはいえ、かなり沈静化してきている。</t>
    </r>
    <r>
      <rPr>
        <sz val="12.55"/>
        <color rgb="FFFFFF00"/>
        <rFont val="ＭＳ Ｐゴシック"/>
        <family val="3"/>
        <charset val="128"/>
      </rPr>
      <t xml:space="preserve">
冬に向かい中国の感染状況が一気に悪化</t>
    </r>
    <rPh sb="0" eb="2">
      <t>ニホン</t>
    </rPh>
    <rPh sb="4" eb="6">
      <t>セカイ</t>
    </rPh>
    <rPh sb="6" eb="8">
      <t>ダイイチ</t>
    </rPh>
    <rPh sb="8" eb="9">
      <t>イ</t>
    </rPh>
    <rPh sb="10" eb="13">
      <t>ゾウカリツ</t>
    </rPh>
    <rPh sb="21" eb="24">
      <t>チンセイカ</t>
    </rPh>
    <rPh sb="37" eb="39">
      <t>チュウゴク</t>
    </rPh>
    <phoneticPr fontId="106"/>
  </si>
  <si>
    <t>新規感染者数　 130</t>
    <rPh sb="0" eb="2">
      <t>シンキ</t>
    </rPh>
    <rPh sb="2" eb="5">
      <t>カンセンシャ</t>
    </rPh>
    <rPh sb="5" eb="6">
      <t>スウ</t>
    </rPh>
    <phoneticPr fontId="5"/>
  </si>
  <si>
    <t>2022年 第37週（9月12日〜 9月18日）</t>
    <phoneticPr fontId="106"/>
  </si>
  <si>
    <t>年齢群：‌0歳（1例）、1歳（2例）、2歳（2例）、3歳（4例）、4歳（2例）、5歳（5例）、  6歳（3例）、8歳（1例）、9歳（1例）、10代（10例）、20代（22例）、30代（12例）、  40代（12例）、50代（6例）、60代（10例）、70代（4例）、80代（7例）、
90代以上（1例</t>
    <phoneticPr fontId="106"/>
  </si>
  <si>
    <t xml:space="preserve">腸管出血性大腸菌感染症105例（有症者63例、うちHUS 1例）
感染地域：‌国内84例、インドネシア/シンガポール1例、国内・国外不明20例
国内の感染地域：‌福岡県9例、北海道7例、静岡県6例、茨城県5例、神奈川県4例、愛知県4例、大阪府4例、群馬県3例、東京都3例、宮崎県3例、岩手県2例、宮城県2例、山形県2例、
栃木県2例、千葉県2例、兵庫県2例、岡山県2例、愛媛県2例、福島県1例、埼玉県1例、富山県1例、長野県1例、岐阜県1例、三重県1例、京都府1例、山口県1例、香川県1例、長崎県1例、 神奈川県/大阪府1例、国内（都道府県不明）9例
</t>
    <phoneticPr fontId="106"/>
  </si>
  <si>
    <t>血清群・毒素型：‌O157 VT1・VT2（32例）、O157 VT2（20例）、O26 VT1（11例）、O103 VT1（7例）、
O157VT1（3例）、O115 VT1（2例）、O111 VT1・VT2（1 例）、O128 VT1（1 例）、O146V T 2（ 1 例 ）、
O166 V T 2（ 1 例 ）、O25VT2（1例）、O26 VT1・VT2（1例）、O26VT2（1例）、O8 VT2（1例）、その他・不明（22例）
累積報告数：2,404例（有症者1,651例、うちHUS 30例．死亡2例）</t>
    <phoneticPr fontId="106"/>
  </si>
  <si>
    <t>E型肝炎8例 感染地域（感染源）：‌北海道1例（不明）、山形県1例（不明）、埼玉
県1例（豚レバー）、東京都1例（レバー）、新潟県1例（不明）、
国内（都道府県不明）1例（不明）、
国内・国外不明2例（バーベキュー1例、不明1例）</t>
    <phoneticPr fontId="106"/>
  </si>
  <si>
    <t>レジオネラ症73例（肺炎型68例、ポンティアック型4例、無症状病原体保有者1例）
感染地域：‌愛知県6例、長野県4例、福岡県4例、秋田県3例、茨城県3例、埼玉県3例、神奈川県3例、
兵庫県3例、岡山県3例、北海道2例、千葉県2例、新潟県2例、山口県2例、沖縄県2例、宮城県1例、              山形県1例、福島県1例、群馬県1例、東京都1例、福井県1例、岐阜県1例、静岡県1例、滋賀県1例、
大阪府1例、国内（都道府県不明）8例、国内・国外不明13例
年齢群：‌20代（1例）、40代（4例）、50代（12例）、60代（24例）、70代（20例）、80代（11例）、90代以上（1例）
累積報告数：1,500例</t>
    <phoneticPr fontId="106"/>
  </si>
  <si>
    <t>アメーバ赤痢7例（腸管アメーバ症7例）
感染地域：‌東京都1例、滋賀県1例、兵庫県1例、広島県1例、国内（都道府県不明）1例、国内・国外不明2例
感染経路：‌性的接触3例（異性間1例、同性間1例、異性間・同性間不明1例）、経口感染1例、不明3例</t>
    <phoneticPr fontId="106"/>
  </si>
  <si>
    <t>食品表示　(9/19-10/2)</t>
    <rPh sb="0" eb="2">
      <t>ショクヒン</t>
    </rPh>
    <rPh sb="2" eb="4">
      <t>ヒョウジ</t>
    </rPh>
    <phoneticPr fontId="5"/>
  </si>
  <si>
    <t>残留農薬　(9/19-10/2)</t>
    <phoneticPr fontId="16"/>
  </si>
  <si>
    <t>【残留農薬】生鮮にんじんからジメトモルフ検出</t>
    <phoneticPr fontId="16"/>
  </si>
  <si>
    <t>https://www.shokukanken.com/news/safety/220929-1113.html</t>
    <phoneticPr fontId="16"/>
  </si>
  <si>
    <t>中国から輸入された生鮮にんじんから、人の健康を損なうおそれのない量として定める量を超えて、
ジメトモルフが検出されました。
食環境衛生研究所では、ジメトモルフに関する検査を行っております。
検査をご希望のお客様は、ぜひご依頼ください！</t>
    <phoneticPr fontId="16"/>
  </si>
  <si>
    <t>全国で進むミツバチ被害対策、食品衛生基準行政の移管</t>
    <phoneticPr fontId="16"/>
  </si>
  <si>
    <t>農薬のミツバチ被害は、現場の努力でかなり改善されています。このほど公表された農水省のウェブサイト「令和3年度の農薬が原因の可能性がある蜜蜂被害事例報告件数及び都道府県による蜜蜂被害軽減対策の検証結果」をご紹介しましょう。あわせて最近の話題として、残留農薬基準を策定する厚生労働省の伝統的な部局が消費者庁に移管されることについても触れておきたいと思います。
●対策の成果が被害報告件数に反映
日本国内では海外のような大規模なCCD（蜂群崩壊症候群）は発生していませんが、散発的なミツバチ被害は報告されています。農水省が平成29年度より毎年調査集計し、その改善策などの情報をHPに掲載しています。令和3年度に、都道府県から農水省に報告があった、農薬が原因の可能性があるミツバチ被害件数は15件。（数都道府県が、「被害の原因は、農薬以外である可能性が高いと考えられると判断した」ものを除く件数を集計（農薬か農薬以外のどちらの可能性が高いか判断できなかったものは件数に含む））。平成29年度が33件、平成30年度が21件、令和元年度が43件、令和2年度が29件で、調査開始以来もっとも低い件数となっています。これまでは、農薬が原因の可能性があるミツバチ被害は北海道が多くを占めていましたが、対応策をきちんと行えば国内での被害を抑えることができることが次第にわかってきました。そこで養蜂業者、農業生産者、農薬メーカーなどが協力しながら、対策を試行錯誤してきました。その結果もあり、北海道では被害件数が令和元年度26件→令和2年4件→令和3年1件と大幅に減少しています。
その対応策は「農薬散布及び蜜蜂飼育場所の情報共有、農薬散布方法の改善指導、飼育場所の一時退避などが、被害件数の減少に効果があったものと考えている。」と報告されています。散布時期、場所の周知と散布方法の改善（ドリフトでミツバチに付着しやすい粉剤の制限、ラジコンヘリやドローンによる効率的散布や両者の意思疎通）、一時退避など当たり前のことをきちんとやると、農業と養蜂が共存でき被害が減ることは実証されています。</t>
    <phoneticPr fontId="16"/>
  </si>
  <si>
    <t>https://foocom.net/column/residue/23366/</t>
    <phoneticPr fontId="16"/>
  </si>
  <si>
    <t>会津よつば農業協同組合が出荷したホウレンソウから使用が認められていない農薬が検出され、農協は出荷を停止するとともに、販売したホウレンソウの自主回収を進めています。農薬が検出されたのは、会津若松市湊町の農家が生産し、会津よつば農業協同組合が今月５日から８日にかけて出荷したホウレンソウです。農協によりますと、定期的に農協が実施している残留農薬の自主検査で、今月８日にホウレンソウには使用が認められていない２種類の農薬の成分が検出されたということです。ホウレンソウのうち、１０００袋余りは市場の冷蔵庫に保管されていたため販売はされていないものの、２５袋が市内のスーパーで販売され、このうち、１６袋が回収できていないということです。農協によりますと、ホウレンソウに含まれる農薬の量はわずかで、ふつうに食べても健康に影響はないとしています。
ホウレンソウは農業用のハウスで栽培されていたということですが、近くで作られていた農作物の農薬が風などでハウス内に混入し、ホウレンソウに付着した可能性があるとみて原因を調べています。会津よつば農業協同組合は「関係者の皆さまには大変なご迷惑をおかけし、深くおわび申し上げます」とコメントしています。</t>
    <rPh sb="313" eb="314">
      <t>ノウ</t>
    </rPh>
    <rPh sb="314" eb="315">
      <t>キョウ</t>
    </rPh>
    <phoneticPr fontId="16"/>
  </si>
  <si>
    <t>有機酒類に有機JASマークの表示ができるようになります！</t>
    <phoneticPr fontId="16"/>
  </si>
  <si>
    <t>イギリスのスーパーで賞味期限の表示が廃止。その理由は？</t>
    <phoneticPr fontId="16"/>
  </si>
  <si>
    <t>500品目ほどの食品の「賞味期限」表示の削除。英国のスーパーで今進んでいる取り組みの背景や、狙いとは？世界経済フォーラムのアジェンダよりご紹介する。
（以下、世界経済フォーラムが運営するアジェンダページの「賞味期限表示が廃止される、その理由とは」の全文掲載）
英国のスーパーマーケットでは、トマト、リンゴ、ジャガイモ、梨など500品目の食品・植物製品のパッケージから賞味期限が削除されることになりました。これは、ウェイトローズが掲げている「2030年までに消費者家庭での食品廃棄物を削減する」取り組みの一環です。英国の気候変動対策団体であるWaste &amp; Resources Action Programme（廃棄物・資源行動計画、WRAP）によると、英国の家庭で毎年捨てられる660万トンの食品のうち、70%はまだ食べられるはずのものだったということです。
また、英国の食品小売企業マークス・アンド・スペンサー（M&amp;S）は先月、300以上の果物や野菜の商品ラベルから賞味期限を削除すると発表しました。M&amp;Sによると、これは生鮮食品の85%に相当し、リンゴ、ジャガイモ、ブロッコリーといった「よく廃棄される」品目も含まれています。
「消費期限」表示を「賞味期限」に
ニュースサイトFood Navigator（フード・ナビゲーター）は、さらに2つの英国のスーパーで食品表示が変更されたことを指摘しました。コープ（生活協同組合）は、英国の家庭で年間1億ポンド分のヨーグルトがまだ食べられるにもかかわらず捨てられていることへの対策として、自社ブランドヨーグルトの「消費期限」を撤廃することにしました。
スーパーマーケットチェーンのモリソンズも、自社ブランドの牛乳の90%で消費期限を廃止しています。両スーパーのこれらの乳製品では、消費期限（その日を過ぎると安全でないことを示す日付）が、賞味期限に置き換えられます。これは、鮮度が多少落ちても、まだ安心して食べられる期間を示すものです。
Estimates suggest that 8-10% of global greenhouse gas emissions are associated with food that is not consumed. Reducing food waste at retail, foodservice and household level can provide many benefits #ForPeopleForPlanet#ForNature #StopFoodLossWaste pic.twitter.com/Wlm199Y4rJ
— UN Environment Programme (@UNEP) May 15, 2021</t>
    <phoneticPr fontId="16"/>
  </si>
  <si>
    <t>1.背景
米国・EU等の海外市場においては、有機食品の人気が高く、野菜、果実などの生鮮食品に加えて、加工食品でも有機製品が高値で販売されるなど、その市場が拡大しています。
現在、農産物及び農産物加工品は、米国、カナダ、EU等と、JAS法（※）に基づく有機認証制度の同等性（同等の水準にあると認められていること）を締結しています。そのため、日本において有機JAS認証を取得することで、輸出先国・地域の有機認証を別途取得しなくても、有機農産物等として輸出することが可能です。
一方、酒類は、これまでJAS法の対象ではなかったため、農産物等とは異なり、諸外国との有機同等性の対象外となっていました。
2.今後期待されること
今般、JAS法が改正され、令和4年10月1日から有機加工食品のJAS規格の対象に有機酒類が追加されることとなりました。このため、有機酒類も、有機加工食品のJAS認証を取得すると、有機JASマークの表示ができるようになります。
なお、10月1日以降も、有機酒類は、主要市場国・地域との間に締結されている有機同等性の対象品目ではありません。そのため、農林水産省は、財務省と連携しながら、海外の主要市場国・地域との間で、有機酒類の同等性の相互承認に向けても取り組んでまいります。
日本農林規格等に関する法律（昭和25年法律第175号）
  （参考）〇JAS法改正の概要について https://www.maff.go.jp/j/jas/r4_jashou_kaisei.html
〇2022年10月1日から有機酒類に有機JASマークの表示ができるようになりました！（令和7年10月1日以降、酒類に「有機」、「オーガニック」等と表示するには、有機JAS認証を取得し、有機JASマークを付すことが必要） https://www.maff.go.jp/j/jas/jas_kikaku/attach/pdf/yuuki-37.pdf
〇有機同等性について
https://www.maff.go.jp/j/jas/jas_kikaku/attach/pdf/yuuki-135.pdf</t>
    <phoneticPr fontId="16"/>
  </si>
  <si>
    <t>シイタケ産地偽装を認める　宮崎産を納品、2年前から　社長「穴を開けられない」</t>
    <phoneticPr fontId="16"/>
  </si>
  <si>
    <t>恩納村で沖縄県産ブランドのシイタケを生産・販売している「沖縄しいたけ田中」が、宮崎県で収穫したシイタケを沖縄県産と偽っていた疑いが持たれている問題で、田中未一郎社長が２３日、沖縄タイムスの取材に応じ「自分の指示だった。（納品に）穴を開けられないという思いだった」と全面的に認めた。量販店などからの受注に生産が追い付かず、２年前から産地偽装した商品を取引先に納品していたという。多い月は８〜９割が宮崎県産の商品だったことも明らかにした。（政経部・又吉朝香
　仕入れ先は、田中氏が代表を務める宮崎県のシイタケ生産・加工会社。田中氏が同社社員に指示して宮崎県で収穫されたシイタケを恩納村の生産工場に送らせ、沖縄県産と書かれたシールを貼った上で、取引先に卸していたという。
　田中氏は「（消費者や取引先を）裏切った形になってしまい申し訳ない」と謝罪した。宮崎の会社は産地偽装を知らなかったという。　田中氏によると、宮崎から菌床を持ってきて沖縄で生産していたが、発注量が増えて間に合わなくなり、宮崎で収穫したシイタケを沖縄県産として販売したという。
　消費者庁の食品表示基準の改正に伴い、今年１０月からは菌床に種菌を植え付けた場所を原産地と表示することが義務付けられる。これまで法的に問題がなかった分まで沖縄県産として販売できなくなるため、約１年前からは産地偽装せず、宮崎県産として販売する路線に変更したという。ただ、その後も偽装が続いていたとの情報もある。
　田中氏は「品質は確か。今後も宮崎県産として販売したい」との考えを示した。
　産地偽装して販売していた場合、不正競争防止法や景品表示法に違反する可能性がある。</t>
    <phoneticPr fontId="16"/>
  </si>
  <si>
    <t xml:space="preserve">食用油の賞味期限延長 「年月」表示も順次導入へ 日清オイリオグループ </t>
    <phoneticPr fontId="16"/>
  </si>
  <si>
    <t>恩納村で沖縄県産ブランドのシイタケを生産・販売している「沖縄しいたけ田中」が、宮崎県で収穫したシイタケを沖縄県産と偽っていた疑いが持たれている問題で、田中未一郎社長が２３日、沖縄タイムスの取材に応じ「自分の指示だった。（納品に）穴を開けられないという思いだった」と全面的に認めた。量販店などからの受注に生産が追い付かず、２年前から産地偽装した商品を取引先に納品していたという。多い月は８〜９割が宮崎県産の商品だったことも明らかにした。
　仕入れ先は、田中氏が代表を務める宮崎県のシイタケ生産・加工会社。田中氏が同社社員に指示して宮崎県で収穫されたシイタケを恩納村の生産工場に送らせ、沖縄県産と書かれたシールを貼った上で、取引先に卸していたという。　田中氏は「（消費者や取引先を）裏切った形になってしまい申し訳ない」と謝罪した。宮崎の会社は産地偽装を知らなかったという。
　田中氏によると、宮崎から菌床を持ってきて沖縄で生産していたが、発注量が増えて間に合わなくなり、宮崎で収穫したシイタケを沖縄県産として販売したという。
　消費者庁の食品表示基準の改正に伴い、今年１０月からは菌床に種菌を植え付けた場所を原産地と表示することが義務付けられる。これまで法的に問題がなかった分まで沖縄県産として販売できなくなるため、約１年前からは産地偽装せず、宮崎県産として販売する路線に変更したという。ただ、その後も偽装が続いていたとの情報もある。
　田中氏は「品質は確か。今後も宮崎県産として販売したい」との考えを示した。
　産地偽装して販売していた場合、不正競争防止法や景品表示法に違反する可能性がある。</t>
    <phoneticPr fontId="16"/>
  </si>
  <si>
    <t>機能性表示食10/2  現在　5,835品目です　</t>
    <phoneticPr fontId="16"/>
  </si>
  <si>
    <t>名物の生つくねに「食中毒リスク」指摘　創業98年の老舗が閉店決断...保健所は「営業継続なら指導していた」</t>
    <phoneticPr fontId="16"/>
  </si>
  <si>
    <t>1924年（大正13年）創業の江戸政は、有名な立ち飲みの老舗焼き鳥店。平日・土曜の17時開店も、売り切れ次第終了のため、閉店時間よりも早く店じまいすることが多いとされた人気店だ。　SNS上で問題視されたのは、店の名物メニューだった「生つくね」。これは、鶏のタタキを団子状に丸めたもの。9月17日頃から、鶏の生食は危険だとする投稿が広がり、「これはヤバいでしょ」といった批判が見られた。
　批判的な投稿を受け、江戸政は18日、Googleマップ上で一部メニューを変更すると報告した。しかし20日に再び更新し、批判を重く受け止めて「騒動の発端への責任をとるためにも閉店します」と発表。同日をもって閉店するとした。食中毒を出したことはないとしつつも、「それはただの結果論だと深く受け止めています」と伝え、安全を心がけても「確かに皆さんが認識されているように100％安全とは言い切れません」と続けた。保健所は生つくね提供「知らなかった」
　突然の閉店発表に対し、SNS上ではどう考えても危なかった」とする声もあった一方で、「あまりにも残念」と惜しむ声も上がっていた。
　こうした反響に対し、江戸政は21日、コメント欄を更新し「自分が閉業を決意したのは、SNSで叩かれたからではありません」と改めて説明。「叩かれて当たり前の時代に未だに生を出し、お騒がせしたことを深く受け止め自業自得の責任をとる。と、いう事です」と記している。
　「食中毒を出したら閉店する」のではなく「この時代だから生タタキ（編注：生つくね）は辞めるという決断が必要だった」とつづっている。
　同店が生つくねを提供していたことについて、東京・中央区保健所は同日、取材に「知らなかった」と回答。営業を続けていた場合、鶏肉には法規制がないものの、生食をやめるように指導していたと述べた。
　東京都福祉保健局の公式サイトには、「鶏肉には法規制がありませんが、市販の鶏肉からは、サルモネラ、カンピロバクターなどの食中毒菌が検出されています」と書かれており、生肉や加熱不十分な肉を食べると食中毒のリスクが高まるとしている。</t>
    <phoneticPr fontId="16"/>
  </si>
  <si>
    <t>東京都</t>
    <rPh sb="0" eb="3">
      <t>トウキョウト</t>
    </rPh>
    <phoneticPr fontId="16"/>
  </si>
  <si>
    <t>J-castニュース</t>
    <phoneticPr fontId="16"/>
  </si>
  <si>
    <t>https://news.yahoo.co.jp/articles/c8157f346f5ad55f61ccd12cc388da42044a5e3d</t>
    <phoneticPr fontId="16"/>
  </si>
  <si>
    <t>高齢者施設で46人食中毒　緑山会の2施設・ウエルシュ菌で発症</t>
    <phoneticPr fontId="16"/>
  </si>
  <si>
    <t>山口県</t>
    <rPh sb="0" eb="3">
      <t>ヤマグチケン</t>
    </rPh>
    <phoneticPr fontId="16"/>
  </si>
  <si>
    <t>9月17日（土曜日）に原因施設が調理し、2施設に朝食として提供した食品を喫食した109人中46人が下痢等の症状を呈した。なお、持病がある患者1人を除き、全員快復している。集団給食施設で　原因食品　小松菜と刻みさつま揚げの煮物（推定）
病因物質　ウエルシュ菌（検査機関：周南環境保健所、環境保健センター）
措置
周南環境保健所長は、事業者に対し、9月26日（月曜日）20時から9月29日（木曜日）　24時まで、食品衛生法に基づき当該施設の業務停止を命じ、施設内の清掃・消毒及び食品衛生管理の改善を指導中である。</t>
    <rPh sb="96" eb="97">
      <t>ヒン</t>
    </rPh>
    <phoneticPr fontId="16"/>
  </si>
  <si>
    <t>https://www.pref.yamaguchi.lg.jp/press/175869.html</t>
    <phoneticPr fontId="16"/>
  </si>
  <si>
    <t>山口県公表</t>
    <rPh sb="0" eb="3">
      <t>ヤマグチケン</t>
    </rPh>
    <rPh sb="3" eb="5">
      <t>コウヒョウ</t>
    </rPh>
    <phoneticPr fontId="16"/>
  </si>
  <si>
    <t>レジオネラ肺炎で死亡　船橋の70代男性　感染経緯は不明</t>
    <phoneticPr fontId="16"/>
  </si>
  <si>
    <t>船橋市保健所は29日、同市の70代の無職男性が、レジオネラ菌による肺炎で死亡したと発表した。感染源は特定できていない。発熱や呼吸苦などの症状が続き、7日から入院。14日に亡くなった。　同保健所によると、男性は熱や喉の痛みが出て1日に受診。新型コロナの検査を受けたが陰性で、解熱剤を処方され、いったん熱が下がった。しかし、数日後からまた発熱して再度受診し、肺炎と診断。紹介され入院した別の医療機関での検査で、レジオネラ菌の症状と分かった。同居家族や立ち寄り先も調査したが、感染経緯は不明という。</t>
    <phoneticPr fontId="16"/>
  </si>
  <si>
    <t>https://news.yahoo.co.jp/articles/fb914428553e69b9b2af908fdc32de83b9579a33</t>
    <phoneticPr fontId="16"/>
  </si>
  <si>
    <t>千葉県</t>
    <rPh sb="0" eb="3">
      <t>チバケン</t>
    </rPh>
    <phoneticPr fontId="16"/>
  </si>
  <si>
    <t>千葉日報</t>
    <rPh sb="0" eb="2">
      <t>チバ</t>
    </rPh>
    <rPh sb="2" eb="4">
      <t>ニッポウ</t>
    </rPh>
    <phoneticPr fontId="16"/>
  </si>
  <si>
    <t>神戸市のオリエンタルホテルで食中毒 結婚披露宴出席者54人が腹痛等の症状 厨房施設を3日間の営業停止</t>
    <phoneticPr fontId="16"/>
  </si>
  <si>
    <t>https://news.yahoo.co.jp/articles/a74e8d84682f1e0fc888e294b45dbd684b6fc021</t>
    <phoneticPr fontId="16"/>
  </si>
  <si>
    <t>神戸市</t>
    <rPh sb="0" eb="3">
      <t>コウベシ</t>
    </rPh>
    <phoneticPr fontId="16"/>
  </si>
  <si>
    <t>サンテレビ</t>
    <phoneticPr fontId="16"/>
  </si>
  <si>
    <t>神戸市中央区のオリエンタルホテルで、結婚披露宴の出席者54人が下痢や腹痛などの症状を訴えたことなどから、神戸市保健所は、披露宴で出された食事が原因の食中毒と断定し、ホテルの厨房施設を3日間の営業停止としました。3日間の営業停止処分を受けたのは、神戸市中央区のオリエンタルホテル内の厨房4施設です。神戸市によりますと、9月24日にオリエンタルホテルで行われた結婚披露宴に出席した計4グループの計205人のうち、翌日の25日以降に、計54人が腹痛や下痢、発熱などの症状を訴えたということです。連絡を受けた神戸市保健所東部衛生監視事務所が調査したところ、患者54人が共通する食事は披露宴で出された食事以外になく、発症状況が似ていることなどから、保健所は食中毒と断定し、ホテルの厨房4施設を28日から3日間の営業停止処分としました。患者54人の内訳は男性が22人、女性が32人で、ほとんどが軽症ですが、このうちの男女2人が入院しているということです。主な食事のメニューは、フォアグラレーズンサンド、キャビアとカリフラワーのムース、中トロマグロ黄身醤油、黒毛和牛サーロインの炭火焼き、オマール海老の雲丹味噌焼きなどです。
オリエンタルホテルでは24日、計11グループの結婚披露宴がありましたが、同じ料理のメニューが出されたのは、今回食中毒が発生した4グループだけだったということです。神戸市保健所が現在、原因を調査しています。</t>
    <phoneticPr fontId="16"/>
  </si>
  <si>
    <t>園児ら5人がO157に感染、重症者なし　群馬・太田市の保育施設</t>
    <phoneticPr fontId="16"/>
  </si>
  <si>
    <t>群馬県は27日、太田市の保育施設で、園児ら5人が腸管出血性大腸菌O157に感染したことを確認したと発表した。現時点で重症者はいないという。　県の発表によると、21日に保育施設から下痢の症状がある園児と職員が複数いると、太田保健所に連絡があった。22日には保健所が、現地調査や感染対策の指導を行った。24～26日に医療機関からの届け出により、これまで園児4人と職員1人の感染を確認した。
　O157は口から腸管出血性大腸菌が体内に入ることで起こり、下痢や腹痛、血便、発熱などが主な症状として現れる。潜伏期間は3～5日の場合が多く、抵抗力が弱い高齢者や乳幼児が感染すると重症化する場合もある。　予防法として、①帰宅後や食事前、おむつ交換の際はせっけんを使って流水で手を洗う②食肉は十分加熱する③まな板は使うたびに熱湯などで消毒する―などの対策を促している</t>
    <phoneticPr fontId="16"/>
  </si>
  <si>
    <t>https://www.jomo-news.co.jp/articles/-/180565</t>
    <phoneticPr fontId="16"/>
  </si>
  <si>
    <t>上毛新聞</t>
    <rPh sb="0" eb="2">
      <t>ジョウモウ</t>
    </rPh>
    <rPh sb="2" eb="4">
      <t>シンブン</t>
    </rPh>
    <phoneticPr fontId="16"/>
  </si>
  <si>
    <t>群馬県</t>
    <rPh sb="0" eb="3">
      <t>グンマケン</t>
    </rPh>
    <phoneticPr fontId="16"/>
  </si>
  <si>
    <t>山口県下松の高齢者施設2カ所の入所者46人が食中毒　ウエルシュ菌検出</t>
    <phoneticPr fontId="16"/>
  </si>
  <si>
    <t>中国新聞</t>
    <rPh sb="0" eb="4">
      <t>チュウゴクシンブン</t>
    </rPh>
    <phoneticPr fontId="16"/>
  </si>
  <si>
    <t>https://nordot.app/947385472949649408?c=724086615123804160</t>
    <phoneticPr fontId="16"/>
  </si>
  <si>
    <t xml:space="preserve">山口県は26日、下松市古川町の社会福祉法人緑山会が運営する2高齢者施設の入所者46人がウエルシュ菌による食中毒を発症したと発表した。下痢や腹痛を訴えたが、持病の1人を除き、全員回復しているという。　
　県によると、2施設はケアハウスのグランてらす下松中央と特別養護老人ホームの星てらす。緑山会運営の給食施設が調理した朝食を17日、2施設の入所者と職員計109人が食べた。同日夕から翌18日にかけて46人が発症したという。　県は、朝食のコマツナとさつま揚げの煮物からウエルシュ菌が検出されたため、煮物が食中毒の原因と判断。給食施設を26日午後8時から29日午前0時まで業務停止処分にした。
</t>
    <phoneticPr fontId="16"/>
  </si>
  <si>
    <t>食中毒の発生について　江戸川区内の高齢者施設で提供された食事で発生した食中毒</t>
    <phoneticPr fontId="16"/>
  </si>
  <si>
    <t>江戸川区江戸川保健所は、直ちに食中毒と感染症の両面から調査を実施した。
「輝　明生苑しのざき」の入所者41名及び職員2名、「篠崎明生苑」の入所者5名並びに「篠崎明生苑2」の入所者1名の計49名が、9月12日（月曜日）午後6時から同月13日（火曜日）正午にかけて、下痢等の症状を呈していた。
「輝　明生苑しのざき」で調理された給食を、「篠崎明生苑」及び「篠崎明生苑2」に運び、提供していた。炊飯やみそ汁の調理は各施設で行っていた。患者全員に共通する食事は、「輝　明生苑しのざき」が調理した給食のみであった。
患者22名のふん便からウエルシュ菌を検出し、患者の症状及び潜伏期間がウエルシュ菌によるものと一致していた。
9月12日（月曜日）昼食に入所者と同じ給食を食べた、非発症の調理従事者2名のふん便からウエルシュ菌を検出した。
施設内で感染症を疑う情報がないことを確認した。</t>
    <phoneticPr fontId="16"/>
  </si>
  <si>
    <t>https://www.metro.tokyo.lg.jp/tosei/hodohappyo/press/2022/09/26/01.html</t>
    <phoneticPr fontId="16"/>
  </si>
  <si>
    <t>東京都公表</t>
    <rPh sb="0" eb="3">
      <t>トウキョウト</t>
    </rPh>
    <rPh sb="3" eb="5">
      <t>コウヒョウ</t>
    </rPh>
    <phoneticPr fontId="16"/>
  </si>
  <si>
    <t>食中毒の発生について　世田谷区内の中高一貫校の寮で発生した食中毒</t>
    <phoneticPr fontId="16"/>
  </si>
  <si>
    <t>世田谷区世田谷保健所は、直ちに食中毒の調査を実施した。
患者は、寮生93名のうち22名（中学生15名、高校生7名）で、9月7日（水曜日）午後9時30分から同月8日（木曜日）午後8時45分にかけて、下痢、腹痛、しぶり腹等の症状を呈していた。
寮生は寮内で朝食、昼食、夕食を喫食していた。
寮の食事以外に患者全員に共通する食事はなく、寮内での感染症を疑う情報はなかった。
患者13名のふん便からウエルシュ菌を検出し、患者の症状がウエルシュ菌によるものと一致していた。
患者の発症時間に一峰性が見られた。</t>
    <phoneticPr fontId="16"/>
  </si>
  <si>
    <t>https://www.metro.tokyo.lg.jp/tosei/hodohappyo/press/2022/09/26/02.html</t>
    <phoneticPr fontId="16"/>
  </si>
  <si>
    <t>毒草イヌサフラン食べ死亡　北海道・旭川</t>
    <phoneticPr fontId="16"/>
  </si>
  <si>
    <t>北海道旭川市保健所は２３日、毒草のイヌサフランを食べた市内の住人１人が食中毒で死亡したと発表した。自宅の庭に生えていたものとみられる。保健所によると、住人は１７日ごろにイヌサフランを食べ、嘔吐や下痢を発症し、翌日に死亡した。庭には植物が抜かれたような跡があった。
イヌサフランは球根の形がニンニクやタマネギ、葉の形がギョウジャニンニクに似ており、食中毒が多発している。保健所は「食用と確実に判断できない植物は食べないで」と呼びかけている。</t>
    <phoneticPr fontId="16"/>
  </si>
  <si>
    <t>https://www.sankei.com/article/20220923-MHVOQG3JE5N3LDU4YPKHJBBAMQ/</t>
    <phoneticPr fontId="16"/>
  </si>
  <si>
    <t>産経新聞</t>
    <rPh sb="0" eb="4">
      <t>サンケイシンブン</t>
    </rPh>
    <phoneticPr fontId="16"/>
  </si>
  <si>
    <t>北海道</t>
    <rPh sb="0" eb="3">
      <t>ホッカイドウ</t>
    </rPh>
    <phoneticPr fontId="16"/>
  </si>
  <si>
    <t>毒キノコで男女７人食中毒　栃木県発表</t>
    <phoneticPr fontId="16"/>
  </si>
  <si>
    <t>県保健福祉部は22日、毒キノコのツキヨタケを食べた男女７人が下痢や嘔吐（おうと）などの食中毒症状を起こしたと発表した。このうち30代女性１人は症状が重く医療機関に入院したが、既に退院した。全員が快方に向かっているという。
日光の山林に男性遺体　キノコ採り中に遭難か
　同部によると、７人は17～82歳。大田原市とさくら市在住の計３家族が19日昼に集まり、知人から譲り受けた野生のキノコをすまし汁にして食べたところ、約１時間半～２時間半後に症状が出た。　県内でツキヨタケによる食中毒が確認されたのは2015年以来で７年ぶり。
　８～10月は毒キノコの食中毒が増える傾向があるとして、同部は「確実に食用と判断できないキノコは『採らない、食べない、売らない、人にあげない、もらわない』を徹底してほしい」と注意喚起している。</t>
    <phoneticPr fontId="16"/>
  </si>
  <si>
    <t>https://www.shimotsuke.co.jp/articles/-/638278</t>
    <phoneticPr fontId="16"/>
  </si>
  <si>
    <t>下野新聞</t>
    <rPh sb="0" eb="2">
      <t>シモノ</t>
    </rPh>
    <rPh sb="2" eb="4">
      <t>シンブン</t>
    </rPh>
    <phoneticPr fontId="16"/>
  </si>
  <si>
    <t>栃木県</t>
    <rPh sb="0" eb="3">
      <t>トチギケン</t>
    </rPh>
    <phoneticPr fontId="16"/>
  </si>
  <si>
    <t>青森県</t>
    <rPh sb="0" eb="3">
      <t>アオモリケン</t>
    </rPh>
    <phoneticPr fontId="16"/>
  </si>
  <si>
    <t>フグの肝臓食べ食中毒　70代男性意識不明／青森・五所川原管内</t>
    <phoneticPr fontId="16"/>
  </si>
  <si>
    <t>青森県は21日、五所川原保健所管内の70代男性が、自分で調理したフグの肝臓を食べ、食中毒を発症したと発表した。男性は同管内の医療機関で治療を受けているが、意識不明の重体。医療機関からの通報で判明した。県がフグによる食中毒と断定したのは2010年以来。
　県保健衛生課によると、男性は18日午後6～7時頃、自身が働く飲食店の調理室で、知人が釣ったフグをさばき、猛毒で食用が禁止されている肝臓も食べた。男性は同8時頃に病院を受診。手足のしびれや血圧低下、発熱などの症状が見られ、意識不明になったという。　男性がフグを調理するための試験や講習会を受けていたかは不明だが、この店では利用客にフグは提供しておらず、調理店としての届け出はなかった。　フグ毒を口にした場合、通常30分から6時間で嘔吐（おうと）やしびれ、歩行困難などを発症する。食用には専門的な知識や技術が必要となることから、県保健衛生課は「素人による調理は非常に危険。釣ったフグは家庭で調理をしない、食べない、人にあげないようにして」と注意を呼びかけている。</t>
    <phoneticPr fontId="16"/>
  </si>
  <si>
    <t>デーリー東北</t>
    <rPh sb="4" eb="6">
      <t>トウホク</t>
    </rPh>
    <phoneticPr fontId="16"/>
  </si>
  <si>
    <t>https://news.yahoo.co.jp/articles/96a87662df14c7867c94ba987c28176482494ff4</t>
    <phoneticPr fontId="16"/>
  </si>
  <si>
    <r>
      <rPr>
        <b/>
        <sz val="20"/>
        <color rgb="FF000000"/>
        <rFont val="ＭＳ Ｐゴシック"/>
        <family val="2"/>
        <charset val="128"/>
      </rPr>
      <t>【食中毒】熊本市の飲食店で男女</t>
    </r>
    <r>
      <rPr>
        <b/>
        <sz val="20"/>
        <color rgb="FF000000"/>
        <rFont val="Arial"/>
        <family val="2"/>
      </rPr>
      <t>5</t>
    </r>
    <r>
      <rPr>
        <b/>
        <sz val="20"/>
        <color rgb="FF000000"/>
        <rFont val="ＭＳ Ｐゴシック"/>
        <family val="2"/>
        <charset val="128"/>
      </rPr>
      <t>人が「鳥肉の刺身」を食べ</t>
    </r>
    <r>
      <rPr>
        <b/>
        <sz val="20"/>
        <color rgb="FF000000"/>
        <rFont val="Arial"/>
        <family val="2"/>
      </rPr>
      <t xml:space="preserve"> </t>
    </r>
    <r>
      <rPr>
        <b/>
        <sz val="20"/>
        <color rgb="FF000000"/>
        <rFont val="ＭＳ Ｐゴシック"/>
        <family val="2"/>
        <charset val="128"/>
      </rPr>
      <t>発熱や下痢【またカンピロバクター菌】</t>
    </r>
    <phoneticPr fontId="16"/>
  </si>
  <si>
    <t>営業停止処分となったのは、熊本市中央区手取本町の飲食店「那由多（なゆた）」です。熊本市保健所によりますと、今月 9日、店で食事をした10人のグループのうち 20代から 40代の男女 5人が、後日、発熱や下痢などの症状を訴えました。そのうち 2人が医療機関で受診しましたが、いずれも快方に向かっています。5人の検体からは、カンピロバクター菌が検出されたということです。
保健所は、鳥肉の刺身が原因の食中毒と断定し、この店をきょうとあす、2日間の営業停止処分としました。今年、熊本市で確認された5件の食中毒は、いずれもカンピロバクター菌によるもので、保健所は加熱の徹底と、鶏肉の生食にはリスクがあると呼びかけています。
【カンピロバクターに感染するとどのような症状になるのか?】
症状については、下痢、腹痛、発熱、悪心、嘔気、嘔吐、頭痛、悪寒、倦怠感などであり、他の感染型細菌性食中毒と酷似します。多くの患者は1週間ほどで治癒します。死亡例や重篤例はまれですが、乳幼児・高齢者、その他抵抗力の弱い方では重症化する危険性もあり、注意が必要です。また、潜伏時間が一般に1～7日間とやや長いことが特徴です。また、カンピロバクターに感染した数週間後に、手足の麻痺や顔面神経麻痺、呼吸困難などを起こす「ギラン・バレー症候群」を発症する場合があることが指摘されています。</t>
    <phoneticPr fontId="16"/>
  </si>
  <si>
    <t>熊本県</t>
    <rPh sb="0" eb="3">
      <t>クマモトケン</t>
    </rPh>
    <phoneticPr fontId="16"/>
  </si>
  <si>
    <t>熊本包装</t>
    <rPh sb="0" eb="2">
      <t>クマモト</t>
    </rPh>
    <rPh sb="2" eb="4">
      <t>ホウソウ</t>
    </rPh>
    <phoneticPr fontId="16"/>
  </si>
  <si>
    <t>https://news.yahoo.co.jp/articles/9765dd63cc250d9ba69cc904e13de52e100cbe7e</t>
    <phoneticPr fontId="16"/>
  </si>
  <si>
    <t>鮮魚店で買った刺し身にアニサキス、福井の20代男性が食中毒　4時間半後に腹痛</t>
    <phoneticPr fontId="16"/>
  </si>
  <si>
    <t>福井県の福井市保健所は9月21日、同市の鮮魚店で購入した刺し身を食べた、市内の20代男性が腹痛などの症状を訴え、食中毒と断定したと発表した。胃から魚介類に寄生するアニサキスが見つかった。男性は入院しておらず、回復に向かっているという。
⇒家庭でできるアニサキス食中毒の予防法は
　市は食品衛生法に基づき、同店を21日の1日間営業停止処分とした。市によると、男性は17日午後7時ごろにフクラギやブリ、イカ、ヒラメの刺し身を購入。同7時半ごろに自宅で食べ、約4時間半後に症状が出た。
⇒毒キノコをパスタの具に、50代男女が食中毒
　同店は市が調査に入った20日午後4時ごろから一度も冷凍していない刺し身などの販売を自粛した。</t>
    <phoneticPr fontId="16"/>
  </si>
  <si>
    <t>https://www.fukuishimbun.co.jp/articles/-/1634815</t>
    <phoneticPr fontId="16"/>
  </si>
  <si>
    <t>福井県</t>
    <rPh sb="0" eb="3">
      <t>フクイケン</t>
    </rPh>
    <phoneticPr fontId="16"/>
  </si>
  <si>
    <t>福井新聞</t>
    <rPh sb="0" eb="4">
      <t>フクイシンブン</t>
    </rPh>
    <phoneticPr fontId="16"/>
  </si>
  <si>
    <t xml:space="preserve">レーザーでゴキブリを自動ロックオンして焼き殺すAI搭載タレットが登場 - GIGAZINE </t>
  </si>
  <si>
    <t>GM、米大手スーパーから無人配送ロボットを受注 | 日経クロステック（xTECH）</t>
  </si>
  <si>
    <t xml:space="preserve">イギリスのスーパーで賞味期限の表示が廃止。その理由は？ - IDEAS FOR GOOD </t>
  </si>
  <si>
    <t>タイ財務省、砂糖を含有する飲料の税率引き上げを延期(タイ) ｜ ビジネス短信 ―ジェトロの海外ニュース - ジェトロ</t>
  </si>
  <si>
    <t>拡大を続ける中国コーヒー市場、新興勢力と大手との激しいバトルの行方</t>
  </si>
  <si>
    <t>日中国交５０年控え北京で日本食品の商談会</t>
  </si>
  <si>
    <t xml:space="preserve">台湾のホテルチェーン、Dunqian Intelligent Technologyが和歌山でホテル開発 　TRAICY（トライシー） </t>
  </si>
  <si>
    <t>中国産の食材を日本産と偽った杭州の飲食店、当局から罰金処分受ける―中国メディア (2022年9月20日) - エキサイトニュース</t>
  </si>
  <si>
    <t>タイ政府が即席麺の値上げ認めず、業界と神経戦に（日本食糧新聞） - Yahoo!ニュース</t>
  </si>
  <si>
    <t xml:space="preserve">禁酒国サウジ、未来都市でアルコール提供計画 - WSJ - ウォール・ストリート・ジャーナル日本版 </t>
  </si>
  <si>
    <t xml:space="preserve">スペインのワイン醸造所を買収 比小売業の盟主ルシオ・コー氏 - まにら新聞 </t>
  </si>
  <si>
    <t>https://www.manila-shimbun.com/series/econo_trend/series266632.html</t>
    <phoneticPr fontId="16"/>
  </si>
  <si>
    <t>https://jp.wsj.com/articles/alcohol-free-saudi-arabia-plans-champagne-and-wine-bars-at-neom-11663636070</t>
    <phoneticPr fontId="16"/>
  </si>
  <si>
    <t>https://news.yahoo.co.jp/articles/a6a23b75a85a82867cae0dc49adc9028894f978b</t>
    <phoneticPr fontId="16"/>
  </si>
  <si>
    <t>https://www.excite.co.jp/news/article/Recordchina_901451/</t>
    <phoneticPr fontId="16"/>
  </si>
  <si>
    <t>https://www.msn.com/ja-jp/news/national/e6-97-a5-e4-b8-ad-e5-9b-bd-e4-ba-a4-ef-bc-95-ef-bc-90-e5-b9-b4-e6-8e-a7-e3-81-88-e5-8c-97-e4-ba-ac-e3-81-a7-e6-97-a5-e6-9c-ac-e9-a3-9f-e5-93-81-e3-81-ae-e5-95-86-e8-ab-87-e4-bc-9a/ar-AA127xzp</t>
    <phoneticPr fontId="16"/>
  </si>
  <si>
    <t>https://diamond.jp/articles/-/309327</t>
    <phoneticPr fontId="16"/>
  </si>
  <si>
    <t>https://www.jetro.go.jp/biznews/2022/09/852fc5f7b3930245.html</t>
    <phoneticPr fontId="16"/>
  </si>
  <si>
    <t>https://xtech.nikkei.com/atcl/nxt/news/18/13768/</t>
    <phoneticPr fontId="16"/>
  </si>
  <si>
    <t>https://gigazine.net/news/20220929-ai-powered-laser-turret-kills-cockroaches/</t>
    <phoneticPr fontId="16"/>
  </si>
  <si>
    <t>ピュアゴールドなどを経営する比国内小売業の盟主であるルシオ・コー氏はこのほど、ワインやシェリー酒の製造で知られるスペインの老舗醸造所、ボデガス・ウィリアム・ハンバートの50％株式を買収することで合意した。ルシオ・コー氏はグループ企業傘下の国内最大の酒類輸入販売会社、ザ・キーパーズ・ホールディングスを通じて世界有数の醸造所の経営にも乗り出す。買収額は8875万ユーロ（約127億7800万円）と見積もられている。</t>
    <phoneticPr fontId="16"/>
  </si>
  <si>
    <t>ゴキブリは多くの人にとって悩みの種なので、「もし自動でゴキブリを退治してくれるAIが登場したら是非使いたい」という人は多いはず。そんな人の夢を実現するAI搭載の自動レーザー砲台が開発されました。なお、この記事にはゴキブリの映像や画像が掲載されるので、苦手な人は注意してください。
Full article: Selective neutralisation and deterring of cockroaches with laser automated by machine vision
https://doi.org/10.1080/00305316.2022.2121777
Scientists Create AI-Powered Laser Turret That Kills Cockroaches
https://www.vice.com/en/article/dy743w/scientists-create-ai-powered-laser-turret-that-kills-cockroaches
今回、ゴキブリを自動追跡して駆除するレーザー装置を開発したのは、イギリスにあるヘリオット・ワット大学のIldar Rakhmatulin氏です。同氏は以前、蚊を自動検知してレーザーで焼き殺す装置を開発しています。さらに、Rakhmatulin氏は2022年9月21日に査読付学術誌・Oriental Insectsに掲載された論文で、ゴキブリを高精度に検知して最長1.2メートル離れた場所から無力化するレーザー装置を発表しました。装置の部品や設計図といった詳細はオープンソースで公開されているほか、実際にゴキブリを退治しているデモンストレーションのムービーも公開されています。</t>
    <phoneticPr fontId="16"/>
  </si>
  <si>
    <t>米General Motor（GM）は2022年9月19日、米大手スーパーマーケットチェーンのKroger（クローガー）が、GMの物流事業者向けサービス部門、BrightDrop（ブライトドロップ）が提供する自動配送ロボット「Trace Grocery」を導入すると発表した。米国では食料品や日用雑貨のオンライン市場が急速に拡大しており、2025年には2400億ドルに達すると予想されている。また、新型コロナウイルス感染症の影響もあって自宅への配送以外に、米国で普及しているカーブサイド・ピックアップ・サービスの利用も増えている。カーブサイド・ピックアップ・サービスとは、オンラインで注文し、店舗駐車場の指定場所にクルマで行くと店員が注文品を持ってきて、その場で決済を済ませられるサービスだ。クルマから降りることなく、他人との接触を減らせる。
　BrightDropは、こうしたオンライン注文システムに対応でき、特に冷蔵・冷凍の温度管理が必要な食料品のラストマイル配送に向けた電動カートの開発を進めてきた。小売業者が必要とする効率性とコスト削減を実現しつつ、買い物客が食料品のオンラインサービスに求める利便性や柔軟性を提供できるように設計したという。自動配送装置のTrace Groceryは、設計からプロトタイプの構築、市場調査、ユーザー企業との実証プログラムなどを通じ、テストと改良を繰り返して開発したという。スーパーマーケットのクローガーは、実際にケンタッキー州での実証プログラムに参加し、顧客と従業員の満足度が著しく改善できたことからTrace Groceryの最初の顧客となった。</t>
    <phoneticPr fontId="16"/>
  </si>
  <si>
    <t>https://ideasforgood.jp/2022/09/27/food-waste-uk/</t>
    <phoneticPr fontId="16"/>
  </si>
  <si>
    <t>英国のスーパーマーケットでは、トマト、リンゴ、ジャガイモ、梨など500品目の食品・植物製品のパッケージから賞味期限が削除されることになりました。これは、ウェイトローズが掲げている「2030年までに消費者家庭での食品廃棄物を削減する」取り組みの一環です。英国の気候変動対策団体であるWaste &amp; Resources Action Programme（廃棄物・資源行動計画、WRAP）によると、英国の家庭で毎年捨てられる660万トンの食品のうち、70%はまだ食べられるはずのものだったということです。
また、英国の食品小売企業マークス・アンド・スペンサー（M&amp;S）は先月、300以上の果物や野菜の商品ラベルから賞味期限を削除すると発表しました。M&amp;Sによると、これは生鮮食品の85%に相当し、リンゴ、ジャガイモ、ブロッコリーといった「よく廃棄される」品目も含まれています。「消費期限」表示を「賞味期限」に
ニュースサイトFood Navigator（フード・ナビゲーター）は、さらに2つの英国のスーパーで食品表示が変更されたことを指摘しました。コープ（生活協同組合）は、英国の家庭で年間1億ポンド分のヨーグルトがまだ食べられるにもかかわらず捨てられていることへの対策として、自社ブランドヨーグルトの「消費期限」を撤廃することにしました。スーパーマーケットチェーンのモリソンズも、自社ブランドの牛乳の90%で消費期限を廃止しています。
両スーパーのこれらの乳製品では、消費期限（その日を過ぎると安全でないことを示す日付）が、賞味期限に置き換えられます。これは、鮮度が多少落ちても、まだ安心して食べられる期間を示すものです。
Estimates suggest that 8-10% of global greenhouse gas emissions are associated with food that is not consumed. Reducing food waste at retail, foodservice and household level can provide many benefits #ForPeopleForPlanet#ForNature #StopFoodLossWaste pic.twitter.com/Wlm199Y4rJ</t>
    <phoneticPr fontId="16"/>
  </si>
  <si>
    <t>タイ財務省物品税局は9月20日、物価高騰による消費者の負担軽減と飲料事業者の経済的負担を軽減するため、砂糖を含有する飲料に課税される物品税のうち、従量税（注）の税率引き上げを6カ月間延期すると発表PDFファイル(外部サイトへ、新しいウィンドウで開きます)した。
タイでは2017年9月から、国民の過剰な砂糖摂取を予防することを目的に、輸入品を含め、砂糖を含有する飲料に対する物品税が導入されている。関連の物品税率規則外部サイトへ、新しいウィンドウで開きますにおいては、物品税のうち従量税について、2019年10月1日、2021年10月1日、2023年10月1日の3段階で税率を引き上げることが規定されていた（2019年10月1日記事参照、添付資料表参照）。しかし、新型コロナウイルス感染症の流行や飲料事業者の経済的負担を軽減することを理由として、2021年10月1日の税率引き上げは1年間延期となっていた。今回の発表で、さらに2023年4月まで延期されることとなった。（注）砂糖を含有する飲料に課税される物品税は、「希望小売価格に従価税率をかけて計算される従価税」と、「砂糖含有量に従って計算される従量税」の合計になっている（詳細は清涼飲料水の輸入規制、輸入手続きの「輸入関税等」を参照）。</t>
    <phoneticPr fontId="16"/>
  </si>
  <si>
    <t>中国のコーヒー産業市場は、2022年で4,856億元（約9.7兆円）だが、3年後の2025年に1兆元（約20兆円）に拡大するとの予測もある。年間換算すると成長率は20%を超える。　レギュラーコーヒー（RC）が広がったのは1990年代後半だ。スターバックスや上島珈琲UBCのチェーン化が契機となった。外資ベーカリーチェーンの拡大もあり、都市部における食の西洋化も定着した。　コーヒーチェーンの成長は、新しい空間を生み出した。UBCは外食・娯楽・商談の場を提供した。スターバックスは、大都市ビジネスエリアや有名観光地への出店で、「第三の空間」を提供した。
　中国のコーヒー店の数は約12万店だが、一線都市、新一線都市と呼ばれる都市部に集中している。中国には337の都市があるが、コーヒー店の半数は19市の都市部に存する。コーヒーを5年以上飲用する愛好者の64%が毎日1杯以上飲用する。愛好者の50%が高等教育修了、ホワイトカラーの90后（1990年以降の生まれ）だ。性差は男性:女性が3:7で、女性優位となっている。</t>
    <phoneticPr fontId="16"/>
  </si>
  <si>
    <t>日本貿易振興機構（ジェトロ）は２２日、中国に日本の食品を売り込む商談会を北京市内で開いた。今月２９日に迎える日中国交正常化５０年の記念活動の一環で、日本の食品メーカーなどがブースを設け、コメや酒、食材、菓子などを現地のバイヤーらにＰＲした。コメ卸の木徳神糧（東京都）は、岩手県産のひとめぼれと、新潟県産のコシヒカリを展示した。同社の担当者は「中国のスーパー関係者も興味を持ってみてくれている」と期待感を示した。
中国政府は東京電力福島第１原発事故を受け、１０都県産の全ての食品や飼料について輸入を停止し、このうち新潟県産のコメについては２０１８年に輸入を再開している。日本側は中国に完全な規制撤廃を求めている。
会場を訪れた垂秀夫（たるみ・ひでお）駐中国日本大使は「日本の象徴である日本食を、多くの中国の方々が喜んでくれた。日中関係を後押しする大きな助けをもらったと感じている」と強調した。商談会は、ジェトロと「北京フード会」との共催で、在中国日本大使館の後援で開いた。ジェトロの草場歩副所長は「中国で日本の食品を知ってもらい、商談につながることを期待している」と狙いを述べた。</t>
    <phoneticPr fontId="16"/>
  </si>
  <si>
    <t>https://www.traicy.com/posts/20220921249068/</t>
    <phoneticPr fontId="16"/>
  </si>
  <si>
    <t>台湾のホテルチェーン、Dunqian Intelligent Technologyは、次世代型ホテルを和歌山県で展開する。
Dunqian Intelligent Technologyは、台湾でスマートホテル「CHECK inn HOTEL」など、11ブランド43軒のホテルを展開している。日本へは初進出となり、ホテルの無人化ノウハウを活かし、展開を進める。和歌山県は、高野山や熊野古道をはじめとした世界遺産が点在し、テーマパークや温泉など観光資源の宝庫であることや、関西国際空港へのアクセスも良いことから台湾人に人気があるとしている。</t>
    <phoneticPr fontId="16"/>
  </si>
  <si>
    <t>2022年9月19日、中国メディアの新聞晨報は、中国国内で仕入れた食材を日本産と偽って提供するなどした浙江省杭州市の飲食店経営企業に対し、当局が罰金処分を科したと報じた。記事は、浙江省杭州市の飲食管理会社がラベルの無い包装食品を販売したとして、同市市場監督管理局西湖風景名勝区分局から3万8944元（約80万円）の罰金を科されたと紹介。罰金通知によれば、今年3月にある人物から当局に対し「2月26日に杭州市内にある当該企業運営の飲食店で食事をしたところ、日本の放射能汚染地域産の清酒2本や食品を提供され、清酒には中国語のラベルがなかった」との告発があり、当局を調査した結果、この店で確かに合法的な入手先の証明ができない、中国語ラベルがない日本の清酒を販売していたこと、メニューに日本産と表示されていた食材の産地が日本国内ではなかったことが判明したという。記事によれば、この飲食店では顧客を呼び込むためにメニュー内に日本の地名を付していたものの、実際の食材は日本産ではなく、杭州や青島などの市場で購入したものだったという。例えば、愛知県産と表示していたアナゴの稚魚が実は青島産であり、原価が1人前6．8元だったのに対し、同58元と9倍近い価格で販売していたとのことだ。</t>
    <phoneticPr fontId="16"/>
  </si>
  <si>
    <t>ロシアによるウクライナ侵攻などをきっかけに世界的な食材の高騰が続く中、タイの即席麺業界と政府が壮絶な神経戦を続けている。経営が圧迫されているとして販売価格の大幅引き上げをしたい業界に対し、タイ政府商務省が価格統制制度を理由にこれを認めて来なかったのだ。メーカー各社は異例の集団直訴に出たほか、海外への輸出や利益がより多く確保できる高級品の販売を強化するなどして圧力を強めた。結果、商務省側が折れた形になって１袋1バーツだけの値上げを認めたが、なお火種は残ったままだ。即席麺ブランド「ママー」を展開する消費財大手サハグループ傘下のタイ・プレジデント・フーズは、コロナ以降の物価上昇に加え、ウクライナ侵攻をきっかけに始まった原油や原材料価格の高騰により生産コストが大幅に上昇したと主張。小売価格の引き上げを繰り返し求めてきた。大衆食でもある即席麺1袋の現在の販売価格は6バーツ（約20円）。これを8バーツに改定したいと訴えた。ところが、首を縦に振らなかったのが商務省。副首相を兼務するチュリン商務相は即席麺が同省が定める価格統制の対象となっており、引き上げはコロナ禍で生活が苦しくなっている国民を苦しめるだけとして認めない方針を貫いてきた。同氏は連立与党第3党の民主党の党首も務める。来年3月に迫った下院の任期満了をにらんで、実績を残したいとの思惑も見え隠れする。メーカー各社による直訴は断続的に8月にも行われた。タイ・プレジデント社のほか、「ワイワイ」ブランドのタイ・プリザーブド・フード・ファクトリー、「スエサット」ブランドのチョクチャイピブンなど5社が名を連ねた。代表してタイ・プレジデント社が行った主張では、各社とも赤字が続いており、穴埋めのために輸出を拡大するほか高級品路線にかじを切ろうとしているのが現状だと訴えた。このまま赤字が拡大すれば、大衆市場からは撤退せざるを得ないとも主張。国内供給は滞り、かえって国民生活への影響は深刻になるとした。</t>
    <phoneticPr fontId="16"/>
  </si>
  <si>
    <t>サウジアラビアの未来都市プロジェクト「ネオム」が来年オープン予定のビーチリゾートで、ワインやカクテル、シャンパンの提供を計画している。企画書や複数のネオム開発関係者の話で明らかになった。実現すれば、アルコールが禁止されている同国で初めて酒類が提供される。　アルコールの販売が認められれば、ムハンマド・ビン・サルマン皇太子が進める経済・文化改革にとって記念碑的な一歩となるが、リスクも伴う。改革の目的の一つは外国からの観光客とビジネス関係の駐在員の呼び込みだ。　サウジにはイスラム教にとってもっとも神聖な地であるメッカとメディナがある。自らをイスラム教の道徳の手本として打ち出しており、アルコール――多くのイスラム教徒は聖典「コーラン」で禁じられていると考えている――を認めれば、より敬けんな国民やイスラム世界全体の間で反発が起きる恐れがある。しかし同国に居住する外国人は世論調査で、アルコールはネオムでの生活の質にとって重要だと回答している。ネオムは米マサチューセッツ州ほどの広さの土地で開発され、サウジの未来として宣伝されている。</t>
    <phoneticPr fontId="16"/>
  </si>
  <si>
    <t xml:space="preserve">スイスの外食産業で価格上乗せ 電気・ガス代高騰で - SWI swissinfo.ch </t>
    <phoneticPr fontId="16"/>
  </si>
  <si>
    <t>https://www.swissinfo.ch/jpn/business/%E3%82%B9%E3%82%A4%E3%82%B9%E3%81%AE%E5%A4%96%E9%A3%9F%E7%94%A3%E6%A5%AD%E3%81%A7%E4%BE%A1%E6%A0%BC%E4%B8%8A%E4%B9%97%E3%81%9B-%E9%9B%BB%E6%B0%97-%E3%82%AC%E3%82%B9%E4%BB%A3%E9%AB%98%E9%A8%B0%E3%81%A7/47917428</t>
    <phoneticPr fontId="16"/>
  </si>
  <si>
    <t>外食・ホテル業界団体「ガストロスイス」はブリック紙他のサイトへに対し、「全般的に物価が上がっている今、顧客も外食・宿泊価格の上昇に理解を示している」と語った。同紙の報道によると、バーゼル州ブーベンドルフのあるレストランは数日前から「エネルギー費用分担金」として全ての販売価格に5％の上乗せ料金を加算している。利用客に分からない形で上乗せした飲食店もあるという。ガストロスイスは「一般論として、採算が取れるようにコスト上昇を常に考慮（して価格設定）することをレストランに推奨している」と説明した。エネルギーコスト上昇による値上げを利用者に明示することも推奨もしているという。
一般家庭では、来年の電気代が平均して27%上昇すると言われている。高騰の主な原因は、ウクライナでの戦争によるガス不足と、フランスの原子力発電所の老朽化による発電量の低下だ。
フランス語圏のスイス公共放送（RTS）は、電気料金の上昇を受け、一部のオーナーが小売店やオフィスのテナント料を引き上げたと報じた。</t>
    <phoneticPr fontId="16"/>
  </si>
  <si>
    <t>英国</t>
    <rPh sb="0" eb="2">
      <t>エイコク</t>
    </rPh>
    <phoneticPr fontId="16"/>
  </si>
  <si>
    <t>米国</t>
    <rPh sb="0" eb="2">
      <t>ベイコク</t>
    </rPh>
    <phoneticPr fontId="16"/>
  </si>
  <si>
    <t>タイ</t>
    <phoneticPr fontId="16"/>
  </si>
  <si>
    <t>中國</t>
    <rPh sb="0" eb="2">
      <t>チュウゴク</t>
    </rPh>
    <phoneticPr fontId="16"/>
  </si>
  <si>
    <t>台湾</t>
    <rPh sb="0" eb="2">
      <t>タイワン</t>
    </rPh>
    <phoneticPr fontId="16"/>
  </si>
  <si>
    <t>スイス</t>
    <phoneticPr fontId="16"/>
  </si>
  <si>
    <t>サウジアラビア</t>
    <phoneticPr fontId="16"/>
  </si>
  <si>
    <t>スペイン</t>
    <phoneticPr fontId="16"/>
  </si>
  <si>
    <t>毎週　　ひとつ　　覚えていきましょう</t>
    <phoneticPr fontId="5"/>
  </si>
  <si>
    <t>今週のお題　(食器洗いのスポンジは定期的に交換しましょう)</t>
    <rPh sb="7" eb="10">
      <t>ショッキアラ</t>
    </rPh>
    <rPh sb="17" eb="19">
      <t>テイキ</t>
    </rPh>
    <rPh sb="19" eb="20">
      <t>テキ</t>
    </rPh>
    <rPh sb="21" eb="23">
      <t>コウカン</t>
    </rPh>
    <phoneticPr fontId="5"/>
  </si>
  <si>
    <t>衛生的に考えると、適度に交換する方が望ましいように感じます</t>
    <rPh sb="0" eb="2">
      <t>エイセイ</t>
    </rPh>
    <rPh sb="2" eb="3">
      <t>テキ</t>
    </rPh>
    <rPh sb="4" eb="5">
      <t>カンガ</t>
    </rPh>
    <rPh sb="9" eb="11">
      <t>テキド</t>
    </rPh>
    <rPh sb="12" eb="14">
      <t>コウカン</t>
    </rPh>
    <rPh sb="16" eb="17">
      <t>ホウ</t>
    </rPh>
    <rPh sb="18" eb="19">
      <t>ノゾ</t>
    </rPh>
    <rPh sb="25" eb="26">
      <t>カン</t>
    </rPh>
    <phoneticPr fontId="5"/>
  </si>
  <si>
    <t>　↓　職場の先輩は以下のことを理解して　わかり易く　指導しましょう　↓</t>
    <phoneticPr fontId="5"/>
  </si>
  <si>
    <t>★節約という観点から考えると、なるべく安いスポンジを長く使うこと
ですが、衛生的に考えると、適度に交換する方が望ましいように感じ
ます。
★厨房で最も雑菌が繁殖しやすい条件が整っているのがシンクで
す。常に蛇口から水が供給され、乾燥することがほとんどありませ
ん。食器洗いのスポンジは「朝昼晩」と使用され、スポンジの中まで
完全に乾燥することはなく、細菌の増殖にとっては好都合です。
★清潔に保つためには、いくつかのスポンジを使い分け、しっかりと
乾燥させて細菌の増殖させないことが大切です。
★定期的に交換するタイミングとしては、「燃えるゴミの日」に合わせ
て、スポンジを交換すると良いでしょう。</t>
    <rPh sb="37" eb="39">
      <t>エイセイ</t>
    </rPh>
    <rPh sb="39" eb="40">
      <t>テキ</t>
    </rPh>
    <rPh sb="70" eb="72">
      <t>チュウボウ</t>
    </rPh>
    <rPh sb="103" eb="105">
      <t>ジャグチ</t>
    </rPh>
    <rPh sb="148" eb="150">
      <t>シヨウ</t>
    </rPh>
    <rPh sb="178" eb="180">
      <t>ゾウショク</t>
    </rPh>
    <rPh sb="185" eb="188">
      <t>コウツゴウ</t>
    </rPh>
    <rPh sb="193" eb="195">
      <t>セイケツ</t>
    </rPh>
    <rPh sb="196" eb="197">
      <t>タモ</t>
    </rPh>
    <rPh sb="229" eb="231">
      <t>サイキン</t>
    </rPh>
    <rPh sb="232" eb="234">
      <t>ゾウショク</t>
    </rPh>
    <rPh sb="241" eb="243">
      <t>タイセツ</t>
    </rPh>
    <rPh sb="248" eb="251">
      <t>テイキテキ</t>
    </rPh>
    <rPh sb="252" eb="254">
      <t>コウカン</t>
    </rPh>
    <rPh sb="292" eb="293">
      <t>ヨ</t>
    </rPh>
    <phoneticPr fontId="5"/>
  </si>
  <si>
    <r>
      <t xml:space="preserve">
■NewSphere　Aug 17 2017 　「食器用スポンジは毎週交換して」家庭での消毒は効果なし　研究結果</t>
    </r>
    <r>
      <rPr>
        <b/>
        <sz val="12"/>
        <rFont val="ＭＳ Ｐゴシック"/>
        <family val="3"/>
        <charset val="128"/>
      </rPr>
      <t xml:space="preserve">
1)　キッチンスポンジを定期的に消毒したつもりでいても、何もしないものに比べて菌が減っていなかったという研究結果が
英科学誌サイエンティフィック・リポーツに掲載。研究者は、2012年にドイツの家庭から集めた14のスポンジと2017年に地元 
のお店で購入した7つのスポンジで検証を行った。使用済みのスポンジは、電子レンジで加熱、熱い石鹸水ですすぐ、といっ 
た方法などで消毒されていた。これらには知られていた以上に</t>
    </r>
    <r>
      <rPr>
        <b/>
        <u/>
        <sz val="12"/>
        <color indexed="60"/>
        <rFont val="ＭＳ Ｐゴシック"/>
        <family val="3"/>
        <charset val="128"/>
      </rPr>
      <t>多様な細菌が含まれており、スポンジを消毒することでかえっ 
て汚くなっていた。</t>
    </r>
    <r>
      <rPr>
        <b/>
        <sz val="12"/>
        <rFont val="ＭＳ Ｐゴシック"/>
        <family val="3"/>
        <charset val="128"/>
      </rPr>
      <t>消毒が効果的でないばかりか、人間の病気に関連するリスクグループ2の細菌を持ってしまう。その対策として、</t>
    </r>
    <r>
      <rPr>
        <b/>
        <u/>
        <sz val="12"/>
        <rFont val="ＭＳ Ｐゴシック"/>
        <family val="3"/>
        <charset val="128"/>
      </rPr>
      <t>研究者は毎週スポンジを交換することをすすめている。</t>
    </r>
    <r>
      <rPr>
        <b/>
        <sz val="12"/>
        <rFont val="ＭＳ Ｐゴシック"/>
        <family val="3"/>
        <charset val="128"/>
      </rPr>
      <t xml:space="preserve">
2)　ニューヨーク・タイムズ紙は、細菌はどこにでもいるものとしながらも、</t>
    </r>
    <r>
      <rPr>
        <b/>
        <u/>
        <sz val="12"/>
        <color indexed="60"/>
        <rFont val="ＭＳ Ｐゴシック"/>
        <family val="3"/>
        <charset val="128"/>
      </rPr>
      <t>スポンジから362種の細菌が検出されたことに言及
している。さらに、たった1インチ（2.54cm）四方に820億もの細菌が存在</t>
    </r>
    <r>
      <rPr>
        <b/>
        <sz val="12"/>
        <rFont val="ＭＳ Ｐゴシック"/>
        <family val="3"/>
        <charset val="128"/>
      </rPr>
      <t>していたことに研究チームが驚いたことを伝えてい
る。　このドイツ・フルトヴァンゲン大学の微生物学者が、その密度は人間の便サンプルと同じくらい高く、それ以上の場所は
地球上に存在しないと述べている。</t>
    </r>
    <r>
      <rPr>
        <b/>
        <sz val="12"/>
        <color indexed="10"/>
        <rFont val="ＭＳ Ｐゴシック"/>
        <family val="3"/>
        <charset val="128"/>
      </rPr>
      <t xml:space="preserve">
</t>
    </r>
    <phoneticPr fontId="5"/>
  </si>
  <si>
    <t>掲載なし</t>
    <rPh sb="0" eb="2">
      <t>ケイサイ</t>
    </rPh>
    <phoneticPr fontId="33"/>
  </si>
  <si>
    <t xml:space="preserve"> GⅡ　37週　0例</t>
    <rPh sb="6" eb="7">
      <t>シュウ</t>
    </rPh>
    <phoneticPr fontId="5"/>
  </si>
  <si>
    <t xml:space="preserve"> GⅡ　38週　0例</t>
    <rPh sb="9" eb="10">
      <t>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</si>
</sst>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 numFmtId="185" formatCode="0_);[Red]\(0\)"/>
  </numFmts>
  <fonts count="222">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sz val="12.55"/>
      <color theme="1"/>
      <name val="Inherit"/>
      <family val="2"/>
    </font>
    <font>
      <sz val="12.55"/>
      <color theme="0"/>
      <name val="Inherit"/>
      <family val="2"/>
    </font>
    <font>
      <sz val="12.55"/>
      <color theme="0"/>
      <name val="ＭＳ Ｐゴシック"/>
      <family val="3"/>
      <charset val="128"/>
    </font>
    <font>
      <b/>
      <sz val="11"/>
      <color rgb="FFFF0000"/>
      <name val="ＭＳ Ｐゴシック"/>
      <family val="3"/>
      <charset val="128"/>
      <scheme val="minor"/>
    </font>
    <font>
      <b/>
      <sz val="12"/>
      <color rgb="FF222222"/>
      <name val="游ゴシック"/>
      <family val="3"/>
      <charset val="128"/>
    </font>
    <font>
      <b/>
      <sz val="11"/>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font>
    <font>
      <sz val="10.5"/>
      <color theme="1"/>
      <name val="游明朝"/>
      <family val="1"/>
      <charset val="128"/>
    </font>
    <font>
      <sz val="7"/>
      <color theme="1"/>
      <name val="Times New Roman"/>
      <family val="1"/>
    </font>
    <font>
      <sz val="9"/>
      <color theme="1"/>
      <name val="游明朝"/>
      <family val="1"/>
      <charset val="128"/>
    </font>
    <font>
      <sz val="8"/>
      <color theme="1"/>
      <name val="游明朝"/>
      <family val="1"/>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sz val="10.5"/>
      <color rgb="FFFF0000"/>
      <name val="游明朝"/>
      <family val="1"/>
      <charset val="128"/>
    </font>
    <font>
      <b/>
      <sz val="12"/>
      <color rgb="FFFF0000"/>
      <name val="メイリオ"/>
      <family val="3"/>
      <charset val="128"/>
    </font>
    <font>
      <sz val="11"/>
      <color theme="1"/>
      <name val="Inherit"/>
      <family val="2"/>
    </font>
    <font>
      <sz val="11"/>
      <color theme="0"/>
      <name val="Inherit"/>
      <family val="2"/>
    </font>
    <font>
      <sz val="11"/>
      <color theme="0"/>
      <name val="ＭＳ Ｐゴシック"/>
      <family val="3"/>
      <charset val="128"/>
    </font>
    <font>
      <sz val="11"/>
      <color theme="1"/>
      <name val="游明朝"/>
      <family val="1"/>
      <charset val="128"/>
    </font>
    <font>
      <sz val="10"/>
      <color theme="0"/>
      <name val="Inherit"/>
      <family val="3"/>
      <charset val="128"/>
    </font>
    <font>
      <sz val="10"/>
      <color theme="0"/>
      <name val="ＭＳ Ｐゴシック"/>
      <family val="3"/>
      <charset val="128"/>
    </font>
    <font>
      <sz val="10"/>
      <color theme="0"/>
      <name val="Inherit"/>
      <family val="2"/>
    </font>
    <font>
      <sz val="11"/>
      <color rgb="FFFF0000"/>
      <name val="ＭＳ Ｐゴシック"/>
      <family val="3"/>
      <charset val="128"/>
    </font>
    <font>
      <b/>
      <sz val="14"/>
      <color theme="4"/>
      <name val="ＭＳ Ｐゴシック"/>
      <family val="3"/>
      <charset val="128"/>
    </font>
    <font>
      <sz val="11"/>
      <color theme="1"/>
      <name val="Meiryo"/>
      <family val="3"/>
      <charset val="128"/>
    </font>
    <font>
      <b/>
      <sz val="20"/>
      <name val="游ゴシック"/>
      <family val="3"/>
      <charset val="128"/>
    </font>
    <font>
      <b/>
      <sz val="16"/>
      <color theme="0"/>
      <name val="ＭＳ Ｐゴシック"/>
      <family val="3"/>
      <charset val="128"/>
    </font>
    <font>
      <sz val="6"/>
      <name val="ＭＳ Ｐゴシック"/>
      <family val="3"/>
      <charset val="128"/>
      <scheme val="minor"/>
    </font>
    <font>
      <b/>
      <sz val="16"/>
      <color theme="1"/>
      <name val="游明朝"/>
      <family val="1"/>
      <charset val="128"/>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0"/>
      <name val="ＭＳ Ｐゴシック"/>
      <family val="3"/>
      <charset val="128"/>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20"/>
      <color theme="0"/>
      <name val="ＭＳ Ｐゴシック"/>
      <family val="3"/>
      <charset val="128"/>
    </font>
    <font>
      <sz val="7"/>
      <color theme="1"/>
      <name val="游明朝"/>
      <family val="1"/>
      <charset val="128"/>
    </font>
    <font>
      <b/>
      <sz val="16"/>
      <color rgb="FFFF0000"/>
      <name val="游明朝"/>
      <family val="1"/>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sz val="10"/>
      <color rgb="FFFFC000"/>
      <name val="ＭＳ Ｐゴシック"/>
      <family val="3"/>
      <charset val="128"/>
    </font>
    <font>
      <sz val="10"/>
      <color indexed="50"/>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6"/>
      <color theme="1"/>
      <name val="ＭＳ Ｐゴシック"/>
      <family val="3"/>
      <charset val="128"/>
      <scheme val="minor"/>
    </font>
    <font>
      <b/>
      <sz val="10"/>
      <color theme="0"/>
      <name val="ＭＳ Ｐゴシック"/>
      <family val="3"/>
      <charset val="128"/>
    </font>
    <font>
      <b/>
      <u/>
      <sz val="12"/>
      <color theme="0"/>
      <name val="ＭＳ Ｐゴシック"/>
      <family val="3"/>
      <charset val="128"/>
    </font>
    <font>
      <b/>
      <u/>
      <sz val="13"/>
      <color rgb="FFFFFF00"/>
      <name val="Inherit"/>
    </font>
    <font>
      <b/>
      <sz val="18"/>
      <color rgb="FFFFFF00"/>
      <name val="ＭＳ Ｐゴシック"/>
      <family val="3"/>
      <charset val="128"/>
    </font>
    <font>
      <b/>
      <sz val="12"/>
      <color rgb="FFFFFF00"/>
      <name val="ＭＳ Ｐゴシック"/>
      <family val="3"/>
      <charset val="128"/>
    </font>
    <font>
      <b/>
      <sz val="11"/>
      <color rgb="FFFFFF00"/>
      <name val="ＭＳ Ｐゴシック"/>
      <family val="3"/>
      <charset val="128"/>
    </font>
    <font>
      <sz val="11"/>
      <color rgb="FFFFFF00"/>
      <name val="ＭＳ Ｐゴシック"/>
      <family val="3"/>
      <charset val="128"/>
      <scheme val="minor"/>
    </font>
    <font>
      <b/>
      <sz val="16"/>
      <name val="Arial"/>
      <family val="2"/>
      <charset val="128"/>
    </font>
    <font>
      <b/>
      <sz val="18"/>
      <color rgb="FFFF0000"/>
      <name val="Arial"/>
      <family val="2"/>
    </font>
    <font>
      <sz val="13"/>
      <color theme="0"/>
      <name val="Inherit"/>
      <family val="2"/>
    </font>
    <font>
      <sz val="13"/>
      <color theme="0"/>
      <name val="Inherit"/>
    </font>
    <font>
      <b/>
      <sz val="16"/>
      <color rgb="FFFF0000"/>
      <name val="ＭＳ Ｐゴシック"/>
      <family val="3"/>
      <charset val="128"/>
      <scheme val="minor"/>
    </font>
    <font>
      <b/>
      <u/>
      <sz val="16"/>
      <color indexed="12"/>
      <name val="ＭＳ Ｐゴシック"/>
      <family val="3"/>
      <charset val="128"/>
    </font>
    <font>
      <sz val="10"/>
      <color theme="0" tint="-0.14999847407452621"/>
      <name val="ＭＳ Ｐゴシック"/>
      <family val="3"/>
      <charset val="128"/>
    </font>
    <font>
      <sz val="13"/>
      <color theme="0"/>
      <name val="Arial"/>
      <family val="2"/>
    </font>
    <font>
      <b/>
      <sz val="18"/>
      <color indexed="8"/>
      <name val="ＭＳ Ｐゴシック"/>
      <family val="3"/>
      <charset val="128"/>
    </font>
    <font>
      <b/>
      <sz val="12"/>
      <name val="Arial"/>
      <family val="2"/>
    </font>
    <font>
      <sz val="20"/>
      <color rgb="FF000000"/>
      <name val="ＭＳ Ｐゴシック"/>
      <family val="3"/>
      <charset val="128"/>
    </font>
    <font>
      <b/>
      <sz val="12"/>
      <name val="ＭＳ Ｐゴシック"/>
      <family val="3"/>
      <charset val="128"/>
      <scheme val="minor"/>
    </font>
    <font>
      <sz val="12"/>
      <name val="Arial"/>
      <family val="2"/>
    </font>
    <font>
      <b/>
      <sz val="11"/>
      <color theme="1"/>
      <name val="ＭＳ Ｐゴシック"/>
      <family val="3"/>
      <charset val="128"/>
    </font>
    <font>
      <b/>
      <sz val="20"/>
      <color theme="1"/>
      <name val="ＭＳ Ｐゴシック"/>
      <family val="3"/>
      <charset val="128"/>
      <scheme val="minor"/>
    </font>
    <font>
      <sz val="11"/>
      <color rgb="FF000000"/>
      <name val="ＭＳ Ｐゴシック"/>
      <family val="3"/>
      <charset val="128"/>
    </font>
    <font>
      <b/>
      <sz val="20"/>
      <color rgb="FF000000"/>
      <name val="メイリオ"/>
      <family val="3"/>
      <charset val="128"/>
    </font>
    <font>
      <b/>
      <sz val="20"/>
      <name val="メイリオ"/>
      <family val="3"/>
      <charset val="128"/>
    </font>
    <font>
      <b/>
      <sz val="20"/>
      <color indexed="8"/>
      <name val="メイリオ"/>
      <family val="3"/>
      <charset val="128"/>
    </font>
    <font>
      <b/>
      <sz val="14"/>
      <name val="Arial"/>
      <family val="2"/>
    </font>
    <font>
      <sz val="14"/>
      <name val="Arial"/>
      <family val="2"/>
    </font>
    <font>
      <b/>
      <sz val="14"/>
      <color theme="0"/>
      <name val="ＭＳ Ｐゴシック"/>
      <family val="3"/>
      <charset val="128"/>
    </font>
    <font>
      <sz val="13"/>
      <color theme="0"/>
      <name val="9,776"/>
    </font>
    <font>
      <sz val="10"/>
      <color theme="5" tint="0.39997558519241921"/>
      <name val="ＭＳ Ｐゴシック"/>
      <family val="3"/>
      <charset val="128"/>
    </font>
    <font>
      <sz val="11"/>
      <color theme="1"/>
      <name val="ＭＳ Ｐゴシック"/>
      <family val="3"/>
      <charset val="128"/>
      <scheme val="major"/>
    </font>
    <font>
      <sz val="11"/>
      <name val="ＭＳ Ｐゴシック"/>
      <family val="3"/>
      <charset val="128"/>
      <scheme val="major"/>
    </font>
    <font>
      <sz val="13"/>
      <color theme="0"/>
      <name val="游ゴシック"/>
      <family val="2"/>
      <charset val="128"/>
    </font>
    <font>
      <b/>
      <sz val="13"/>
      <color rgb="FFFFFF00"/>
      <name val="Inherit"/>
    </font>
    <font>
      <b/>
      <sz val="11"/>
      <name val="游ゴシック"/>
      <family val="3"/>
      <charset val="128"/>
    </font>
    <font>
      <b/>
      <sz val="11"/>
      <color theme="1"/>
      <name val="游ゴシック"/>
      <family val="3"/>
      <charset val="128"/>
    </font>
    <font>
      <b/>
      <sz val="9"/>
      <color rgb="FFFF0000"/>
      <name val="ＭＳ Ｐゴシック"/>
      <family val="3"/>
      <charset val="128"/>
    </font>
    <font>
      <b/>
      <sz val="13"/>
      <color theme="0"/>
      <name val="Inherit"/>
      <family val="2"/>
    </font>
    <font>
      <b/>
      <sz val="14"/>
      <color theme="1"/>
      <name val="ＭＳ Ｐゴシック"/>
      <family val="3"/>
      <charset val="128"/>
      <scheme val="minor"/>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b/>
      <sz val="11"/>
      <name val="Meiryo UI"/>
      <family val="3"/>
      <charset val="128"/>
    </font>
    <font>
      <sz val="11"/>
      <name val="ＪＳＰゴシック"/>
      <family val="3"/>
      <charset val="128"/>
    </font>
    <font>
      <sz val="12"/>
      <name val="ＪＳＰゴシック"/>
      <family val="3"/>
      <charset val="128"/>
    </font>
    <font>
      <b/>
      <sz val="20"/>
      <color rgb="FF222222"/>
      <name val="ＭＳ ゴシック"/>
      <family val="3"/>
      <charset val="128"/>
    </font>
    <font>
      <sz val="14"/>
      <name val="ＭＳ Ｐゴシック"/>
      <family val="3"/>
      <charset val="128"/>
      <scheme val="minor"/>
    </font>
    <font>
      <b/>
      <sz val="13"/>
      <color theme="0"/>
      <name val="Inherit"/>
    </font>
    <font>
      <b/>
      <sz val="9"/>
      <name val="ＭＳ Ｐゴシック"/>
      <family val="3"/>
      <charset val="128"/>
    </font>
    <font>
      <b/>
      <sz val="13"/>
      <color theme="0"/>
      <name val="ＭＳ Ｐゴシック"/>
      <family val="3"/>
      <charset val="128"/>
    </font>
    <font>
      <b/>
      <sz val="13"/>
      <color theme="0"/>
      <name val="ＭＳ ゴシック"/>
      <family val="3"/>
      <charset val="128"/>
    </font>
    <font>
      <b/>
      <sz val="20"/>
      <color theme="1"/>
      <name val="ＭＳ Ｐゴシック"/>
      <family val="3"/>
      <charset val="128"/>
    </font>
    <font>
      <sz val="12.55"/>
      <name val="ＭＳ Ｐゴシック"/>
      <family val="3"/>
      <charset val="128"/>
    </font>
    <font>
      <sz val="12.55"/>
      <name val="Inherit"/>
      <family val="2"/>
    </font>
    <font>
      <sz val="20"/>
      <name val="ＭＳ Ｐゴシック"/>
      <family val="3"/>
      <charset val="128"/>
      <scheme val="minor"/>
    </font>
    <font>
      <sz val="13"/>
      <color theme="0"/>
      <name val="ＭＳ Ｐゴシック"/>
      <family val="3"/>
      <charset val="128"/>
      <scheme val="minor"/>
    </font>
    <font>
      <b/>
      <sz val="11"/>
      <name val="ＭＳ Ｐゴシック"/>
      <family val="3"/>
      <charset val="128"/>
      <scheme val="minor"/>
    </font>
    <font>
      <sz val="12.55"/>
      <color rgb="FFFFFF00"/>
      <name val="ＭＳ Ｐゴシック"/>
      <family val="3"/>
      <charset val="128"/>
    </font>
    <font>
      <b/>
      <sz val="11"/>
      <color theme="1"/>
      <name val="Meiryo"/>
      <family val="3"/>
      <charset val="128"/>
    </font>
    <font>
      <sz val="13"/>
      <color theme="0"/>
      <name val="ＭＳ Ｐゴシック"/>
      <family val="3"/>
      <charset val="128"/>
    </font>
    <font>
      <b/>
      <sz val="12.55"/>
      <color theme="0"/>
      <name val="Inherit"/>
    </font>
    <font>
      <b/>
      <sz val="12.55"/>
      <color theme="0"/>
      <name val="Inherit"/>
      <family val="2"/>
    </font>
    <font>
      <b/>
      <sz val="16"/>
      <name val="游ゴシック"/>
      <family val="3"/>
      <charset val="128"/>
    </font>
    <font>
      <b/>
      <sz val="16"/>
      <color indexed="18"/>
      <name val="游ゴシック"/>
      <family val="3"/>
      <charset val="128"/>
    </font>
    <font>
      <sz val="12"/>
      <color theme="0"/>
      <name val="Arial"/>
      <family val="2"/>
    </font>
    <font>
      <b/>
      <sz val="13"/>
      <color rgb="FFFFFFFF"/>
      <name val="Arial"/>
      <family val="2"/>
    </font>
    <font>
      <b/>
      <sz val="13"/>
      <name val="Arial"/>
      <family val="2"/>
    </font>
    <font>
      <b/>
      <sz val="13"/>
      <name val="ＭＳ Ｐゴシック"/>
      <family val="3"/>
      <charset val="128"/>
      <scheme val="minor"/>
    </font>
    <font>
      <b/>
      <sz val="16"/>
      <color rgb="FF333333"/>
      <name val="メイリオ"/>
      <family val="3"/>
      <charset val="128"/>
    </font>
    <font>
      <b/>
      <sz val="20"/>
      <color rgb="FF000000"/>
      <name val="Arial"/>
      <family val="2"/>
    </font>
    <font>
      <b/>
      <sz val="13"/>
      <name val="游ゴシック"/>
      <family val="2"/>
      <charset val="128"/>
    </font>
    <font>
      <b/>
      <sz val="10"/>
      <name val="Arial"/>
      <family val="2"/>
    </font>
    <font>
      <b/>
      <sz val="16"/>
      <name val="メイリオ"/>
      <family val="3"/>
      <charset val="128"/>
    </font>
    <font>
      <b/>
      <sz val="20"/>
      <color rgb="FF000000"/>
      <name val="ＭＳ Ｐゴシック"/>
      <family val="3"/>
      <charset val="128"/>
    </font>
    <font>
      <b/>
      <sz val="16"/>
      <color theme="1"/>
      <name val="メイリオ"/>
      <family val="3"/>
      <charset val="128"/>
    </font>
    <font>
      <b/>
      <sz val="15"/>
      <name val="メイリオ"/>
      <family val="3"/>
      <charset val="128"/>
    </font>
    <font>
      <b/>
      <sz val="20"/>
      <color rgb="FF000000"/>
      <name val="ＭＳ Ｐゴシック"/>
      <family val="2"/>
      <charset val="128"/>
    </font>
    <font>
      <b/>
      <sz val="20"/>
      <color rgb="FF000000"/>
      <name val="Arial"/>
      <family val="2"/>
      <charset val="128"/>
    </font>
    <font>
      <sz val="20"/>
      <color indexed="9"/>
      <name val="ＭＳ Ｐゴシック"/>
      <family val="3"/>
      <charset val="128"/>
    </font>
    <font>
      <sz val="8.8000000000000007"/>
      <color indexed="23"/>
      <name val="ＭＳ Ｐゴシック"/>
      <family val="3"/>
      <charset val="128"/>
    </font>
    <font>
      <sz val="10"/>
      <name val="Arial"/>
      <family val="2"/>
    </font>
    <font>
      <b/>
      <sz val="14"/>
      <color indexed="53"/>
      <name val="ＭＳ Ｐゴシック"/>
      <family val="3"/>
      <charset val="128"/>
    </font>
    <font>
      <sz val="14"/>
      <color indexed="63"/>
      <name val="Arial"/>
      <family val="2"/>
    </font>
    <font>
      <b/>
      <sz val="10"/>
      <color indexed="62"/>
      <name val="ＭＳ Ｐゴシック"/>
      <family val="3"/>
      <charset val="128"/>
    </font>
    <font>
      <sz val="10"/>
      <color indexed="62"/>
      <name val="ＭＳ Ｐゴシック"/>
      <family val="3"/>
      <charset val="128"/>
    </font>
    <font>
      <sz val="12"/>
      <color indexed="9"/>
      <name val="ＭＳ Ｐゴシック"/>
      <family val="3"/>
      <charset val="128"/>
    </font>
    <font>
      <b/>
      <sz val="14"/>
      <color indexed="12"/>
      <name val="ＭＳ Ｐゴシック"/>
      <family val="3"/>
      <charset val="128"/>
    </font>
    <font>
      <b/>
      <sz val="8"/>
      <color indexed="10"/>
      <name val="ＭＳ Ｐゴシック"/>
      <family val="3"/>
      <charset val="128"/>
    </font>
    <font>
      <b/>
      <sz val="12"/>
      <color indexed="10"/>
      <name val="ＭＳ Ｐゴシック"/>
      <family val="3"/>
      <charset val="128"/>
    </font>
    <font>
      <b/>
      <u/>
      <sz val="12"/>
      <color indexed="60"/>
      <name val="ＭＳ Ｐゴシック"/>
      <family val="3"/>
      <charset val="128"/>
    </font>
    <font>
      <b/>
      <u/>
      <sz val="12"/>
      <name val="ＭＳ Ｐゴシック"/>
      <family val="3"/>
      <charset val="128"/>
    </font>
  </fonts>
  <fills count="54">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46"/>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52"/>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AEAAAA"/>
        <bgColor indexed="64"/>
      </patternFill>
    </fill>
    <fill>
      <patternFill patternType="solid">
        <fgColor theme="8" tint="0.39997558519241921"/>
        <bgColor indexed="64"/>
      </patternFill>
    </fill>
    <fill>
      <patternFill patternType="solid">
        <fgColor rgb="FFC00000"/>
        <bgColor indexed="64"/>
      </patternFill>
    </fill>
    <fill>
      <patternFill patternType="solid">
        <fgColor theme="9" tint="-0.249977111117893"/>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rgb="FF3399FF"/>
        <bgColor indexed="64"/>
      </patternFill>
    </fill>
    <fill>
      <patternFill patternType="solid">
        <fgColor theme="9" tint="0.79998168889431442"/>
        <bgColor indexed="64"/>
      </patternFill>
    </fill>
    <fill>
      <patternFill patternType="solid">
        <fgColor theme="5"/>
        <bgColor indexed="64"/>
      </patternFill>
    </fill>
    <fill>
      <patternFill patternType="solid">
        <fgColor rgb="FF00B0F0"/>
        <bgColor indexed="64"/>
      </patternFill>
    </fill>
    <fill>
      <patternFill patternType="solid">
        <fgColor theme="2"/>
        <bgColor indexed="64"/>
      </patternFill>
    </fill>
    <fill>
      <patternFill patternType="solid">
        <fgColor rgb="FFDFEAFF"/>
        <bgColor indexed="64"/>
      </patternFill>
    </fill>
    <fill>
      <patternFill patternType="solid">
        <fgColor rgb="FF92D050"/>
        <bgColor indexed="64"/>
      </patternFill>
    </fill>
    <fill>
      <patternFill patternType="solid">
        <fgColor theme="5" tint="0.59999389629810485"/>
        <bgColor indexed="64"/>
      </patternFill>
    </fill>
    <fill>
      <patternFill patternType="solid">
        <fgColor rgb="FF6DDDF7"/>
        <bgColor indexed="64"/>
      </patternFill>
    </fill>
    <fill>
      <patternFill patternType="solid">
        <fgColor indexed="12"/>
        <bgColor indexed="64"/>
      </patternFill>
    </fill>
    <fill>
      <patternFill patternType="solid">
        <fgColor indexed="45"/>
        <bgColor indexed="64"/>
      </patternFill>
    </fill>
    <fill>
      <patternFill patternType="solid">
        <fgColor indexed="60"/>
        <bgColor indexed="64"/>
      </patternFill>
    </fill>
    <fill>
      <patternFill patternType="solid">
        <fgColor indexed="48"/>
        <bgColor indexed="64"/>
      </patternFill>
    </fill>
  </fills>
  <borders count="237">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23"/>
      </left>
      <right style="medium">
        <color indexed="23"/>
      </right>
      <top/>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thin">
        <color indexed="12"/>
      </top>
      <bottom style="medium">
        <color indexed="12"/>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thin">
        <color indexed="12"/>
      </top>
      <bottom style="thin">
        <color indexed="12"/>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thin">
        <color auto="1"/>
      </left>
      <right style="thin">
        <color auto="1"/>
      </right>
      <top style="medium">
        <color theme="0" tint="-0.24994659260841701"/>
      </top>
      <bottom style="medium">
        <color theme="0" tint="-0.24994659260841701"/>
      </bottom>
      <diagonal/>
    </border>
    <border>
      <left style="thin">
        <color auto="1"/>
      </left>
      <right/>
      <top style="medium">
        <color theme="0" tint="-0.24994659260841701"/>
      </top>
      <bottom style="medium">
        <color theme="0" tint="-0.24994659260841701"/>
      </bottom>
      <diagonal/>
    </border>
    <border>
      <left style="medium">
        <color indexed="23"/>
      </left>
      <right/>
      <top/>
      <bottom style="medium">
        <color indexed="55"/>
      </bottom>
      <diagonal/>
    </border>
    <border>
      <left style="medium">
        <color theme="0" tint="-0.24994659260841701"/>
      </left>
      <right style="thin">
        <color auto="1"/>
      </right>
      <top style="medium">
        <color theme="0" tint="-0.24994659260841701"/>
      </top>
      <bottom style="medium">
        <color theme="0" tint="-0.24994659260841701"/>
      </bottom>
      <diagonal/>
    </border>
    <border>
      <left style="thin">
        <color auto="1"/>
      </left>
      <right style="medium">
        <color theme="0" tint="-0.24994659260841701"/>
      </right>
      <top style="medium">
        <color theme="0" tint="-0.24994659260841701"/>
      </top>
      <bottom style="medium">
        <color theme="0" tint="-0.24994659260841701"/>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auto="1"/>
      </left>
      <right/>
      <top/>
      <bottom style="thick">
        <color indexed="12"/>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12"/>
      </top>
      <bottom style="thick">
        <color indexed="12"/>
      </bottom>
      <diagonal/>
    </border>
    <border>
      <left style="medium">
        <color indexed="12"/>
      </left>
      <right/>
      <top style="thin">
        <color indexed="12"/>
      </top>
      <bottom style="medium">
        <color indexed="12"/>
      </bottom>
      <diagonal/>
    </border>
    <border>
      <left style="medium">
        <color indexed="12"/>
      </left>
      <right/>
      <top/>
      <bottom style="thin">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medium">
        <color auto="1"/>
      </left>
      <right style="medium">
        <color indexed="12"/>
      </right>
      <top style="thin">
        <color indexed="12"/>
      </top>
      <bottom/>
      <diagonal/>
    </border>
    <border>
      <left style="medium">
        <color indexed="12"/>
      </left>
      <right style="medium">
        <color indexed="12"/>
      </right>
      <top style="thin">
        <color indexed="12"/>
      </top>
      <bottom/>
      <diagonal/>
    </border>
    <border>
      <left style="medium">
        <color auto="1"/>
      </left>
      <right style="thick">
        <color indexed="12"/>
      </right>
      <top/>
      <bottom style="thin">
        <color auto="1"/>
      </bottom>
      <diagonal/>
    </border>
    <border>
      <left style="medium">
        <color auto="1"/>
      </left>
      <right style="medium">
        <color indexed="12"/>
      </right>
      <top/>
      <bottom style="thin">
        <color indexed="12"/>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thick">
        <color indexed="12"/>
      </left>
      <right/>
      <top style="thin">
        <color indexed="12"/>
      </top>
      <bottom style="thick">
        <color indexed="12"/>
      </bottom>
      <diagonal/>
    </border>
    <border>
      <left style="medium">
        <color indexed="12"/>
      </left>
      <right style="thick">
        <color indexed="12"/>
      </right>
      <top/>
      <bottom style="thick">
        <color indexed="1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style="thick">
        <color indexed="12"/>
      </right>
      <top style="thin">
        <color indexed="12"/>
      </top>
      <bottom style="medium">
        <color rgb="FF0070C0"/>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auto="1"/>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71" fillId="0" borderId="0"/>
    <xf numFmtId="0" fontId="172" fillId="0" borderId="0" applyNumberFormat="0" applyFill="0" applyBorder="0" applyAlignment="0" applyProtection="0"/>
    <xf numFmtId="0" fontId="171" fillId="0" borderId="0"/>
  </cellStyleXfs>
  <cellXfs count="853">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24" fillId="5" borderId="7" xfId="2" applyFont="1" applyFill="1" applyBorder="1" applyAlignment="1">
      <alignment horizontal="center" vertical="center" wrapText="1"/>
    </xf>
    <xf numFmtId="0" fontId="6" fillId="6"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6"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6" borderId="13" xfId="2" applyFont="1" applyFill="1" applyBorder="1" applyAlignment="1">
      <alignment horizontal="center" vertical="center"/>
    </xf>
    <xf numFmtId="0" fontId="23" fillId="6" borderId="7" xfId="2" applyFont="1" applyFill="1" applyBorder="1" applyAlignment="1">
      <alignment horizontal="center" vertical="center"/>
    </xf>
    <xf numFmtId="0" fontId="23" fillId="0" borderId="13" xfId="2" applyFont="1" applyBorder="1" applyAlignment="1">
      <alignment horizontal="center" vertical="center"/>
    </xf>
    <xf numFmtId="0" fontId="6" fillId="2" borderId="8" xfId="2" applyFill="1" applyBorder="1" applyAlignment="1">
      <alignment horizontal="center" vertical="center" wrapText="1"/>
    </xf>
    <xf numFmtId="0" fontId="23" fillId="6" borderId="15" xfId="2" applyFont="1" applyFill="1" applyBorder="1" applyAlignment="1">
      <alignment horizontal="center" vertical="center"/>
    </xf>
    <xf numFmtId="177" fontId="17" fillId="6" borderId="16" xfId="2" applyNumberFormat="1" applyFont="1" applyFill="1" applyBorder="1" applyAlignment="1">
      <alignment horizontal="center" vertical="center" wrapText="1"/>
    </xf>
    <xf numFmtId="0" fontId="23" fillId="6" borderId="9" xfId="2" applyFont="1" applyFill="1" applyBorder="1" applyAlignment="1">
      <alignment horizontal="center" vertical="center"/>
    </xf>
    <xf numFmtId="0" fontId="6" fillId="6" borderId="15" xfId="2" applyFill="1" applyBorder="1">
      <alignment vertical="center"/>
    </xf>
    <xf numFmtId="0" fontId="6" fillId="6" borderId="16" xfId="2" applyFill="1" applyBorder="1">
      <alignment vertical="center"/>
    </xf>
    <xf numFmtId="0" fontId="6" fillId="6" borderId="9" xfId="2" applyFill="1" applyBorder="1">
      <alignment vertical="center"/>
    </xf>
    <xf numFmtId="0" fontId="6" fillId="6" borderId="17" xfId="2" applyFill="1" applyBorder="1">
      <alignment vertical="center"/>
    </xf>
    <xf numFmtId="0" fontId="14" fillId="6" borderId="18" xfId="2" applyFont="1" applyFill="1" applyBorder="1">
      <alignment vertical="center"/>
    </xf>
    <xf numFmtId="0" fontId="6" fillId="6" borderId="4" xfId="2" applyFill="1" applyBorder="1">
      <alignment vertical="center"/>
    </xf>
    <xf numFmtId="0" fontId="6" fillId="0" borderId="17" xfId="2" applyBorder="1">
      <alignment vertical="center"/>
    </xf>
    <xf numFmtId="0" fontId="6" fillId="6" borderId="19" xfId="2" applyFill="1" applyBorder="1">
      <alignment vertical="center"/>
    </xf>
    <xf numFmtId="0" fontId="6" fillId="6" borderId="20" xfId="2" applyFill="1" applyBorder="1">
      <alignment vertical="center"/>
    </xf>
    <xf numFmtId="0" fontId="6" fillId="6" borderId="21" xfId="2" applyFill="1"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6" fillId="0" borderId="25" xfId="2" applyBorder="1">
      <alignment vertical="center"/>
    </xf>
    <xf numFmtId="0" fontId="18" fillId="3" borderId="26" xfId="2" applyFont="1" applyFill="1" applyBorder="1" applyAlignment="1">
      <alignment horizontal="center" vertical="center" wrapText="1"/>
    </xf>
    <xf numFmtId="0" fontId="25" fillId="0" borderId="0" xfId="2" applyFont="1">
      <alignment vertical="center"/>
    </xf>
    <xf numFmtId="0" fontId="9" fillId="6" borderId="0" xfId="2" applyFont="1" applyFill="1" applyAlignment="1">
      <alignment horizontal="center" vertical="center" wrapText="1"/>
    </xf>
    <xf numFmtId="14" fontId="9" fillId="6" borderId="0" xfId="2" applyNumberFormat="1" applyFont="1" applyFill="1" applyAlignment="1">
      <alignment horizontal="center" vertical="center"/>
    </xf>
    <xf numFmtId="14" fontId="26" fillId="6"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6" borderId="0" xfId="1" applyFill="1" applyAlignment="1" applyProtection="1">
      <alignment vertical="center" wrapText="1"/>
    </xf>
    <xf numFmtId="0" fontId="10" fillId="2" borderId="34" xfId="2" applyFont="1" applyFill="1" applyBorder="1" applyAlignment="1">
      <alignment horizontal="center" vertical="center"/>
    </xf>
    <xf numFmtId="14" fontId="10" fillId="2" borderId="35" xfId="2" applyNumberFormat="1" applyFont="1" applyFill="1" applyBorder="1" applyAlignment="1">
      <alignment horizontal="center" vertical="center"/>
    </xf>
    <xf numFmtId="0" fontId="6" fillId="6" borderId="0" xfId="2" applyFill="1" applyAlignment="1">
      <alignment vertical="center" wrapText="1"/>
    </xf>
    <xf numFmtId="0" fontId="15" fillId="6" borderId="37" xfId="2" applyFont="1" applyFill="1" applyBorder="1" applyAlignment="1">
      <alignment vertical="center" wrapText="1"/>
    </xf>
    <xf numFmtId="0" fontId="6" fillId="6" borderId="38" xfId="2" applyFill="1" applyBorder="1" applyAlignment="1">
      <alignment vertical="center" wrapText="1"/>
    </xf>
    <xf numFmtId="0" fontId="6" fillId="6" borderId="39" xfId="2" applyFill="1" applyBorder="1" applyAlignment="1">
      <alignment vertical="center" wrapText="1"/>
    </xf>
    <xf numFmtId="0" fontId="26" fillId="0" borderId="0" xfId="19" applyFont="1" applyAlignment="1">
      <alignment horizontal="center" vertical="center"/>
    </xf>
    <xf numFmtId="0" fontId="26" fillId="0" borderId="0" xfId="19" applyFont="1" applyAlignment="1">
      <alignment horizontal="center" vertical="center" wrapText="1"/>
    </xf>
    <xf numFmtId="0" fontId="10" fillId="6" borderId="0" xfId="2" applyFont="1" applyFill="1">
      <alignment vertical="center"/>
    </xf>
    <xf numFmtId="14" fontId="27" fillId="3" borderId="1" xfId="1" applyNumberFormat="1" applyFont="1" applyFill="1" applyBorder="1" applyAlignment="1" applyProtection="1">
      <alignment horizontal="center" vertical="center" wrapText="1" shrinkToFit="1"/>
    </xf>
    <xf numFmtId="0" fontId="34" fillId="10" borderId="46" xfId="17" applyFont="1" applyFill="1" applyBorder="1" applyAlignment="1">
      <alignment horizontal="left" vertical="center"/>
    </xf>
    <xf numFmtId="0" fontId="34" fillId="10" borderId="47" xfId="17" applyFont="1" applyFill="1" applyBorder="1" applyAlignment="1">
      <alignment horizontal="center" vertical="center"/>
    </xf>
    <xf numFmtId="0" fontId="34" fillId="10" borderId="47" xfId="2" applyFont="1" applyFill="1" applyBorder="1" applyAlignment="1">
      <alignment horizontal="center" vertical="center"/>
    </xf>
    <xf numFmtId="0" fontId="35" fillId="10" borderId="47" xfId="2" applyFont="1" applyFill="1" applyBorder="1" applyAlignment="1">
      <alignment horizontal="center" vertical="center"/>
    </xf>
    <xf numFmtId="0" fontId="35" fillId="10" borderId="48" xfId="2" applyFont="1" applyFill="1" applyBorder="1" applyAlignment="1">
      <alignment horizontal="center" vertical="center"/>
    </xf>
    <xf numFmtId="0" fontId="36" fillId="0" borderId="0" xfId="2" applyFont="1">
      <alignment vertical="center"/>
    </xf>
    <xf numFmtId="0" fontId="39" fillId="0" borderId="0" xfId="2" applyFont="1" applyAlignment="1">
      <alignment horizontal="center" vertical="center"/>
    </xf>
    <xf numFmtId="0" fontId="40" fillId="0" borderId="0" xfId="2" applyFont="1" applyAlignment="1">
      <alignment vertical="center" wrapText="1"/>
    </xf>
    <xf numFmtId="0" fontId="1" fillId="0" borderId="0" xfId="17">
      <alignment vertical="center"/>
    </xf>
    <xf numFmtId="0" fontId="41" fillId="0" borderId="0" xfId="17" applyFont="1">
      <alignment vertical="center"/>
    </xf>
    <xf numFmtId="0" fontId="35" fillId="10" borderId="49" xfId="2" applyFont="1" applyFill="1" applyBorder="1" applyAlignment="1">
      <alignment horizontal="center" vertical="center"/>
    </xf>
    <xf numFmtId="0" fontId="35" fillId="10" borderId="50" xfId="2" applyFont="1" applyFill="1" applyBorder="1" applyAlignment="1">
      <alignment horizontal="center" vertical="center"/>
    </xf>
    <xf numFmtId="0" fontId="42" fillId="0" borderId="0" xfId="2" applyFont="1" applyAlignment="1">
      <alignment vertical="center" wrapText="1"/>
    </xf>
    <xf numFmtId="0" fontId="44" fillId="0" borderId="0" xfId="2" applyFont="1">
      <alignment vertical="center"/>
    </xf>
    <xf numFmtId="0" fontId="45" fillId="0" borderId="0" xfId="2" applyFont="1" applyAlignment="1">
      <alignment horizontal="center" vertical="center"/>
    </xf>
    <xf numFmtId="0" fontId="1" fillId="11" borderId="50" xfId="17" applyFill="1" applyBorder="1">
      <alignment vertical="center"/>
    </xf>
    <xf numFmtId="0" fontId="38" fillId="0" borderId="0" xfId="17" applyFont="1" applyAlignment="1">
      <alignment horizontal="center" vertical="center"/>
    </xf>
    <xf numFmtId="0" fontId="46" fillId="0" borderId="0" xfId="2" applyFont="1" applyAlignment="1">
      <alignment vertical="center" wrapText="1"/>
    </xf>
    <xf numFmtId="0" fontId="8" fillId="0" borderId="49" xfId="1" applyFill="1" applyBorder="1" applyAlignment="1" applyProtection="1">
      <alignment vertical="center"/>
    </xf>
    <xf numFmtId="0" fontId="1" fillId="11" borderId="50" xfId="17" applyFill="1" applyBorder="1" applyAlignment="1">
      <alignment horizontal="center" vertical="center"/>
    </xf>
    <xf numFmtId="0" fontId="42" fillId="0" borderId="0" xfId="2" applyFont="1">
      <alignment vertical="center"/>
    </xf>
    <xf numFmtId="0" fontId="8" fillId="11" borderId="0" xfId="1" applyFill="1" applyBorder="1" applyAlignment="1" applyProtection="1">
      <alignment vertical="center" wrapText="1"/>
    </xf>
    <xf numFmtId="0" fontId="6" fillId="11" borderId="50"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8" fillId="0" borderId="0" xfId="1" applyFill="1" applyAlignment="1" applyProtection="1">
      <alignment horizontal="center" vertical="center"/>
    </xf>
    <xf numFmtId="0" fontId="0" fillId="12" borderId="0" xfId="0" applyFill="1" applyAlignment="1">
      <alignment vertical="center" wrapText="1"/>
    </xf>
    <xf numFmtId="0" fontId="1" fillId="12" borderId="0" xfId="17" applyFill="1">
      <alignment vertical="center"/>
    </xf>
    <xf numFmtId="0" fontId="50" fillId="13" borderId="56" xfId="17" applyFont="1" applyFill="1" applyBorder="1" applyAlignment="1">
      <alignment horizontal="center" vertical="center"/>
    </xf>
    <xf numFmtId="0" fontId="57" fillId="3" borderId="58" xfId="17" applyFont="1" applyFill="1" applyBorder="1" applyAlignment="1">
      <alignment horizontal="center" vertical="center" wrapText="1"/>
    </xf>
    <xf numFmtId="0" fontId="7" fillId="3" borderId="59" xfId="17" applyFont="1" applyFill="1" applyBorder="1" applyAlignment="1">
      <alignment horizontal="center" vertical="center" wrapText="1"/>
    </xf>
    <xf numFmtId="0" fontId="14" fillId="3" borderId="59" xfId="17" applyFont="1" applyFill="1" applyBorder="1" applyAlignment="1">
      <alignment horizontal="center" vertical="center" wrapText="1"/>
    </xf>
    <xf numFmtId="0" fontId="59" fillId="3" borderId="59" xfId="17" applyFont="1" applyFill="1" applyBorder="1" applyAlignment="1">
      <alignment horizontal="center" vertical="center" wrapText="1"/>
    </xf>
    <xf numFmtId="0" fontId="7" fillId="3" borderId="60" xfId="17" applyFont="1" applyFill="1" applyBorder="1" applyAlignment="1">
      <alignment horizontal="center" vertical="center" wrapText="1"/>
    </xf>
    <xf numFmtId="0" fontId="7" fillId="3" borderId="36" xfId="17" applyFont="1" applyFill="1" applyBorder="1" applyAlignment="1">
      <alignment horizontal="center" vertical="center" wrapText="1"/>
    </xf>
    <xf numFmtId="176" fontId="60" fillId="3" borderId="42" xfId="17" applyNumberFormat="1" applyFont="1" applyFill="1" applyBorder="1" applyAlignment="1">
      <alignment horizontal="center" vertical="center" wrapText="1"/>
    </xf>
    <xf numFmtId="0" fontId="60" fillId="3" borderId="42" xfId="17" applyFont="1" applyFill="1" applyBorder="1" applyAlignment="1">
      <alignment horizontal="left" vertical="center" wrapText="1"/>
    </xf>
    <xf numFmtId="0" fontId="7" fillId="3" borderId="30" xfId="17" applyFont="1" applyFill="1" applyBorder="1" applyAlignment="1">
      <alignment horizontal="center" vertical="center" wrapText="1"/>
    </xf>
    <xf numFmtId="176" fontId="60" fillId="14" borderId="61" xfId="17" applyNumberFormat="1" applyFont="1" applyFill="1" applyBorder="1" applyAlignment="1">
      <alignment horizontal="center" vertical="center" wrapText="1"/>
    </xf>
    <xf numFmtId="0" fontId="60" fillId="14" borderId="61" xfId="17" applyFont="1" applyFill="1" applyBorder="1" applyAlignment="1">
      <alignment horizontal="left" vertical="center" wrapText="1"/>
    </xf>
    <xf numFmtId="0" fontId="64" fillId="15" borderId="62" xfId="17" applyFont="1" applyFill="1" applyBorder="1" applyAlignment="1">
      <alignment horizontal="center" vertical="center" wrapText="1"/>
    </xf>
    <xf numFmtId="176" fontId="62" fillId="15" borderId="62" xfId="17" applyNumberFormat="1" applyFont="1" applyFill="1" applyBorder="1" applyAlignment="1">
      <alignment horizontal="center" vertical="center" wrapText="1"/>
    </xf>
    <xf numFmtId="181" fontId="64" fillId="11" borderId="62" xfId="0" applyNumberFormat="1" applyFont="1" applyFill="1" applyBorder="1" applyAlignment="1">
      <alignment horizontal="center" vertical="center"/>
    </xf>
    <xf numFmtId="0" fontId="64" fillId="15" borderId="63" xfId="17" applyFont="1" applyFill="1" applyBorder="1" applyAlignment="1">
      <alignment horizontal="center" vertical="center" wrapText="1"/>
    </xf>
    <xf numFmtId="182" fontId="66" fillId="15" borderId="64" xfId="17" applyNumberFormat="1" applyFont="1" applyFill="1" applyBorder="1" applyAlignment="1">
      <alignment horizontal="center" vertical="center" wrapText="1"/>
    </xf>
    <xf numFmtId="0" fontId="7" fillId="3" borderId="37" xfId="17" applyFont="1" applyFill="1" applyBorder="1" applyAlignment="1">
      <alignment horizontal="center" vertical="center" wrapText="1"/>
    </xf>
    <xf numFmtId="0" fontId="7" fillId="3" borderId="38" xfId="17" applyFont="1" applyFill="1" applyBorder="1" applyAlignment="1">
      <alignment horizontal="center" vertical="center" wrapText="1"/>
    </xf>
    <xf numFmtId="0" fontId="14" fillId="3" borderId="38" xfId="17" applyFont="1" applyFill="1" applyBorder="1" applyAlignment="1">
      <alignment horizontal="center" vertical="center" wrapText="1"/>
    </xf>
    <xf numFmtId="0" fontId="59" fillId="3" borderId="38" xfId="17" applyFont="1" applyFill="1" applyBorder="1" applyAlignment="1">
      <alignment horizontal="center" vertical="center" wrapText="1"/>
    </xf>
    <xf numFmtId="0" fontId="7" fillId="3" borderId="39"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4" xfId="2" applyBorder="1" applyAlignment="1">
      <alignment vertical="top" wrapText="1"/>
    </xf>
    <xf numFmtId="0" fontId="6" fillId="16" borderId="14" xfId="2" applyFill="1" applyBorder="1" applyAlignment="1">
      <alignment vertical="top" wrapText="1"/>
    </xf>
    <xf numFmtId="0" fontId="23" fillId="0" borderId="0" xfId="2" applyFont="1" applyAlignment="1">
      <alignment vertical="top" wrapText="1"/>
    </xf>
    <xf numFmtId="0" fontId="6" fillId="2" borderId="14" xfId="2" applyFill="1" applyBorder="1" applyAlignment="1">
      <alignment vertical="top" wrapText="1"/>
    </xf>
    <xf numFmtId="0" fontId="6" fillId="2" borderId="66" xfId="2" applyFill="1" applyBorder="1" applyAlignment="1">
      <alignment vertical="top" wrapText="1"/>
    </xf>
    <xf numFmtId="0" fontId="6" fillId="2" borderId="67" xfId="2" applyFill="1" applyBorder="1" applyAlignment="1">
      <alignment vertical="top" wrapText="1"/>
    </xf>
    <xf numFmtId="0" fontId="1" fillId="2" borderId="68" xfId="2" applyFont="1" applyFill="1" applyBorder="1" applyAlignment="1">
      <alignment vertical="top" wrapText="1"/>
    </xf>
    <xf numFmtId="0" fontId="1" fillId="2" borderId="66" xfId="2" applyFont="1" applyFill="1" applyBorder="1" applyAlignment="1">
      <alignment vertical="top" wrapText="1"/>
    </xf>
    <xf numFmtId="0" fontId="1" fillId="2" borderId="65" xfId="2" applyFont="1" applyFill="1" applyBorder="1" applyAlignment="1">
      <alignment vertical="top" wrapText="1"/>
    </xf>
    <xf numFmtId="0" fontId="6" fillId="3" borderId="14" xfId="2" applyFill="1" applyBorder="1">
      <alignment vertical="center"/>
    </xf>
    <xf numFmtId="0" fontId="1" fillId="3" borderId="69" xfId="2" applyFont="1" applyFill="1" applyBorder="1" applyAlignment="1">
      <alignment vertical="top" wrapText="1"/>
    </xf>
    <xf numFmtId="0" fontId="6" fillId="17" borderId="14" xfId="2" applyFill="1" applyBorder="1">
      <alignment vertical="center"/>
    </xf>
    <xf numFmtId="0" fontId="0" fillId="0" borderId="71" xfId="0" applyBorder="1">
      <alignment vertical="center"/>
    </xf>
    <xf numFmtId="0" fontId="15" fillId="0" borderId="71" xfId="0" applyFont="1" applyBorder="1">
      <alignment vertical="center"/>
    </xf>
    <xf numFmtId="0" fontId="0" fillId="0" borderId="72" xfId="0" applyBorder="1">
      <alignment vertical="center"/>
    </xf>
    <xf numFmtId="0" fontId="0" fillId="0" borderId="52" xfId="0" applyBorder="1">
      <alignment vertical="center"/>
    </xf>
    <xf numFmtId="177" fontId="12" fillId="22" borderId="8" xfId="2" applyNumberFormat="1" applyFont="1" applyFill="1" applyBorder="1" applyAlignment="1">
      <alignment horizontal="center" vertical="center" shrinkToFit="1"/>
    </xf>
    <xf numFmtId="0" fontId="25" fillId="22" borderId="0" xfId="1" applyFont="1" applyFill="1" applyBorder="1" applyAlignment="1" applyProtection="1">
      <alignment vertical="top" wrapText="1"/>
    </xf>
    <xf numFmtId="0" fontId="25" fillId="22" borderId="0" xfId="2" applyFont="1" applyFill="1" applyAlignment="1">
      <alignment vertical="top" wrapText="1"/>
    </xf>
    <xf numFmtId="0" fontId="25" fillId="22" borderId="30" xfId="2" applyFont="1" applyFill="1" applyBorder="1" applyAlignment="1">
      <alignment vertical="top" wrapText="1"/>
    </xf>
    <xf numFmtId="0" fontId="8" fillId="22" borderId="0" xfId="1" applyFill="1" applyAlignment="1" applyProtection="1">
      <alignment vertical="center" wrapText="1"/>
    </xf>
    <xf numFmtId="0" fontId="6" fillId="22" borderId="0" xfId="2" applyFill="1">
      <alignment vertical="center"/>
    </xf>
    <xf numFmtId="0" fontId="0" fillId="22" borderId="0" xfId="0" applyFill="1">
      <alignment vertical="center"/>
    </xf>
    <xf numFmtId="0" fontId="6" fillId="7" borderId="8" xfId="2" applyFill="1" applyBorder="1" applyAlignment="1">
      <alignment horizontal="center" vertical="center" wrapText="1"/>
    </xf>
    <xf numFmtId="0" fontId="6" fillId="0" borderId="107" xfId="2" applyBorder="1" applyAlignment="1">
      <alignment horizontal="center" vertical="center" wrapText="1"/>
    </xf>
    <xf numFmtId="0" fontId="6" fillId="7" borderId="107" xfId="2" applyFill="1" applyBorder="1" applyAlignment="1">
      <alignment horizontal="center" vertical="center" wrapText="1"/>
    </xf>
    <xf numFmtId="0" fontId="1" fillId="6" borderId="0" xfId="2" applyFont="1" applyFill="1">
      <alignment vertical="center"/>
    </xf>
    <xf numFmtId="0" fontId="8" fillId="22" borderId="0" xfId="1" applyFill="1" applyAlignment="1" applyProtection="1">
      <alignment vertical="center"/>
    </xf>
    <xf numFmtId="3" fontId="0" fillId="28" borderId="0" xfId="0" applyNumberFormat="1" applyFill="1">
      <alignment vertical="center"/>
    </xf>
    <xf numFmtId="0" fontId="0" fillId="26" borderId="0" xfId="0" applyFill="1">
      <alignment vertical="center"/>
    </xf>
    <xf numFmtId="0" fontId="0" fillId="0" borderId="71" xfId="0" applyBorder="1" applyAlignment="1">
      <alignment vertical="top"/>
    </xf>
    <xf numFmtId="0" fontId="0" fillId="0" borderId="0" xfId="0" applyAlignment="1">
      <alignment vertical="top"/>
    </xf>
    <xf numFmtId="0" fontId="76" fillId="22" borderId="0" xfId="0" applyFont="1" applyFill="1">
      <alignment vertical="center"/>
    </xf>
    <xf numFmtId="0" fontId="75" fillId="22" borderId="0" xfId="0" applyFont="1" applyFill="1">
      <alignment vertical="center"/>
    </xf>
    <xf numFmtId="0" fontId="1" fillId="16" borderId="68" xfId="2" applyFont="1" applyFill="1" applyBorder="1" applyAlignment="1">
      <alignment vertical="top" wrapText="1"/>
    </xf>
    <xf numFmtId="0" fontId="79" fillId="0" borderId="0" xfId="0" applyFont="1" applyAlignment="1">
      <alignment horizontal="justify" vertical="center"/>
    </xf>
    <xf numFmtId="0" fontId="82" fillId="0" borderId="60" xfId="0" applyFont="1" applyBorder="1" applyAlignment="1">
      <alignment horizontal="justify" vertical="center" wrapText="1"/>
    </xf>
    <xf numFmtId="0" fontId="82" fillId="0" borderId="39" xfId="0" applyFont="1" applyBorder="1" applyAlignment="1">
      <alignment horizontal="justify" vertical="center" wrapText="1"/>
    </xf>
    <xf numFmtId="0" fontId="79" fillId="0" borderId="113" xfId="0" applyFont="1" applyBorder="1" applyAlignment="1">
      <alignment horizontal="center" vertical="center" wrapText="1"/>
    </xf>
    <xf numFmtId="0" fontId="79" fillId="0" borderId="39" xfId="0" applyFont="1" applyBorder="1" applyAlignment="1">
      <alignment horizontal="center" vertical="center" wrapText="1"/>
    </xf>
    <xf numFmtId="0" fontId="79" fillId="30" borderId="39" xfId="0" applyFont="1" applyFill="1" applyBorder="1" applyAlignment="1">
      <alignment horizontal="justify" vertical="center" wrapText="1"/>
    </xf>
    <xf numFmtId="0" fontId="79" fillId="0" borderId="39" xfId="0" applyFont="1" applyBorder="1" applyAlignment="1">
      <alignment horizontal="justify" vertical="center" wrapText="1"/>
    </xf>
    <xf numFmtId="0" fontId="7" fillId="31" borderId="59" xfId="17" applyFont="1" applyFill="1" applyBorder="1" applyAlignment="1">
      <alignment horizontal="center" vertical="center" wrapText="1"/>
    </xf>
    <xf numFmtId="0" fontId="0" fillId="0" borderId="0" xfId="0" applyAlignment="1">
      <alignment horizontal="left" vertical="center"/>
    </xf>
    <xf numFmtId="0" fontId="83" fillId="0" borderId="0" xfId="0" applyFont="1" applyAlignment="1">
      <alignment horizontal="left" vertical="center"/>
    </xf>
    <xf numFmtId="0" fontId="84" fillId="0" borderId="0" xfId="0" applyFont="1" applyAlignment="1">
      <alignment horizontal="center" vertical="center" wrapText="1"/>
    </xf>
    <xf numFmtId="0" fontId="84" fillId="0" borderId="0" xfId="0" applyFont="1" applyAlignment="1">
      <alignment horizontal="left" vertical="center" wrapText="1"/>
    </xf>
    <xf numFmtId="0" fontId="79" fillId="26" borderId="113" xfId="0" applyFont="1" applyFill="1" applyBorder="1" applyAlignment="1">
      <alignment horizontal="center" vertical="center" wrapText="1"/>
    </xf>
    <xf numFmtId="0" fontId="79" fillId="26" borderId="39" xfId="0" applyFont="1" applyFill="1" applyBorder="1" applyAlignment="1">
      <alignment horizontal="center" vertical="center" wrapText="1"/>
    </xf>
    <xf numFmtId="0" fontId="79" fillId="26" borderId="39" xfId="0" applyFont="1" applyFill="1" applyBorder="1" applyAlignment="1">
      <alignment horizontal="justify" vertical="center" wrapText="1"/>
    </xf>
    <xf numFmtId="0" fontId="74" fillId="22" borderId="0" xfId="0" applyFont="1" applyFill="1" applyAlignment="1">
      <alignment horizontal="center" vertical="center"/>
    </xf>
    <xf numFmtId="0" fontId="79" fillId="22" borderId="113" xfId="0" applyFont="1" applyFill="1" applyBorder="1" applyAlignment="1">
      <alignment horizontal="center" vertical="center" wrapText="1"/>
    </xf>
    <xf numFmtId="0" fontId="79" fillId="22" borderId="39" xfId="0" applyFont="1" applyFill="1" applyBorder="1" applyAlignment="1">
      <alignment horizontal="center" vertical="center" wrapText="1"/>
    </xf>
    <xf numFmtId="0" fontId="79" fillId="22" borderId="39" xfId="0" applyFont="1" applyFill="1" applyBorder="1" applyAlignment="1">
      <alignment horizontal="justify" vertical="center" wrapText="1"/>
    </xf>
    <xf numFmtId="0" fontId="71" fillId="26" borderId="0" xfId="0" applyFont="1" applyFill="1" applyAlignment="1">
      <alignment vertical="top" wrapText="1"/>
    </xf>
    <xf numFmtId="0" fontId="8" fillId="0" borderId="136" xfId="1" applyFill="1" applyBorder="1" applyAlignment="1" applyProtection="1">
      <alignment vertical="center" wrapText="1"/>
    </xf>
    <xf numFmtId="0" fontId="97" fillId="0" borderId="60" xfId="0" applyFont="1" applyBorder="1" applyAlignment="1">
      <alignment horizontal="justify" vertical="center" wrapText="1"/>
    </xf>
    <xf numFmtId="0" fontId="97" fillId="0" borderId="39" xfId="0" applyFont="1" applyBorder="1" applyAlignment="1">
      <alignment horizontal="justify" vertical="center" wrapText="1"/>
    </xf>
    <xf numFmtId="0" fontId="97" fillId="30" borderId="39" xfId="0" applyFont="1" applyFill="1" applyBorder="1" applyAlignment="1">
      <alignment horizontal="justify" vertical="center" wrapText="1"/>
    </xf>
    <xf numFmtId="0" fontId="102" fillId="0" borderId="0" xfId="17" applyFont="1">
      <alignment vertical="center"/>
    </xf>
    <xf numFmtId="0" fontId="101" fillId="0" borderId="0" xfId="2" applyFont="1">
      <alignment vertical="center"/>
    </xf>
    <xf numFmtId="0" fontId="103" fillId="23" borderId="137" xfId="0" applyFont="1" applyFill="1" applyBorder="1" applyAlignment="1">
      <alignment horizontal="center" vertical="center" wrapText="1"/>
    </xf>
    <xf numFmtId="0" fontId="0" fillId="27" borderId="0" xfId="0" applyFill="1">
      <alignment vertical="center"/>
    </xf>
    <xf numFmtId="0" fontId="79" fillId="22" borderId="0" xfId="0" applyFont="1" applyFill="1" applyAlignment="1">
      <alignment horizontal="justify" vertical="center"/>
    </xf>
    <xf numFmtId="14" fontId="6" fillId="0" borderId="0" xfId="2" applyNumberFormat="1">
      <alignment vertical="center"/>
    </xf>
    <xf numFmtId="0" fontId="26" fillId="0" borderId="0" xfId="19" applyFont="1">
      <alignment vertical="center"/>
    </xf>
    <xf numFmtId="0" fontId="18" fillId="2" borderId="45"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94" fillId="26" borderId="0" xfId="0" applyFont="1" applyFill="1" applyAlignment="1">
      <alignment vertical="top" wrapText="1"/>
    </xf>
    <xf numFmtId="0" fontId="72" fillId="27" borderId="0" xfId="0" applyFont="1" applyFill="1" applyAlignment="1">
      <alignment vertical="top" wrapText="1"/>
    </xf>
    <xf numFmtId="0" fontId="95" fillId="27" borderId="0" xfId="0" applyFont="1" applyFill="1" applyAlignment="1">
      <alignment vertical="top" wrapText="1"/>
    </xf>
    <xf numFmtId="0" fontId="73" fillId="27" borderId="0" xfId="0" applyFont="1" applyFill="1" applyAlignment="1">
      <alignment vertical="top" wrapText="1"/>
    </xf>
    <xf numFmtId="0" fontId="96" fillId="27" borderId="0" xfId="0" applyFont="1" applyFill="1" applyAlignment="1">
      <alignment horizontal="center" vertical="center" wrapText="1"/>
    </xf>
    <xf numFmtId="0" fontId="96" fillId="27" borderId="0" xfId="0" applyFont="1" applyFill="1" applyAlignment="1">
      <alignment horizontal="center" vertical="top" wrapText="1"/>
    </xf>
    <xf numFmtId="0" fontId="98" fillId="27" borderId="0" xfId="0" applyFont="1" applyFill="1" applyAlignment="1">
      <alignment horizontal="center" vertical="top" wrapText="1"/>
    </xf>
    <xf numFmtId="0" fontId="96" fillId="27" borderId="0" xfId="0" applyFont="1" applyFill="1" applyAlignment="1">
      <alignment vertical="top" wrapText="1"/>
    </xf>
    <xf numFmtId="0" fontId="28" fillId="28" borderId="0" xfId="0" applyFont="1" applyFill="1">
      <alignment vertical="center"/>
    </xf>
    <xf numFmtId="0" fontId="110" fillId="24" borderId="33" xfId="2" applyFont="1" applyFill="1" applyBorder="1" applyAlignment="1">
      <alignment horizontal="center" vertical="center" wrapText="1"/>
    </xf>
    <xf numFmtId="0" fontId="113" fillId="3" borderId="43" xfId="2" applyFont="1" applyFill="1" applyBorder="1" applyAlignment="1">
      <alignment horizontal="center" vertical="center"/>
    </xf>
    <xf numFmtId="14" fontId="113" fillId="3" borderId="42" xfId="2" applyNumberFormat="1" applyFont="1" applyFill="1" applyBorder="1" applyAlignment="1">
      <alignment horizontal="center" vertical="center"/>
    </xf>
    <xf numFmtId="14" fontId="113" fillId="3" borderId="1" xfId="2" applyNumberFormat="1" applyFont="1" applyFill="1" applyBorder="1" applyAlignment="1">
      <alignment horizontal="center" vertical="center"/>
    </xf>
    <xf numFmtId="0" fontId="113" fillId="3" borderId="41" xfId="2" applyFont="1" applyFill="1" applyBorder="1" applyAlignment="1">
      <alignment horizontal="center" vertical="center"/>
    </xf>
    <xf numFmtId="14" fontId="113" fillId="3" borderId="2" xfId="2" applyNumberFormat="1" applyFont="1" applyFill="1" applyBorder="1" applyAlignment="1">
      <alignment horizontal="center" vertical="center"/>
    </xf>
    <xf numFmtId="0" fontId="113" fillId="3" borderId="9" xfId="2" applyFont="1" applyFill="1" applyBorder="1" applyAlignment="1">
      <alignment horizontal="center" vertical="center"/>
    </xf>
    <xf numFmtId="0" fontId="113" fillId="22" borderId="0" xfId="2" applyFont="1" applyFill="1" applyAlignment="1">
      <alignment horizontal="center" vertical="center"/>
    </xf>
    <xf numFmtId="14" fontId="113" fillId="22" borderId="0" xfId="2" applyNumberFormat="1" applyFont="1" applyFill="1" applyAlignment="1">
      <alignment horizontal="center" vertical="center"/>
    </xf>
    <xf numFmtId="0" fontId="114" fillId="0" borderId="0" xfId="2" applyFont="1" applyAlignment="1">
      <alignment horizontal="center" vertical="center"/>
    </xf>
    <xf numFmtId="14" fontId="113" fillId="0" borderId="0" xfId="2" applyNumberFormat="1" applyFont="1" applyAlignment="1">
      <alignment horizontal="center" vertical="center"/>
    </xf>
    <xf numFmtId="0" fontId="107" fillId="26" borderId="116" xfId="0" applyFont="1" applyFill="1" applyBorder="1" applyAlignment="1">
      <alignment horizontal="left" vertical="center"/>
    </xf>
    <xf numFmtId="0" fontId="107" fillId="26" borderId="117" xfId="0" applyFont="1" applyFill="1" applyBorder="1" applyAlignment="1">
      <alignment horizontal="left" vertical="center"/>
    </xf>
    <xf numFmtId="0" fontId="118" fillId="26" borderId="115" xfId="0" applyFont="1" applyFill="1" applyBorder="1" applyAlignment="1">
      <alignment horizontal="left" vertical="center"/>
    </xf>
    <xf numFmtId="0" fontId="0" fillId="0" borderId="14" xfId="0" applyBorder="1" applyAlignment="1">
      <alignment vertical="top" wrapText="1"/>
    </xf>
    <xf numFmtId="0" fontId="24" fillId="22" borderId="40" xfId="2" applyFont="1" applyFill="1" applyBorder="1" applyAlignment="1">
      <alignment horizontal="center" vertical="center" wrapText="1"/>
    </xf>
    <xf numFmtId="0" fontId="23" fillId="24" borderId="3" xfId="2" applyFont="1" applyFill="1" applyBorder="1" applyAlignment="1">
      <alignment horizontal="center" vertical="center" wrapText="1"/>
    </xf>
    <xf numFmtId="177" fontId="10" fillId="22" borderId="106" xfId="2" applyNumberFormat="1" applyFont="1" applyFill="1" applyBorder="1" applyAlignment="1">
      <alignment horizontal="center" vertical="center" wrapText="1"/>
    </xf>
    <xf numFmtId="0" fontId="24" fillId="22" borderId="8" xfId="2" applyFont="1" applyFill="1" applyBorder="1" applyAlignment="1">
      <alignment horizontal="center" vertical="center" wrapText="1"/>
    </xf>
    <xf numFmtId="0" fontId="8" fillId="0" borderId="0" xfId="1" applyAlignment="1" applyProtection="1">
      <alignment vertical="center" wrapText="1"/>
    </xf>
    <xf numFmtId="0" fontId="0" fillId="37" borderId="0" xfId="0" applyFill="1">
      <alignment vertical="center"/>
    </xf>
    <xf numFmtId="0" fontId="131" fillId="37" borderId="0" xfId="0" applyFont="1" applyFill="1">
      <alignment vertical="center"/>
    </xf>
    <xf numFmtId="0" fontId="132" fillId="37" borderId="0" xfId="0" applyFont="1" applyFill="1">
      <alignment vertical="center"/>
    </xf>
    <xf numFmtId="0" fontId="133" fillId="37" borderId="0" xfId="0" applyFont="1" applyFill="1">
      <alignment vertical="center"/>
    </xf>
    <xf numFmtId="0" fontId="134" fillId="37" borderId="0" xfId="0" applyFont="1" applyFill="1">
      <alignment vertical="center"/>
    </xf>
    <xf numFmtId="0" fontId="77" fillId="37" borderId="0" xfId="0" applyFont="1" applyFill="1">
      <alignment vertical="center"/>
    </xf>
    <xf numFmtId="0" fontId="23" fillId="35" borderId="3" xfId="2" applyFont="1" applyFill="1" applyBorder="1" applyAlignment="1">
      <alignment horizontal="center" vertical="center" wrapText="1"/>
    </xf>
    <xf numFmtId="184" fontId="137" fillId="27" borderId="0" xfId="0" applyNumberFormat="1" applyFont="1" applyFill="1" applyAlignment="1">
      <alignment vertical="center" wrapText="1"/>
    </xf>
    <xf numFmtId="0" fontId="127" fillId="26" borderId="0" xfId="0" applyFont="1" applyFill="1">
      <alignment vertical="center"/>
    </xf>
    <xf numFmtId="177" fontId="137" fillId="27" borderId="0" xfId="0" applyNumberFormat="1" applyFont="1" applyFill="1" applyAlignment="1">
      <alignment horizontal="right" vertical="center" wrapText="1"/>
    </xf>
    <xf numFmtId="0" fontId="138" fillId="27" borderId="0" xfId="0" applyFont="1" applyFill="1" applyAlignment="1">
      <alignment vertical="center" wrapText="1"/>
    </xf>
    <xf numFmtId="0" fontId="6" fillId="0" borderId="70" xfId="0" applyFont="1" applyBorder="1">
      <alignment vertical="center"/>
    </xf>
    <xf numFmtId="0" fontId="6" fillId="0" borderId="47" xfId="0" applyFont="1" applyBorder="1">
      <alignment vertical="center"/>
    </xf>
    <xf numFmtId="0" fontId="6" fillId="0" borderId="71" xfId="0" applyFont="1" applyBorder="1">
      <alignment vertical="center"/>
    </xf>
    <xf numFmtId="0" fontId="6" fillId="0" borderId="0" xfId="0" applyFont="1">
      <alignment vertical="center"/>
    </xf>
    <xf numFmtId="0" fontId="111" fillId="0" borderId="71" xfId="0" applyFont="1" applyBorder="1">
      <alignment vertical="center"/>
    </xf>
    <xf numFmtId="0" fontId="111" fillId="0" borderId="0" xfId="0" applyFont="1">
      <alignment vertical="center"/>
    </xf>
    <xf numFmtId="0" fontId="111" fillId="6" borderId="71" xfId="0" applyFont="1" applyFill="1" applyBorder="1">
      <alignment vertical="center"/>
    </xf>
    <xf numFmtId="0" fontId="111" fillId="6" borderId="0" xfId="0" applyFont="1" applyFill="1">
      <alignment vertical="center"/>
    </xf>
    <xf numFmtId="0" fontId="6" fillId="6" borderId="155" xfId="2" applyFill="1" applyBorder="1">
      <alignment vertical="center"/>
    </xf>
    <xf numFmtId="0" fontId="6" fillId="0" borderId="155" xfId="2" applyBorder="1">
      <alignment vertical="center"/>
    </xf>
    <xf numFmtId="3" fontId="144" fillId="22" borderId="0" xfId="0" applyNumberFormat="1" applyFont="1" applyFill="1" applyAlignment="1">
      <alignment vertical="center" wrapText="1"/>
    </xf>
    <xf numFmtId="0" fontId="115" fillId="22" borderId="153" xfId="17" applyFont="1" applyFill="1" applyBorder="1" applyAlignment="1">
      <alignment horizontal="center" vertical="center" wrapText="1"/>
    </xf>
    <xf numFmtId="14" fontId="115" fillId="22" borderId="154" xfId="17" applyNumberFormat="1" applyFont="1" applyFill="1" applyBorder="1" applyAlignment="1">
      <alignment horizontal="center" vertical="center"/>
    </xf>
    <xf numFmtId="185" fontId="144" fillId="22" borderId="0" xfId="0" applyNumberFormat="1" applyFont="1" applyFill="1" applyAlignment="1">
      <alignment horizontal="right" vertical="center" wrapText="1"/>
    </xf>
    <xf numFmtId="0" fontId="6" fillId="0" borderId="0" xfId="2" applyAlignment="1">
      <alignment horizontal="left" vertical="top"/>
    </xf>
    <xf numFmtId="0" fontId="6" fillId="38" borderId="166" xfId="2" applyFill="1" applyBorder="1" applyAlignment="1">
      <alignment horizontal="left" vertical="top"/>
    </xf>
    <xf numFmtId="0" fontId="8" fillId="38" borderId="165" xfId="1" applyFill="1" applyBorder="1" applyAlignment="1" applyProtection="1">
      <alignment horizontal="left" vertical="top"/>
    </xf>
    <xf numFmtId="14" fontId="19" fillId="3" borderId="105" xfId="2" applyNumberFormat="1" applyFont="1" applyFill="1" applyBorder="1" applyAlignment="1">
      <alignment horizontal="center" vertical="center" shrinkToFit="1"/>
    </xf>
    <xf numFmtId="14" fontId="27" fillId="3" borderId="105" xfId="1" applyNumberFormat="1" applyFont="1" applyFill="1" applyBorder="1" applyAlignment="1" applyProtection="1">
      <alignment horizontal="center" vertical="center" wrapText="1" shrinkToFit="1"/>
    </xf>
    <xf numFmtId="0" fontId="8" fillId="0" borderId="113" xfId="1" applyFill="1" applyBorder="1" applyAlignment="1" applyProtection="1">
      <alignment vertical="center" wrapText="1"/>
    </xf>
    <xf numFmtId="0" fontId="102" fillId="0" borderId="0" xfId="17" applyFont="1" applyAlignment="1">
      <alignment horizontal="left" vertical="center"/>
    </xf>
    <xf numFmtId="0" fontId="71" fillId="27" borderId="0" xfId="0" applyFont="1" applyFill="1" applyAlignment="1">
      <alignment vertical="top" wrapText="1"/>
    </xf>
    <xf numFmtId="185" fontId="146" fillId="22" borderId="0" xfId="0" applyNumberFormat="1" applyFont="1" applyFill="1" applyAlignment="1">
      <alignment horizontal="right" vertical="center"/>
    </xf>
    <xf numFmtId="185" fontId="146" fillId="0" borderId="0" xfId="0" applyNumberFormat="1" applyFont="1" applyAlignment="1">
      <alignment horizontal="right" vertical="center"/>
    </xf>
    <xf numFmtId="184" fontId="138" fillId="27" borderId="0" xfId="0" applyNumberFormat="1" applyFont="1" applyFill="1" applyAlignment="1">
      <alignment horizontal="center" vertical="center" wrapText="1"/>
    </xf>
    <xf numFmtId="184" fontId="138" fillId="27" borderId="0" xfId="0" applyNumberFormat="1" applyFont="1" applyFill="1" applyAlignment="1">
      <alignment vertical="center" wrapText="1"/>
    </xf>
    <xf numFmtId="0" fontId="150" fillId="2" borderId="66" xfId="2" applyFont="1" applyFill="1" applyBorder="1" applyAlignment="1">
      <alignment vertical="top" wrapText="1"/>
    </xf>
    <xf numFmtId="0" fontId="113" fillId="24" borderId="43" xfId="2" applyFont="1" applyFill="1" applyBorder="1" applyAlignment="1">
      <alignment horizontal="center" vertical="center"/>
    </xf>
    <xf numFmtId="0" fontId="113" fillId="24" borderId="9" xfId="2" applyFont="1" applyFill="1" applyBorder="1" applyAlignment="1">
      <alignment horizontal="center" vertical="center" wrapText="1"/>
    </xf>
    <xf numFmtId="0" fontId="113" fillId="24" borderId="41" xfId="2" applyFont="1" applyFill="1" applyBorder="1" applyAlignment="1">
      <alignment horizontal="center" vertical="center"/>
    </xf>
    <xf numFmtId="0" fontId="8" fillId="0" borderId="0" xfId="1" applyFill="1" applyBorder="1" applyAlignment="1" applyProtection="1">
      <alignment vertical="center" wrapText="1"/>
    </xf>
    <xf numFmtId="0" fontId="13" fillId="22" borderId="0" xfId="2" applyFont="1" applyFill="1" applyAlignment="1">
      <alignment horizontal="center" vertical="center" wrapText="1"/>
    </xf>
    <xf numFmtId="14" fontId="13" fillId="22" borderId="0" xfId="2" applyNumberFormat="1" applyFont="1" applyFill="1" applyAlignment="1">
      <alignment horizontal="center" vertical="center"/>
    </xf>
    <xf numFmtId="14" fontId="13" fillId="22" borderId="0" xfId="2" applyNumberFormat="1" applyFont="1" applyFill="1" applyAlignment="1">
      <alignment horizontal="left" vertical="center"/>
    </xf>
    <xf numFmtId="0" fontId="18" fillId="24" borderId="175" xfId="2" applyFont="1" applyFill="1" applyBorder="1" applyAlignment="1">
      <alignment horizontal="center" vertical="center" wrapText="1"/>
    </xf>
    <xf numFmtId="0" fontId="8" fillId="0" borderId="178" xfId="1" applyFill="1" applyBorder="1" applyAlignment="1" applyProtection="1">
      <alignment vertical="center" wrapText="1"/>
    </xf>
    <xf numFmtId="0" fontId="18" fillId="24" borderId="179" xfId="1" applyFont="1" applyFill="1" applyBorder="1" applyAlignment="1" applyProtection="1">
      <alignment horizontal="center" vertical="center" wrapText="1"/>
    </xf>
    <xf numFmtId="0" fontId="8" fillId="0" borderId="180" xfId="1" applyBorder="1" applyAlignment="1" applyProtection="1">
      <alignment vertical="center" wrapText="1"/>
    </xf>
    <xf numFmtId="0" fontId="108" fillId="0" borderId="170" xfId="0" applyFont="1" applyBorder="1" applyAlignment="1">
      <alignment horizontal="left" vertical="top" wrapText="1"/>
    </xf>
    <xf numFmtId="0" fontId="147" fillId="22" borderId="0" xfId="0" applyFont="1" applyFill="1" applyAlignment="1">
      <alignment vertical="center" wrapText="1"/>
    </xf>
    <xf numFmtId="0" fontId="144" fillId="22" borderId="0" xfId="0" applyFont="1" applyFill="1" applyAlignment="1">
      <alignment vertical="center" wrapText="1"/>
    </xf>
    <xf numFmtId="0" fontId="109" fillId="0" borderId="29" xfId="2" applyFont="1" applyBorder="1" applyAlignment="1">
      <alignment vertical="center" shrinkToFit="1"/>
    </xf>
    <xf numFmtId="0" fontId="109" fillId="0" borderId="102" xfId="2" applyFont="1" applyBorder="1" applyAlignment="1">
      <alignment vertical="center" shrinkToFit="1"/>
    </xf>
    <xf numFmtId="0" fontId="154" fillId="0" borderId="0" xfId="0" applyFont="1" applyAlignment="1">
      <alignment vertical="center" wrapText="1"/>
    </xf>
    <xf numFmtId="0" fontId="155" fillId="0" borderId="0" xfId="0" applyFont="1" applyAlignment="1">
      <alignment vertical="center" wrapText="1"/>
    </xf>
    <xf numFmtId="3" fontId="142" fillId="27" borderId="0" xfId="0" applyNumberFormat="1" applyFont="1" applyFill="1">
      <alignment vertical="center"/>
    </xf>
    <xf numFmtId="3" fontId="137" fillId="27" borderId="0" xfId="0" applyNumberFormat="1" applyFont="1" applyFill="1" applyAlignment="1">
      <alignment horizontal="right" vertical="center" wrapText="1"/>
    </xf>
    <xf numFmtId="177" fontId="138" fillId="27" borderId="0" xfId="0" applyNumberFormat="1" applyFont="1" applyFill="1" applyAlignment="1">
      <alignment horizontal="right" vertical="center" wrapText="1"/>
    </xf>
    <xf numFmtId="0" fontId="27" fillId="0" borderId="99" xfId="2" applyFont="1" applyBorder="1" applyAlignment="1">
      <alignment vertical="top" wrapText="1"/>
    </xf>
    <xf numFmtId="0" fontId="27" fillId="0" borderId="100" xfId="2" applyFont="1" applyBorder="1" applyAlignment="1">
      <alignment vertical="top" wrapText="1"/>
    </xf>
    <xf numFmtId="0" fontId="18" fillId="26" borderId="171" xfId="2" applyFont="1" applyFill="1" applyBorder="1" applyAlignment="1">
      <alignment horizontal="center" vertical="center" wrapText="1"/>
    </xf>
    <xf numFmtId="0" fontId="108" fillId="26" borderId="172" xfId="2" applyFont="1" applyFill="1" applyBorder="1" applyAlignment="1">
      <alignment horizontal="center" vertical="center"/>
    </xf>
    <xf numFmtId="0" fontId="108" fillId="26" borderId="173" xfId="2" applyFont="1" applyFill="1" applyBorder="1" applyAlignment="1">
      <alignment horizontal="center" vertical="center"/>
    </xf>
    <xf numFmtId="0" fontId="159" fillId="22" borderId="8" xfId="0" applyFont="1" applyFill="1" applyBorder="1" applyAlignment="1">
      <alignment horizontal="center" vertical="center" wrapText="1"/>
    </xf>
    <xf numFmtId="177" fontId="160" fillId="22" borderId="8" xfId="2" applyNumberFormat="1" applyFont="1" applyFill="1" applyBorder="1" applyAlignment="1">
      <alignment horizontal="center" vertical="center" shrinkToFit="1"/>
    </xf>
    <xf numFmtId="0" fontId="6" fillId="0" borderId="0" xfId="2" applyAlignment="1">
      <alignment horizontal="left" vertical="center"/>
    </xf>
    <xf numFmtId="3" fontId="161" fillId="27" borderId="0" xfId="0" applyNumberFormat="1" applyFont="1" applyFill="1" applyAlignment="1">
      <alignment vertical="center" wrapText="1"/>
    </xf>
    <xf numFmtId="177" fontId="23" fillId="24" borderId="8" xfId="2" applyNumberFormat="1" applyFont="1" applyFill="1" applyBorder="1" applyAlignment="1">
      <alignment horizontal="center" vertical="center" shrinkToFit="1"/>
    </xf>
    <xf numFmtId="0" fontId="163" fillId="6" borderId="71" xfId="0" applyFont="1" applyFill="1" applyBorder="1">
      <alignment vertical="center"/>
    </xf>
    <xf numFmtId="0" fontId="163" fillId="6" borderId="0" xfId="0" applyFont="1" applyFill="1" applyAlignment="1">
      <alignment horizontal="left" vertical="center"/>
    </xf>
    <xf numFmtId="0" fontId="163" fillId="6" borderId="0" xfId="0" applyFont="1" applyFill="1">
      <alignment vertical="center"/>
    </xf>
    <xf numFmtId="176" fontId="163" fillId="6" borderId="0" xfId="0" applyNumberFormat="1" applyFont="1" applyFill="1" applyAlignment="1">
      <alignment horizontal="left" vertical="center"/>
    </xf>
    <xf numFmtId="183" fontId="163" fillId="6" borderId="0" xfId="0" applyNumberFormat="1" applyFont="1" applyFill="1" applyAlignment="1">
      <alignment horizontal="center" vertical="center"/>
    </xf>
    <xf numFmtId="0" fontId="163" fillId="6" borderId="71" xfId="0" applyFont="1" applyFill="1" applyBorder="1" applyAlignment="1">
      <alignment vertical="top"/>
    </xf>
    <xf numFmtId="0" fontId="163" fillId="6" borderId="0" xfId="0" applyFont="1" applyFill="1" applyAlignment="1">
      <alignment vertical="top"/>
    </xf>
    <xf numFmtId="14" fontId="163" fillId="6" borderId="0" xfId="0" applyNumberFormat="1" applyFont="1" applyFill="1" applyAlignment="1">
      <alignment horizontal="left" vertical="center"/>
    </xf>
    <xf numFmtId="14" fontId="163" fillId="0" borderId="0" xfId="0" applyNumberFormat="1" applyFont="1">
      <alignment vertical="center"/>
    </xf>
    <xf numFmtId="0" fontId="164" fillId="0" borderId="0" xfId="0" applyFont="1">
      <alignment vertical="center"/>
    </xf>
    <xf numFmtId="0" fontId="8" fillId="0" borderId="189" xfId="1" applyBorder="1" applyAlignment="1" applyProtection="1">
      <alignment vertical="center"/>
    </xf>
    <xf numFmtId="0" fontId="6" fillId="0" borderId="65" xfId="2" applyBorder="1" applyAlignment="1">
      <alignment vertical="top" wrapText="1"/>
    </xf>
    <xf numFmtId="0" fontId="8" fillId="38" borderId="141" xfId="1" applyFill="1" applyBorder="1" applyAlignment="1" applyProtection="1">
      <alignment horizontal="left" vertical="top"/>
    </xf>
    <xf numFmtId="0" fontId="6" fillId="38" borderId="164" xfId="2" applyFill="1" applyBorder="1" applyAlignment="1">
      <alignment horizontal="left" vertical="top"/>
    </xf>
    <xf numFmtId="0" fontId="37" fillId="0" borderId="0" xfId="17" applyFont="1">
      <alignment vertical="center"/>
    </xf>
    <xf numFmtId="0" fontId="93" fillId="0" borderId="0" xfId="17" applyFont="1" applyAlignment="1">
      <alignment horizontal="left" vertical="center"/>
    </xf>
    <xf numFmtId="0" fontId="35" fillId="10" borderId="0" xfId="2" applyFont="1" applyFill="1" applyAlignment="1">
      <alignment horizontal="center" vertical="center"/>
    </xf>
    <xf numFmtId="0" fontId="43" fillId="0" borderId="0" xfId="17" applyFont="1">
      <alignment vertical="center"/>
    </xf>
    <xf numFmtId="0" fontId="14" fillId="0" borderId="0" xfId="17" applyFont="1" applyAlignment="1">
      <alignment horizontal="center" vertical="center"/>
    </xf>
    <xf numFmtId="14" fontId="1" fillId="0" borderId="49" xfId="17" applyNumberFormat="1" applyBorder="1" applyAlignment="1">
      <alignment horizontal="center" vertical="center"/>
    </xf>
    <xf numFmtId="14" fontId="1" fillId="0" borderId="0" xfId="17" applyNumberFormat="1" applyAlignment="1">
      <alignment horizontal="center" vertical="center"/>
    </xf>
    <xf numFmtId="0" fontId="1" fillId="11" borderId="0" xfId="17" applyFill="1">
      <alignment vertical="center"/>
    </xf>
    <xf numFmtId="0" fontId="43" fillId="0" borderId="0" xfId="17" applyFont="1" applyAlignment="1">
      <alignment vertical="top" wrapText="1"/>
    </xf>
    <xf numFmtId="0" fontId="1" fillId="11" borderId="0" xfId="17" applyFill="1" applyAlignment="1">
      <alignment horizontal="center" vertical="center"/>
    </xf>
    <xf numFmtId="0" fontId="1" fillId="0" borderId="49" xfId="17" applyBorder="1">
      <alignment vertical="center"/>
    </xf>
    <xf numFmtId="0" fontId="6" fillId="11" borderId="0" xfId="2" applyFill="1" applyAlignment="1">
      <alignment vertical="center" wrapText="1"/>
    </xf>
    <xf numFmtId="0" fontId="38" fillId="0" borderId="0" xfId="17" applyFont="1">
      <alignment vertical="center"/>
    </xf>
    <xf numFmtId="0" fontId="47" fillId="0" borderId="0" xfId="17" applyFont="1" applyAlignment="1">
      <alignment horizontal="center" vertical="center" wrapText="1"/>
    </xf>
    <xf numFmtId="0" fontId="48" fillId="0" borderId="0" xfId="17" applyFont="1">
      <alignment vertical="center"/>
    </xf>
    <xf numFmtId="0" fontId="9" fillId="0" borderId="0" xfId="17" applyFont="1" applyAlignment="1">
      <alignment horizontal="left" vertical="center"/>
    </xf>
    <xf numFmtId="0" fontId="49" fillId="0" borderId="0" xfId="17" applyFont="1" applyAlignment="1">
      <alignment horizontal="left" vertical="center"/>
    </xf>
    <xf numFmtId="0" fontId="50" fillId="0" borderId="52" xfId="17" applyFont="1" applyBorder="1">
      <alignment vertical="center"/>
    </xf>
    <xf numFmtId="0" fontId="50" fillId="0" borderId="52" xfId="17" applyFont="1" applyBorder="1" applyAlignment="1">
      <alignment horizontal="right" vertical="center"/>
    </xf>
    <xf numFmtId="0" fontId="38" fillId="0" borderId="54" xfId="17" applyFont="1" applyBorder="1" applyAlignment="1">
      <alignment horizontal="center" vertical="center"/>
    </xf>
    <xf numFmtId="0" fontId="38" fillId="0" borderId="190" xfId="17" applyFont="1" applyBorder="1" applyAlignment="1">
      <alignment horizontal="center" vertical="center" wrapText="1"/>
    </xf>
    <xf numFmtId="0" fontId="51" fillId="0" borderId="0" xfId="17" applyFont="1" applyAlignment="1">
      <alignment horizontal="center" vertical="center"/>
    </xf>
    <xf numFmtId="0" fontId="52" fillId="0" borderId="0" xfId="17" applyFont="1" applyAlignment="1">
      <alignment horizontal="center" vertical="center"/>
    </xf>
    <xf numFmtId="0" fontId="53" fillId="0" borderId="0" xfId="17" applyFont="1" applyAlignment="1">
      <alignment horizontal="center" vertical="center" wrapText="1"/>
    </xf>
    <xf numFmtId="0" fontId="54" fillId="0" borderId="0" xfId="17" applyFont="1" applyAlignment="1">
      <alignment horizontal="center" vertical="center"/>
    </xf>
    <xf numFmtId="0" fontId="1" fillId="0" borderId="0" xfId="17" applyAlignment="1">
      <alignment vertical="center" shrinkToFit="1"/>
    </xf>
    <xf numFmtId="0" fontId="12" fillId="0" borderId="191" xfId="17" applyFont="1" applyBorder="1" applyAlignment="1">
      <alignment horizontal="center" vertical="center" shrinkToFit="1"/>
    </xf>
    <xf numFmtId="0" fontId="50" fillId="0" borderId="55" xfId="17" applyFont="1" applyBorder="1" applyAlignment="1">
      <alignment vertical="center" shrinkToFit="1"/>
    </xf>
    <xf numFmtId="0" fontId="50" fillId="0" borderId="55" xfId="17" applyFont="1" applyBorder="1" applyAlignment="1">
      <alignment horizontal="center" vertical="center"/>
    </xf>
    <xf numFmtId="0" fontId="1" fillId="0" borderId="145" xfId="17" applyBorder="1" applyAlignment="1">
      <alignment horizontal="center" vertical="center" wrapText="1"/>
    </xf>
    <xf numFmtId="0" fontId="1" fillId="0" borderId="146" xfId="17" applyBorder="1" applyAlignment="1">
      <alignment horizontal="center" vertical="center"/>
    </xf>
    <xf numFmtId="0" fontId="13" fillId="0" borderId="148" xfId="2" applyFont="1" applyBorder="1" applyAlignment="1">
      <alignment horizontal="center" vertical="center" wrapText="1"/>
    </xf>
    <xf numFmtId="0" fontId="13" fillId="0" borderId="149" xfId="2" applyFont="1" applyBorder="1" applyAlignment="1">
      <alignment horizontal="center" vertical="center" wrapText="1"/>
    </xf>
    <xf numFmtId="0" fontId="13" fillId="0" borderId="18" xfId="2" applyFont="1" applyBorder="1" applyAlignment="1">
      <alignment horizontal="center" vertical="center" wrapText="1"/>
    </xf>
    <xf numFmtId="0" fontId="1" fillId="22" borderId="152" xfId="17" applyFill="1" applyBorder="1" applyAlignment="1">
      <alignment horizontal="center" vertical="center" wrapText="1"/>
    </xf>
    <xf numFmtId="0" fontId="7" fillId="6"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6" borderId="0" xfId="2" applyFont="1" applyFill="1" applyAlignment="1">
      <alignment horizontal="center" vertical="center"/>
    </xf>
    <xf numFmtId="0" fontId="46" fillId="6" borderId="0" xfId="0" applyFont="1" applyFill="1" applyAlignment="1">
      <alignment horizontal="center" vertical="center" wrapText="1"/>
    </xf>
    <xf numFmtId="180" fontId="50" fillId="6" borderId="0" xfId="17" applyNumberFormat="1" applyFont="1" applyFill="1" applyAlignment="1">
      <alignment horizontal="center" vertical="center"/>
    </xf>
    <xf numFmtId="0" fontId="1" fillId="6" borderId="0" xfId="17" applyFill="1">
      <alignment vertical="center"/>
    </xf>
    <xf numFmtId="0" fontId="1" fillId="6" borderId="0" xfId="17" applyFill="1" applyAlignment="1">
      <alignment horizontal="center" vertical="center"/>
    </xf>
    <xf numFmtId="0" fontId="46" fillId="6" borderId="0" xfId="17" applyFont="1" applyFill="1">
      <alignment vertical="center"/>
    </xf>
    <xf numFmtId="0" fontId="50" fillId="0" borderId="0" xfId="16" applyFont="1">
      <alignment vertical="center"/>
    </xf>
    <xf numFmtId="0" fontId="10" fillId="0" borderId="0" xfId="16" applyFont="1">
      <alignment vertical="center"/>
    </xf>
    <xf numFmtId="177" fontId="1" fillId="5" borderId="40" xfId="2" applyNumberFormat="1" applyFont="1" applyFill="1" applyBorder="1" applyAlignment="1">
      <alignment horizontal="center" vertical="center" wrapText="1"/>
    </xf>
    <xf numFmtId="177" fontId="6" fillId="22" borderId="8" xfId="2" applyNumberFormat="1" applyFill="1" applyBorder="1" applyAlignment="1">
      <alignment horizontal="center" vertical="center" shrinkToFit="1"/>
    </xf>
    <xf numFmtId="177" fontId="1" fillId="22" borderId="40" xfId="2" applyNumberFormat="1" applyFont="1" applyFill="1" applyBorder="1" applyAlignment="1">
      <alignment horizontal="center" vertical="center" wrapText="1"/>
    </xf>
    <xf numFmtId="177" fontId="6" fillId="22" borderId="12" xfId="2" applyNumberFormat="1" applyFill="1" applyBorder="1" applyAlignment="1">
      <alignment horizontal="center" vertical="center" shrinkToFit="1"/>
    </xf>
    <xf numFmtId="177" fontId="6" fillId="7" borderId="10" xfId="2" applyNumberFormat="1" applyFill="1" applyBorder="1" applyAlignment="1">
      <alignment horizontal="center" vertical="center" shrinkToFit="1"/>
    </xf>
    <xf numFmtId="177" fontId="6" fillId="6"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5" borderId="8" xfId="2" applyNumberFormat="1" applyFill="1" applyBorder="1" applyAlignment="1">
      <alignment horizontal="center" vertical="center" shrinkToFit="1"/>
    </xf>
    <xf numFmtId="177" fontId="6" fillId="9"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7"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6" borderId="8" xfId="2" applyFill="1" applyBorder="1" applyAlignment="1">
      <alignment horizontal="center" vertical="center" wrapText="1"/>
    </xf>
    <xf numFmtId="177" fontId="6" fillId="0" borderId="106"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7" borderId="8" xfId="2" applyNumberFormat="1" applyFill="1" applyBorder="1" applyAlignment="1">
      <alignment horizontal="center" vertical="center" wrapText="1"/>
    </xf>
    <xf numFmtId="177" fontId="6" fillId="8" borderId="106"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8" borderId="8" xfId="2" applyNumberFormat="1" applyFill="1" applyBorder="1" applyAlignment="1">
      <alignment horizontal="center" vertical="center" wrapText="1"/>
    </xf>
    <xf numFmtId="177" fontId="6" fillId="0" borderId="108" xfId="2" applyNumberFormat="1" applyBorder="1" applyAlignment="1">
      <alignment horizontal="center" vertical="center" wrapText="1"/>
    </xf>
    <xf numFmtId="177" fontId="6" fillId="6" borderId="0" xfId="2" applyNumberFormat="1" applyFill="1" applyAlignment="1">
      <alignment horizontal="center" vertical="center" wrapText="1"/>
    </xf>
    <xf numFmtId="0" fontId="6" fillId="6" borderId="0" xfId="2" applyFill="1" applyAlignment="1">
      <alignment horizontal="center" vertical="center" wrapText="1"/>
    </xf>
    <xf numFmtId="0" fontId="91" fillId="6" borderId="0" xfId="2" applyFont="1" applyFill="1" applyAlignment="1">
      <alignment horizontal="center" vertical="center"/>
    </xf>
    <xf numFmtId="0" fontId="78" fillId="6" borderId="0" xfId="2" applyFont="1" applyFill="1" applyAlignment="1">
      <alignment horizontal="left" vertical="center"/>
    </xf>
    <xf numFmtId="0" fontId="1" fillId="0" borderId="0" xfId="2" applyFont="1">
      <alignment vertical="center"/>
    </xf>
    <xf numFmtId="0" fontId="50" fillId="22" borderId="191" xfId="16" applyFont="1" applyFill="1" applyBorder="1">
      <alignment vertical="center"/>
    </xf>
    <xf numFmtId="0" fontId="50" fillId="22" borderId="192" xfId="16" applyFont="1" applyFill="1" applyBorder="1">
      <alignment vertical="center"/>
    </xf>
    <xf numFmtId="0" fontId="10" fillId="22" borderId="192" xfId="16" applyFont="1" applyFill="1" applyBorder="1">
      <alignment vertical="center"/>
    </xf>
    <xf numFmtId="0" fontId="37" fillId="0" borderId="0" xfId="17" applyFont="1" applyAlignment="1">
      <alignment horizontal="left" vertical="center" indent="2"/>
    </xf>
    <xf numFmtId="0" fontId="143" fillId="28" borderId="0" xfId="0" applyFont="1" applyFill="1">
      <alignment vertical="center"/>
    </xf>
    <xf numFmtId="0" fontId="165" fillId="0" borderId="0" xfId="17" applyFont="1">
      <alignment vertical="center"/>
    </xf>
    <xf numFmtId="0" fontId="24" fillId="5" borderId="7" xfId="2" applyFont="1" applyFill="1" applyBorder="1" applyAlignment="1">
      <alignment horizontal="center" vertical="top" wrapText="1"/>
    </xf>
    <xf numFmtId="10" fontId="138" fillId="27" borderId="0" xfId="0" applyNumberFormat="1" applyFont="1" applyFill="1" applyAlignment="1">
      <alignment horizontal="center" vertical="center" wrapText="1"/>
    </xf>
    <xf numFmtId="3" fontId="137" fillId="27" borderId="0" xfId="0" applyNumberFormat="1" applyFont="1" applyFill="1" applyAlignment="1">
      <alignment vertical="center" wrapText="1"/>
    </xf>
    <xf numFmtId="0" fontId="1" fillId="22" borderId="0" xfId="2" applyFont="1" applyFill="1">
      <alignment vertical="center"/>
    </xf>
    <xf numFmtId="0" fontId="24" fillId="22" borderId="40" xfId="2" applyFont="1" applyFill="1" applyBorder="1" applyAlignment="1">
      <alignment horizontal="center" vertical="top" wrapText="1"/>
    </xf>
    <xf numFmtId="0" fontId="23" fillId="22" borderId="193" xfId="2" applyFont="1" applyFill="1" applyBorder="1" applyAlignment="1">
      <alignment horizontal="left" vertical="center"/>
    </xf>
    <xf numFmtId="0" fontId="23" fillId="22" borderId="11" xfId="2" applyFont="1" applyFill="1" applyBorder="1" applyAlignment="1">
      <alignment horizontal="left" vertical="center"/>
    </xf>
    <xf numFmtId="0" fontId="23" fillId="6" borderId="11" xfId="2" applyFont="1" applyFill="1" applyBorder="1" applyAlignment="1">
      <alignment horizontal="left" vertical="center"/>
    </xf>
    <xf numFmtId="0" fontId="23" fillId="0" borderId="9" xfId="2" applyFont="1" applyBorder="1" applyAlignment="1">
      <alignment horizontal="left" vertical="center"/>
    </xf>
    <xf numFmtId="0" fontId="23" fillId="6" borderId="13" xfId="2" applyFont="1" applyFill="1" applyBorder="1" applyAlignment="1">
      <alignment horizontal="left" vertical="center"/>
    </xf>
    <xf numFmtId="177" fontId="13" fillId="40" borderId="106" xfId="2" applyNumberFormat="1" applyFont="1" applyFill="1" applyBorder="1" applyAlignment="1">
      <alignment horizontal="center" vertical="center" wrapText="1"/>
    </xf>
    <xf numFmtId="177" fontId="13" fillId="40" borderId="8" xfId="2" applyNumberFormat="1" applyFont="1" applyFill="1" applyBorder="1" applyAlignment="1">
      <alignment horizontal="center" vertical="center" shrinkToFit="1"/>
    </xf>
    <xf numFmtId="14" fontId="26" fillId="22" borderId="0" xfId="2" applyNumberFormat="1" applyFont="1" applyFill="1" applyAlignment="1">
      <alignment horizontal="left" vertical="center"/>
    </xf>
    <xf numFmtId="0" fontId="26" fillId="22" borderId="0" xfId="19" applyFont="1" applyFill="1">
      <alignment vertical="center"/>
    </xf>
    <xf numFmtId="0" fontId="26" fillId="22" borderId="0" xfId="2" applyFont="1" applyFill="1" applyAlignment="1">
      <alignment horizontal="left" vertical="center"/>
    </xf>
    <xf numFmtId="0" fontId="41" fillId="22" borderId="0" xfId="17" applyFont="1" applyFill="1">
      <alignment vertical="center"/>
    </xf>
    <xf numFmtId="3" fontId="137" fillId="27" borderId="0" xfId="0" applyNumberFormat="1"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8" borderId="8" xfId="2" applyNumberFormat="1" applyFont="1" applyFill="1" applyBorder="1" applyAlignment="1">
      <alignment horizontal="center" vertical="center" shrinkToFit="1"/>
    </xf>
    <xf numFmtId="177" fontId="13" fillId="22" borderId="8" xfId="2" applyNumberFormat="1" applyFont="1" applyFill="1" applyBorder="1" applyAlignment="1">
      <alignment horizontal="center" vertical="center" shrinkToFit="1"/>
    </xf>
    <xf numFmtId="177" fontId="13" fillId="22" borderId="105" xfId="2" applyNumberFormat="1" applyFont="1" applyFill="1" applyBorder="1" applyAlignment="1">
      <alignment horizontal="center" vertical="center" wrapText="1"/>
    </xf>
    <xf numFmtId="177" fontId="13" fillId="22" borderId="106" xfId="2" applyNumberFormat="1" applyFont="1" applyFill="1" applyBorder="1" applyAlignment="1">
      <alignment horizontal="center" vertical="center" wrapText="1"/>
    </xf>
    <xf numFmtId="0" fontId="13" fillId="0" borderId="194" xfId="2" applyFont="1" applyBorder="1" applyAlignment="1">
      <alignment horizontal="center" vertical="center" wrapText="1"/>
    </xf>
    <xf numFmtId="0" fontId="13" fillId="0" borderId="195" xfId="2" applyFont="1" applyBorder="1" applyAlignment="1">
      <alignment horizontal="center" vertical="center" wrapText="1"/>
    </xf>
    <xf numFmtId="0" fontId="13" fillId="0" borderId="196" xfId="2" applyFont="1" applyBorder="1" applyAlignment="1">
      <alignment horizontal="center" vertical="center" wrapText="1"/>
    </xf>
    <xf numFmtId="0" fontId="13" fillId="0" borderId="194" xfId="2" applyFont="1" applyBorder="1" applyAlignment="1">
      <alignment horizontal="center" vertical="center"/>
    </xf>
    <xf numFmtId="0" fontId="13" fillId="6" borderId="194" xfId="2" applyFont="1" applyFill="1" applyBorder="1" applyAlignment="1">
      <alignment horizontal="center" vertical="center" wrapText="1"/>
    </xf>
    <xf numFmtId="0" fontId="159" fillId="22" borderId="156" xfId="0" applyFont="1" applyFill="1" applyBorder="1" applyAlignment="1">
      <alignment horizontal="center" vertical="center" wrapText="1"/>
    </xf>
    <xf numFmtId="0" fontId="159" fillId="22" borderId="185" xfId="0" applyFont="1" applyFill="1" applyBorder="1" applyAlignment="1">
      <alignment horizontal="center" vertical="center" wrapText="1"/>
    </xf>
    <xf numFmtId="0" fontId="173" fillId="22" borderId="193" xfId="2" applyFont="1" applyFill="1" applyBorder="1" applyAlignment="1">
      <alignment horizontal="center" vertical="center"/>
    </xf>
    <xf numFmtId="177" fontId="173" fillId="22" borderId="8" xfId="2" applyNumberFormat="1" applyFont="1" applyFill="1" applyBorder="1" applyAlignment="1">
      <alignment horizontal="center" vertical="center" shrinkToFit="1"/>
    </xf>
    <xf numFmtId="177" fontId="174" fillId="22" borderId="10" xfId="2" applyNumberFormat="1" applyFont="1" applyFill="1" applyBorder="1" applyAlignment="1">
      <alignment horizontal="center" vertical="center" shrinkToFit="1"/>
    </xf>
    <xf numFmtId="177" fontId="175" fillId="22" borderId="105" xfId="2" applyNumberFormat="1" applyFont="1" applyFill="1" applyBorder="1" applyAlignment="1">
      <alignment horizontal="center" vertical="center" wrapText="1"/>
    </xf>
    <xf numFmtId="0" fontId="128" fillId="34" borderId="197" xfId="2" applyFont="1" applyFill="1" applyBorder="1" applyAlignment="1">
      <alignment horizontal="center" vertical="center" wrapText="1"/>
    </xf>
    <xf numFmtId="0" fontId="129" fillId="34" borderId="198" xfId="2" applyFont="1" applyFill="1" applyBorder="1" applyAlignment="1">
      <alignment horizontal="center" vertical="center" wrapText="1"/>
    </xf>
    <xf numFmtId="0" fontId="168" fillId="34" borderId="198" xfId="2" applyFont="1" applyFill="1" applyBorder="1" applyAlignment="1">
      <alignment horizontal="left" vertical="center"/>
    </xf>
    <xf numFmtId="0" fontId="122" fillId="34" borderId="198" xfId="2" applyFont="1" applyFill="1" applyBorder="1" applyAlignment="1">
      <alignment horizontal="center" vertical="center"/>
    </xf>
    <xf numFmtId="0" fontId="122" fillId="34" borderId="199" xfId="2" applyFont="1" applyFill="1" applyBorder="1" applyAlignment="1">
      <alignment horizontal="center" vertical="center"/>
    </xf>
    <xf numFmtId="0" fontId="76" fillId="22" borderId="200" xfId="0" applyFont="1" applyFill="1" applyBorder="1" applyAlignment="1">
      <alignment horizontal="left" vertical="center"/>
    </xf>
    <xf numFmtId="14" fontId="76" fillId="22" borderId="200" xfId="0" applyNumberFormat="1" applyFont="1" applyFill="1" applyBorder="1" applyAlignment="1">
      <alignment horizontal="left" vertical="center"/>
    </xf>
    <xf numFmtId="0" fontId="103" fillId="0" borderId="137" xfId="0" applyFont="1" applyBorder="1" applyAlignment="1">
      <alignment horizontal="center" vertical="center" wrapText="1"/>
    </xf>
    <xf numFmtId="0" fontId="103" fillId="0" borderId="156" xfId="0" applyFont="1" applyBorder="1" applyAlignment="1">
      <alignment horizontal="center" vertical="center" wrapText="1"/>
    </xf>
    <xf numFmtId="184" fontId="162" fillId="41" borderId="0" xfId="0" applyNumberFormat="1" applyFont="1" applyFill="1" applyAlignment="1">
      <alignment horizontal="center" vertical="center" wrapText="1"/>
    </xf>
    <xf numFmtId="177" fontId="23" fillId="22" borderId="8" xfId="2" applyNumberFormat="1" applyFont="1" applyFill="1" applyBorder="1" applyAlignment="1">
      <alignment horizontal="center" vertical="center" shrinkToFit="1"/>
    </xf>
    <xf numFmtId="0" fontId="152" fillId="42" borderId="0" xfId="0" applyFont="1" applyFill="1" applyAlignment="1">
      <alignment horizontal="center" vertical="center" wrapText="1"/>
    </xf>
    <xf numFmtId="0" fontId="151" fillId="42" borderId="112" xfId="0" applyFont="1" applyFill="1" applyBorder="1" applyAlignment="1">
      <alignment horizontal="center" vertical="center" wrapText="1"/>
    </xf>
    <xf numFmtId="0" fontId="113" fillId="24" borderId="27" xfId="2" applyFont="1" applyFill="1" applyBorder="1" applyAlignment="1">
      <alignment horizontal="center" vertical="center"/>
    </xf>
    <xf numFmtId="14" fontId="113" fillId="24" borderId="28" xfId="2" applyNumberFormat="1" applyFont="1" applyFill="1" applyBorder="1" applyAlignment="1">
      <alignment horizontal="center" vertical="center"/>
    </xf>
    <xf numFmtId="14" fontId="113" fillId="24" borderId="1" xfId="2" applyNumberFormat="1" applyFont="1" applyFill="1" applyBorder="1" applyAlignment="1">
      <alignment horizontal="center" vertical="center" wrapText="1"/>
    </xf>
    <xf numFmtId="0" fontId="113" fillId="24" borderId="2" xfId="2" applyFont="1" applyFill="1" applyBorder="1" applyAlignment="1">
      <alignment horizontal="center" vertical="center" shrinkToFit="1"/>
    </xf>
    <xf numFmtId="0" fontId="18" fillId="26" borderId="45" xfId="2" applyFont="1" applyFill="1" applyBorder="1" applyAlignment="1">
      <alignment horizontal="center" vertical="center" wrapText="1"/>
    </xf>
    <xf numFmtId="0" fontId="176" fillId="42" borderId="0" xfId="0" applyFont="1" applyFill="1" applyAlignment="1">
      <alignment horizontal="center" vertical="center" wrapText="1"/>
    </xf>
    <xf numFmtId="0" fontId="6" fillId="22" borderId="0" xfId="2" applyFill="1" applyAlignment="1">
      <alignment vertical="center" wrapText="1"/>
    </xf>
    <xf numFmtId="0" fontId="0" fillId="27" borderId="0" xfId="0" applyFill="1" applyAlignment="1">
      <alignment horizontal="left" vertical="top"/>
    </xf>
    <xf numFmtId="14" fontId="115" fillId="0" borderId="154" xfId="17" applyNumberFormat="1" applyFont="1" applyBorder="1" applyAlignment="1">
      <alignment horizontal="center" vertical="center"/>
    </xf>
    <xf numFmtId="0" fontId="1" fillId="0" borderId="153" xfId="17" applyBorder="1" applyAlignment="1">
      <alignment horizontal="center" vertical="center" wrapText="1"/>
    </xf>
    <xf numFmtId="0" fontId="146" fillId="22" borderId="0" xfId="0" applyFont="1" applyFill="1" applyAlignment="1">
      <alignment horizontal="center" vertical="center" wrapText="1"/>
    </xf>
    <xf numFmtId="14" fontId="37" fillId="22" borderId="154" xfId="17" applyNumberFormat="1" applyFont="1" applyFill="1" applyBorder="1" applyAlignment="1">
      <alignment horizontal="center" vertical="center" wrapText="1"/>
    </xf>
    <xf numFmtId="0" fontId="13" fillId="22" borderId="153" xfId="17" applyFont="1" applyFill="1" applyBorder="1" applyAlignment="1">
      <alignment horizontal="center" vertical="center" wrapText="1"/>
    </xf>
    <xf numFmtId="14" fontId="13" fillId="22" borderId="154" xfId="17" applyNumberFormat="1" applyFont="1" applyFill="1" applyBorder="1" applyAlignment="1">
      <alignment horizontal="center" vertical="center"/>
    </xf>
    <xf numFmtId="0" fontId="37" fillId="22" borderId="153" xfId="17" applyFont="1" applyFill="1" applyBorder="1" applyAlignment="1">
      <alignment horizontal="center" vertical="center" wrapText="1"/>
    </xf>
    <xf numFmtId="14" fontId="37" fillId="22" borderId="154" xfId="17" applyNumberFormat="1" applyFont="1" applyFill="1" applyBorder="1" applyAlignment="1">
      <alignment horizontal="center" vertical="center"/>
    </xf>
    <xf numFmtId="0" fontId="1" fillId="22" borderId="153" xfId="17" applyFill="1" applyBorder="1" applyAlignment="1">
      <alignment horizontal="center" vertical="center" wrapText="1"/>
    </xf>
    <xf numFmtId="14" fontId="1" fillId="22" borderId="154" xfId="17" applyNumberFormat="1" applyFill="1" applyBorder="1" applyAlignment="1">
      <alignment horizontal="center" vertical="center"/>
    </xf>
    <xf numFmtId="3" fontId="13" fillId="22" borderId="0" xfId="0" applyNumberFormat="1" applyFont="1" applyFill="1" applyAlignment="1">
      <alignment horizontal="center" vertical="center"/>
    </xf>
    <xf numFmtId="14" fontId="108" fillId="26" borderId="174" xfId="2" applyNumberFormat="1" applyFont="1" applyFill="1" applyBorder="1" applyAlignment="1">
      <alignment horizontal="center" vertical="center"/>
    </xf>
    <xf numFmtId="0" fontId="13" fillId="0" borderId="0" xfId="2" applyFont="1" applyAlignment="1">
      <alignment horizontal="center" vertical="center"/>
    </xf>
    <xf numFmtId="14" fontId="108" fillId="0" borderId="0" xfId="2" applyNumberFormat="1" applyFont="1" applyAlignment="1">
      <alignment horizontal="center" vertical="center"/>
    </xf>
    <xf numFmtId="0" fontId="13" fillId="0" borderId="0" xfId="2" applyFont="1" applyAlignment="1">
      <alignment vertical="top" wrapText="1"/>
    </xf>
    <xf numFmtId="14" fontId="115" fillId="22" borderId="154" xfId="17" applyNumberFormat="1" applyFont="1" applyFill="1" applyBorder="1" applyAlignment="1">
      <alignment horizontal="center" vertical="center" wrapText="1"/>
    </xf>
    <xf numFmtId="0" fontId="119" fillId="22" borderId="0" xfId="0" applyFont="1" applyFill="1" applyAlignment="1">
      <alignment horizontal="center" vertical="center"/>
    </xf>
    <xf numFmtId="0" fontId="76" fillId="22" borderId="0" xfId="0" applyFont="1" applyFill="1" applyAlignment="1">
      <alignment horizontal="center" vertical="center" wrapText="1"/>
    </xf>
    <xf numFmtId="0" fontId="167" fillId="0" borderId="0" xfId="0" applyFont="1">
      <alignment vertical="center"/>
    </xf>
    <xf numFmtId="0" fontId="177" fillId="0" borderId="0" xfId="0" applyFont="1" applyAlignment="1">
      <alignment vertical="center" wrapText="1"/>
    </xf>
    <xf numFmtId="0" fontId="8" fillId="0" borderId="201" xfId="1" applyBorder="1" applyAlignment="1" applyProtection="1">
      <alignment vertical="center"/>
    </xf>
    <xf numFmtId="0" fontId="41" fillId="0" borderId="0" xfId="17" applyFont="1" applyAlignment="1">
      <alignment horizontal="center" vertical="center"/>
    </xf>
    <xf numFmtId="0" fontId="163" fillId="6" borderId="0" xfId="0" applyFont="1" applyFill="1" applyAlignment="1">
      <alignment horizontal="left" vertical="top"/>
    </xf>
    <xf numFmtId="0" fontId="76" fillId="22" borderId="0" xfId="0" applyFont="1" applyFill="1" applyAlignment="1">
      <alignment horizontal="center" vertical="center"/>
    </xf>
    <xf numFmtId="0" fontId="120" fillId="22" borderId="0" xfId="0" applyFont="1" applyFill="1" applyAlignment="1">
      <alignment vertical="center" wrapText="1"/>
    </xf>
    <xf numFmtId="0" fontId="166" fillId="27" borderId="0" xfId="0" applyFont="1" applyFill="1" applyAlignment="1">
      <alignment horizontal="left" vertical="center" wrapText="1"/>
    </xf>
    <xf numFmtId="0" fontId="180" fillId="27" borderId="0" xfId="0" applyFont="1" applyFill="1" applyAlignment="1">
      <alignment horizontal="left" vertical="center" wrapText="1"/>
    </xf>
    <xf numFmtId="0" fontId="166" fillId="41" borderId="0" xfId="0" applyFont="1" applyFill="1" applyAlignment="1">
      <alignment horizontal="left" vertical="center" wrapText="1"/>
    </xf>
    <xf numFmtId="0" fontId="166" fillId="41" borderId="0" xfId="0" applyFont="1" applyFill="1" applyAlignment="1">
      <alignment horizontal="left" vertical="center" shrinkToFit="1"/>
    </xf>
    <xf numFmtId="0" fontId="181" fillId="27" borderId="0" xfId="0" applyFont="1" applyFill="1" applyAlignment="1">
      <alignment horizontal="left" vertical="center" shrinkToFit="1"/>
    </xf>
    <xf numFmtId="0" fontId="182" fillId="24" borderId="182" xfId="1" applyFont="1" applyFill="1" applyBorder="1" applyAlignment="1" applyProtection="1">
      <alignment horizontal="center" vertical="center" wrapText="1"/>
    </xf>
    <xf numFmtId="0" fontId="18" fillId="2" borderId="203" xfId="2" applyFont="1" applyFill="1" applyBorder="1" applyAlignment="1">
      <alignment horizontal="center" vertical="center" wrapText="1"/>
    </xf>
    <xf numFmtId="0" fontId="179" fillId="22" borderId="0" xfId="17" applyFont="1" applyFill="1" applyAlignment="1">
      <alignment horizontal="left" vertical="center"/>
    </xf>
    <xf numFmtId="3" fontId="142" fillId="27" borderId="0" xfId="0" applyNumberFormat="1" applyFont="1" applyFill="1" applyAlignment="1">
      <alignment vertical="center" wrapText="1"/>
    </xf>
    <xf numFmtId="3" fontId="154" fillId="0" borderId="0" xfId="0" applyNumberFormat="1" applyFont="1" applyAlignment="1">
      <alignment vertical="center" wrapText="1"/>
    </xf>
    <xf numFmtId="0" fontId="111" fillId="22" borderId="0" xfId="0" applyFont="1" applyFill="1">
      <alignment vertical="center"/>
    </xf>
    <xf numFmtId="3" fontId="184" fillId="27" borderId="0" xfId="0" applyNumberFormat="1" applyFont="1" applyFill="1" applyAlignment="1">
      <alignment vertical="top" wrapText="1"/>
    </xf>
    <xf numFmtId="0" fontId="183" fillId="27" borderId="0" xfId="0" applyFont="1" applyFill="1" applyAlignment="1">
      <alignment vertical="top" wrapText="1"/>
    </xf>
    <xf numFmtId="0" fontId="185" fillId="22" borderId="0" xfId="0" applyFont="1" applyFill="1" applyAlignment="1">
      <alignment vertical="top" wrapText="1"/>
    </xf>
    <xf numFmtId="177" fontId="157" fillId="27" borderId="0" xfId="0" applyNumberFormat="1" applyFont="1" applyFill="1">
      <alignment vertical="center"/>
    </xf>
    <xf numFmtId="0" fontId="186" fillId="27" borderId="0" xfId="0" applyFont="1" applyFill="1" applyAlignment="1">
      <alignment horizontal="left" vertical="center"/>
    </xf>
    <xf numFmtId="0" fontId="178" fillId="27" borderId="0" xfId="0" applyFont="1" applyFill="1" applyAlignment="1">
      <alignment horizontal="left" vertical="center" shrinkToFit="1"/>
    </xf>
    <xf numFmtId="184" fontId="137" fillId="27" borderId="0" xfId="0" applyNumberFormat="1" applyFont="1" applyFill="1" applyAlignment="1">
      <alignment horizontal="center" vertical="center" wrapText="1"/>
    </xf>
    <xf numFmtId="184" fontId="130" fillId="41" borderId="0" xfId="0" applyNumberFormat="1" applyFont="1" applyFill="1" applyAlignment="1">
      <alignment horizontal="center" vertical="center" wrapText="1"/>
    </xf>
    <xf numFmtId="0" fontId="166" fillId="41" borderId="0" xfId="0" applyFont="1" applyFill="1" applyAlignment="1">
      <alignment horizontal="left" vertical="center"/>
    </xf>
    <xf numFmtId="3" fontId="0" fillId="0" borderId="0" xfId="0" applyNumberFormat="1">
      <alignment vertical="center"/>
    </xf>
    <xf numFmtId="0" fontId="108" fillId="0" borderId="0" xfId="2" applyFont="1" applyAlignment="1">
      <alignment vertical="top" wrapText="1"/>
    </xf>
    <xf numFmtId="0" fontId="148" fillId="22" borderId="153" xfId="17" applyFont="1" applyFill="1" applyBorder="1" applyAlignment="1">
      <alignment horizontal="center" vertical="center" wrapText="1"/>
    </xf>
    <xf numFmtId="3" fontId="72" fillId="27" borderId="0" xfId="0" applyNumberFormat="1" applyFont="1" applyFill="1" applyAlignment="1">
      <alignment vertical="top" wrapText="1"/>
    </xf>
    <xf numFmtId="0" fontId="8" fillId="0" borderId="32" xfId="1" applyFill="1" applyBorder="1" applyAlignment="1" applyProtection="1">
      <alignment vertical="center" wrapText="1"/>
    </xf>
    <xf numFmtId="0" fontId="149" fillId="24" borderId="0" xfId="0" applyFont="1" applyFill="1" applyAlignment="1">
      <alignment horizontal="center" vertical="center" shrinkToFit="1"/>
    </xf>
    <xf numFmtId="0" fontId="8" fillId="0" borderId="211" xfId="1" applyBorder="1" applyAlignment="1" applyProtection="1">
      <alignment vertical="center" wrapText="1"/>
    </xf>
    <xf numFmtId="0" fontId="189" fillId="0" borderId="156" xfId="0" applyFont="1" applyBorder="1" applyAlignment="1">
      <alignment horizontal="center" vertical="center" wrapText="1"/>
    </xf>
    <xf numFmtId="0" fontId="189" fillId="0" borderId="185" xfId="0" applyFont="1" applyBorder="1" applyAlignment="1">
      <alignment horizontal="center" vertical="center" wrapText="1"/>
    </xf>
    <xf numFmtId="14" fontId="113" fillId="24" borderId="42" xfId="2" applyNumberFormat="1" applyFont="1" applyFill="1" applyBorder="1" applyAlignment="1">
      <alignment horizontal="center" vertical="center"/>
    </xf>
    <xf numFmtId="14" fontId="113" fillId="24" borderId="1" xfId="2" applyNumberFormat="1" applyFont="1" applyFill="1" applyBorder="1" applyAlignment="1">
      <alignment horizontal="center" vertical="center"/>
    </xf>
    <xf numFmtId="14" fontId="113" fillId="24" borderId="2" xfId="2" applyNumberFormat="1" applyFont="1" applyFill="1" applyBorder="1" applyAlignment="1">
      <alignment horizontal="center" vertical="center"/>
    </xf>
    <xf numFmtId="0" fontId="8" fillId="0" borderId="202" xfId="1" applyFill="1" applyBorder="1" applyAlignment="1" applyProtection="1">
      <alignment vertical="center" wrapText="1"/>
    </xf>
    <xf numFmtId="0" fontId="25" fillId="22" borderId="0" xfId="2" applyFont="1" applyFill="1">
      <alignment vertical="center"/>
    </xf>
    <xf numFmtId="0" fontId="113" fillId="3" borderId="9" xfId="2" applyFont="1" applyFill="1" applyBorder="1" applyAlignment="1">
      <alignment horizontal="center" vertical="center" shrinkToFit="1"/>
    </xf>
    <xf numFmtId="0" fontId="137" fillId="27" borderId="0" xfId="0" applyFont="1" applyFill="1" applyAlignment="1">
      <alignment horizontal="left" vertical="center" wrapText="1"/>
    </xf>
    <xf numFmtId="180" fontId="50" fillId="13" borderId="212" xfId="17" applyNumberFormat="1" applyFont="1" applyFill="1" applyBorder="1" applyAlignment="1">
      <alignment horizontal="center" vertical="center"/>
    </xf>
    <xf numFmtId="0" fontId="108" fillId="24" borderId="9" xfId="1" applyFont="1" applyFill="1" applyBorder="1" applyAlignment="1" applyProtection="1">
      <alignment horizontal="center" vertical="center" wrapText="1"/>
    </xf>
    <xf numFmtId="0" fontId="8" fillId="0" borderId="189" xfId="1" applyBorder="1" applyAlignment="1" applyProtection="1">
      <alignment vertical="center" wrapText="1"/>
    </xf>
    <xf numFmtId="0" fontId="193" fillId="0" borderId="177" xfId="1" applyFont="1" applyFill="1" applyBorder="1" applyAlignment="1" applyProtection="1">
      <alignment vertical="top" wrapText="1"/>
    </xf>
    <xf numFmtId="0" fontId="193" fillId="0" borderId="170" xfId="1" applyFont="1" applyBorder="1" applyAlignment="1" applyProtection="1">
      <alignment horizontal="left" vertical="top" wrapText="1"/>
    </xf>
    <xf numFmtId="0" fontId="193" fillId="0" borderId="44" xfId="1" applyFont="1" applyFill="1" applyBorder="1" applyAlignment="1" applyProtection="1">
      <alignment vertical="top" wrapText="1"/>
    </xf>
    <xf numFmtId="0" fontId="194" fillId="3" borderId="9" xfId="2" applyFont="1" applyFill="1" applyBorder="1" applyAlignment="1">
      <alignment horizontal="center" vertical="center"/>
    </xf>
    <xf numFmtId="0" fontId="108" fillId="0" borderId="31" xfId="1" applyFont="1" applyBorder="1" applyAlignment="1" applyProtection="1">
      <alignment horizontal="left" vertical="top" wrapText="1"/>
    </xf>
    <xf numFmtId="0" fontId="166" fillId="44" borderId="0" xfId="0" applyFont="1" applyFill="1" applyAlignment="1">
      <alignment horizontal="left" vertical="center" wrapText="1"/>
    </xf>
    <xf numFmtId="184" fontId="162" fillId="43" borderId="0" xfId="0" applyNumberFormat="1" applyFont="1" applyFill="1" applyAlignment="1">
      <alignment vertical="center" wrapText="1"/>
    </xf>
    <xf numFmtId="0" fontId="153" fillId="45" borderId="101" xfId="2" applyFont="1" applyFill="1" applyBorder="1" applyAlignment="1">
      <alignment horizontal="center" vertical="center" wrapText="1" shrinkToFit="1"/>
    </xf>
    <xf numFmtId="0" fontId="103" fillId="46" borderId="137" xfId="0" applyFont="1" applyFill="1" applyBorder="1" applyAlignment="1">
      <alignment horizontal="center" vertical="center" wrapText="1"/>
    </xf>
    <xf numFmtId="0" fontId="21" fillId="0" borderId="98" xfId="1" applyFont="1" applyBorder="1" applyAlignment="1" applyProtection="1">
      <alignment vertical="top" wrapText="1"/>
    </xf>
    <xf numFmtId="3" fontId="142" fillId="27" borderId="0" xfId="0" applyNumberFormat="1" applyFont="1" applyFill="1" applyAlignment="1">
      <alignment horizontal="right" vertical="center"/>
    </xf>
    <xf numFmtId="14" fontId="148" fillId="22" borderId="154" xfId="17" applyNumberFormat="1" applyFont="1" applyFill="1" applyBorder="1" applyAlignment="1">
      <alignment horizontal="center" vertical="center" wrapText="1"/>
    </xf>
    <xf numFmtId="3" fontId="195" fillId="27" borderId="0" xfId="0" applyNumberFormat="1" applyFont="1" applyFill="1" applyAlignment="1">
      <alignment vertical="center" wrapText="1"/>
    </xf>
    <xf numFmtId="0" fontId="8" fillId="0" borderId="0" xfId="1" applyFill="1" applyAlignment="1" applyProtection="1">
      <alignment vertical="center"/>
    </xf>
    <xf numFmtId="0" fontId="21" fillId="0" borderId="136" xfId="1" applyFont="1" applyFill="1" applyBorder="1" applyAlignment="1" applyProtection="1">
      <alignment horizontal="left" vertical="top" wrapText="1"/>
    </xf>
    <xf numFmtId="0" fontId="113" fillId="3" borderId="9" xfId="2" applyFont="1" applyFill="1" applyBorder="1" applyAlignment="1">
      <alignment horizontal="center" vertical="center" wrapText="1" shrinkToFit="1"/>
    </xf>
    <xf numFmtId="0" fontId="137" fillId="27" borderId="0" xfId="0" applyFont="1" applyFill="1" applyAlignment="1">
      <alignment vertical="top" wrapText="1"/>
    </xf>
    <xf numFmtId="3" fontId="138" fillId="27" borderId="0" xfId="0" applyNumberFormat="1" applyFont="1" applyFill="1">
      <alignment vertical="center"/>
    </xf>
    <xf numFmtId="3" fontId="196" fillId="27" borderId="0" xfId="0" applyNumberFormat="1" applyFont="1" applyFill="1">
      <alignment vertical="center"/>
    </xf>
    <xf numFmtId="0" fontId="197" fillId="0" borderId="0" xfId="0" applyFont="1" applyAlignment="1">
      <alignment horizontal="left" vertical="center" wrapText="1"/>
    </xf>
    <xf numFmtId="185" fontId="198" fillId="0" borderId="0" xfId="0" applyNumberFormat="1" applyFont="1" applyAlignment="1">
      <alignment horizontal="left" vertical="center"/>
    </xf>
    <xf numFmtId="0" fontId="8" fillId="22" borderId="0" xfId="1" applyFill="1" applyBorder="1" applyAlignment="1" applyProtection="1">
      <alignment vertical="center" wrapText="1"/>
    </xf>
    <xf numFmtId="14" fontId="113" fillId="24" borderId="1" xfId="2" applyNumberFormat="1" applyFont="1" applyFill="1" applyBorder="1" applyAlignment="1">
      <alignment vertical="center" shrinkToFit="1"/>
    </xf>
    <xf numFmtId="14" fontId="113" fillId="24" borderId="157" xfId="2" applyNumberFormat="1" applyFont="1" applyFill="1" applyBorder="1" applyAlignment="1">
      <alignment vertical="center" shrinkToFit="1"/>
    </xf>
    <xf numFmtId="0" fontId="193" fillId="22" borderId="170" xfId="1" applyFont="1" applyFill="1" applyBorder="1" applyAlignment="1" applyProtection="1">
      <alignment horizontal="left" vertical="top" wrapText="1"/>
    </xf>
    <xf numFmtId="0" fontId="8" fillId="0" borderId="2" xfId="1" applyFill="1" applyBorder="1" applyAlignment="1" applyProtection="1">
      <alignment horizontal="left" vertical="top" wrapText="1"/>
    </xf>
    <xf numFmtId="0" fontId="28" fillId="24" borderId="217" xfId="0" applyFont="1" applyFill="1" applyBorder="1" applyAlignment="1">
      <alignment horizontal="center" vertical="center" wrapText="1"/>
    </xf>
    <xf numFmtId="14" fontId="29" fillId="24" borderId="218" xfId="2" applyNumberFormat="1" applyFont="1" applyFill="1" applyBorder="1" applyAlignment="1">
      <alignment horizontal="center" vertical="center" shrinkToFit="1"/>
    </xf>
    <xf numFmtId="0" fontId="108" fillId="24" borderId="219" xfId="2" applyFont="1" applyFill="1" applyBorder="1">
      <alignment vertical="center"/>
    </xf>
    <xf numFmtId="0" fontId="199" fillId="0" borderId="158" xfId="0" applyFont="1" applyBorder="1" applyAlignment="1">
      <alignment horizontal="left" vertical="top" wrapText="1"/>
    </xf>
    <xf numFmtId="14" fontId="108" fillId="24" borderId="220" xfId="1" applyNumberFormat="1" applyFont="1" applyFill="1" applyBorder="1" applyAlignment="1" applyProtection="1">
      <alignment vertical="center" wrapText="1"/>
    </xf>
    <xf numFmtId="0" fontId="8" fillId="0" borderId="221" xfId="1" applyFill="1" applyBorder="1" applyAlignment="1" applyProtection="1">
      <alignment vertical="center"/>
    </xf>
    <xf numFmtId="14" fontId="108" fillId="24" borderId="222" xfId="1" applyNumberFormat="1" applyFont="1" applyFill="1" applyBorder="1" applyAlignment="1" applyProtection="1">
      <alignment vertical="center" wrapText="1"/>
    </xf>
    <xf numFmtId="0" fontId="187" fillId="22" borderId="223" xfId="0" applyFont="1" applyFill="1" applyBorder="1" applyAlignment="1">
      <alignment horizontal="left" vertical="center"/>
    </xf>
    <xf numFmtId="14" fontId="76" fillId="22" borderId="224" xfId="0" applyNumberFormat="1" applyFont="1" applyFill="1" applyBorder="1" applyAlignment="1">
      <alignment horizontal="left" vertical="center"/>
    </xf>
    <xf numFmtId="0" fontId="187" fillId="22" borderId="225" xfId="0" applyFont="1" applyFill="1" applyBorder="1" applyAlignment="1">
      <alignment horizontal="left" vertical="center"/>
    </xf>
    <xf numFmtId="0" fontId="76" fillId="22" borderId="226" xfId="0" applyFont="1" applyFill="1" applyBorder="1" applyAlignment="1">
      <alignment horizontal="left" vertical="center"/>
    </xf>
    <xf numFmtId="14" fontId="76" fillId="22" borderId="226" xfId="0" applyNumberFormat="1" applyFont="1" applyFill="1" applyBorder="1" applyAlignment="1">
      <alignment horizontal="left" vertical="center"/>
    </xf>
    <xf numFmtId="14" fontId="76" fillId="22" borderId="227" xfId="0" applyNumberFormat="1" applyFont="1" applyFill="1" applyBorder="1" applyAlignment="1">
      <alignment horizontal="left" vertical="center"/>
    </xf>
    <xf numFmtId="0" fontId="201" fillId="0" borderId="0" xfId="0" applyFont="1" applyAlignment="1">
      <alignment horizontal="left" vertical="center" wrapText="1"/>
    </xf>
    <xf numFmtId="0" fontId="113" fillId="3" borderId="9" xfId="2" applyFont="1" applyFill="1" applyBorder="1" applyAlignment="1">
      <alignment horizontal="center" vertical="center" wrapText="1"/>
    </xf>
    <xf numFmtId="0" fontId="202" fillId="0" borderId="0" xfId="0" applyFont="1" applyAlignment="1">
      <alignment vertical="center" wrapText="1"/>
    </xf>
    <xf numFmtId="177" fontId="142" fillId="27" borderId="0" xfId="0" applyNumberFormat="1" applyFont="1" applyFill="1" applyAlignment="1">
      <alignment horizontal="right" vertical="center" wrapText="1"/>
    </xf>
    <xf numFmtId="0" fontId="188" fillId="27" borderId="0" xfId="0" applyFont="1" applyFill="1" applyAlignment="1">
      <alignment vertical="top" wrapText="1"/>
    </xf>
    <xf numFmtId="0" fontId="191" fillId="43" borderId="0" xfId="0" applyFont="1" applyFill="1" applyAlignment="1">
      <alignment vertical="center" wrapText="1"/>
    </xf>
    <xf numFmtId="0" fontId="166" fillId="43" borderId="0" xfId="0" applyFont="1" applyFill="1" applyAlignment="1">
      <alignment horizontal="left" vertical="center" shrinkToFit="1"/>
    </xf>
    <xf numFmtId="0" fontId="203" fillId="0" borderId="177" xfId="1" applyFont="1" applyFill="1" applyBorder="1" applyAlignment="1" applyProtection="1">
      <alignment vertical="top" wrapText="1"/>
    </xf>
    <xf numFmtId="0" fontId="203" fillId="0" borderId="228" xfId="2" applyFont="1" applyBorder="1" applyAlignment="1">
      <alignment horizontal="left" vertical="top" wrapText="1"/>
    </xf>
    <xf numFmtId="0" fontId="91" fillId="26" borderId="0" xfId="2" applyFont="1" applyFill="1">
      <alignment vertical="center"/>
    </xf>
    <xf numFmtId="0" fontId="205" fillId="0" borderId="0" xfId="0" applyFont="1" applyAlignment="1">
      <alignment vertical="top" wrapText="1"/>
    </xf>
    <xf numFmtId="0" fontId="203" fillId="0" borderId="44" xfId="1" applyFont="1" applyFill="1" applyBorder="1" applyAlignment="1" applyProtection="1">
      <alignment vertical="top" wrapText="1"/>
    </xf>
    <xf numFmtId="0" fontId="203" fillId="0" borderId="214" xfId="1" applyFont="1" applyFill="1" applyBorder="1" applyAlignment="1" applyProtection="1">
      <alignment horizontal="left" vertical="top" wrapText="1"/>
    </xf>
    <xf numFmtId="0" fontId="206" fillId="0" borderId="44" xfId="1" applyFont="1" applyFill="1" applyBorder="1" applyAlignment="1" applyProtection="1">
      <alignment vertical="top" wrapText="1"/>
    </xf>
    <xf numFmtId="0" fontId="205" fillId="0" borderId="0" xfId="1" applyFont="1" applyAlignment="1" applyProtection="1">
      <alignment horizontal="left" vertical="top" wrapText="1"/>
    </xf>
    <xf numFmtId="3" fontId="137" fillId="43" borderId="0" xfId="0" applyNumberFormat="1" applyFont="1" applyFill="1" applyAlignment="1">
      <alignment vertical="center" wrapText="1"/>
    </xf>
    <xf numFmtId="184" fontId="137" fillId="43" borderId="0" xfId="0" applyNumberFormat="1" applyFont="1" applyFill="1" applyAlignment="1">
      <alignment vertical="center" wrapText="1"/>
    </xf>
    <xf numFmtId="177" fontId="137" fillId="43" borderId="0" xfId="0" applyNumberFormat="1" applyFont="1" applyFill="1" applyAlignment="1">
      <alignment horizontal="right" vertical="center" wrapText="1"/>
    </xf>
    <xf numFmtId="184" fontId="162" fillId="43" borderId="0" xfId="0" applyNumberFormat="1" applyFont="1" applyFill="1" applyAlignment="1">
      <alignment horizontal="center" vertical="center" wrapText="1"/>
    </xf>
    <xf numFmtId="177" fontId="166" fillId="43" borderId="0" xfId="0" applyNumberFormat="1" applyFont="1" applyFill="1" applyAlignment="1">
      <alignment vertical="center" wrapText="1"/>
    </xf>
    <xf numFmtId="184" fontId="166" fillId="43" borderId="0" xfId="0" applyNumberFormat="1" applyFont="1" applyFill="1" applyAlignment="1">
      <alignment vertical="center" wrapText="1"/>
    </xf>
    <xf numFmtId="3" fontId="166" fillId="43" borderId="0" xfId="0" applyNumberFormat="1" applyFont="1" applyFill="1" applyAlignment="1">
      <alignment vertical="center" wrapText="1"/>
    </xf>
    <xf numFmtId="184" fontId="166" fillId="43" borderId="0" xfId="0" applyNumberFormat="1" applyFont="1" applyFill="1" applyAlignment="1">
      <alignment horizontal="center" vertical="center" wrapText="1"/>
    </xf>
    <xf numFmtId="184" fontId="178" fillId="27" borderId="0" xfId="0" applyNumberFormat="1" applyFont="1" applyFill="1" applyAlignment="1">
      <alignment vertical="center" wrapText="1"/>
    </xf>
    <xf numFmtId="0" fontId="84" fillId="0" borderId="0" xfId="0" applyFont="1" applyAlignment="1">
      <alignment horizontal="left" vertical="center" wrapText="1"/>
    </xf>
    <xf numFmtId="0" fontId="88" fillId="0" borderId="0" xfId="0" applyFont="1" applyAlignment="1">
      <alignment horizontal="left" vertical="center" wrapText="1"/>
    </xf>
    <xf numFmtId="0" fontId="87" fillId="0" borderId="0" xfId="0" applyFont="1" applyAlignment="1">
      <alignment horizontal="left" vertical="center" wrapText="1"/>
    </xf>
    <xf numFmtId="0" fontId="88" fillId="0" borderId="0" xfId="0" applyFont="1" applyAlignment="1">
      <alignment horizontal="left" vertical="top" wrapText="1"/>
    </xf>
    <xf numFmtId="0" fontId="84" fillId="0" borderId="0" xfId="0" applyFont="1" applyAlignment="1">
      <alignment horizontal="left" vertical="top" wrapText="1"/>
    </xf>
    <xf numFmtId="0" fontId="85" fillId="0" borderId="0" xfId="0" applyFont="1" applyAlignment="1">
      <alignment horizontal="left" vertical="center" wrapText="1"/>
    </xf>
    <xf numFmtId="0" fontId="6" fillId="0" borderId="71" xfId="0" applyFont="1" applyBorder="1" applyAlignment="1">
      <alignment horizontal="left" vertical="center"/>
    </xf>
    <xf numFmtId="0" fontId="6" fillId="0" borderId="0" xfId="0" applyFont="1" applyAlignment="1">
      <alignment horizontal="left" vertical="center"/>
    </xf>
    <xf numFmtId="0" fontId="6" fillId="0" borderId="73" xfId="0" applyFont="1" applyBorder="1" applyAlignment="1">
      <alignment horizontal="left" vertical="center"/>
    </xf>
    <xf numFmtId="0" fontId="163" fillId="6" borderId="0" xfId="0" applyFont="1" applyFill="1" applyAlignment="1">
      <alignment horizontal="left" vertical="center" wrapText="1"/>
    </xf>
    <xf numFmtId="0" fontId="163" fillId="6" borderId="73" xfId="0" applyFont="1" applyFill="1" applyBorder="1" applyAlignment="1">
      <alignment horizontal="left" vertical="center" wrapText="1"/>
    </xf>
    <xf numFmtId="0" fontId="163" fillId="6" borderId="0" xfId="0" applyFont="1" applyFill="1" applyAlignment="1">
      <alignment horizontal="left" vertical="center"/>
    </xf>
    <xf numFmtId="0" fontId="163" fillId="6" borderId="0" xfId="0" applyFont="1" applyFill="1" applyAlignment="1">
      <alignment horizontal="left" vertical="top" wrapText="1"/>
    </xf>
    <xf numFmtId="0" fontId="8" fillId="0" borderId="0" xfId="1" applyAlignment="1" applyProtection="1">
      <alignment horizontal="center" vertical="center" wrapText="1"/>
    </xf>
    <xf numFmtId="0" fontId="10" fillId="7" borderId="150" xfId="17" applyFont="1" applyFill="1" applyBorder="1" applyAlignment="1">
      <alignment horizontal="left" vertical="center" wrapText="1"/>
    </xf>
    <xf numFmtId="0" fontId="10" fillId="7" borderId="147" xfId="17" applyFont="1" applyFill="1" applyBorder="1" applyAlignment="1">
      <alignment horizontal="left" vertical="center" wrapText="1"/>
    </xf>
    <xf numFmtId="0" fontId="10" fillId="7" borderId="151" xfId="17" applyFont="1" applyFill="1" applyBorder="1" applyAlignment="1">
      <alignment horizontal="left" vertical="center" wrapText="1"/>
    </xf>
    <xf numFmtId="0" fontId="37" fillId="22" borderId="186" xfId="17" applyFont="1" applyFill="1" applyBorder="1" applyAlignment="1">
      <alignment horizontal="left" vertical="top" wrapText="1"/>
    </xf>
    <xf numFmtId="0" fontId="37" fillId="22" borderId="187" xfId="17" applyFont="1" applyFill="1" applyBorder="1" applyAlignment="1">
      <alignment horizontal="left" vertical="top" wrapText="1"/>
    </xf>
    <xf numFmtId="0" fontId="37" fillId="22" borderId="188" xfId="17" applyFont="1" applyFill="1" applyBorder="1" applyAlignment="1">
      <alignment horizontal="left" vertical="top" wrapText="1"/>
    </xf>
    <xf numFmtId="0" fontId="50" fillId="0" borderId="51" xfId="17" applyFont="1" applyBorder="1" applyAlignment="1">
      <alignment horizontal="center" vertical="center"/>
    </xf>
    <xf numFmtId="0" fontId="50" fillId="0" borderId="52" xfId="17" applyFont="1" applyBorder="1" applyAlignment="1">
      <alignment horizontal="center" vertical="center"/>
    </xf>
    <xf numFmtId="0" fontId="50" fillId="0" borderId="53" xfId="17" applyFont="1" applyBorder="1" applyAlignment="1">
      <alignment horizontal="center" vertical="center"/>
    </xf>
    <xf numFmtId="0" fontId="1" fillId="0" borderId="79" xfId="17" applyBorder="1" applyAlignment="1">
      <alignment horizontal="center" vertical="center"/>
    </xf>
    <xf numFmtId="0" fontId="1" fillId="0" borderId="80" xfId="17" applyBorder="1" applyAlignment="1">
      <alignment horizontal="center" vertical="center"/>
    </xf>
    <xf numFmtId="0" fontId="1" fillId="0" borderId="81" xfId="17" applyBorder="1" applyAlignment="1">
      <alignment horizontal="center" vertical="center"/>
    </xf>
    <xf numFmtId="0" fontId="38" fillId="0" borderId="82" xfId="17" applyFont="1" applyBorder="1" applyAlignment="1">
      <alignment horizontal="center" vertical="center" wrapText="1"/>
    </xf>
    <xf numFmtId="0" fontId="38" fillId="0" borderId="47" xfId="17" applyFont="1" applyBorder="1" applyAlignment="1">
      <alignment horizontal="center" vertical="center" wrapText="1"/>
    </xf>
    <xf numFmtId="0" fontId="34" fillId="19" borderId="0" xfId="17" applyFont="1" applyFill="1" applyAlignment="1">
      <alignment horizontal="center" vertical="center"/>
    </xf>
    <xf numFmtId="179" fontId="11" fillId="0" borderId="83" xfId="17" applyNumberFormat="1" applyFont="1" applyBorder="1" applyAlignment="1">
      <alignment horizontal="center" vertical="center" shrinkToFit="1"/>
    </xf>
    <xf numFmtId="179" fontId="11" fillId="0" borderId="84" xfId="17" applyNumberFormat="1" applyFont="1" applyBorder="1" applyAlignment="1">
      <alignment horizontal="center" vertical="center" shrinkToFit="1"/>
    </xf>
    <xf numFmtId="0" fontId="48" fillId="0" borderId="85" xfId="17" applyFont="1" applyBorder="1" applyAlignment="1">
      <alignment horizontal="center" vertical="center"/>
    </xf>
    <xf numFmtId="0" fontId="48" fillId="0" borderId="86" xfId="17" applyFont="1" applyBorder="1" applyAlignment="1">
      <alignment horizontal="center" vertical="center"/>
    </xf>
    <xf numFmtId="0" fontId="37" fillId="12" borderId="87" xfId="18" applyFont="1" applyFill="1" applyBorder="1" applyAlignment="1">
      <alignment horizontal="center" vertical="center"/>
    </xf>
    <xf numFmtId="0" fontId="37" fillId="12" borderId="88" xfId="18" applyFont="1" applyFill="1" applyBorder="1" applyAlignment="1">
      <alignment horizontal="center" vertical="center"/>
    </xf>
    <xf numFmtId="0" fontId="12" fillId="0" borderId="138" xfId="17" applyFont="1" applyBorder="1" applyAlignment="1">
      <alignment horizontal="center" vertical="center" wrapText="1"/>
    </xf>
    <xf numFmtId="0" fontId="12" fillId="0" borderId="139" xfId="17" applyFont="1" applyBorder="1" applyAlignment="1">
      <alignment horizontal="center" vertical="center" wrapText="1"/>
    </xf>
    <xf numFmtId="0" fontId="12" fillId="0" borderId="140" xfId="17" applyFont="1" applyBorder="1" applyAlignment="1">
      <alignment horizontal="center" vertical="center" wrapText="1"/>
    </xf>
    <xf numFmtId="0" fontId="55" fillId="0" borderId="142" xfId="17" applyFont="1" applyBorder="1" applyAlignment="1">
      <alignment horizontal="center" vertical="center"/>
    </xf>
    <xf numFmtId="0" fontId="55" fillId="0" borderId="143" xfId="17" applyFont="1" applyBorder="1" applyAlignment="1">
      <alignment horizontal="center" vertical="center"/>
    </xf>
    <xf numFmtId="0" fontId="55" fillId="0" borderId="144" xfId="17" applyFont="1" applyBorder="1" applyAlignment="1">
      <alignment horizontal="center" vertical="center"/>
    </xf>
    <xf numFmtId="0" fontId="170" fillId="22" borderId="186" xfId="17" applyFont="1" applyFill="1" applyBorder="1" applyAlignment="1">
      <alignment horizontal="left" vertical="top" wrapText="1"/>
    </xf>
    <xf numFmtId="0" fontId="170" fillId="22" borderId="187" xfId="17" applyFont="1" applyFill="1" applyBorder="1" applyAlignment="1">
      <alignment horizontal="left" vertical="top" wrapText="1"/>
    </xf>
    <xf numFmtId="0" fontId="170" fillId="22" borderId="188" xfId="17" applyFont="1" applyFill="1" applyBorder="1" applyAlignment="1">
      <alignment horizontal="left" vertical="top" wrapText="1"/>
    </xf>
    <xf numFmtId="0" fontId="13" fillId="22" borderId="186" xfId="17" applyFont="1" applyFill="1" applyBorder="1" applyAlignment="1">
      <alignment horizontal="left" vertical="top" wrapText="1"/>
    </xf>
    <xf numFmtId="0" fontId="13" fillId="22" borderId="187" xfId="17" applyFont="1" applyFill="1" applyBorder="1" applyAlignment="1">
      <alignment horizontal="left" vertical="top" wrapText="1"/>
    </xf>
    <xf numFmtId="0" fontId="13" fillId="22" borderId="188" xfId="17" applyFont="1" applyFill="1" applyBorder="1" applyAlignment="1">
      <alignment horizontal="left" vertical="top" wrapText="1"/>
    </xf>
    <xf numFmtId="0" fontId="13" fillId="22" borderId="186" xfId="2" applyFont="1" applyFill="1" applyBorder="1" applyAlignment="1">
      <alignment horizontal="left" vertical="top" wrapText="1"/>
    </xf>
    <xf numFmtId="0" fontId="13" fillId="22" borderId="187" xfId="2" applyFont="1" applyFill="1" applyBorder="1" applyAlignment="1">
      <alignment horizontal="left" vertical="top" wrapText="1"/>
    </xf>
    <xf numFmtId="0" fontId="13" fillId="22" borderId="188" xfId="2" applyFont="1" applyFill="1" applyBorder="1" applyAlignment="1">
      <alignment horizontal="left" vertical="top" wrapText="1"/>
    </xf>
    <xf numFmtId="0" fontId="60" fillId="14" borderId="61" xfId="17" applyFont="1" applyFill="1" applyBorder="1" applyAlignment="1">
      <alignment horizontal="right" vertical="center" wrapText="1"/>
    </xf>
    <xf numFmtId="0" fontId="61" fillId="14" borderId="61" xfId="0" applyFont="1" applyFill="1" applyBorder="1" applyAlignment="1">
      <alignment horizontal="right" vertical="center"/>
    </xf>
    <xf numFmtId="0" fontId="0" fillId="14" borderId="61" xfId="0" applyFill="1" applyBorder="1" applyAlignment="1">
      <alignment horizontal="right" vertical="center"/>
    </xf>
    <xf numFmtId="180" fontId="60" fillId="14" borderId="61" xfId="17" applyNumberFormat="1" applyFont="1" applyFill="1" applyBorder="1" applyAlignment="1">
      <alignment horizontal="center" vertical="center" wrapText="1"/>
    </xf>
    <xf numFmtId="180" fontId="0" fillId="14" borderId="61" xfId="0" applyNumberFormat="1" applyFill="1" applyBorder="1" applyAlignment="1">
      <alignment horizontal="center" vertical="center" wrapText="1"/>
    </xf>
    <xf numFmtId="0" fontId="62" fillId="15" borderId="62" xfId="17" applyFont="1" applyFill="1" applyBorder="1" applyAlignment="1">
      <alignment horizontal="center" vertical="center" wrapText="1"/>
    </xf>
    <xf numFmtId="0" fontId="63" fillId="15" borderId="62" xfId="0" applyFont="1" applyFill="1" applyBorder="1" applyAlignment="1">
      <alignment horizontal="center" vertical="center"/>
    </xf>
    <xf numFmtId="0" fontId="62" fillId="11" borderId="62" xfId="0" applyFont="1" applyFill="1" applyBorder="1" applyAlignment="1">
      <alignment horizontal="center" vertical="center"/>
    </xf>
    <xf numFmtId="0" fontId="65" fillId="11" borderId="62" xfId="0" applyFont="1" applyFill="1" applyBorder="1" applyAlignment="1">
      <alignment horizontal="center" vertical="center"/>
    </xf>
    <xf numFmtId="0" fontId="67" fillId="21" borderId="124" xfId="16" applyFont="1" applyFill="1" applyBorder="1" applyAlignment="1">
      <alignment horizontal="center" vertical="center"/>
    </xf>
    <xf numFmtId="0" fontId="67" fillId="21" borderId="129" xfId="16" applyFont="1" applyFill="1" applyBorder="1" applyAlignment="1">
      <alignment horizontal="center" vertical="center"/>
    </xf>
    <xf numFmtId="0" fontId="67" fillId="21" borderId="131" xfId="16" applyFont="1" applyFill="1" applyBorder="1" applyAlignment="1">
      <alignment horizontal="center" vertical="center"/>
    </xf>
    <xf numFmtId="0" fontId="68" fillId="2" borderId="125" xfId="16" applyFont="1" applyFill="1" applyBorder="1" applyAlignment="1">
      <alignment vertical="center" wrapText="1"/>
    </xf>
    <xf numFmtId="0" fontId="68" fillId="2" borderId="126" xfId="16" applyFont="1" applyFill="1" applyBorder="1" applyAlignment="1">
      <alignment vertical="center" wrapText="1"/>
    </xf>
    <xf numFmtId="0" fontId="68" fillId="2" borderId="127" xfId="16" applyFont="1" applyFill="1" applyBorder="1" applyAlignment="1">
      <alignment vertical="center" wrapText="1"/>
    </xf>
    <xf numFmtId="0" fontId="68" fillId="2" borderId="103" xfId="16" applyFont="1" applyFill="1" applyBorder="1" applyAlignment="1">
      <alignment vertical="center" wrapText="1"/>
    </xf>
    <xf numFmtId="0" fontId="68" fillId="2" borderId="0" xfId="16" applyFont="1" applyFill="1" applyAlignment="1">
      <alignment vertical="center" wrapText="1"/>
    </xf>
    <xf numFmtId="0" fontId="68" fillId="2" borderId="104" xfId="16" applyFont="1" applyFill="1" applyBorder="1" applyAlignment="1">
      <alignment vertical="center" wrapText="1"/>
    </xf>
    <xf numFmtId="0" fontId="68" fillId="2" borderId="132" xfId="16" applyFont="1" applyFill="1" applyBorder="1" applyAlignment="1">
      <alignment vertical="center" wrapText="1"/>
    </xf>
    <xf numFmtId="0" fontId="68" fillId="2" borderId="133" xfId="16" applyFont="1" applyFill="1" applyBorder="1" applyAlignment="1">
      <alignment vertical="center" wrapText="1"/>
    </xf>
    <xf numFmtId="0" fontId="68" fillId="2" borderId="134" xfId="16" applyFont="1" applyFill="1" applyBorder="1" applyAlignment="1">
      <alignment vertical="center" wrapText="1"/>
    </xf>
    <xf numFmtId="0" fontId="68" fillId="2" borderId="125" xfId="16" applyFont="1" applyFill="1" applyBorder="1" applyAlignment="1">
      <alignment horizontal="left" vertical="center" wrapText="1"/>
    </xf>
    <xf numFmtId="0" fontId="68" fillId="2" borderId="126" xfId="16" applyFont="1" applyFill="1" applyBorder="1" applyAlignment="1">
      <alignment horizontal="left" vertical="center" wrapText="1"/>
    </xf>
    <xf numFmtId="0" fontId="68" fillId="2" borderId="128" xfId="16" applyFont="1" applyFill="1" applyBorder="1" applyAlignment="1">
      <alignment horizontal="left" vertical="center" wrapText="1"/>
    </xf>
    <xf numFmtId="0" fontId="68" fillId="2" borderId="103"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30" xfId="16" applyFont="1" applyFill="1" applyBorder="1" applyAlignment="1">
      <alignment horizontal="left" vertical="center" wrapText="1"/>
    </xf>
    <xf numFmtId="0" fontId="68" fillId="2" borderId="132" xfId="16" applyFont="1" applyFill="1" applyBorder="1" applyAlignment="1">
      <alignment horizontal="left" vertical="center" wrapText="1"/>
    </xf>
    <xf numFmtId="0" fontId="68" fillId="2" borderId="133" xfId="16" applyFont="1" applyFill="1" applyBorder="1" applyAlignment="1">
      <alignment horizontal="left" vertical="center" wrapText="1"/>
    </xf>
    <xf numFmtId="0" fontId="68" fillId="2" borderId="135" xfId="16" applyFont="1" applyFill="1" applyBorder="1" applyAlignment="1">
      <alignment horizontal="left" vertical="center" wrapText="1"/>
    </xf>
    <xf numFmtId="0" fontId="7" fillId="6" borderId="38" xfId="17" applyFont="1" applyFill="1" applyBorder="1" applyAlignment="1">
      <alignment horizontal="center" vertical="center" wrapText="1"/>
    </xf>
    <xf numFmtId="0" fontId="60" fillId="31" borderId="75" xfId="17" applyFont="1" applyFill="1" applyBorder="1" applyAlignment="1">
      <alignment horizontal="center" vertical="center" wrapText="1"/>
    </xf>
    <xf numFmtId="0" fontId="58" fillId="18" borderId="75" xfId="17" applyFont="1" applyFill="1" applyBorder="1" applyAlignment="1">
      <alignment horizontal="center" vertical="center" wrapText="1"/>
    </xf>
    <xf numFmtId="0" fontId="0" fillId="18" borderId="75" xfId="0" applyFill="1" applyBorder="1" applyAlignment="1">
      <alignment horizontal="center" vertical="center" wrapText="1"/>
    </xf>
    <xf numFmtId="0" fontId="68" fillId="3" borderId="76" xfId="17" applyFont="1" applyFill="1" applyBorder="1" applyAlignment="1">
      <alignment horizontal="center" vertical="center" wrapText="1"/>
    </xf>
    <xf numFmtId="0" fontId="68" fillId="3" borderId="77" xfId="17" applyFont="1" applyFill="1" applyBorder="1" applyAlignment="1">
      <alignment horizontal="center" vertical="center" wrapText="1"/>
    </xf>
    <xf numFmtId="0" fontId="68" fillId="3" borderId="78" xfId="17" applyFont="1" applyFill="1" applyBorder="1" applyAlignment="1">
      <alignment horizontal="center" vertical="center" wrapText="1"/>
    </xf>
    <xf numFmtId="180" fontId="60" fillId="3" borderId="76" xfId="17" applyNumberFormat="1" applyFont="1" applyFill="1" applyBorder="1" applyAlignment="1">
      <alignment horizontal="center" vertical="center" wrapText="1"/>
    </xf>
    <xf numFmtId="180" fontId="60" fillId="3" borderId="78" xfId="17" applyNumberFormat="1" applyFont="1" applyFill="1" applyBorder="1" applyAlignment="1">
      <alignment horizontal="center" vertical="center" wrapText="1"/>
    </xf>
    <xf numFmtId="0" fontId="37" fillId="0" borderId="186" xfId="17" applyFont="1" applyBorder="1" applyAlignment="1">
      <alignment horizontal="left" vertical="top" wrapText="1"/>
    </xf>
    <xf numFmtId="0" fontId="37" fillId="0" borderId="187" xfId="17" applyFont="1" applyBorder="1" applyAlignment="1">
      <alignment horizontal="left" vertical="top" wrapText="1"/>
    </xf>
    <xf numFmtId="0" fontId="37" fillId="0" borderId="188" xfId="17" applyFont="1" applyBorder="1" applyAlignment="1">
      <alignment horizontal="left" vertical="top" wrapText="1"/>
    </xf>
    <xf numFmtId="0" fontId="121" fillId="22" borderId="186" xfId="2" applyFont="1" applyFill="1" applyBorder="1" applyAlignment="1">
      <alignment horizontal="left" vertical="top" wrapText="1"/>
    </xf>
    <xf numFmtId="0" fontId="121" fillId="22" borderId="187" xfId="2" applyFont="1" applyFill="1" applyBorder="1" applyAlignment="1">
      <alignment horizontal="left" vertical="top" wrapText="1"/>
    </xf>
    <xf numFmtId="0" fontId="121" fillId="22" borderId="188" xfId="2" applyFont="1" applyFill="1" applyBorder="1" applyAlignment="1">
      <alignment horizontal="left" vertical="top" wrapText="1"/>
    </xf>
    <xf numFmtId="0" fontId="13" fillId="22" borderId="186" xfId="2" applyFont="1" applyFill="1" applyBorder="1" applyAlignment="1">
      <alignment horizontal="center" vertical="center" wrapText="1"/>
    </xf>
    <xf numFmtId="0" fontId="13" fillId="22" borderId="187" xfId="2" applyFont="1" applyFill="1" applyBorder="1" applyAlignment="1">
      <alignment horizontal="center" vertical="center" wrapText="1"/>
    </xf>
    <xf numFmtId="0" fontId="13" fillId="22" borderId="188" xfId="2" applyFont="1" applyFill="1" applyBorder="1" applyAlignment="1">
      <alignment horizontal="center" vertical="center" wrapText="1"/>
    </xf>
    <xf numFmtId="0" fontId="104" fillId="22" borderId="0" xfId="0" applyFont="1" applyFill="1" applyAlignment="1">
      <alignment horizontal="left" vertical="center"/>
    </xf>
    <xf numFmtId="0" fontId="79" fillId="0" borderId="114" xfId="0" applyFont="1" applyBorder="1" applyAlignment="1">
      <alignment horizontal="left" vertical="center"/>
    </xf>
    <xf numFmtId="0" fontId="79" fillId="22" borderId="114" xfId="0" applyFont="1" applyFill="1" applyBorder="1" applyAlignment="1">
      <alignment horizontal="left" vertical="center"/>
    </xf>
    <xf numFmtId="0" fontId="149" fillId="22" borderId="0" xfId="0" applyFont="1" applyFill="1" applyAlignment="1">
      <alignment horizontal="left" vertical="top" wrapText="1"/>
    </xf>
    <xf numFmtId="0" fontId="105" fillId="33" borderId="0" xfId="0" applyFont="1" applyFill="1" applyAlignment="1">
      <alignment horizontal="left" vertical="center" wrapText="1"/>
    </xf>
    <xf numFmtId="0" fontId="79" fillId="25" borderId="115" xfId="0" applyFont="1" applyFill="1" applyBorder="1" applyAlignment="1">
      <alignment horizontal="left" vertical="center"/>
    </xf>
    <xf numFmtId="0" fontId="79" fillId="25" borderId="116" xfId="0" applyFont="1" applyFill="1" applyBorder="1" applyAlignment="1">
      <alignment horizontal="left" vertical="center"/>
    </xf>
    <xf numFmtId="0" fontId="79" fillId="25" borderId="117" xfId="0" applyFont="1" applyFill="1" applyBorder="1" applyAlignment="1">
      <alignment horizontal="left" vertical="center"/>
    </xf>
    <xf numFmtId="0" fontId="107" fillId="26" borderId="115" xfId="0" applyFont="1" applyFill="1" applyBorder="1" applyAlignment="1">
      <alignment horizontal="left" vertical="center"/>
    </xf>
    <xf numFmtId="0" fontId="107" fillId="26" borderId="116" xfId="0" applyFont="1" applyFill="1" applyBorder="1" applyAlignment="1">
      <alignment horizontal="left" vertical="center"/>
    </xf>
    <xf numFmtId="0" fontId="107" fillId="26" borderId="117" xfId="0" applyFont="1" applyFill="1" applyBorder="1" applyAlignment="1">
      <alignment horizontal="left" vertical="center"/>
    </xf>
    <xf numFmtId="0" fontId="79" fillId="25" borderId="118" xfId="0" applyFont="1" applyFill="1" applyBorder="1" applyAlignment="1">
      <alignment horizontal="left" vertical="center"/>
    </xf>
    <xf numFmtId="0" fontId="79" fillId="25" borderId="119" xfId="0" applyFont="1" applyFill="1" applyBorder="1" applyAlignment="1">
      <alignment horizontal="left" vertical="center"/>
    </xf>
    <xf numFmtId="0" fontId="79" fillId="25" borderId="120" xfId="0" applyFont="1" applyFill="1" applyBorder="1" applyAlignment="1">
      <alignment horizontal="left" vertical="center"/>
    </xf>
    <xf numFmtId="0" fontId="79" fillId="25" borderId="123" xfId="0" applyFont="1" applyFill="1" applyBorder="1" applyAlignment="1">
      <alignment horizontal="left" vertical="center"/>
    </xf>
    <xf numFmtId="0" fontId="79" fillId="25" borderId="121" xfId="0" applyFont="1" applyFill="1" applyBorder="1" applyAlignment="1">
      <alignment horizontal="left" vertical="center"/>
    </xf>
    <xf numFmtId="0" fontId="79" fillId="25" borderId="122" xfId="0" applyFont="1" applyFill="1" applyBorder="1" applyAlignment="1">
      <alignment horizontal="left" vertical="center"/>
    </xf>
    <xf numFmtId="0" fontId="81" fillId="0" borderId="112" xfId="0" applyFont="1" applyBorder="1" applyAlignment="1">
      <alignment horizontal="justify" vertical="center" wrapText="1"/>
    </xf>
    <xf numFmtId="0" fontId="81" fillId="0" borderId="113" xfId="0" applyFont="1" applyBorder="1" applyAlignment="1">
      <alignment horizontal="justify" vertical="center" wrapText="1"/>
    </xf>
    <xf numFmtId="0" fontId="79" fillId="0" borderId="112" xfId="0" applyFont="1" applyBorder="1" applyAlignment="1">
      <alignment horizontal="justify" vertical="center" wrapText="1"/>
    </xf>
    <xf numFmtId="0" fontId="79" fillId="0" borderId="113" xfId="0" applyFont="1" applyBorder="1" applyAlignment="1">
      <alignment horizontal="justify" vertical="center" wrapText="1"/>
    </xf>
    <xf numFmtId="0" fontId="156" fillId="27" borderId="0" xfId="0" applyFont="1" applyFill="1" applyAlignment="1">
      <alignment horizontal="center" vertical="top" wrapText="1"/>
    </xf>
    <xf numFmtId="0" fontId="183" fillId="27" borderId="0" xfId="0" applyFont="1" applyFill="1" applyAlignment="1">
      <alignment horizontal="left" vertical="top" wrapText="1"/>
    </xf>
    <xf numFmtId="0" fontId="143" fillId="28" borderId="0" xfId="0" applyFont="1" applyFill="1" applyAlignment="1">
      <alignment horizontal="left" vertical="center" wrapText="1"/>
    </xf>
    <xf numFmtId="0" fontId="139" fillId="26" borderId="0" xfId="0" applyFont="1" applyFill="1" applyAlignment="1">
      <alignment horizontal="left" vertical="center"/>
    </xf>
    <xf numFmtId="0" fontId="140" fillId="26" borderId="0" xfId="1" applyFont="1" applyFill="1" applyBorder="1" applyAlignment="1" applyProtection="1">
      <alignment horizontal="left" vertical="top" wrapText="1"/>
    </xf>
    <xf numFmtId="0" fontId="73" fillId="27" borderId="0" xfId="0" applyFont="1" applyFill="1" applyAlignment="1">
      <alignment horizontal="center" vertical="top" wrapText="1"/>
    </xf>
    <xf numFmtId="0" fontId="183" fillId="27" borderId="0" xfId="0" applyFont="1" applyFill="1" applyAlignment="1">
      <alignment horizontal="right" vertical="top" wrapText="1"/>
    </xf>
    <xf numFmtId="0" fontId="116" fillId="32" borderId="0" xfId="0" applyFont="1" applyFill="1" applyAlignment="1">
      <alignment horizontal="center" vertical="top" wrapText="1"/>
    </xf>
    <xf numFmtId="0" fontId="105" fillId="32" borderId="0" xfId="0" applyFont="1" applyFill="1" applyAlignment="1">
      <alignment horizontal="center" vertical="top" wrapText="1"/>
    </xf>
    <xf numFmtId="0" fontId="136" fillId="36" borderId="0" xfId="0" applyFont="1" applyFill="1" applyAlignment="1">
      <alignment horizontal="left" vertical="top" wrapText="1"/>
    </xf>
    <xf numFmtId="0" fontId="135" fillId="36" borderId="0" xfId="0" applyFont="1" applyFill="1" applyAlignment="1">
      <alignment horizontal="left" vertical="top" wrapText="1"/>
    </xf>
    <xf numFmtId="0" fontId="18" fillId="36" borderId="0" xfId="0" applyFont="1" applyFill="1" applyAlignment="1">
      <alignment horizontal="center" vertical="center"/>
    </xf>
    <xf numFmtId="0" fontId="116" fillId="36" borderId="0" xfId="0" applyFont="1" applyFill="1" applyAlignment="1">
      <alignment horizontal="center" vertical="center"/>
    </xf>
    <xf numFmtId="0" fontId="188" fillId="27" borderId="0" xfId="0" applyFont="1" applyFill="1" applyAlignment="1">
      <alignment horizontal="left" vertical="top" wrapText="1"/>
    </xf>
    <xf numFmtId="0" fontId="188" fillId="27" borderId="0" xfId="0" applyFont="1" applyFill="1" applyAlignment="1">
      <alignment horizontal="center" vertical="top"/>
    </xf>
    <xf numFmtId="0" fontId="203" fillId="0" borderId="213" xfId="1" applyFont="1" applyFill="1" applyBorder="1" applyAlignment="1" applyProtection="1">
      <alignment horizontal="left" vertical="top" wrapText="1"/>
    </xf>
    <xf numFmtId="0" fontId="203" fillId="0" borderId="216" xfId="1" applyFont="1" applyFill="1" applyBorder="1" applyAlignment="1" applyProtection="1">
      <alignment horizontal="left" vertical="top" wrapText="1"/>
    </xf>
    <xf numFmtId="0" fontId="113" fillId="24" borderId="1" xfId="2" quotePrefix="1" applyFont="1" applyFill="1" applyBorder="1" applyAlignment="1">
      <alignment horizontal="center" vertical="center" wrapText="1"/>
    </xf>
    <xf numFmtId="0" fontId="108" fillId="0" borderId="210" xfId="2" applyFont="1" applyBorder="1" applyAlignment="1">
      <alignment horizontal="left" vertical="top" wrapText="1"/>
    </xf>
    <xf numFmtId="0" fontId="108" fillId="0" borderId="215" xfId="2" applyFont="1" applyBorder="1" applyAlignment="1">
      <alignment horizontal="left" vertical="top" wrapText="1"/>
    </xf>
    <xf numFmtId="0" fontId="113" fillId="24" borderId="42" xfId="2" applyFont="1" applyFill="1" applyBorder="1" applyAlignment="1">
      <alignment horizontal="center" vertical="center" wrapText="1"/>
    </xf>
    <xf numFmtId="0" fontId="113" fillId="24" borderId="1" xfId="2" applyFont="1" applyFill="1" applyBorder="1" applyAlignment="1">
      <alignment horizontal="center" vertical="center" wrapText="1"/>
    </xf>
    <xf numFmtId="0" fontId="113" fillId="24" borderId="2" xfId="2" applyFont="1" applyFill="1" applyBorder="1" applyAlignment="1">
      <alignment horizontal="center" vertical="center" wrapText="1"/>
    </xf>
    <xf numFmtId="14" fontId="108" fillId="24" borderId="160" xfId="2" applyNumberFormat="1" applyFont="1" applyFill="1" applyBorder="1" applyAlignment="1">
      <alignment horizontal="center" vertical="center" wrapText="1" shrinkToFit="1"/>
    </xf>
    <xf numFmtId="14" fontId="108" fillId="24" borderId="158" xfId="2" applyNumberFormat="1" applyFont="1" applyFill="1" applyBorder="1" applyAlignment="1">
      <alignment horizontal="center" vertical="center" wrapText="1" shrinkToFit="1"/>
    </xf>
    <xf numFmtId="14" fontId="108" fillId="24" borderId="159" xfId="2" applyNumberFormat="1" applyFont="1" applyFill="1" applyBorder="1" applyAlignment="1">
      <alignment horizontal="center" vertical="center" wrapText="1" shrinkToFit="1"/>
    </xf>
    <xf numFmtId="14" fontId="108" fillId="24" borderId="161" xfId="1" applyNumberFormat="1" applyFont="1" applyFill="1" applyBorder="1" applyAlignment="1" applyProtection="1">
      <alignment horizontal="center" vertical="center" wrapText="1" shrinkToFit="1"/>
    </xf>
    <xf numFmtId="14" fontId="108" fillId="24" borderId="163" xfId="1" applyNumberFormat="1" applyFont="1" applyFill="1" applyBorder="1" applyAlignment="1" applyProtection="1">
      <alignment horizontal="center" vertical="center" wrapText="1" shrinkToFit="1"/>
    </xf>
    <xf numFmtId="14" fontId="108" fillId="24" borderId="162" xfId="1" applyNumberFormat="1" applyFont="1" applyFill="1" applyBorder="1" applyAlignment="1" applyProtection="1">
      <alignment horizontal="center" vertical="center" wrapText="1" shrinkToFit="1"/>
    </xf>
    <xf numFmtId="14" fontId="108" fillId="24" borderId="207" xfId="1" applyNumberFormat="1" applyFont="1" applyFill="1" applyBorder="1" applyAlignment="1" applyProtection="1">
      <alignment horizontal="center" vertical="center" wrapText="1"/>
    </xf>
    <xf numFmtId="14" fontId="108" fillId="24" borderId="208" xfId="1" applyNumberFormat="1" applyFont="1" applyFill="1" applyBorder="1" applyAlignment="1" applyProtection="1">
      <alignment horizontal="center" vertical="center" wrapText="1"/>
    </xf>
    <xf numFmtId="14" fontId="108" fillId="24" borderId="209" xfId="1" applyNumberFormat="1" applyFont="1" applyFill="1" applyBorder="1" applyAlignment="1" applyProtection="1">
      <alignment horizontal="center" vertical="center" wrapText="1"/>
    </xf>
    <xf numFmtId="56" fontId="108" fillId="24" borderId="42" xfId="1" applyNumberFormat="1" applyFont="1" applyFill="1" applyBorder="1" applyAlignment="1" applyProtection="1">
      <alignment horizontal="center" vertical="center" wrapText="1"/>
    </xf>
    <xf numFmtId="56" fontId="108" fillId="24" borderId="1" xfId="1" applyNumberFormat="1" applyFont="1" applyFill="1" applyBorder="1" applyAlignment="1" applyProtection="1">
      <alignment horizontal="center" vertical="center" wrapText="1"/>
    </xf>
    <xf numFmtId="56" fontId="108" fillId="24" borderId="2" xfId="1" applyNumberFormat="1" applyFont="1" applyFill="1" applyBorder="1" applyAlignment="1" applyProtection="1">
      <alignment horizontal="center" vertical="center" wrapText="1"/>
    </xf>
    <xf numFmtId="14" fontId="108" fillId="24" borderId="176" xfId="1" applyNumberFormat="1" applyFont="1" applyFill="1" applyBorder="1" applyAlignment="1" applyProtection="1">
      <alignment horizontal="center" vertical="center" wrapText="1"/>
    </xf>
    <xf numFmtId="0" fontId="108" fillId="24" borderId="176" xfId="2" applyFont="1" applyFill="1" applyBorder="1" applyAlignment="1">
      <alignment horizontal="center" vertical="center"/>
    </xf>
    <xf numFmtId="0" fontId="108" fillId="24" borderId="207" xfId="2" applyFont="1" applyFill="1" applyBorder="1" applyAlignment="1">
      <alignment horizontal="center" vertical="center"/>
    </xf>
    <xf numFmtId="0" fontId="108" fillId="24" borderId="181" xfId="2" applyFont="1" applyFill="1" applyBorder="1" applyAlignment="1">
      <alignment horizontal="center" vertical="center"/>
    </xf>
    <xf numFmtId="56" fontId="108" fillId="24" borderId="42" xfId="2" applyNumberFormat="1" applyFont="1" applyFill="1" applyBorder="1" applyAlignment="1">
      <alignment horizontal="center" vertical="center" wrapText="1"/>
    </xf>
    <xf numFmtId="56" fontId="108" fillId="24" borderId="1" xfId="2" applyNumberFormat="1" applyFont="1" applyFill="1" applyBorder="1" applyAlignment="1">
      <alignment horizontal="center" vertical="center" wrapText="1"/>
    </xf>
    <xf numFmtId="56" fontId="108" fillId="24" borderId="157" xfId="2" applyNumberFormat="1" applyFont="1" applyFill="1" applyBorder="1" applyAlignment="1">
      <alignment horizontal="center" vertical="center" wrapText="1"/>
    </xf>
    <xf numFmtId="14" fontId="108" fillId="24" borderId="204" xfId="2" applyNumberFormat="1" applyFont="1" applyFill="1" applyBorder="1" applyAlignment="1">
      <alignment horizontal="center" vertical="center"/>
    </xf>
    <xf numFmtId="14" fontId="108" fillId="24" borderId="205" xfId="2" applyNumberFormat="1" applyFont="1" applyFill="1" applyBorder="1" applyAlignment="1">
      <alignment horizontal="center" vertical="center"/>
    </xf>
    <xf numFmtId="14" fontId="108" fillId="24" borderId="206" xfId="2" applyNumberFormat="1" applyFont="1" applyFill="1" applyBorder="1" applyAlignment="1">
      <alignment horizontal="center" vertical="center"/>
    </xf>
    <xf numFmtId="14" fontId="108" fillId="24" borderId="1" xfId="2" applyNumberFormat="1" applyFont="1" applyFill="1" applyBorder="1" applyAlignment="1">
      <alignment horizontal="center" vertical="center" shrinkToFit="1"/>
    </xf>
    <xf numFmtId="56" fontId="108" fillId="24" borderId="42" xfId="1" applyNumberFormat="1" applyFont="1" applyFill="1" applyBorder="1" applyAlignment="1" applyProtection="1">
      <alignment horizontal="center" vertical="center"/>
    </xf>
    <xf numFmtId="56" fontId="108" fillId="24" borderId="1" xfId="1" applyNumberFormat="1" applyFont="1" applyFill="1" applyBorder="1" applyAlignment="1" applyProtection="1">
      <alignment horizontal="center" vertical="center"/>
    </xf>
    <xf numFmtId="56" fontId="108" fillId="24" borderId="2" xfId="1" applyNumberFormat="1" applyFont="1" applyFill="1" applyBorder="1" applyAlignment="1" applyProtection="1">
      <alignment horizontal="center" vertical="center"/>
    </xf>
    <xf numFmtId="14" fontId="108" fillId="24" borderId="218" xfId="2" applyNumberFormat="1" applyFont="1" applyFill="1" applyBorder="1" applyAlignment="1">
      <alignment horizontal="center" vertical="center" shrinkToFit="1"/>
    </xf>
    <xf numFmtId="14" fontId="108" fillId="24" borderId="157" xfId="2" applyNumberFormat="1" applyFont="1" applyFill="1" applyBorder="1" applyAlignment="1">
      <alignment horizontal="center" vertical="center" shrinkToFit="1"/>
    </xf>
    <xf numFmtId="56" fontId="113" fillId="24" borderId="42" xfId="2" applyNumberFormat="1" applyFont="1" applyFill="1" applyBorder="1" applyAlignment="1">
      <alignment horizontal="center" vertical="center" wrapText="1"/>
    </xf>
    <xf numFmtId="0" fontId="10" fillId="0" borderId="59" xfId="2" applyFont="1" applyBorder="1">
      <alignment vertical="center"/>
    </xf>
    <xf numFmtId="0" fontId="10" fillId="0" borderId="0" xfId="2" applyFont="1" applyAlignment="1">
      <alignment vertical="center" wrapText="1"/>
    </xf>
    <xf numFmtId="0" fontId="10" fillId="0" borderId="0" xfId="2" applyFont="1">
      <alignment vertical="center"/>
    </xf>
    <xf numFmtId="0" fontId="113" fillId="3" borderId="1" xfId="2" applyFont="1" applyFill="1" applyBorder="1" applyAlignment="1">
      <alignment horizontal="center" vertical="center"/>
    </xf>
    <xf numFmtId="0" fontId="113" fillId="3" borderId="2" xfId="2" applyFont="1" applyFill="1" applyBorder="1" applyAlignment="1">
      <alignment horizontal="center" vertical="center"/>
    </xf>
    <xf numFmtId="14" fontId="113" fillId="3" borderId="1" xfId="2" applyNumberFormat="1" applyFont="1" applyFill="1" applyBorder="1" applyAlignment="1">
      <alignment horizontal="center" vertical="center"/>
    </xf>
    <xf numFmtId="14" fontId="113" fillId="3" borderId="2" xfId="2" applyNumberFormat="1" applyFont="1" applyFill="1" applyBorder="1" applyAlignment="1">
      <alignment horizontal="center" vertical="center"/>
    </xf>
    <xf numFmtId="0" fontId="1" fillId="17" borderId="69" xfId="2" applyFont="1" applyFill="1" applyBorder="1" applyAlignment="1">
      <alignment vertical="top" wrapText="1"/>
    </xf>
    <xf numFmtId="0" fontId="6" fillId="0" borderId="65" xfId="2" applyBorder="1" applyAlignment="1">
      <alignment vertical="top" wrapText="1"/>
    </xf>
    <xf numFmtId="0" fontId="69" fillId="0" borderId="0" xfId="1" applyFont="1" applyAlignment="1" applyProtection="1">
      <alignment vertical="center"/>
    </xf>
    <xf numFmtId="0" fontId="6" fillId="0" borderId="0" xfId="2">
      <alignment vertical="center"/>
    </xf>
    <xf numFmtId="0" fontId="6" fillId="29" borderId="57" xfId="2" applyFill="1" applyBorder="1" applyAlignment="1">
      <alignment horizontal="left" vertical="top" wrapText="1"/>
    </xf>
    <xf numFmtId="0" fontId="6" fillId="29" borderId="141" xfId="2" applyFill="1" applyBorder="1" applyAlignment="1">
      <alignment horizontal="left" vertical="top" wrapText="1"/>
    </xf>
    <xf numFmtId="0" fontId="6" fillId="29" borderId="165" xfId="2" applyFill="1" applyBorder="1" applyAlignment="1">
      <alignment horizontal="left" vertical="top" wrapText="1"/>
    </xf>
    <xf numFmtId="0" fontId="1" fillId="38" borderId="57" xfId="2" applyFont="1" applyFill="1" applyBorder="1" applyAlignment="1">
      <alignment horizontal="left" vertical="top" wrapText="1"/>
    </xf>
    <xf numFmtId="0" fontId="1" fillId="38" borderId="68" xfId="2" applyFont="1" applyFill="1" applyBorder="1" applyAlignment="1">
      <alignment horizontal="left" vertical="top" wrapText="1"/>
    </xf>
    <xf numFmtId="0" fontId="8" fillId="38" borderId="141" xfId="1" applyFill="1" applyBorder="1" applyAlignment="1" applyProtection="1">
      <alignment horizontal="left" vertical="top"/>
    </xf>
    <xf numFmtId="0" fontId="6" fillId="38" borderId="164" xfId="2" applyFill="1" applyBorder="1" applyAlignment="1">
      <alignment horizontal="left" vertical="top"/>
    </xf>
    <xf numFmtId="0" fontId="6" fillId="2" borderId="74" xfId="2" applyFill="1" applyBorder="1" applyAlignment="1">
      <alignment vertical="top" wrapText="1"/>
    </xf>
    <xf numFmtId="0" fontId="15" fillId="2" borderId="65" xfId="0" applyFont="1" applyFill="1" applyBorder="1" applyAlignment="1">
      <alignment vertical="top" wrapText="1"/>
    </xf>
    <xf numFmtId="0" fontId="1" fillId="2" borderId="74" xfId="2" applyFont="1" applyFill="1" applyBorder="1" applyAlignment="1">
      <alignment horizontal="left" vertical="top" wrapText="1"/>
    </xf>
    <xf numFmtId="0" fontId="1" fillId="2" borderId="65" xfId="2" applyFont="1" applyFill="1" applyBorder="1" applyAlignment="1">
      <alignment horizontal="left" vertical="top" wrapText="1"/>
    </xf>
    <xf numFmtId="0" fontId="14" fillId="6" borderId="18" xfId="2" applyFont="1" applyFill="1" applyBorder="1" applyAlignment="1">
      <alignment horizontal="left" vertical="center"/>
    </xf>
    <xf numFmtId="0" fontId="14" fillId="6" borderId="4" xfId="2" applyFont="1" applyFill="1" applyBorder="1" applyAlignment="1">
      <alignment horizontal="left" vertical="center"/>
    </xf>
    <xf numFmtId="0" fontId="6" fillId="6" borderId="89" xfId="2" applyFill="1" applyBorder="1">
      <alignment vertical="center"/>
    </xf>
    <xf numFmtId="0" fontId="6" fillId="6" borderId="25" xfId="2" applyFill="1" applyBorder="1">
      <alignment vertical="center"/>
    </xf>
    <xf numFmtId="0" fontId="6" fillId="6" borderId="90" xfId="2" applyFill="1" applyBorder="1">
      <alignment vertical="center"/>
    </xf>
    <xf numFmtId="0" fontId="6" fillId="6" borderId="91" xfId="2" applyFill="1" applyBorder="1">
      <alignment vertical="center"/>
    </xf>
    <xf numFmtId="0" fontId="6" fillId="6" borderId="92" xfId="2" applyFill="1" applyBorder="1">
      <alignment vertical="center"/>
    </xf>
    <xf numFmtId="0" fontId="6" fillId="6" borderId="93" xfId="2" applyFill="1" applyBorder="1">
      <alignment vertical="center"/>
    </xf>
    <xf numFmtId="0" fontId="22" fillId="6" borderId="94" xfId="2" applyFont="1" applyFill="1" applyBorder="1" applyAlignment="1">
      <alignment horizontal="center" vertical="top" wrapText="1"/>
    </xf>
    <xf numFmtId="0" fontId="22" fillId="6" borderId="86" xfId="2" applyFont="1" applyFill="1" applyBorder="1" applyAlignment="1">
      <alignment horizontal="center" vertical="top" wrapText="1"/>
    </xf>
    <xf numFmtId="0" fontId="22" fillId="6" borderId="95" xfId="2" applyFont="1" applyFill="1" applyBorder="1" applyAlignment="1">
      <alignment horizontal="center" vertical="top" wrapText="1"/>
    </xf>
    <xf numFmtId="0" fontId="22" fillId="6" borderId="96" xfId="2" applyFont="1" applyFill="1" applyBorder="1" applyAlignment="1">
      <alignment horizontal="center" vertical="top" wrapText="1"/>
    </xf>
    <xf numFmtId="0" fontId="22" fillId="6" borderId="97" xfId="2" applyFont="1" applyFill="1" applyBorder="1" applyAlignment="1">
      <alignment horizontal="center" vertical="top" wrapText="1"/>
    </xf>
    <xf numFmtId="0" fontId="1" fillId="6" borderId="15" xfId="2" applyFont="1" applyFill="1" applyBorder="1" applyAlignment="1">
      <alignment vertical="top" wrapText="1"/>
    </xf>
    <xf numFmtId="0" fontId="6" fillId="6" borderId="0" xfId="2" applyFill="1" applyAlignment="1">
      <alignment vertical="top" wrapText="1"/>
    </xf>
    <xf numFmtId="0" fontId="6" fillId="6" borderId="16" xfId="2" applyFill="1" applyBorder="1" applyAlignment="1">
      <alignment vertical="top" wrapText="1"/>
    </xf>
    <xf numFmtId="0" fontId="26" fillId="0" borderId="0" xfId="19" applyFont="1" applyAlignment="1">
      <alignment vertical="center" wrapText="1"/>
    </xf>
    <xf numFmtId="0" fontId="28" fillId="24" borderId="101" xfId="2" applyFont="1" applyFill="1" applyBorder="1" applyAlignment="1">
      <alignment horizontal="center" vertical="center" shrinkToFit="1"/>
    </xf>
    <xf numFmtId="0" fontId="18" fillId="24" borderId="29" xfId="2" applyFont="1" applyFill="1" applyBorder="1" applyAlignment="1">
      <alignment horizontal="center" vertical="center" shrinkToFit="1"/>
    </xf>
    <xf numFmtId="0" fontId="18" fillId="24" borderId="102" xfId="2" applyFont="1" applyFill="1" applyBorder="1" applyAlignment="1">
      <alignment horizontal="center" vertical="center" shrinkToFit="1"/>
    </xf>
    <xf numFmtId="0" fontId="204" fillId="22" borderId="101" xfId="2" applyFont="1" applyFill="1" applyBorder="1" applyAlignment="1">
      <alignment horizontal="center" vertical="center" wrapText="1" shrinkToFit="1"/>
    </xf>
    <xf numFmtId="0" fontId="32" fillId="22" borderId="29" xfId="2" applyFont="1" applyFill="1" applyBorder="1" applyAlignment="1">
      <alignment horizontal="center" vertical="center" shrinkToFit="1"/>
    </xf>
    <xf numFmtId="0" fontId="32" fillId="22" borderId="102" xfId="2" applyFont="1" applyFill="1" applyBorder="1" applyAlignment="1">
      <alignment horizontal="center" vertical="center" shrinkToFit="1"/>
    </xf>
    <xf numFmtId="0" fontId="21" fillId="22" borderId="98" xfId="1" applyFont="1" applyFill="1" applyBorder="1" applyAlignment="1" applyProtection="1">
      <alignment vertical="top" wrapText="1"/>
    </xf>
    <xf numFmtId="0" fontId="21" fillId="22" borderId="99" xfId="2" applyFont="1" applyFill="1" applyBorder="1" applyAlignment="1">
      <alignment vertical="top" wrapText="1"/>
    </xf>
    <xf numFmtId="0" fontId="21" fillId="22" borderId="100" xfId="2" applyFont="1" applyFill="1" applyBorder="1" applyAlignment="1">
      <alignment vertical="top" wrapText="1"/>
    </xf>
    <xf numFmtId="0" fontId="21" fillId="39" borderId="98" xfId="1" applyFont="1" applyFill="1" applyBorder="1" applyAlignment="1" applyProtection="1">
      <alignment vertical="top" wrapText="1"/>
    </xf>
    <xf numFmtId="0" fontId="21" fillId="39" borderId="99" xfId="2" applyFont="1" applyFill="1" applyBorder="1" applyAlignment="1">
      <alignment vertical="top" wrapText="1"/>
    </xf>
    <xf numFmtId="0" fontId="21" fillId="39" borderId="100" xfId="2" applyFont="1" applyFill="1" applyBorder="1" applyAlignment="1">
      <alignment vertical="top" wrapText="1"/>
    </xf>
    <xf numFmtId="0" fontId="145" fillId="39" borderId="101" xfId="2" applyFont="1" applyFill="1" applyBorder="1" applyAlignment="1">
      <alignment horizontal="center" vertical="center" wrapText="1" shrinkToFit="1"/>
    </xf>
    <xf numFmtId="0" fontId="32" fillId="39" borderId="29" xfId="2" applyFont="1" applyFill="1" applyBorder="1" applyAlignment="1">
      <alignment horizontal="center" vertical="center" shrinkToFit="1"/>
    </xf>
    <xf numFmtId="0" fontId="32" fillId="39" borderId="102" xfId="2" applyFont="1" applyFill="1" applyBorder="1" applyAlignment="1">
      <alignment horizontal="center" vertical="center" shrinkToFit="1"/>
    </xf>
    <xf numFmtId="0" fontId="28" fillId="22" borderId="167" xfId="2" applyFont="1" applyFill="1" applyBorder="1" applyAlignment="1">
      <alignment horizontal="center" vertical="center" wrapText="1" shrinkToFit="1"/>
    </xf>
    <xf numFmtId="0" fontId="28" fillId="22" borderId="168" xfId="2" applyFont="1" applyFill="1" applyBorder="1" applyAlignment="1">
      <alignment horizontal="center" vertical="center" wrapText="1" shrinkToFit="1"/>
    </xf>
    <xf numFmtId="0" fontId="28" fillId="22" borderId="169" xfId="2" applyFont="1" applyFill="1" applyBorder="1" applyAlignment="1">
      <alignment horizontal="center" vertical="center" wrapText="1" shrinkToFit="1"/>
    </xf>
    <xf numFmtId="0" fontId="20" fillId="22" borderId="58" xfId="2" applyFont="1" applyFill="1" applyBorder="1" applyAlignment="1">
      <alignment horizontal="left" vertical="top" wrapText="1" shrinkToFit="1"/>
    </xf>
    <xf numFmtId="0" fontId="20" fillId="22" borderId="59" xfId="2" applyFont="1" applyFill="1" applyBorder="1" applyAlignment="1">
      <alignment horizontal="left" vertical="top" wrapText="1" shrinkToFit="1"/>
    </xf>
    <xf numFmtId="0" fontId="20" fillId="22" borderId="60" xfId="2" applyFont="1" applyFill="1" applyBorder="1" applyAlignment="1">
      <alignment horizontal="left" vertical="top" wrapText="1" shrinkToFit="1"/>
    </xf>
    <xf numFmtId="0" fontId="25" fillId="22" borderId="109" xfId="2" applyFont="1" applyFill="1" applyBorder="1" applyAlignment="1">
      <alignment horizontal="left" vertical="top" wrapText="1"/>
    </xf>
    <xf numFmtId="0" fontId="25" fillId="22" borderId="110" xfId="2" applyFont="1" applyFill="1" applyBorder="1" applyAlignment="1">
      <alignment horizontal="left" vertical="top" wrapText="1"/>
    </xf>
    <xf numFmtId="0" fontId="25" fillId="22" borderId="111" xfId="2" applyFont="1" applyFill="1" applyBorder="1" applyAlignment="1">
      <alignment horizontal="left" vertical="top" wrapText="1"/>
    </xf>
    <xf numFmtId="0" fontId="28" fillId="39" borderId="167" xfId="2" applyFont="1" applyFill="1" applyBorder="1" applyAlignment="1">
      <alignment horizontal="center" vertical="center" wrapText="1" shrinkToFit="1"/>
    </xf>
    <xf numFmtId="0" fontId="28" fillId="39" borderId="168" xfId="2" applyFont="1" applyFill="1" applyBorder="1" applyAlignment="1">
      <alignment horizontal="center" vertical="center" wrapText="1" shrinkToFit="1"/>
    </xf>
    <xf numFmtId="0" fontId="28" fillId="39" borderId="169" xfId="2" applyFont="1" applyFill="1" applyBorder="1" applyAlignment="1">
      <alignment horizontal="center" vertical="center" wrapText="1" shrinkToFit="1"/>
    </xf>
    <xf numFmtId="0" fontId="20" fillId="39" borderId="58" xfId="2" applyFont="1" applyFill="1" applyBorder="1" applyAlignment="1">
      <alignment horizontal="left" vertical="top" wrapText="1" shrinkToFit="1"/>
    </xf>
    <xf numFmtId="0" fontId="20" fillId="39" borderId="59" xfId="2" applyFont="1" applyFill="1" applyBorder="1" applyAlignment="1">
      <alignment horizontal="left" vertical="top" wrapText="1" shrinkToFit="1"/>
    </xf>
    <xf numFmtId="0" fontId="20" fillId="39" borderId="60" xfId="2" applyFont="1" applyFill="1" applyBorder="1" applyAlignment="1">
      <alignment horizontal="left" vertical="top" wrapText="1" shrinkToFit="1"/>
    </xf>
    <xf numFmtId="0" fontId="28" fillId="20" borderId="59" xfId="2" applyFont="1" applyFill="1" applyBorder="1" applyAlignment="1">
      <alignment horizontal="center" vertical="center" shrinkToFit="1"/>
    </xf>
    <xf numFmtId="0" fontId="28" fillId="20" borderId="60" xfId="2" applyFont="1" applyFill="1" applyBorder="1" applyAlignment="1">
      <alignment horizontal="center" vertical="center" shrinkToFit="1"/>
    </xf>
    <xf numFmtId="0" fontId="109" fillId="22" borderId="101" xfId="1" applyFont="1" applyFill="1" applyBorder="1" applyAlignment="1" applyProtection="1">
      <alignment horizontal="center" vertical="center" wrapText="1"/>
    </xf>
    <xf numFmtId="0" fontId="109" fillId="22" borderId="29" xfId="1" applyFont="1" applyFill="1" applyBorder="1" applyAlignment="1" applyProtection="1">
      <alignment horizontal="center" vertical="center" wrapText="1"/>
    </xf>
    <xf numFmtId="0" fontId="109" fillId="22" borderId="102" xfId="1" applyFont="1" applyFill="1" applyBorder="1" applyAlignment="1" applyProtection="1">
      <alignment horizontal="center" vertical="center" wrapText="1"/>
    </xf>
    <xf numFmtId="0" fontId="21" fillId="22" borderId="98" xfId="1" applyFont="1" applyFill="1" applyBorder="1" applyAlignment="1" applyProtection="1">
      <alignment horizontal="left" vertical="top" wrapText="1"/>
    </xf>
    <xf numFmtId="0" fontId="21" fillId="22" borderId="183" xfId="1" applyFont="1" applyFill="1" applyBorder="1" applyAlignment="1" applyProtection="1">
      <alignment horizontal="left" vertical="top" wrapText="1"/>
    </xf>
    <xf numFmtId="0" fontId="21" fillId="22" borderId="184" xfId="1" applyFont="1" applyFill="1" applyBorder="1" applyAlignment="1" applyProtection="1">
      <alignment horizontal="left" vertical="top" wrapTex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xf numFmtId="0" fontId="76" fillId="24" borderId="200" xfId="0" applyFont="1" applyFill="1" applyBorder="1" applyAlignment="1">
      <alignment horizontal="left" vertical="center"/>
    </xf>
    <xf numFmtId="0" fontId="76" fillId="47" borderId="200" xfId="0" applyFont="1" applyFill="1" applyBorder="1" applyAlignment="1">
      <alignment horizontal="left" vertical="center"/>
    </xf>
    <xf numFmtId="0" fontId="76" fillId="38" borderId="200" xfId="0" applyFont="1" applyFill="1" applyBorder="1" applyAlignment="1">
      <alignment horizontal="left" vertical="center"/>
    </xf>
    <xf numFmtId="0" fontId="76" fillId="48" borderId="200" xfId="0" applyFont="1" applyFill="1" applyBorder="1" applyAlignment="1">
      <alignment horizontal="left" vertical="center"/>
    </xf>
    <xf numFmtId="0" fontId="76" fillId="49" borderId="200" xfId="0" applyFont="1" applyFill="1" applyBorder="1" applyAlignment="1">
      <alignment horizontal="left" vertical="center"/>
    </xf>
    <xf numFmtId="56" fontId="108" fillId="24" borderId="219" xfId="2" applyNumberFormat="1" applyFont="1" applyFill="1" applyBorder="1">
      <alignment vertical="center"/>
    </xf>
    <xf numFmtId="0" fontId="208" fillId="24" borderId="0" xfId="0" applyFont="1" applyFill="1" applyAlignment="1">
      <alignment horizontal="center" vertical="center" wrapText="1"/>
    </xf>
    <xf numFmtId="0" fontId="114" fillId="3" borderId="9" xfId="2" applyFont="1" applyFill="1" applyBorder="1" applyAlignment="1">
      <alignment horizontal="center" vertical="center"/>
    </xf>
    <xf numFmtId="0" fontId="209" fillId="50" borderId="0" xfId="20" applyFont="1" applyFill="1" applyAlignment="1">
      <alignment horizontal="center" vertical="center"/>
    </xf>
    <xf numFmtId="0" fontId="6" fillId="0" borderId="0" xfId="20">
      <alignment vertical="center"/>
    </xf>
    <xf numFmtId="0" fontId="6" fillId="0" borderId="0" xfId="4"/>
    <xf numFmtId="0" fontId="108" fillId="0" borderId="0" xfId="20" applyFont="1" applyAlignment="1">
      <alignment horizontal="center" vertical="center"/>
    </xf>
    <xf numFmtId="0" fontId="21" fillId="0" borderId="0" xfId="20" applyFont="1" applyAlignment="1">
      <alignment horizontal="center" vertical="center"/>
    </xf>
    <xf numFmtId="0" fontId="210" fillId="0" borderId="0" xfId="20" applyFont="1">
      <alignment vertical="center"/>
    </xf>
    <xf numFmtId="0" fontId="6" fillId="0" borderId="0" xfId="20">
      <alignment vertical="center"/>
    </xf>
    <xf numFmtId="0" fontId="108" fillId="51" borderId="0" xfId="20" applyFont="1" applyFill="1" applyAlignment="1">
      <alignment horizontal="center" vertical="center" wrapText="1" shrinkToFit="1"/>
    </xf>
    <xf numFmtId="0" fontId="21" fillId="51" borderId="0" xfId="20" applyFont="1" applyFill="1" applyAlignment="1">
      <alignment horizontal="center" vertical="center" wrapText="1" shrinkToFit="1"/>
    </xf>
    <xf numFmtId="0" fontId="211" fillId="0" borderId="0" xfId="20" applyFont="1">
      <alignment vertical="center"/>
    </xf>
    <xf numFmtId="0" fontId="212" fillId="0" borderId="0" xfId="20" applyFont="1" applyAlignment="1">
      <alignment horizontal="center" vertical="center"/>
    </xf>
    <xf numFmtId="0" fontId="6" fillId="0" borderId="0" xfId="20" applyAlignment="1">
      <alignment horizontal="center" vertical="center"/>
    </xf>
    <xf numFmtId="0" fontId="213" fillId="0" borderId="0" xfId="20" applyFont="1">
      <alignment vertical="center"/>
    </xf>
    <xf numFmtId="0" fontId="7" fillId="17" borderId="0" xfId="4" applyFont="1" applyFill="1" applyAlignment="1">
      <alignment vertical="top"/>
    </xf>
    <xf numFmtId="0" fontId="112" fillId="17" borderId="0" xfId="20" applyFont="1" applyFill="1" applyAlignment="1">
      <alignment vertical="top"/>
    </xf>
    <xf numFmtId="0" fontId="7" fillId="17" borderId="0" xfId="20" applyFont="1" applyFill="1" applyAlignment="1">
      <alignment vertical="top"/>
    </xf>
    <xf numFmtId="0" fontId="214" fillId="52" borderId="0" xfId="20" applyFont="1" applyFill="1" applyAlignment="1">
      <alignment vertical="top" wrapText="1"/>
    </xf>
    <xf numFmtId="0" fontId="215" fillId="52" borderId="0" xfId="20" applyFont="1" applyFill="1" applyAlignment="1">
      <alignment vertical="top" wrapText="1"/>
    </xf>
    <xf numFmtId="0" fontId="51" fillId="53" borderId="0" xfId="20" applyFont="1" applyFill="1" applyAlignment="1">
      <alignment horizontal="left" vertical="center" wrapText="1" indent="1"/>
    </xf>
    <xf numFmtId="0" fontId="216" fillId="0" borderId="0" xfId="20" applyFont="1" applyAlignment="1">
      <alignment horizontal="left" vertical="center" wrapText="1" indent="1"/>
    </xf>
    <xf numFmtId="0" fontId="8" fillId="0" borderId="0" xfId="1" applyAlignment="1" applyProtection="1">
      <alignment vertical="center"/>
    </xf>
    <xf numFmtId="0" fontId="217" fillId="17" borderId="0" xfId="20" applyFont="1" applyFill="1" applyAlignment="1">
      <alignment vertical="top"/>
    </xf>
    <xf numFmtId="0" fontId="34" fillId="17" borderId="0" xfId="20" applyFont="1" applyFill="1" applyAlignment="1">
      <alignment vertical="top"/>
    </xf>
    <xf numFmtId="0" fontId="6" fillId="52" borderId="0" xfId="20" applyFill="1" applyAlignment="1">
      <alignment vertical="top" wrapText="1"/>
    </xf>
    <xf numFmtId="0" fontId="218" fillId="17" borderId="0" xfId="20" applyFont="1" applyFill="1" applyAlignment="1">
      <alignment vertical="top"/>
    </xf>
    <xf numFmtId="0" fontId="35" fillId="20" borderId="0" xfId="4" applyFont="1" applyFill="1"/>
    <xf numFmtId="0" fontId="112" fillId="20" borderId="0" xfId="4" applyFont="1" applyFill="1"/>
    <xf numFmtId="0" fontId="6" fillId="20" borderId="0" xfId="4" applyFill="1"/>
    <xf numFmtId="0" fontId="219" fillId="20" borderId="229" xfId="4" applyFont="1" applyFill="1" applyBorder="1" applyAlignment="1">
      <alignment horizontal="left" vertical="center" wrapText="1" indent="1"/>
    </xf>
    <xf numFmtId="0" fontId="13" fillId="20" borderId="230" xfId="4" applyFont="1" applyFill="1" applyBorder="1" applyAlignment="1">
      <alignment horizontal="left" vertical="center" wrapText="1" indent="1"/>
    </xf>
    <xf numFmtId="0" fontId="13" fillId="20" borderId="231" xfId="4" applyFont="1" applyFill="1" applyBorder="1" applyAlignment="1">
      <alignment horizontal="left" vertical="center" wrapText="1" indent="1"/>
    </xf>
    <xf numFmtId="0" fontId="13" fillId="20" borderId="232" xfId="4" applyFont="1" applyFill="1" applyBorder="1" applyAlignment="1">
      <alignment horizontal="left" vertical="center" wrapText="1" indent="1"/>
    </xf>
    <xf numFmtId="0" fontId="13" fillId="20" borderId="0" xfId="4" applyFont="1" applyFill="1" applyAlignment="1">
      <alignment horizontal="left" vertical="center" wrapText="1" indent="1"/>
    </xf>
    <xf numFmtId="0" fontId="13" fillId="20" borderId="233" xfId="4" applyFont="1" applyFill="1" applyBorder="1" applyAlignment="1">
      <alignment horizontal="left" vertical="center" wrapText="1" indent="1"/>
    </xf>
    <xf numFmtId="0" fontId="13" fillId="20" borderId="234" xfId="4" applyFont="1" applyFill="1" applyBorder="1" applyAlignment="1">
      <alignment horizontal="left" vertical="center" wrapText="1" indent="1"/>
    </xf>
    <xf numFmtId="0" fontId="13" fillId="20" borderId="235" xfId="4" applyFont="1" applyFill="1" applyBorder="1" applyAlignment="1">
      <alignment horizontal="left" vertical="center" wrapText="1" indent="1"/>
    </xf>
    <xf numFmtId="0" fontId="13" fillId="20" borderId="236" xfId="4" applyFont="1" applyFill="1" applyBorder="1" applyAlignment="1">
      <alignment horizontal="left" vertical="center" wrapText="1" indent="1"/>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DDDF7"/>
      <color rgb="FFFF99FF"/>
      <color rgb="FF3399FF"/>
      <color rgb="FF6EF729"/>
      <color rgb="FF00CC00"/>
      <color rgb="FF0033CC"/>
      <color rgb="FF66CCFF"/>
      <color rgb="FFFF0066"/>
      <color rgb="FFBB1F05"/>
      <color rgb="FFEBA9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'38(37)　感染症統計'!$A$7</c:f>
              <c:strCache>
                <c:ptCount val="1"/>
                <c:pt idx="0">
                  <c:v>2022年</c:v>
                </c:pt>
              </c:strCache>
            </c:strRef>
          </c:tx>
          <c:spPr>
            <a:ln w="63500" cap="rnd">
              <a:solidFill>
                <a:srgbClr val="FF0000"/>
              </a:solidFill>
              <a:round/>
            </a:ln>
            <a:effectLst/>
          </c:spPr>
          <c:marker>
            <c:symbol val="none"/>
          </c:marker>
          <c:val>
            <c:numRef>
              <c:f>'38(37)　感染症統計'!$B$7:$M$7</c:f>
              <c:numCache>
                <c:formatCode>#,##0_ </c:formatCode>
                <c:ptCount val="12"/>
                <c:pt idx="0" formatCode="General">
                  <c:v>81</c:v>
                </c:pt>
                <c:pt idx="1">
                  <c:v>39</c:v>
                </c:pt>
                <c:pt idx="2">
                  <c:v>72</c:v>
                </c:pt>
                <c:pt idx="3" formatCode="General">
                  <c:v>88</c:v>
                </c:pt>
                <c:pt idx="4" formatCode="General">
                  <c:v>258</c:v>
                </c:pt>
                <c:pt idx="5" formatCode="General">
                  <c:v>412</c:v>
                </c:pt>
                <c:pt idx="6" formatCode="General">
                  <c:v>545</c:v>
                </c:pt>
                <c:pt idx="7" formatCode="General">
                  <c:v>555</c:v>
                </c:pt>
                <c:pt idx="8" formatCode="General">
                  <c:v>420</c:v>
                </c:pt>
              </c:numCache>
            </c:numRef>
          </c:val>
          <c:smooth val="0"/>
          <c:extLst>
            <c:ext xmlns:c16="http://schemas.microsoft.com/office/drawing/2014/chart" uri="{C3380CC4-5D6E-409C-BE32-E72D297353CC}">
              <c16:uniqueId val="{00000000-B26B-4AAB-ADDF-AF634710DDB6}"/>
            </c:ext>
          </c:extLst>
        </c:ser>
        <c:ser>
          <c:idx val="7"/>
          <c:order val="1"/>
          <c:tx>
            <c:strRef>
              <c:f>'38(37)　感染症統計'!$A$8</c:f>
              <c:strCache>
                <c:ptCount val="1"/>
                <c:pt idx="0">
                  <c:v>2021年</c:v>
                </c:pt>
              </c:strCache>
            </c:strRef>
          </c:tx>
          <c:spPr>
            <a:ln w="25400" cap="rnd">
              <a:solidFill>
                <a:schemeClr val="accent6">
                  <a:lumMod val="75000"/>
                </a:schemeClr>
              </a:solidFill>
              <a:round/>
            </a:ln>
            <a:effectLst/>
          </c:spPr>
          <c:marker>
            <c:symbol val="none"/>
          </c:marker>
          <c:val>
            <c:numRef>
              <c:f>'38(37)　感染症統計'!$B$8:$M$8</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1-B26B-4AAB-ADDF-AF634710DDB6}"/>
            </c:ext>
          </c:extLst>
        </c:ser>
        <c:ser>
          <c:idx val="0"/>
          <c:order val="2"/>
          <c:tx>
            <c:strRef>
              <c:f>'38(37)　感染症統計'!$A$9</c:f>
              <c:strCache>
                <c:ptCount val="1"/>
                <c:pt idx="0">
                  <c:v>2020年</c:v>
                </c:pt>
              </c:strCache>
            </c:strRef>
          </c:tx>
          <c:spPr>
            <a:ln w="19050" cap="rnd">
              <a:solidFill>
                <a:schemeClr val="accent1"/>
              </a:solidFill>
              <a:round/>
            </a:ln>
            <a:effectLst/>
          </c:spPr>
          <c:marker>
            <c:symbol val="none"/>
          </c:marker>
          <c:val>
            <c:numRef>
              <c:f>'38(37)　感染症統計'!$B$9:$M$9</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2-B26B-4AAB-ADDF-AF634710DDB6}"/>
            </c:ext>
          </c:extLst>
        </c:ser>
        <c:ser>
          <c:idx val="1"/>
          <c:order val="3"/>
          <c:tx>
            <c:strRef>
              <c:f>'38(37)　感染症統計'!$A$10</c:f>
              <c:strCache>
                <c:ptCount val="1"/>
                <c:pt idx="0">
                  <c:v>2019年</c:v>
                </c:pt>
              </c:strCache>
            </c:strRef>
          </c:tx>
          <c:spPr>
            <a:ln w="12700" cap="rnd">
              <a:solidFill>
                <a:srgbClr val="FF0066"/>
              </a:solidFill>
              <a:round/>
            </a:ln>
            <a:effectLst/>
          </c:spPr>
          <c:marker>
            <c:symbol val="none"/>
          </c:marker>
          <c:val>
            <c:numRef>
              <c:f>'38(37)　感染症統計'!$B$10:$M$10</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3-B26B-4AAB-ADDF-AF634710DDB6}"/>
            </c:ext>
          </c:extLst>
        </c:ser>
        <c:ser>
          <c:idx val="2"/>
          <c:order val="4"/>
          <c:tx>
            <c:strRef>
              <c:f>'38(37)　感染症統計'!$A$11</c:f>
              <c:strCache>
                <c:ptCount val="1"/>
                <c:pt idx="0">
                  <c:v>2018年</c:v>
                </c:pt>
              </c:strCache>
            </c:strRef>
          </c:tx>
          <c:spPr>
            <a:ln w="12700" cap="rnd">
              <a:solidFill>
                <a:schemeClr val="accent3"/>
              </a:solidFill>
              <a:round/>
            </a:ln>
            <a:effectLst/>
          </c:spPr>
          <c:marker>
            <c:symbol val="none"/>
          </c:marker>
          <c:val>
            <c:numRef>
              <c:f>'38(37)　感染症統計'!$B$11:$M$11</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4-B26B-4AAB-ADDF-AF634710DDB6}"/>
            </c:ext>
          </c:extLst>
        </c:ser>
        <c:ser>
          <c:idx val="3"/>
          <c:order val="5"/>
          <c:tx>
            <c:strRef>
              <c:f>'38(37)　感染症統計'!$A$12</c:f>
              <c:strCache>
                <c:ptCount val="1"/>
                <c:pt idx="0">
                  <c:v>2017年</c:v>
                </c:pt>
              </c:strCache>
            </c:strRef>
          </c:tx>
          <c:spPr>
            <a:ln w="12700" cap="rnd">
              <a:solidFill>
                <a:schemeClr val="accent4"/>
              </a:solidFill>
              <a:round/>
            </a:ln>
            <a:effectLst/>
          </c:spPr>
          <c:marker>
            <c:symbol val="none"/>
          </c:marker>
          <c:val>
            <c:numRef>
              <c:f>'38(37)　感染症統計'!$B$12:$M$12</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5-B26B-4AAB-ADDF-AF634710DDB6}"/>
            </c:ext>
          </c:extLst>
        </c:ser>
        <c:ser>
          <c:idx val="4"/>
          <c:order val="6"/>
          <c:tx>
            <c:strRef>
              <c:f>'38(37)　感染症統計'!$A$13</c:f>
              <c:strCache>
                <c:ptCount val="1"/>
                <c:pt idx="0">
                  <c:v>2016年</c:v>
                </c:pt>
              </c:strCache>
            </c:strRef>
          </c:tx>
          <c:spPr>
            <a:ln w="12700" cap="rnd">
              <a:solidFill>
                <a:schemeClr val="accent5"/>
              </a:solidFill>
              <a:round/>
            </a:ln>
            <a:effectLst/>
          </c:spPr>
          <c:marker>
            <c:symbol val="none"/>
          </c:marker>
          <c:val>
            <c:numRef>
              <c:f>'38(37)　感染症統計'!$B$13:$M$13</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6-B26B-4AAB-ADDF-AF634710DDB6}"/>
            </c:ext>
          </c:extLst>
        </c:ser>
        <c:ser>
          <c:idx val="5"/>
          <c:order val="7"/>
          <c:tx>
            <c:strRef>
              <c:f>'38(37)　感染症統計'!$A$14</c:f>
              <c:strCache>
                <c:ptCount val="1"/>
                <c:pt idx="0">
                  <c:v>2015年</c:v>
                </c:pt>
              </c:strCache>
            </c:strRef>
          </c:tx>
          <c:spPr>
            <a:ln w="12700" cap="rnd">
              <a:solidFill>
                <a:schemeClr val="accent6"/>
              </a:solidFill>
              <a:round/>
            </a:ln>
            <a:effectLst/>
          </c:spPr>
          <c:marker>
            <c:symbol val="none"/>
          </c:marker>
          <c:val>
            <c:numRef>
              <c:f>'38(37)　感染症統計'!$B$14:$M$14</c:f>
              <c:numCache>
                <c:formatCode>#,##0_ </c:formatCode>
                <c:ptCount val="12"/>
                <c:pt idx="0">
                  <c:v>71</c:v>
                </c:pt>
                <c:pt idx="1">
                  <c:v>97</c:v>
                </c:pt>
                <c:pt idx="2">
                  <c:v>61</c:v>
                </c:pt>
                <c:pt idx="3">
                  <c:v>105</c:v>
                </c:pt>
                <c:pt idx="4">
                  <c:v>198</c:v>
                </c:pt>
                <c:pt idx="5">
                  <c:v>442</c:v>
                </c:pt>
                <c:pt idx="6">
                  <c:v>790</c:v>
                </c:pt>
                <c:pt idx="7" formatCode="General">
                  <c:v>674</c:v>
                </c:pt>
                <c:pt idx="8" formatCode="General">
                  <c:v>594</c:v>
                </c:pt>
                <c:pt idx="9">
                  <c:v>275</c:v>
                </c:pt>
                <c:pt idx="10">
                  <c:v>133</c:v>
                </c:pt>
                <c:pt idx="11">
                  <c:v>108</c:v>
                </c:pt>
              </c:numCache>
            </c:numRef>
          </c:val>
          <c:smooth val="0"/>
          <c:extLst>
            <c:ext xmlns:c16="http://schemas.microsoft.com/office/drawing/2014/chart" uri="{C3380CC4-5D6E-409C-BE32-E72D297353CC}">
              <c16:uniqueId val="{00000007-B26B-4AAB-ADDF-AF634710DDB6}"/>
            </c:ext>
          </c:extLst>
        </c:ser>
        <c:dLbls>
          <c:showLegendKey val="0"/>
          <c:showVal val="0"/>
          <c:showCatName val="0"/>
          <c:showSerName val="0"/>
          <c:showPercent val="0"/>
          <c:showBubbleSize val="0"/>
        </c:dLbls>
        <c:smooth val="0"/>
        <c:axId val="1938067200"/>
        <c:axId val="1938062304"/>
      </c:lineChart>
      <c:catAx>
        <c:axId val="193806720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2304"/>
        <c:crosses val="autoZero"/>
        <c:auto val="1"/>
        <c:lblAlgn val="ctr"/>
        <c:lblOffset val="100"/>
        <c:noMultiLvlLbl val="0"/>
      </c:catAx>
      <c:valAx>
        <c:axId val="1938062304"/>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7200"/>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2831174079629443"/>
          <c:h val="0.622349061728384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'38(37)　感染症統計'!$P$8</c:f>
              <c:strCache>
                <c:ptCount val="1"/>
                <c:pt idx="0">
                  <c:v>2021年</c:v>
                </c:pt>
              </c:strCache>
            </c:strRef>
          </c:tx>
          <c:spPr>
            <a:ln w="63500" cap="rnd">
              <a:solidFill>
                <a:srgbClr val="FF0000"/>
              </a:solidFill>
              <a:round/>
            </a:ln>
            <a:effectLst/>
          </c:spPr>
          <c:marker>
            <c:symbol val="none"/>
          </c:marker>
          <c:cat>
            <c:numRef>
              <c:f>'38(37)　感染症統計'!$Q$7:$AB$7</c:f>
              <c:numCache>
                <c:formatCode>#,##0_ </c:formatCode>
                <c:ptCount val="12"/>
                <c:pt idx="0" formatCode="General">
                  <c:v>0</c:v>
                </c:pt>
                <c:pt idx="1">
                  <c:v>5</c:v>
                </c:pt>
                <c:pt idx="2">
                  <c:v>4</c:v>
                </c:pt>
                <c:pt idx="3">
                  <c:v>1</c:v>
                </c:pt>
                <c:pt idx="4">
                  <c:v>1</c:v>
                </c:pt>
                <c:pt idx="5">
                  <c:v>1</c:v>
                </c:pt>
                <c:pt idx="6">
                  <c:v>1</c:v>
                </c:pt>
                <c:pt idx="7">
                  <c:v>1</c:v>
                </c:pt>
                <c:pt idx="8">
                  <c:v>0</c:v>
                </c:pt>
              </c:numCache>
            </c:numRef>
          </c:cat>
          <c:val>
            <c:numRef>
              <c:f>'38(37)　感染症統計'!$Q$8:$AB$8</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0-2962-4A89-9B35-A3E6A78CA0FE}"/>
            </c:ext>
          </c:extLst>
        </c:ser>
        <c:ser>
          <c:idx val="7"/>
          <c:order val="1"/>
          <c:tx>
            <c:strRef>
              <c:f>'38(37)　感染症統計'!$P$9</c:f>
              <c:strCache>
                <c:ptCount val="1"/>
                <c:pt idx="0">
                  <c:v>2020年</c:v>
                </c:pt>
              </c:strCache>
            </c:strRef>
          </c:tx>
          <c:spPr>
            <a:ln w="25400" cap="rnd">
              <a:solidFill>
                <a:schemeClr val="accent6">
                  <a:lumMod val="75000"/>
                </a:schemeClr>
              </a:solidFill>
              <a:round/>
            </a:ln>
            <a:effectLst/>
          </c:spPr>
          <c:marker>
            <c:symbol val="none"/>
          </c:marker>
          <c:cat>
            <c:numRef>
              <c:f>'38(37)　感染症統計'!$Q$7:$AB$7</c:f>
              <c:numCache>
                <c:formatCode>#,##0_ </c:formatCode>
                <c:ptCount val="12"/>
                <c:pt idx="0" formatCode="General">
                  <c:v>0</c:v>
                </c:pt>
                <c:pt idx="1">
                  <c:v>5</c:v>
                </c:pt>
                <c:pt idx="2">
                  <c:v>4</c:v>
                </c:pt>
                <c:pt idx="3">
                  <c:v>1</c:v>
                </c:pt>
                <c:pt idx="4">
                  <c:v>1</c:v>
                </c:pt>
                <c:pt idx="5">
                  <c:v>1</c:v>
                </c:pt>
                <c:pt idx="6">
                  <c:v>1</c:v>
                </c:pt>
                <c:pt idx="7">
                  <c:v>1</c:v>
                </c:pt>
                <c:pt idx="8">
                  <c:v>0</c:v>
                </c:pt>
              </c:numCache>
            </c:numRef>
          </c:cat>
          <c:val>
            <c:numRef>
              <c:f>'38(37)　感染症統計'!$Q$9:$AB$9</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1</c:v>
                </c:pt>
              </c:numCache>
            </c:numRef>
          </c:val>
          <c:smooth val="0"/>
          <c:extLst>
            <c:ext xmlns:c16="http://schemas.microsoft.com/office/drawing/2014/chart" uri="{C3380CC4-5D6E-409C-BE32-E72D297353CC}">
              <c16:uniqueId val="{00000001-2962-4A89-9B35-A3E6A78CA0FE}"/>
            </c:ext>
          </c:extLst>
        </c:ser>
        <c:ser>
          <c:idx val="0"/>
          <c:order val="2"/>
          <c:tx>
            <c:strRef>
              <c:f>'38(37)　感染症統計'!$P$10</c:f>
              <c:strCache>
                <c:ptCount val="1"/>
                <c:pt idx="0">
                  <c:v>2019年</c:v>
                </c:pt>
              </c:strCache>
            </c:strRef>
          </c:tx>
          <c:spPr>
            <a:ln w="19050" cap="rnd">
              <a:solidFill>
                <a:schemeClr val="accent1"/>
              </a:solidFill>
              <a:round/>
            </a:ln>
            <a:effectLst/>
          </c:spPr>
          <c:marker>
            <c:symbol val="none"/>
          </c:marker>
          <c:cat>
            <c:numRef>
              <c:f>'38(37)　感染症統計'!$Q$7:$AB$7</c:f>
              <c:numCache>
                <c:formatCode>#,##0_ </c:formatCode>
                <c:ptCount val="12"/>
                <c:pt idx="0" formatCode="General">
                  <c:v>0</c:v>
                </c:pt>
                <c:pt idx="1">
                  <c:v>5</c:v>
                </c:pt>
                <c:pt idx="2">
                  <c:v>4</c:v>
                </c:pt>
                <c:pt idx="3">
                  <c:v>1</c:v>
                </c:pt>
                <c:pt idx="4">
                  <c:v>1</c:v>
                </c:pt>
                <c:pt idx="5">
                  <c:v>1</c:v>
                </c:pt>
                <c:pt idx="6">
                  <c:v>1</c:v>
                </c:pt>
                <c:pt idx="7">
                  <c:v>1</c:v>
                </c:pt>
                <c:pt idx="8">
                  <c:v>0</c:v>
                </c:pt>
              </c:numCache>
            </c:numRef>
          </c:cat>
          <c:val>
            <c:numRef>
              <c:f>'38(37)　感染症統計'!$Q$10:$AB$10</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35</c:v>
                </c:pt>
              </c:numCache>
            </c:numRef>
          </c:val>
          <c:smooth val="0"/>
          <c:extLst>
            <c:ext xmlns:c16="http://schemas.microsoft.com/office/drawing/2014/chart" uri="{C3380CC4-5D6E-409C-BE32-E72D297353CC}">
              <c16:uniqueId val="{00000002-2962-4A89-9B35-A3E6A78CA0FE}"/>
            </c:ext>
          </c:extLst>
        </c:ser>
        <c:ser>
          <c:idx val="1"/>
          <c:order val="3"/>
          <c:tx>
            <c:strRef>
              <c:f>'38(37)　感染症統計'!$P$11</c:f>
              <c:strCache>
                <c:ptCount val="1"/>
                <c:pt idx="0">
                  <c:v>2018年</c:v>
                </c:pt>
              </c:strCache>
            </c:strRef>
          </c:tx>
          <c:spPr>
            <a:ln w="12700" cap="rnd">
              <a:solidFill>
                <a:schemeClr val="accent2"/>
              </a:solidFill>
              <a:round/>
            </a:ln>
            <a:effectLst/>
          </c:spPr>
          <c:marker>
            <c:symbol val="none"/>
          </c:marker>
          <c:cat>
            <c:numRef>
              <c:f>'38(37)　感染症統計'!$Q$7:$AB$7</c:f>
              <c:numCache>
                <c:formatCode>#,##0_ </c:formatCode>
                <c:ptCount val="12"/>
                <c:pt idx="0" formatCode="General">
                  <c:v>0</c:v>
                </c:pt>
                <c:pt idx="1">
                  <c:v>5</c:v>
                </c:pt>
                <c:pt idx="2">
                  <c:v>4</c:v>
                </c:pt>
                <c:pt idx="3">
                  <c:v>1</c:v>
                </c:pt>
                <c:pt idx="4">
                  <c:v>1</c:v>
                </c:pt>
                <c:pt idx="5">
                  <c:v>1</c:v>
                </c:pt>
                <c:pt idx="6">
                  <c:v>1</c:v>
                </c:pt>
                <c:pt idx="7">
                  <c:v>1</c:v>
                </c:pt>
                <c:pt idx="8">
                  <c:v>0</c:v>
                </c:pt>
              </c:numCache>
            </c:numRef>
          </c:cat>
          <c:val>
            <c:numRef>
              <c:f>'38(37)　感染症統計'!$Q$11:$AB$11</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3-2962-4A89-9B35-A3E6A78CA0FE}"/>
            </c:ext>
          </c:extLst>
        </c:ser>
        <c:ser>
          <c:idx val="2"/>
          <c:order val="4"/>
          <c:tx>
            <c:strRef>
              <c:f>'38(37)　感染症統計'!$P$12</c:f>
              <c:strCache>
                <c:ptCount val="1"/>
                <c:pt idx="0">
                  <c:v>2017年</c:v>
                </c:pt>
              </c:strCache>
            </c:strRef>
          </c:tx>
          <c:spPr>
            <a:ln w="12700" cap="rnd">
              <a:solidFill>
                <a:schemeClr val="accent3"/>
              </a:solidFill>
              <a:round/>
            </a:ln>
            <a:effectLst/>
          </c:spPr>
          <c:marker>
            <c:symbol val="none"/>
          </c:marker>
          <c:cat>
            <c:numRef>
              <c:f>'38(37)　感染症統計'!$Q$7:$AB$7</c:f>
              <c:numCache>
                <c:formatCode>#,##0_ </c:formatCode>
                <c:ptCount val="12"/>
                <c:pt idx="0" formatCode="General">
                  <c:v>0</c:v>
                </c:pt>
                <c:pt idx="1">
                  <c:v>5</c:v>
                </c:pt>
                <c:pt idx="2">
                  <c:v>4</c:v>
                </c:pt>
                <c:pt idx="3">
                  <c:v>1</c:v>
                </c:pt>
                <c:pt idx="4">
                  <c:v>1</c:v>
                </c:pt>
                <c:pt idx="5">
                  <c:v>1</c:v>
                </c:pt>
                <c:pt idx="6">
                  <c:v>1</c:v>
                </c:pt>
                <c:pt idx="7">
                  <c:v>1</c:v>
                </c:pt>
                <c:pt idx="8">
                  <c:v>0</c:v>
                </c:pt>
              </c:numCache>
            </c:numRef>
          </c:cat>
          <c:val>
            <c:numRef>
              <c:f>'38(37)　感染症統計'!$Q$12:$AB$12</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4-2962-4A89-9B35-A3E6A78CA0FE}"/>
            </c:ext>
          </c:extLst>
        </c:ser>
        <c:ser>
          <c:idx val="3"/>
          <c:order val="5"/>
          <c:tx>
            <c:strRef>
              <c:f>'38(37)　感染症統計'!$P$13</c:f>
              <c:strCache>
                <c:ptCount val="1"/>
                <c:pt idx="0">
                  <c:v>2016年</c:v>
                </c:pt>
              </c:strCache>
            </c:strRef>
          </c:tx>
          <c:spPr>
            <a:ln w="12700" cap="rnd">
              <a:solidFill>
                <a:schemeClr val="accent4"/>
              </a:solidFill>
              <a:round/>
            </a:ln>
            <a:effectLst/>
          </c:spPr>
          <c:marker>
            <c:symbol val="none"/>
          </c:marker>
          <c:cat>
            <c:numRef>
              <c:f>'38(37)　感染症統計'!$Q$7:$AB$7</c:f>
              <c:numCache>
                <c:formatCode>#,##0_ </c:formatCode>
                <c:ptCount val="12"/>
                <c:pt idx="0" formatCode="General">
                  <c:v>0</c:v>
                </c:pt>
                <c:pt idx="1">
                  <c:v>5</c:v>
                </c:pt>
                <c:pt idx="2">
                  <c:v>4</c:v>
                </c:pt>
                <c:pt idx="3">
                  <c:v>1</c:v>
                </c:pt>
                <c:pt idx="4">
                  <c:v>1</c:v>
                </c:pt>
                <c:pt idx="5">
                  <c:v>1</c:v>
                </c:pt>
                <c:pt idx="6">
                  <c:v>1</c:v>
                </c:pt>
                <c:pt idx="7">
                  <c:v>1</c:v>
                </c:pt>
                <c:pt idx="8">
                  <c:v>0</c:v>
                </c:pt>
              </c:numCache>
            </c:numRef>
          </c:cat>
          <c:val>
            <c:numRef>
              <c:f>'38(37)　感染症統計'!$Q$13:$AB$13</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5-2962-4A89-9B35-A3E6A78CA0FE}"/>
            </c:ext>
          </c:extLst>
        </c:ser>
        <c:ser>
          <c:idx val="4"/>
          <c:order val="6"/>
          <c:tx>
            <c:strRef>
              <c:f>'38(37)　感染症統計'!$P$14</c:f>
              <c:strCache>
                <c:ptCount val="1"/>
                <c:pt idx="0">
                  <c:v>2015年</c:v>
                </c:pt>
              </c:strCache>
            </c:strRef>
          </c:tx>
          <c:spPr>
            <a:ln w="12700" cap="rnd">
              <a:solidFill>
                <a:schemeClr val="accent5"/>
              </a:solidFill>
              <a:round/>
            </a:ln>
            <a:effectLst/>
          </c:spPr>
          <c:marker>
            <c:symbol val="none"/>
          </c:marker>
          <c:cat>
            <c:numRef>
              <c:f>'38(37)　感染症統計'!$Q$7:$AB$7</c:f>
              <c:numCache>
                <c:formatCode>#,##0_ </c:formatCode>
                <c:ptCount val="12"/>
                <c:pt idx="0" formatCode="General">
                  <c:v>0</c:v>
                </c:pt>
                <c:pt idx="1">
                  <c:v>5</c:v>
                </c:pt>
                <c:pt idx="2">
                  <c:v>4</c:v>
                </c:pt>
                <c:pt idx="3">
                  <c:v>1</c:v>
                </c:pt>
                <c:pt idx="4">
                  <c:v>1</c:v>
                </c:pt>
                <c:pt idx="5">
                  <c:v>1</c:v>
                </c:pt>
                <c:pt idx="6">
                  <c:v>1</c:v>
                </c:pt>
                <c:pt idx="7">
                  <c:v>1</c:v>
                </c:pt>
                <c:pt idx="8">
                  <c:v>0</c:v>
                </c:pt>
              </c:numCache>
            </c:numRef>
          </c:cat>
          <c:val>
            <c:numRef>
              <c:f>'38(37)　感染症統計'!$Q$14:$AB$14</c:f>
              <c:numCache>
                <c:formatCode>#,##0_ </c:formatCode>
                <c:ptCount val="12"/>
                <c:pt idx="0">
                  <c:v>7</c:v>
                </c:pt>
                <c:pt idx="1">
                  <c:v>13</c:v>
                </c:pt>
                <c:pt idx="2">
                  <c:v>11</c:v>
                </c:pt>
                <c:pt idx="3">
                  <c:v>11</c:v>
                </c:pt>
                <c:pt idx="4">
                  <c:v>12</c:v>
                </c:pt>
                <c:pt idx="5">
                  <c:v>15</c:v>
                </c:pt>
                <c:pt idx="6">
                  <c:v>20</c:v>
                </c:pt>
                <c:pt idx="7">
                  <c:v>15</c:v>
                </c:pt>
                <c:pt idx="8">
                  <c:v>15</c:v>
                </c:pt>
                <c:pt idx="9">
                  <c:v>20</c:v>
                </c:pt>
                <c:pt idx="10">
                  <c:v>9</c:v>
                </c:pt>
                <c:pt idx="11">
                  <c:v>7</c:v>
                </c:pt>
              </c:numCache>
            </c:numRef>
          </c:val>
          <c:smooth val="0"/>
          <c:extLst>
            <c:ext xmlns:c16="http://schemas.microsoft.com/office/drawing/2014/chart" uri="{C3380CC4-5D6E-409C-BE32-E72D297353CC}">
              <c16:uniqueId val="{00000006-2962-4A89-9B35-A3E6A78CA0FE}"/>
            </c:ext>
          </c:extLst>
        </c:ser>
        <c:dLbls>
          <c:showLegendKey val="0"/>
          <c:showVal val="0"/>
          <c:showCatName val="0"/>
          <c:showSerName val="0"/>
          <c:showPercent val="0"/>
          <c:showBubbleSize val="0"/>
        </c:dLbls>
        <c:smooth val="0"/>
        <c:axId val="1938063392"/>
        <c:axId val="1938064480"/>
        <c:extLst/>
      </c:lineChart>
      <c:catAx>
        <c:axId val="1938063392"/>
        <c:scaling>
          <c:orientation val="minMax"/>
        </c:scaling>
        <c:delete val="1"/>
        <c:axPos val="b"/>
        <c:numFmt formatCode="General" sourceLinked="1"/>
        <c:majorTickMark val="none"/>
        <c:minorTickMark val="none"/>
        <c:tickLblPos val="nextTo"/>
        <c:crossAx val="1938064480"/>
        <c:crosses val="autoZero"/>
        <c:auto val="0"/>
        <c:lblAlgn val="ctr"/>
        <c:lblOffset val="100"/>
        <c:noMultiLvlLbl val="0"/>
      </c:catAx>
      <c:valAx>
        <c:axId val="1938064480"/>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3392"/>
        <c:crosses val="max"/>
        <c:crossBetween val="between"/>
      </c:valAx>
      <c:spPr>
        <a:noFill/>
        <a:ln>
          <a:noFill/>
        </a:ln>
        <a:effectLst/>
      </c:spPr>
    </c:plotArea>
    <c:legend>
      <c:legendPos val="b"/>
      <c:layout>
        <c:manualLayout>
          <c:xMode val="edge"/>
          <c:yMode val="edge"/>
          <c:x val="0.85543391131567292"/>
          <c:y val="8.9866993536922485E-2"/>
          <c:w val="0.11916934337491826"/>
          <c:h val="0.730731781641196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gif"/><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5.png"/><Relationship Id="rId1"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388&amp;page=1&amp;start=0&amp;ndsp=15"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8.svg"/><Relationship Id="rId7" Type="http://schemas.openxmlformats.org/officeDocument/2006/relationships/image" Target="../media/image12.png"/><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image" Target="../media/image11.png"/><Relationship Id="rId5" Type="http://schemas.openxmlformats.org/officeDocument/2006/relationships/image" Target="../media/image10.svg"/><Relationship Id="rId4" Type="http://schemas.openxmlformats.org/officeDocument/2006/relationships/image" Target="../media/image9.png"/></Relationships>
</file>

<file path=xl/drawings/_rels/drawing5.xml.rels><?xml version="1.0" encoding="UTF-8" standalone="yes"?>
<Relationships xmlns="http://schemas.openxmlformats.org/package/2006/relationships"><Relationship Id="rId1" Type="http://schemas.openxmlformats.org/officeDocument/2006/relationships/image" Target="../media/image13.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76200</xdr:rowOff>
    </xdr:from>
    <xdr:to>
      <xdr:col>6</xdr:col>
      <xdr:colOff>28575</xdr:colOff>
      <xdr:row>28</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36</xdr:row>
      <xdr:rowOff>0</xdr:rowOff>
    </xdr:from>
    <xdr:to>
      <xdr:col>10</xdr:col>
      <xdr:colOff>47625</xdr:colOff>
      <xdr:row>36</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15240</xdr:colOff>
      <xdr:row>6</xdr:row>
      <xdr:rowOff>114300</xdr:rowOff>
    </xdr:from>
    <xdr:to>
      <xdr:col>13</xdr:col>
      <xdr:colOff>152400</xdr:colOff>
      <xdr:row>18</xdr:row>
      <xdr:rowOff>0</xdr:rowOff>
    </xdr:to>
    <xdr:pic>
      <xdr:nvPicPr>
        <xdr:cNvPr id="13" name="図 12" descr="感染性胃腸炎患者報告数　直近5シーズン">
          <a:extLst>
            <a:ext uri="{FF2B5EF4-FFF2-40B4-BE49-F238E27FC236}">
              <a16:creationId xmlns:a16="http://schemas.microsoft.com/office/drawing/2014/main" id="{4B69D519-D309-C9BB-05BE-5D8F8D588F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9140" y="1493520"/>
          <a:ext cx="7208520" cy="23088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531680</xdr:colOff>
      <xdr:row>9</xdr:row>
      <xdr:rowOff>91419</xdr:rowOff>
    </xdr:from>
    <xdr:to>
      <xdr:col>13</xdr:col>
      <xdr:colOff>350705</xdr:colOff>
      <xdr:row>16</xdr:row>
      <xdr:rowOff>22843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65580" y="1973559"/>
          <a:ext cx="6890385" cy="1104904"/>
          <a:chOff x="15526115" y="3871792"/>
          <a:chExt cx="7163624"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19050" algn="ctr">
            <a:solidFill>
              <a:srgbClr val="FF0000"/>
            </a:solidFill>
            <a:prstDash val="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flipV="1">
            <a:off x="15659576" y="4473705"/>
            <a:ext cx="7030163" cy="23932"/>
          </a:xfrm>
          <a:prstGeom prst="line">
            <a:avLst/>
          </a:prstGeom>
          <a:noFill/>
          <a:ln w="12700" algn="ctr">
            <a:solidFill>
              <a:srgbClr val="00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a:t>
          </a:r>
          <a:r>
            <a:rPr lang="en-US" altLang="ja-JP" sz="1200" b="1" i="0" u="none" strike="noStrike" baseline="0">
              <a:solidFill>
                <a:srgbClr val="FF0000"/>
              </a:solidFill>
              <a:latin typeface="ＭＳ Ｐゴシック"/>
              <a:ea typeface="ＭＳ Ｐゴシック"/>
            </a:rPr>
            <a:t>1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200" b="1" i="0" u="none" strike="noStrike" baseline="0">
              <a:solidFill>
                <a:srgbClr val="FF0000"/>
              </a:solidFill>
              <a:latin typeface="ＭＳ Ｐゴシック"/>
              <a:ea typeface="ＭＳ Ｐゴシック"/>
            </a:rPr>
            <a:t>1)</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1.64</a:t>
          </a: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759922</xdr:colOff>
      <xdr:row>4</xdr:row>
      <xdr:rowOff>38471</xdr:rowOff>
    </xdr:from>
    <xdr:to>
      <xdr:col>12</xdr:col>
      <xdr:colOff>893651</xdr:colOff>
      <xdr:row>7</xdr:row>
      <xdr:rowOff>76383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119062" y="1029071"/>
          <a:ext cx="2457829" cy="594172"/>
        </a:xfrm>
        <a:prstGeom prst="borderCallout2">
          <a:avLst>
            <a:gd name="adj1" fmla="val 101279"/>
            <a:gd name="adj2" fmla="val 51060"/>
            <a:gd name="adj3" fmla="val 210486"/>
            <a:gd name="adj4" fmla="val 51057"/>
            <a:gd name="adj5" fmla="val 312174"/>
            <a:gd name="adj6" fmla="val -157363"/>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散発事故事例の報告多数</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7</xdr:col>
      <xdr:colOff>922744</xdr:colOff>
      <xdr:row>16</xdr:row>
      <xdr:rowOff>77327</xdr:rowOff>
    </xdr:from>
    <xdr:to>
      <xdr:col>7</xdr:col>
      <xdr:colOff>1245562</xdr:colOff>
      <xdr:row>17</xdr:row>
      <xdr:rowOff>125266</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5456644" y="3132947"/>
          <a:ext cx="322818" cy="299399"/>
        </a:xfrm>
        <a:prstGeom prst="ellipse">
          <a:avLst/>
        </a:prstGeom>
        <a:noFill/>
        <a:ln w="25400" algn="ctr">
          <a:solidFill>
            <a:srgbClr val="000000"/>
          </a:solidFill>
          <a:round/>
          <a:headEnd/>
          <a:tailEnd/>
        </a:ln>
      </xdr:spPr>
    </xdr:sp>
    <xdr:clientData/>
  </xdr:twoCellAnchor>
  <xdr:twoCellAnchor editAs="oneCell">
    <xdr:from>
      <xdr:col>5</xdr:col>
      <xdr:colOff>76200</xdr:colOff>
      <xdr:row>2</xdr:row>
      <xdr:rowOff>1</xdr:rowOff>
    </xdr:from>
    <xdr:to>
      <xdr:col>7</xdr:col>
      <xdr:colOff>1497</xdr:colOff>
      <xdr:row>16</xdr:row>
      <xdr:rowOff>7621</xdr:rowOff>
    </xdr:to>
    <xdr:pic>
      <xdr:nvPicPr>
        <xdr:cNvPr id="16" name="図 15">
          <a:extLst>
            <a:ext uri="{FF2B5EF4-FFF2-40B4-BE49-F238E27FC236}">
              <a16:creationId xmlns:a16="http://schemas.microsoft.com/office/drawing/2014/main" id="{661BDEDF-2F72-485F-8BAA-F475482FB5BF}"/>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933700" y="548641"/>
          <a:ext cx="1601697" cy="2514600"/>
        </a:xfrm>
        <a:prstGeom prst="rect">
          <a:avLst/>
        </a:prstGeom>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3</xdr:col>
      <xdr:colOff>115797</xdr:colOff>
      <xdr:row>16</xdr:row>
      <xdr:rowOff>7620</xdr:rowOff>
    </xdr:to>
    <xdr:pic>
      <xdr:nvPicPr>
        <xdr:cNvPr id="28" name="図 27">
          <a:extLst>
            <a:ext uri="{FF2B5EF4-FFF2-40B4-BE49-F238E27FC236}">
              <a16:creationId xmlns:a16="http://schemas.microsoft.com/office/drawing/2014/main" id="{5AA39A46-D5AF-4312-8085-1AA65E2770E6}"/>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0" y="548640"/>
          <a:ext cx="1601697" cy="2514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0</xdr:colOff>
      <xdr:row>16</xdr:row>
      <xdr:rowOff>0</xdr:rowOff>
    </xdr:from>
    <xdr:to>
      <xdr:col>8</xdr:col>
      <xdr:colOff>304800</xdr:colOff>
      <xdr:row>17</xdr:row>
      <xdr:rowOff>40005</xdr:rowOff>
    </xdr:to>
    <xdr:sp macro="" textlink="">
      <xdr:nvSpPr>
        <xdr:cNvPr id="2"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8A73231E-872E-452F-9F1C-BA36019F82A8}"/>
            </a:ext>
          </a:extLst>
        </xdr:cNvPr>
        <xdr:cNvSpPr>
          <a:spLocks noChangeAspect="1" noChangeArrowheads="1"/>
        </xdr:cNvSpPr>
      </xdr:nvSpPr>
      <xdr:spPr bwMode="auto">
        <a:xfrm>
          <a:off x="4655820" y="4030980"/>
          <a:ext cx="304800" cy="299085"/>
        </a:xfrm>
        <a:prstGeom prst="rect">
          <a:avLst/>
        </a:prstGeom>
        <a:noFill/>
        <a:ln w="9525">
          <a:noFill/>
          <a:miter lim="800000"/>
          <a:headEnd/>
          <a:tailEnd/>
        </a:ln>
      </xdr:spPr>
    </xdr:sp>
    <xdr:clientData/>
  </xdr:twoCellAnchor>
  <xdr:twoCellAnchor>
    <xdr:from>
      <xdr:col>5</xdr:col>
      <xdr:colOff>247650</xdr:colOff>
      <xdr:row>7</xdr:row>
      <xdr:rowOff>85725</xdr:rowOff>
    </xdr:from>
    <xdr:to>
      <xdr:col>6</xdr:col>
      <xdr:colOff>476250</xdr:colOff>
      <xdr:row>10</xdr:row>
      <xdr:rowOff>161925</xdr:rowOff>
    </xdr:to>
    <xdr:sp macro="" textlink="">
      <xdr:nvSpPr>
        <xdr:cNvPr id="3" name="右矢印 2">
          <a:extLst>
            <a:ext uri="{FF2B5EF4-FFF2-40B4-BE49-F238E27FC236}">
              <a16:creationId xmlns:a16="http://schemas.microsoft.com/office/drawing/2014/main" id="{C77C2EBD-EAF2-40DE-B3E1-7C6CCA4731D3}"/>
            </a:ext>
          </a:extLst>
        </xdr:cNvPr>
        <xdr:cNvSpPr>
          <a:spLocks noChangeArrowheads="1"/>
        </xdr:cNvSpPr>
      </xdr:nvSpPr>
      <xdr:spPr bwMode="auto">
        <a:xfrm>
          <a:off x="3051810" y="1830705"/>
          <a:ext cx="845820" cy="899160"/>
        </a:xfrm>
        <a:prstGeom prst="rightArrow">
          <a:avLst>
            <a:gd name="adj1" fmla="val 50000"/>
            <a:gd name="adj2" fmla="val 50002"/>
          </a:avLst>
        </a:prstGeom>
        <a:solidFill>
          <a:srgbClr val="DDD9C3"/>
        </a:solidFill>
        <a:ln w="25400" algn="ctr">
          <a:solidFill>
            <a:srgbClr val="EBF1DE">
              <a:alpha val="58038"/>
            </a:srgbClr>
          </a:solidFill>
          <a:miter lim="800000"/>
          <a:headEnd/>
          <a:tailEnd/>
        </a:ln>
        <a:effectLst>
          <a:outerShdw dist="63500" dir="3187806" algn="ctr" rotWithShape="0">
            <a:srgbClr val="FFFFFF">
              <a:alpha val="50000"/>
            </a:srgbClr>
          </a:outerShdw>
        </a:effectLst>
      </xdr:spPr>
    </xdr:sp>
    <xdr:clientData/>
  </xdr:twoCellAnchor>
  <xdr:twoCellAnchor>
    <xdr:from>
      <xdr:col>2</xdr:col>
      <xdr:colOff>190500</xdr:colOff>
      <xdr:row>10</xdr:row>
      <xdr:rowOff>171450</xdr:rowOff>
    </xdr:from>
    <xdr:to>
      <xdr:col>4</xdr:col>
      <xdr:colOff>381000</xdr:colOff>
      <xdr:row>13</xdr:row>
      <xdr:rowOff>209550</xdr:rowOff>
    </xdr:to>
    <xdr:sp macro="" textlink="">
      <xdr:nvSpPr>
        <xdr:cNvPr id="4" name="円/楕円 3">
          <a:extLst>
            <a:ext uri="{FF2B5EF4-FFF2-40B4-BE49-F238E27FC236}">
              <a16:creationId xmlns:a16="http://schemas.microsoft.com/office/drawing/2014/main" id="{3B4E5013-64EA-4087-9605-B503116BC5B8}"/>
            </a:ext>
          </a:extLst>
        </xdr:cNvPr>
        <xdr:cNvSpPr/>
      </xdr:nvSpPr>
      <xdr:spPr>
        <a:xfrm>
          <a:off x="1143000" y="2739390"/>
          <a:ext cx="1424940" cy="8610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1</xdr:col>
      <xdr:colOff>19051</xdr:colOff>
      <xdr:row>5</xdr:row>
      <xdr:rowOff>24126</xdr:rowOff>
    </xdr:from>
    <xdr:to>
      <xdr:col>4</xdr:col>
      <xdr:colOff>613411</xdr:colOff>
      <xdr:row>13</xdr:row>
      <xdr:rowOff>266700</xdr:rowOff>
    </xdr:to>
    <xdr:pic>
      <xdr:nvPicPr>
        <xdr:cNvPr id="5" name="図 4">
          <a:extLst>
            <a:ext uri="{FF2B5EF4-FFF2-40B4-BE49-F238E27FC236}">
              <a16:creationId xmlns:a16="http://schemas.microsoft.com/office/drawing/2014/main" id="{9EBD3387-00FF-42A3-8091-1B61970C1A72}"/>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rightnessContrast bright="22000"/>
                  </a14:imgEffect>
                </a14:imgLayer>
              </a14:imgProps>
            </a:ext>
          </a:extLst>
        </a:blip>
        <a:stretch>
          <a:fillRect/>
        </a:stretch>
      </xdr:blipFill>
      <xdr:spPr>
        <a:xfrm>
          <a:off x="354331" y="1220466"/>
          <a:ext cx="2446020" cy="2437134"/>
        </a:xfrm>
        <a:prstGeom prst="rect">
          <a:avLst/>
        </a:prstGeom>
        <a:effectLst>
          <a:outerShdw blurRad="622300" dist="190500" dir="2700000" algn="tl" rotWithShape="0">
            <a:prstClr val="black">
              <a:alpha val="40000"/>
            </a:prstClr>
          </a:outerShdw>
        </a:effectLst>
      </xdr:spPr>
    </xdr:pic>
    <xdr:clientData/>
  </xdr:twoCellAnchor>
  <xdr:twoCellAnchor>
    <xdr:from>
      <xdr:col>1</xdr:col>
      <xdr:colOff>333375</xdr:colOff>
      <xdr:row>11</xdr:row>
      <xdr:rowOff>161925</xdr:rowOff>
    </xdr:from>
    <xdr:to>
      <xdr:col>4</xdr:col>
      <xdr:colOff>428625</xdr:colOff>
      <xdr:row>13</xdr:row>
      <xdr:rowOff>219075</xdr:rowOff>
    </xdr:to>
    <xdr:sp macro="" textlink="">
      <xdr:nvSpPr>
        <xdr:cNvPr id="6" name="テキスト ボックス 5">
          <a:extLst>
            <a:ext uri="{FF2B5EF4-FFF2-40B4-BE49-F238E27FC236}">
              <a16:creationId xmlns:a16="http://schemas.microsoft.com/office/drawing/2014/main" id="{3BCE1949-BC45-4580-8BAE-87A154538AB6}"/>
            </a:ext>
          </a:extLst>
        </xdr:cNvPr>
        <xdr:cNvSpPr txBox="1"/>
      </xdr:nvSpPr>
      <xdr:spPr>
        <a:xfrm>
          <a:off x="668655" y="3004185"/>
          <a:ext cx="1946910" cy="60579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defRPr sz="1000"/>
          </a:pPr>
          <a:r>
            <a:rPr lang="ja-JP" altLang="en-US" sz="900" b="1" i="0" u="none" strike="noStrike" baseline="0">
              <a:solidFill>
                <a:srgbClr val="FFFFFF"/>
              </a:solidFill>
              <a:latin typeface="ＭＳ Ｐゴシック"/>
              <a:ea typeface="ＭＳ Ｐゴシック"/>
            </a:rPr>
            <a:t>　ボロボロになったら</a:t>
          </a:r>
        </a:p>
        <a:p>
          <a:pPr algn="l" rtl="0">
            <a:defRPr sz="1000"/>
          </a:pPr>
          <a:r>
            <a:rPr lang="ja-JP" altLang="en-US" sz="900" b="1" i="0" u="none" strike="noStrike" baseline="0">
              <a:solidFill>
                <a:srgbClr val="FFFFFF"/>
              </a:solidFill>
              <a:latin typeface="ＭＳ Ｐゴシック"/>
              <a:ea typeface="ＭＳ Ｐゴシック"/>
            </a:rPr>
            <a:t>　泡立ちが悪くなったら　　　</a:t>
          </a:r>
        </a:p>
        <a:p>
          <a:pPr algn="l" rtl="0">
            <a:defRPr sz="1000"/>
          </a:pPr>
          <a:r>
            <a:rPr lang="ja-JP" altLang="en-US" sz="900" b="1" i="0" u="none" strike="noStrike" baseline="0">
              <a:solidFill>
                <a:srgbClr val="FFFFFF"/>
              </a:solidFill>
              <a:latin typeface="ＭＳ Ｐゴシック"/>
              <a:ea typeface="ＭＳ Ｐゴシック"/>
            </a:rPr>
            <a:t>　油汚れが付いたら</a:t>
          </a:r>
        </a:p>
      </xdr:txBody>
    </xdr:sp>
    <xdr:clientData/>
  </xdr:twoCellAnchor>
  <xdr:twoCellAnchor>
    <xdr:from>
      <xdr:col>3</xdr:col>
      <xdr:colOff>276225</xdr:colOff>
      <xdr:row>11</xdr:row>
      <xdr:rowOff>247650</xdr:rowOff>
    </xdr:from>
    <xdr:to>
      <xdr:col>4</xdr:col>
      <xdr:colOff>361950</xdr:colOff>
      <xdr:row>13</xdr:row>
      <xdr:rowOff>95250</xdr:rowOff>
    </xdr:to>
    <xdr:sp macro="" textlink="">
      <xdr:nvSpPr>
        <xdr:cNvPr id="7" name="Text Box 6">
          <a:extLst>
            <a:ext uri="{FF2B5EF4-FFF2-40B4-BE49-F238E27FC236}">
              <a16:creationId xmlns:a16="http://schemas.microsoft.com/office/drawing/2014/main" id="{124F3908-6B54-48BC-80AE-695B31E57405}"/>
            </a:ext>
          </a:extLst>
        </xdr:cNvPr>
        <xdr:cNvSpPr txBox="1">
          <a:spLocks noChangeArrowheads="1"/>
        </xdr:cNvSpPr>
      </xdr:nvSpPr>
      <xdr:spPr bwMode="auto">
        <a:xfrm>
          <a:off x="1845945" y="3089910"/>
          <a:ext cx="702945" cy="396240"/>
        </a:xfrm>
        <a:prstGeom prst="rect">
          <a:avLst/>
        </a:prstGeom>
        <a:solidFill>
          <a:srgbClr val="FF0000"/>
        </a:solidFill>
        <a:ln w="9525">
          <a:no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Ｐゴシック"/>
              <a:ea typeface="ＭＳ Ｐゴシック"/>
            </a:rPr>
            <a:t>交換</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31</xdr:row>
      <xdr:rowOff>30480</xdr:rowOff>
    </xdr:from>
    <xdr:to>
      <xdr:col>10</xdr:col>
      <xdr:colOff>436881</xdr:colOff>
      <xdr:row>41</xdr:row>
      <xdr:rowOff>254000</xdr:rowOff>
    </xdr:to>
    <xdr:pic>
      <xdr:nvPicPr>
        <xdr:cNvPr id="7" name="図 6">
          <a:extLst>
            <a:ext uri="{FF2B5EF4-FFF2-40B4-BE49-F238E27FC236}">
              <a16:creationId xmlns:a16="http://schemas.microsoft.com/office/drawing/2014/main" id="{0759B23D-4AA7-B8C7-DD64-BDD36963F417}"/>
            </a:ext>
          </a:extLst>
        </xdr:cNvPr>
        <xdr:cNvPicPr>
          <a:picLocks noChangeAspect="1"/>
        </xdr:cNvPicPr>
      </xdr:nvPicPr>
      <xdr:blipFill>
        <a:blip xmlns:r="http://schemas.openxmlformats.org/officeDocument/2006/relationships" r:embed="rId1"/>
        <a:stretch>
          <a:fillRect/>
        </a:stretch>
      </xdr:blipFill>
      <xdr:spPr>
        <a:xfrm>
          <a:off x="965201" y="14010640"/>
          <a:ext cx="11094720" cy="2966720"/>
        </a:xfrm>
        <a:prstGeom prst="rect">
          <a:avLst/>
        </a:prstGeom>
      </xdr:spPr>
    </xdr:pic>
    <xdr:clientData/>
  </xdr:twoCellAnchor>
  <xdr:twoCellAnchor>
    <xdr:from>
      <xdr:col>11</xdr:col>
      <xdr:colOff>740411</xdr:colOff>
      <xdr:row>7</xdr:row>
      <xdr:rowOff>78742</xdr:rowOff>
    </xdr:from>
    <xdr:to>
      <xdr:col>13</xdr:col>
      <xdr:colOff>1930400</xdr:colOff>
      <xdr:row>11</xdr:row>
      <xdr:rowOff>121920</xdr:rowOff>
    </xdr:to>
    <xdr:sp macro="" textlink="">
      <xdr:nvSpPr>
        <xdr:cNvPr id="3" name="四角形吹き出し 7">
          <a:extLst>
            <a:ext uri="{FF2B5EF4-FFF2-40B4-BE49-F238E27FC236}">
              <a16:creationId xmlns:a16="http://schemas.microsoft.com/office/drawing/2014/main" id="{4536BC87-42E0-412F-82F9-981865BD05B8}"/>
            </a:ext>
          </a:extLst>
        </xdr:cNvPr>
        <xdr:cNvSpPr/>
      </xdr:nvSpPr>
      <xdr:spPr>
        <a:xfrm>
          <a:off x="13115291" y="8572502"/>
          <a:ext cx="3191509" cy="1059178"/>
        </a:xfrm>
        <a:prstGeom prst="wedgeRectCallout">
          <a:avLst>
            <a:gd name="adj1" fmla="val -44124"/>
            <a:gd name="adj2" fmla="val 69116"/>
          </a:avLst>
        </a:prstGeom>
        <a:solidFill>
          <a:schemeClr val="tx1"/>
        </a:solidFill>
        <a:ln>
          <a:solidFill>
            <a:schemeClr val="accent6">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rgbClr val="FFFF00"/>
              </a:solidFill>
            </a:rPr>
            <a:t>世界の感染率は</a:t>
          </a:r>
          <a:r>
            <a:rPr kumimoji="1" lang="en-US" altLang="ja-JP" sz="1400" b="1">
              <a:solidFill>
                <a:srgbClr val="FFFF00"/>
              </a:solidFill>
            </a:rPr>
            <a:t>1.06% :</a:t>
          </a:r>
          <a:r>
            <a:rPr kumimoji="1" lang="ja-JP" altLang="en-US" sz="1400" b="1">
              <a:solidFill>
                <a:srgbClr val="FFFF00"/>
              </a:solidFill>
            </a:rPr>
            <a:t>　</a:t>
          </a:r>
          <a:r>
            <a:rPr kumimoji="1" lang="en-US" altLang="ja-JP" sz="1400" b="1">
              <a:solidFill>
                <a:srgbClr val="FFFF00"/>
              </a:solidFill>
            </a:rPr>
            <a:t>0.01</a:t>
          </a:r>
          <a:r>
            <a:rPr kumimoji="1" lang="ja-JP" altLang="en-US" sz="1400" b="1">
              <a:solidFill>
                <a:srgbClr val="FFFF00"/>
              </a:solidFill>
            </a:rPr>
            <a:t>％増加</a:t>
          </a:r>
        </a:p>
        <a:p>
          <a:pPr algn="l"/>
          <a:r>
            <a:rPr kumimoji="1" lang="ja-JP" altLang="en-US" sz="1400" b="1">
              <a:solidFill>
                <a:srgbClr val="FFFF00"/>
              </a:solidFill>
            </a:rPr>
            <a:t>　　　　　　　　　　　　　　　　　　　　　　　　　　　</a:t>
          </a:r>
          <a:r>
            <a:rPr kumimoji="1" lang="en-US" altLang="ja-JP" sz="1100">
              <a:solidFill>
                <a:schemeClr val="bg1"/>
              </a:solidFill>
            </a:rPr>
            <a:t>65</a:t>
          </a:r>
          <a:r>
            <a:rPr kumimoji="1" lang="ja-JP" altLang="en-US" sz="1100">
              <a:solidFill>
                <a:schemeClr val="bg1"/>
              </a:solidFill>
            </a:rPr>
            <a:t>歳以上の高齢者に肺炎発症による重度化リスクが高い　　</a:t>
          </a:r>
          <a:r>
            <a:rPr kumimoji="1" lang="ja-JP" altLang="en-US" sz="1100" b="1">
              <a:solidFill>
                <a:schemeClr val="bg1"/>
              </a:solidFill>
            </a:rPr>
            <a:t>　    </a:t>
          </a:r>
          <a:endParaRPr kumimoji="1" lang="en-US" altLang="ja-JP" sz="1100" b="1">
            <a:solidFill>
              <a:schemeClr val="bg1"/>
            </a:solidFill>
          </a:endParaRPr>
        </a:p>
        <a:p>
          <a:pPr algn="l"/>
          <a:endParaRPr kumimoji="1" lang="ja-JP" altLang="en-US" sz="1400" b="1" i="0" u="sng">
            <a:solidFill>
              <a:srgbClr val="FFFF00"/>
            </a:solidFill>
          </a:endParaRPr>
        </a:p>
        <a:p>
          <a:pPr algn="l"/>
          <a:endParaRPr kumimoji="1" lang="en-US" altLang="ja-JP" sz="1400" b="1" i="0" u="sng">
            <a:solidFill>
              <a:srgbClr val="FFC000"/>
            </a:solidFill>
          </a:endParaRPr>
        </a:p>
        <a:p>
          <a:pPr algn="l"/>
          <a:r>
            <a:rPr kumimoji="1" lang="en-US" altLang="ja-JP" sz="1400" b="1" i="0" u="sng">
              <a:solidFill>
                <a:srgbClr val="FFC000"/>
              </a:solidFill>
            </a:rPr>
            <a:t>)</a:t>
          </a:r>
          <a:endParaRPr kumimoji="1" lang="ja-JP" altLang="en-US" sz="1400" b="1" i="0" u="sng">
            <a:solidFill>
              <a:srgbClr val="FFC000"/>
            </a:solidFill>
          </a:endParaRPr>
        </a:p>
      </xdr:txBody>
    </xdr:sp>
    <xdr:clientData/>
  </xdr:twoCellAnchor>
  <xdr:twoCellAnchor>
    <xdr:from>
      <xdr:col>5</xdr:col>
      <xdr:colOff>558800</xdr:colOff>
      <xdr:row>49</xdr:row>
      <xdr:rowOff>265814</xdr:rowOff>
    </xdr:from>
    <xdr:to>
      <xdr:col>5</xdr:col>
      <xdr:colOff>593651</xdr:colOff>
      <xdr:row>70</xdr:row>
      <xdr:rowOff>101600</xdr:rowOff>
    </xdr:to>
    <xdr:cxnSp macro="">
      <xdr:nvCxnSpPr>
        <xdr:cNvPr id="5" name="直線矢印コネクタ 4">
          <a:extLst>
            <a:ext uri="{FF2B5EF4-FFF2-40B4-BE49-F238E27FC236}">
              <a16:creationId xmlns:a16="http://schemas.microsoft.com/office/drawing/2014/main" id="{38D8CF2F-16BC-4C80-BA5E-A4B32E25EEC4}"/>
            </a:ext>
          </a:extLst>
        </xdr:cNvPr>
        <xdr:cNvCxnSpPr/>
      </xdr:nvCxnSpPr>
      <xdr:spPr>
        <a:xfrm flipH="1">
          <a:off x="6685280" y="26549734"/>
          <a:ext cx="34851" cy="5322186"/>
        </a:xfrm>
        <a:prstGeom prst="straightConnector1">
          <a:avLst/>
        </a:prstGeom>
        <a:ln>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0</xdr:col>
      <xdr:colOff>828644</xdr:colOff>
      <xdr:row>10</xdr:row>
      <xdr:rowOff>163254</xdr:rowOff>
    </xdr:from>
    <xdr:to>
      <xdr:col>2</xdr:col>
      <xdr:colOff>150627</xdr:colOff>
      <xdr:row>27</xdr:row>
      <xdr:rowOff>265814</xdr:rowOff>
    </xdr:to>
    <xdr:sp macro="" textlink="">
      <xdr:nvSpPr>
        <xdr:cNvPr id="6" name="吹き出し: 四角形 5">
          <a:extLst>
            <a:ext uri="{FF2B5EF4-FFF2-40B4-BE49-F238E27FC236}">
              <a16:creationId xmlns:a16="http://schemas.microsoft.com/office/drawing/2014/main" id="{3CC40751-A841-46FA-96C6-42F7806D92A4}"/>
            </a:ext>
          </a:extLst>
        </xdr:cNvPr>
        <xdr:cNvSpPr/>
      </xdr:nvSpPr>
      <xdr:spPr>
        <a:xfrm>
          <a:off x="828644" y="10780454"/>
          <a:ext cx="1912783" cy="3689040"/>
        </a:xfrm>
        <a:prstGeom prst="wedgeRectCallout">
          <a:avLst>
            <a:gd name="adj1" fmla="val 153383"/>
            <a:gd name="adj2" fmla="val -40876"/>
          </a:avLst>
        </a:prstGeom>
        <a:solidFill>
          <a:schemeClr val="tx1"/>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r>
            <a:rPr kumimoji="1" lang="ja-JP" altLang="en-US" sz="1400" b="1">
              <a:solidFill>
                <a:srgbClr val="FFFF00"/>
              </a:solidFill>
            </a:rPr>
            <a:t>世界の増加率が上昇</a:t>
          </a:r>
        </a:p>
        <a:p>
          <a:pPr algn="l"/>
          <a:endParaRPr kumimoji="1" lang="ja-JP" altLang="en-US" sz="1400" b="1">
            <a:solidFill>
              <a:srgbClr val="FFFF00"/>
            </a:solidFill>
          </a:endParaRPr>
        </a:p>
        <a:p>
          <a:pPr algn="l"/>
          <a:r>
            <a:rPr kumimoji="1" lang="en-US" altLang="ja-JP" sz="1400" b="1">
              <a:solidFill>
                <a:srgbClr val="FFFF00"/>
              </a:solidFill>
            </a:rPr>
            <a:t>o</a:t>
          </a:r>
          <a:r>
            <a:rPr kumimoji="1" lang="ja-JP" altLang="en-US" sz="1400" b="1">
              <a:solidFill>
                <a:srgbClr val="FFFF00"/>
              </a:solidFill>
            </a:rPr>
            <a:t>　</a:t>
          </a:r>
          <a:r>
            <a:rPr kumimoji="1" lang="en-US" altLang="ja-JP" sz="1400" b="1">
              <a:solidFill>
                <a:srgbClr val="FFFF00"/>
              </a:solidFill>
            </a:rPr>
            <a:t>BA5</a:t>
          </a:r>
          <a:r>
            <a:rPr kumimoji="1" lang="ja-JP" altLang="en-US" sz="1400" b="1">
              <a:solidFill>
                <a:srgbClr val="FFFF00"/>
              </a:solidFill>
            </a:rPr>
            <a:t>・</a:t>
          </a:r>
          <a:r>
            <a:rPr kumimoji="1" lang="en-US" altLang="ja-JP" sz="1400" b="1">
              <a:solidFill>
                <a:srgbClr val="FFFF00"/>
              </a:solidFill>
            </a:rPr>
            <a:t>2</a:t>
          </a:r>
          <a:endParaRPr kumimoji="1" lang="ja-JP" altLang="en-US" sz="1400" b="1">
            <a:solidFill>
              <a:srgbClr val="FFFF00"/>
            </a:solidFill>
          </a:endParaRPr>
        </a:p>
        <a:p>
          <a:pPr algn="l"/>
          <a:endParaRPr kumimoji="1" lang="ja-JP" altLang="en-US" sz="1400" b="1">
            <a:solidFill>
              <a:srgbClr val="FFFF00"/>
            </a:solidFill>
          </a:endParaRPr>
        </a:p>
        <a:p>
          <a:pPr algn="l"/>
          <a:endParaRPr kumimoji="1" lang="ja-JP" altLang="en-US" sz="1400" b="1">
            <a:solidFill>
              <a:srgbClr val="FFFF00"/>
            </a:solidFill>
          </a:endParaRPr>
        </a:p>
      </xdr:txBody>
    </xdr:sp>
    <xdr:clientData/>
  </xdr:twoCellAnchor>
  <xdr:twoCellAnchor>
    <xdr:from>
      <xdr:col>1</xdr:col>
      <xdr:colOff>1348740</xdr:colOff>
      <xdr:row>4</xdr:row>
      <xdr:rowOff>1181100</xdr:rowOff>
    </xdr:from>
    <xdr:to>
      <xdr:col>13</xdr:col>
      <xdr:colOff>1402080</xdr:colOff>
      <xdr:row>4</xdr:row>
      <xdr:rowOff>2367280</xdr:rowOff>
    </xdr:to>
    <xdr:sp macro="" textlink="">
      <xdr:nvSpPr>
        <xdr:cNvPr id="10" name="テキスト ボックス 9">
          <a:extLst>
            <a:ext uri="{FF2B5EF4-FFF2-40B4-BE49-F238E27FC236}">
              <a16:creationId xmlns:a16="http://schemas.microsoft.com/office/drawing/2014/main" id="{995E2A9C-FBB0-4719-9C03-1A670623514F}"/>
            </a:ext>
          </a:extLst>
        </xdr:cNvPr>
        <xdr:cNvSpPr txBox="1"/>
      </xdr:nvSpPr>
      <xdr:spPr>
        <a:xfrm>
          <a:off x="2222500" y="5722620"/>
          <a:ext cx="12926060" cy="118618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b="1">
              <a:solidFill>
                <a:srgbClr val="FFFF00"/>
              </a:solidFill>
            </a:rPr>
            <a:t>*評価に値する政府のコロナ対策</a:t>
          </a:r>
          <a:r>
            <a:rPr kumimoji="1" lang="ja-JP" altLang="en-US" sz="2000" b="1" baseline="0">
              <a:solidFill>
                <a:srgbClr val="FFFF00"/>
              </a:solidFill>
            </a:rPr>
            <a:t>   </a:t>
          </a:r>
          <a:r>
            <a:rPr kumimoji="1" lang="ja-JP" altLang="en-US" sz="2000" b="1" baseline="0">
              <a:solidFill>
                <a:schemeClr val="bg1"/>
              </a:solidFill>
            </a:rPr>
            <a:t>第</a:t>
          </a:r>
          <a:r>
            <a:rPr kumimoji="1" lang="en-US" altLang="ja-JP" sz="2000" b="1" baseline="0">
              <a:solidFill>
                <a:schemeClr val="bg1"/>
              </a:solidFill>
            </a:rPr>
            <a:t>4</a:t>
          </a:r>
          <a:r>
            <a:rPr kumimoji="1" lang="ja-JP" altLang="en-US" sz="2000" b="1" baseline="0">
              <a:solidFill>
                <a:schemeClr val="bg1"/>
              </a:solidFill>
            </a:rPr>
            <a:t>回目ブースター接種の予定を明確にすべき時期</a:t>
          </a:r>
          <a:r>
            <a:rPr kumimoji="1" lang="en-US" altLang="ja-JP" sz="2000" b="1" baseline="0">
              <a:solidFill>
                <a:schemeClr val="bg1"/>
              </a:solidFill>
            </a:rPr>
            <a:t>!!</a:t>
          </a:r>
          <a:endParaRPr kumimoji="1" lang="en-US" altLang="ja-JP" sz="2000" b="1">
            <a:solidFill>
              <a:schemeClr val="bg1"/>
            </a:solidFill>
          </a:endParaRPr>
        </a:p>
        <a:p>
          <a:pPr algn="l"/>
          <a:r>
            <a:rPr kumimoji="1" lang="ja-JP" altLang="en-US" sz="2000" b="1">
              <a:solidFill>
                <a:srgbClr val="FFFF00"/>
              </a:solidFill>
            </a:rPr>
            <a:t>*世界は感染第</a:t>
          </a:r>
          <a:r>
            <a:rPr kumimoji="1" lang="en-US" altLang="ja-JP" sz="2000" b="1">
              <a:solidFill>
                <a:srgbClr val="FFFF00"/>
              </a:solidFill>
            </a:rPr>
            <a:t>6</a:t>
          </a:r>
          <a:r>
            <a:rPr kumimoji="1" lang="ja-JP" altLang="en-US" sz="2000" b="1">
              <a:solidFill>
                <a:srgbClr val="FFFF00"/>
              </a:solidFill>
            </a:rPr>
            <a:t>波リバウンドもピークアウトしているものの　今週はまだ毎日</a:t>
          </a:r>
          <a:r>
            <a:rPr kumimoji="1" lang="en-US" altLang="ja-JP" sz="2000" b="1">
              <a:solidFill>
                <a:srgbClr val="FFFF00"/>
              </a:solidFill>
            </a:rPr>
            <a:t>43</a:t>
          </a:r>
          <a:r>
            <a:rPr kumimoji="1" lang="ja-JP" altLang="en-US" sz="2000" b="1">
              <a:solidFill>
                <a:srgbClr val="FFFF00"/>
              </a:solidFill>
            </a:rPr>
            <a:t>万人が新規感染状態。　　　　　　　　　　　　　　　　　　　　　　　　　　　*なぜ進まない</a:t>
          </a:r>
          <a:r>
            <a:rPr kumimoji="1" lang="ja-JP" altLang="en-US" sz="2000" b="1">
              <a:solidFill>
                <a:schemeClr val="bg1"/>
              </a:solidFill>
            </a:rPr>
            <a:t>国産ワクチン製造承認</a:t>
          </a:r>
          <a:endParaRPr kumimoji="1" lang="en-US" altLang="ja-JP" sz="2000" b="1">
            <a:solidFill>
              <a:schemeClr val="bg1"/>
            </a:solidFill>
          </a:endParaRPr>
        </a:p>
      </xdr:txBody>
    </xdr:sp>
    <xdr:clientData/>
  </xdr:twoCellAnchor>
  <xdr:twoCellAnchor editAs="oneCell">
    <xdr:from>
      <xdr:col>1</xdr:col>
      <xdr:colOff>277511</xdr:colOff>
      <xdr:row>4</xdr:row>
      <xdr:rowOff>964727</xdr:rowOff>
    </xdr:from>
    <xdr:to>
      <xdr:col>1</xdr:col>
      <xdr:colOff>1190021</xdr:colOff>
      <xdr:row>4</xdr:row>
      <xdr:rowOff>1879127</xdr:rowOff>
    </xdr:to>
    <xdr:pic>
      <xdr:nvPicPr>
        <xdr:cNvPr id="8" name="グラフィックス 7" descr="針">
          <a:extLst>
            <a:ext uri="{FF2B5EF4-FFF2-40B4-BE49-F238E27FC236}">
              <a16:creationId xmlns:a16="http://schemas.microsoft.com/office/drawing/2014/main" id="{4F2E414E-B222-4085-A733-CD7BE0A0758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1151271" y="5110007"/>
          <a:ext cx="912510" cy="914400"/>
        </a:xfrm>
        <a:prstGeom prst="rect">
          <a:avLst/>
        </a:prstGeom>
      </xdr:spPr>
    </xdr:pic>
    <xdr:clientData/>
  </xdr:twoCellAnchor>
  <xdr:twoCellAnchor editAs="oneCell">
    <xdr:from>
      <xdr:col>2</xdr:col>
      <xdr:colOff>117195</xdr:colOff>
      <xdr:row>32</xdr:row>
      <xdr:rowOff>101600</xdr:rowOff>
    </xdr:from>
    <xdr:to>
      <xdr:col>3</xdr:col>
      <xdr:colOff>399785</xdr:colOff>
      <xdr:row>35</xdr:row>
      <xdr:rowOff>235215</xdr:rowOff>
    </xdr:to>
    <xdr:pic>
      <xdr:nvPicPr>
        <xdr:cNvPr id="11" name="グラフィックス 10" descr="針">
          <a:extLst>
            <a:ext uri="{FF2B5EF4-FFF2-40B4-BE49-F238E27FC236}">
              <a16:creationId xmlns:a16="http://schemas.microsoft.com/office/drawing/2014/main" id="{A728F270-B4D6-417C-AD76-74AD289D8B6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a:ext>
            <a:ext uri="{96DAC541-7B7A-43D3-8B79-37D633B846F1}">
              <asvg:svgBlip xmlns:asvg="http://schemas.microsoft.com/office/drawing/2016/SVG/main" r:embed="rId5"/>
            </a:ext>
          </a:extLst>
        </a:blip>
        <a:stretch>
          <a:fillRect/>
        </a:stretch>
      </xdr:blipFill>
      <xdr:spPr>
        <a:xfrm rot="10800000">
          <a:off x="2707995" y="15656560"/>
          <a:ext cx="912510" cy="956575"/>
        </a:xfrm>
        <a:prstGeom prst="rect">
          <a:avLst/>
        </a:prstGeom>
      </xdr:spPr>
    </xdr:pic>
    <xdr:clientData/>
  </xdr:twoCellAnchor>
  <xdr:twoCellAnchor>
    <xdr:from>
      <xdr:col>5</xdr:col>
      <xdr:colOff>680720</xdr:colOff>
      <xdr:row>2</xdr:row>
      <xdr:rowOff>345440</xdr:rowOff>
    </xdr:from>
    <xdr:to>
      <xdr:col>13</xdr:col>
      <xdr:colOff>1320800</xdr:colOff>
      <xdr:row>2</xdr:row>
      <xdr:rowOff>3088640</xdr:rowOff>
    </xdr:to>
    <xdr:sp macro="" textlink="">
      <xdr:nvSpPr>
        <xdr:cNvPr id="24" name="テキスト ボックス 23">
          <a:extLst>
            <a:ext uri="{FF2B5EF4-FFF2-40B4-BE49-F238E27FC236}">
              <a16:creationId xmlns:a16="http://schemas.microsoft.com/office/drawing/2014/main" id="{87A11060-5553-4DE4-913E-BB156696BAD6}"/>
            </a:ext>
          </a:extLst>
        </xdr:cNvPr>
        <xdr:cNvSpPr txBox="1"/>
      </xdr:nvSpPr>
      <xdr:spPr>
        <a:xfrm>
          <a:off x="6807200" y="1137920"/>
          <a:ext cx="8890000" cy="274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2000" b="0" i="0">
              <a:solidFill>
                <a:schemeClr val="dk1"/>
              </a:solidFill>
              <a:effectLst/>
              <a:latin typeface="+mn-lt"/>
              <a:ea typeface="+mn-ea"/>
              <a:cs typeface="+mn-cs"/>
            </a:rPr>
            <a:t>1</a:t>
          </a:r>
          <a:r>
            <a:rPr lang="ja-JP" altLang="en-US" sz="2000" b="0" i="0">
              <a:solidFill>
                <a:schemeClr val="dk1"/>
              </a:solidFill>
              <a:effectLst/>
              <a:latin typeface="+mn-lt"/>
              <a:ea typeface="+mn-ea"/>
              <a:cs typeface="+mn-cs"/>
            </a:rPr>
            <a:t>日あたりに確認される感染者数を</a:t>
          </a:r>
          <a:r>
            <a:rPr lang="en-US" altLang="ja-JP" sz="2000" b="0" i="0">
              <a:solidFill>
                <a:schemeClr val="dk1"/>
              </a:solidFill>
              <a:effectLst/>
              <a:latin typeface="+mn-lt"/>
              <a:ea typeface="+mn-ea"/>
              <a:cs typeface="+mn-cs"/>
            </a:rPr>
            <a:t>7</a:t>
          </a:r>
          <a:r>
            <a:rPr lang="ja-JP" altLang="en-US" sz="2000" b="0" i="0">
              <a:solidFill>
                <a:schemeClr val="dk1"/>
              </a:solidFill>
              <a:effectLst/>
              <a:latin typeface="+mn-lt"/>
              <a:ea typeface="+mn-ea"/>
              <a:cs typeface="+mn-cs"/>
            </a:rPr>
            <a:t>日移動平均で国別に見る。米国は</a:t>
          </a:r>
          <a:r>
            <a:rPr lang="en-US" altLang="ja-JP" sz="2000" b="0" i="0">
              <a:solidFill>
                <a:schemeClr val="dk1"/>
              </a:solidFill>
              <a:effectLst/>
              <a:latin typeface="+mn-lt"/>
              <a:ea typeface="+mn-ea"/>
              <a:cs typeface="+mn-cs"/>
            </a:rPr>
            <a:t>9</a:t>
          </a:r>
          <a:r>
            <a:rPr lang="ja-JP" altLang="en-US" sz="2000" b="0" i="0">
              <a:solidFill>
                <a:schemeClr val="dk1"/>
              </a:solidFill>
              <a:effectLst/>
              <a:latin typeface="+mn-lt"/>
              <a:ea typeface="+mn-ea"/>
              <a:cs typeface="+mn-cs"/>
            </a:rPr>
            <a:t>月</a:t>
          </a:r>
          <a:r>
            <a:rPr lang="en-US" altLang="ja-JP" sz="2000" b="0" i="0">
              <a:solidFill>
                <a:schemeClr val="dk1"/>
              </a:solidFill>
              <a:effectLst/>
              <a:latin typeface="+mn-lt"/>
              <a:ea typeface="+mn-ea"/>
              <a:cs typeface="+mn-cs"/>
            </a:rPr>
            <a:t>9</a:t>
          </a:r>
          <a:r>
            <a:rPr lang="ja-JP" altLang="en-US" sz="2000" b="0" i="0">
              <a:solidFill>
                <a:schemeClr val="dk1"/>
              </a:solidFill>
              <a:effectLst/>
              <a:latin typeface="+mn-lt"/>
              <a:ea typeface="+mn-ea"/>
              <a:cs typeface="+mn-cs"/>
            </a:rPr>
            <a:t>日時点で</a:t>
          </a:r>
          <a:r>
            <a:rPr lang="en-US" altLang="ja-JP" sz="2000" b="0" i="0">
              <a:solidFill>
                <a:schemeClr val="dk1"/>
              </a:solidFill>
              <a:effectLst/>
              <a:latin typeface="+mn-lt"/>
              <a:ea typeface="+mn-ea"/>
              <a:cs typeface="+mn-cs"/>
            </a:rPr>
            <a:t>7</a:t>
          </a:r>
          <a:r>
            <a:rPr lang="ja-JP" altLang="en-US" sz="2000" b="0" i="0">
              <a:solidFill>
                <a:schemeClr val="dk1"/>
              </a:solidFill>
              <a:effectLst/>
              <a:latin typeface="+mn-lt"/>
              <a:ea typeface="+mn-ea"/>
              <a:cs typeface="+mn-cs"/>
            </a:rPr>
            <a:t>万</a:t>
          </a:r>
          <a:r>
            <a:rPr lang="en-US" altLang="ja-JP" sz="2000" b="0" i="0">
              <a:solidFill>
                <a:schemeClr val="dk1"/>
              </a:solidFill>
              <a:effectLst/>
              <a:latin typeface="+mn-lt"/>
              <a:ea typeface="+mn-ea"/>
              <a:cs typeface="+mn-cs"/>
            </a:rPr>
            <a:t>1220</a:t>
          </a:r>
          <a:r>
            <a:rPr lang="ja-JP" altLang="en-US" sz="2000" b="0" i="0">
              <a:solidFill>
                <a:schemeClr val="dk1"/>
              </a:solidFill>
              <a:effectLst/>
              <a:latin typeface="+mn-lt"/>
              <a:ea typeface="+mn-ea"/>
              <a:cs typeface="+mn-cs"/>
            </a:rPr>
            <a:t>人だった。</a:t>
          </a:r>
          <a:r>
            <a:rPr lang="en-US" altLang="ja-JP" sz="2000" b="0" i="0">
              <a:solidFill>
                <a:schemeClr val="dk1"/>
              </a:solidFill>
              <a:effectLst/>
              <a:latin typeface="+mn-lt"/>
              <a:ea typeface="+mn-ea"/>
              <a:cs typeface="+mn-cs"/>
            </a:rPr>
            <a:t>2022</a:t>
          </a:r>
          <a:r>
            <a:rPr lang="ja-JP" altLang="en-US" sz="2000" b="0" i="0">
              <a:solidFill>
                <a:schemeClr val="dk1"/>
              </a:solidFill>
              <a:effectLst/>
              <a:latin typeface="+mn-lt"/>
              <a:ea typeface="+mn-ea"/>
              <a:cs typeface="+mn-cs"/>
            </a:rPr>
            <a:t>年</a:t>
          </a:r>
          <a:r>
            <a:rPr lang="en-US" altLang="ja-JP" sz="2000" b="0" i="0">
              <a:solidFill>
                <a:schemeClr val="dk1"/>
              </a:solidFill>
              <a:effectLst/>
              <a:latin typeface="+mn-lt"/>
              <a:ea typeface="+mn-ea"/>
              <a:cs typeface="+mn-cs"/>
            </a:rPr>
            <a:t>1</a:t>
          </a:r>
          <a:r>
            <a:rPr lang="ja-JP" altLang="en-US" sz="2000" b="0" i="0">
              <a:solidFill>
                <a:schemeClr val="dk1"/>
              </a:solidFill>
              <a:effectLst/>
              <a:latin typeface="+mn-lt"/>
              <a:ea typeface="+mn-ea"/>
              <a:cs typeface="+mn-cs"/>
            </a:rPr>
            <a:t>月</a:t>
          </a:r>
          <a:r>
            <a:rPr lang="en-US" altLang="ja-JP" sz="2000" b="0" i="0">
              <a:solidFill>
                <a:schemeClr val="dk1"/>
              </a:solidFill>
              <a:effectLst/>
              <a:latin typeface="+mn-lt"/>
              <a:ea typeface="+mn-ea"/>
              <a:cs typeface="+mn-cs"/>
            </a:rPr>
            <a:t>15</a:t>
          </a:r>
          <a:r>
            <a:rPr lang="ja-JP" altLang="en-US" sz="2000" b="0" i="0">
              <a:solidFill>
                <a:schemeClr val="dk1"/>
              </a:solidFill>
              <a:effectLst/>
              <a:latin typeface="+mn-lt"/>
              <a:ea typeface="+mn-ea"/>
              <a:cs typeface="+mn-cs"/>
            </a:rPr>
            <a:t>日の過去最多（</a:t>
          </a:r>
          <a:r>
            <a:rPr lang="en-US" altLang="ja-JP" sz="2000" b="0" i="0">
              <a:solidFill>
                <a:schemeClr val="dk1"/>
              </a:solidFill>
              <a:effectLst/>
              <a:latin typeface="+mn-lt"/>
              <a:ea typeface="+mn-ea"/>
              <a:cs typeface="+mn-cs"/>
            </a:rPr>
            <a:t>80</a:t>
          </a:r>
          <a:r>
            <a:rPr lang="ja-JP" altLang="en-US" sz="2000" b="0" i="0">
              <a:solidFill>
                <a:schemeClr val="dk1"/>
              </a:solidFill>
              <a:effectLst/>
              <a:latin typeface="+mn-lt"/>
              <a:ea typeface="+mn-ea"/>
              <a:cs typeface="+mn-cs"/>
            </a:rPr>
            <a:t>万</a:t>
          </a:r>
          <a:r>
            <a:rPr lang="en-US" altLang="ja-JP" sz="2000" b="0" i="0">
              <a:solidFill>
                <a:schemeClr val="dk1"/>
              </a:solidFill>
              <a:effectLst/>
              <a:latin typeface="+mn-lt"/>
              <a:ea typeface="+mn-ea"/>
              <a:cs typeface="+mn-cs"/>
            </a:rPr>
            <a:t>6982</a:t>
          </a:r>
          <a:r>
            <a:rPr lang="ja-JP" altLang="en-US" sz="2000" b="0" i="0">
              <a:solidFill>
                <a:schemeClr val="dk1"/>
              </a:solidFill>
              <a:effectLst/>
              <a:latin typeface="+mn-lt"/>
              <a:ea typeface="+mn-ea"/>
              <a:cs typeface="+mn-cs"/>
            </a:rPr>
            <a:t>人）に比べて</a:t>
          </a:r>
          <a:r>
            <a:rPr lang="en-US" altLang="ja-JP" sz="2000" b="0" i="0">
              <a:solidFill>
                <a:schemeClr val="dk1"/>
              </a:solidFill>
              <a:effectLst/>
              <a:latin typeface="+mn-lt"/>
              <a:ea typeface="+mn-ea"/>
              <a:cs typeface="+mn-cs"/>
            </a:rPr>
            <a:t>91.2</a:t>
          </a:r>
          <a:r>
            <a:rPr lang="ja-JP" altLang="en-US" sz="2000" b="0" i="0">
              <a:solidFill>
                <a:schemeClr val="dk1"/>
              </a:solidFill>
              <a:effectLst/>
              <a:latin typeface="+mn-lt"/>
              <a:ea typeface="+mn-ea"/>
              <a:cs typeface="+mn-cs"/>
            </a:rPr>
            <a:t>％少なかった。ロシアの動きが他国と異なる原因が良くわからない。新規感染者数もロシアが高くなっている。</a:t>
          </a:r>
        </a:p>
        <a:p>
          <a:endParaRPr lang="ja-JP" altLang="en-US" sz="2000" b="1" i="0">
            <a:solidFill>
              <a:schemeClr val="dk1"/>
            </a:solidFill>
            <a:effectLst/>
            <a:latin typeface="+mn-lt"/>
            <a:ea typeface="+mn-ea"/>
            <a:cs typeface="+mn-cs"/>
          </a:endParaRPr>
        </a:p>
      </xdr:txBody>
    </xdr:sp>
    <xdr:clientData/>
  </xdr:twoCellAnchor>
  <xdr:twoCellAnchor>
    <xdr:from>
      <xdr:col>1</xdr:col>
      <xdr:colOff>1688641</xdr:colOff>
      <xdr:row>36</xdr:row>
      <xdr:rowOff>50800</xdr:rowOff>
    </xdr:from>
    <xdr:to>
      <xdr:col>3</xdr:col>
      <xdr:colOff>955040</xdr:colOff>
      <xdr:row>39</xdr:row>
      <xdr:rowOff>193040</xdr:rowOff>
    </xdr:to>
    <xdr:sp macro="" textlink="">
      <xdr:nvSpPr>
        <xdr:cNvPr id="12" name="右大かっこ 11">
          <a:extLst>
            <a:ext uri="{FF2B5EF4-FFF2-40B4-BE49-F238E27FC236}">
              <a16:creationId xmlns:a16="http://schemas.microsoft.com/office/drawing/2014/main" id="{7EC26A29-06D7-4F9D-9756-685D7BAB9327}"/>
            </a:ext>
          </a:extLst>
        </xdr:cNvPr>
        <xdr:cNvSpPr/>
      </xdr:nvSpPr>
      <xdr:spPr>
        <a:xfrm rot="16200000">
          <a:off x="2886481" y="15078480"/>
          <a:ext cx="965200" cy="1613359"/>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5</xdr:col>
      <xdr:colOff>508452</xdr:colOff>
      <xdr:row>34</xdr:row>
      <xdr:rowOff>152400</xdr:rowOff>
    </xdr:from>
    <xdr:to>
      <xdr:col>7</xdr:col>
      <xdr:colOff>528324</xdr:colOff>
      <xdr:row>39</xdr:row>
      <xdr:rowOff>182880</xdr:rowOff>
    </xdr:to>
    <xdr:sp macro="" textlink="">
      <xdr:nvSpPr>
        <xdr:cNvPr id="20" name="右大かっこ 19">
          <a:extLst>
            <a:ext uri="{FF2B5EF4-FFF2-40B4-BE49-F238E27FC236}">
              <a16:creationId xmlns:a16="http://schemas.microsoft.com/office/drawing/2014/main" id="{E149C133-9A92-4DC0-AF69-33E2207543DC}"/>
            </a:ext>
          </a:extLst>
        </xdr:cNvPr>
        <xdr:cNvSpPr/>
      </xdr:nvSpPr>
      <xdr:spPr>
        <a:xfrm rot="16200000">
          <a:off x="6873468" y="14716984"/>
          <a:ext cx="1402080" cy="1879152"/>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3</xdr:col>
      <xdr:colOff>1493523</xdr:colOff>
      <xdr:row>34</xdr:row>
      <xdr:rowOff>193043</xdr:rowOff>
    </xdr:from>
    <xdr:to>
      <xdr:col>4</xdr:col>
      <xdr:colOff>1270002</xdr:colOff>
      <xdr:row>39</xdr:row>
      <xdr:rowOff>200369</xdr:rowOff>
    </xdr:to>
    <xdr:sp macro="" textlink="">
      <xdr:nvSpPr>
        <xdr:cNvPr id="21" name="右大かっこ 20">
          <a:extLst>
            <a:ext uri="{FF2B5EF4-FFF2-40B4-BE49-F238E27FC236}">
              <a16:creationId xmlns:a16="http://schemas.microsoft.com/office/drawing/2014/main" id="{CFCF7CC2-DDE6-424C-8939-C0A100D79072}"/>
            </a:ext>
          </a:extLst>
        </xdr:cNvPr>
        <xdr:cNvSpPr/>
      </xdr:nvSpPr>
      <xdr:spPr>
        <a:xfrm rot="16200000">
          <a:off x="4700420" y="15009986"/>
          <a:ext cx="1378926" cy="1351279"/>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2</xdr:col>
      <xdr:colOff>42428</xdr:colOff>
      <xdr:row>39</xdr:row>
      <xdr:rowOff>138796</xdr:rowOff>
    </xdr:from>
    <xdr:to>
      <xdr:col>10</xdr:col>
      <xdr:colOff>243840</xdr:colOff>
      <xdr:row>41</xdr:row>
      <xdr:rowOff>142220</xdr:rowOff>
    </xdr:to>
    <xdr:sp macro="" textlink="">
      <xdr:nvSpPr>
        <xdr:cNvPr id="2" name="テキスト ボックス 1">
          <a:extLst>
            <a:ext uri="{FF2B5EF4-FFF2-40B4-BE49-F238E27FC236}">
              <a16:creationId xmlns:a16="http://schemas.microsoft.com/office/drawing/2014/main" id="{608ABBFC-599C-4C80-A56F-6D52C64F54A5}"/>
            </a:ext>
          </a:extLst>
        </xdr:cNvPr>
        <xdr:cNvSpPr txBox="1"/>
      </xdr:nvSpPr>
      <xdr:spPr>
        <a:xfrm>
          <a:off x="2633228" y="16313516"/>
          <a:ext cx="9233652" cy="552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solidFill>
            </a:rPr>
            <a:t>      第一波　　　　　      第二波　　　　　　　　　　第三波      　        　　第四波　　　　　　第五波</a:t>
          </a:r>
        </a:p>
      </xdr:txBody>
    </xdr:sp>
    <xdr:clientData/>
  </xdr:twoCellAnchor>
  <xdr:twoCellAnchor>
    <xdr:from>
      <xdr:col>7</xdr:col>
      <xdr:colOff>843280</xdr:colOff>
      <xdr:row>34</xdr:row>
      <xdr:rowOff>40640</xdr:rowOff>
    </xdr:from>
    <xdr:to>
      <xdr:col>8</xdr:col>
      <xdr:colOff>538480</xdr:colOff>
      <xdr:row>39</xdr:row>
      <xdr:rowOff>213360</xdr:rowOff>
    </xdr:to>
    <xdr:sp macro="" textlink="">
      <xdr:nvSpPr>
        <xdr:cNvPr id="29" name="右大かっこ 28">
          <a:extLst>
            <a:ext uri="{FF2B5EF4-FFF2-40B4-BE49-F238E27FC236}">
              <a16:creationId xmlns:a16="http://schemas.microsoft.com/office/drawing/2014/main" id="{CBC0D307-3F7A-4B60-831C-AAAC0594D26F}"/>
            </a:ext>
          </a:extLst>
        </xdr:cNvPr>
        <xdr:cNvSpPr/>
      </xdr:nvSpPr>
      <xdr:spPr>
        <a:xfrm rot="16200000">
          <a:off x="8620760" y="15052040"/>
          <a:ext cx="1544320" cy="112776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8</xdr:col>
      <xdr:colOff>782320</xdr:colOff>
      <xdr:row>31</xdr:row>
      <xdr:rowOff>111760</xdr:rowOff>
    </xdr:from>
    <xdr:to>
      <xdr:col>10</xdr:col>
      <xdr:colOff>650240</xdr:colOff>
      <xdr:row>33</xdr:row>
      <xdr:rowOff>20320</xdr:rowOff>
    </xdr:to>
    <xdr:sp macro="" textlink="">
      <xdr:nvSpPr>
        <xdr:cNvPr id="18" name="テキスト ボックス 17">
          <a:extLst>
            <a:ext uri="{FF2B5EF4-FFF2-40B4-BE49-F238E27FC236}">
              <a16:creationId xmlns:a16="http://schemas.microsoft.com/office/drawing/2014/main" id="{CF185106-E988-47D3-B811-81F36DA744F4}"/>
            </a:ext>
          </a:extLst>
        </xdr:cNvPr>
        <xdr:cNvSpPr txBox="1"/>
      </xdr:nvSpPr>
      <xdr:spPr>
        <a:xfrm>
          <a:off x="10200640" y="14091920"/>
          <a:ext cx="2072640" cy="45720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FF00"/>
              </a:solidFill>
            </a:rPr>
            <a:t>世界の第</a:t>
          </a:r>
          <a:r>
            <a:rPr kumimoji="1" lang="en-US" altLang="ja-JP" sz="1800">
              <a:solidFill>
                <a:srgbClr val="FFFF00"/>
              </a:solidFill>
            </a:rPr>
            <a:t>5</a:t>
          </a:r>
          <a:r>
            <a:rPr kumimoji="1" lang="ja-JP" altLang="en-US" sz="1800">
              <a:solidFill>
                <a:srgbClr val="FFFF00"/>
              </a:solidFill>
            </a:rPr>
            <a:t>波 </a:t>
          </a:r>
          <a:r>
            <a:rPr kumimoji="1" lang="en-US" altLang="ja-JP" sz="1800">
              <a:solidFill>
                <a:srgbClr val="FFFF00"/>
              </a:solidFill>
            </a:rPr>
            <a:t>BA5</a:t>
          </a:r>
          <a:endParaRPr kumimoji="1" lang="ja-JP" altLang="en-US" sz="1800">
            <a:solidFill>
              <a:srgbClr val="FFFF00"/>
            </a:solidFill>
          </a:endParaRPr>
        </a:p>
      </xdr:txBody>
    </xdr:sp>
    <xdr:clientData/>
  </xdr:twoCellAnchor>
  <xdr:twoCellAnchor>
    <xdr:from>
      <xdr:col>8</xdr:col>
      <xdr:colOff>975360</xdr:colOff>
      <xdr:row>37</xdr:row>
      <xdr:rowOff>162560</xdr:rowOff>
    </xdr:from>
    <xdr:to>
      <xdr:col>9</xdr:col>
      <xdr:colOff>589280</xdr:colOff>
      <xdr:row>39</xdr:row>
      <xdr:rowOff>193040</xdr:rowOff>
    </xdr:to>
    <xdr:sp macro="" textlink="">
      <xdr:nvSpPr>
        <xdr:cNvPr id="32" name="右大かっこ 31">
          <a:extLst>
            <a:ext uri="{FF2B5EF4-FFF2-40B4-BE49-F238E27FC236}">
              <a16:creationId xmlns:a16="http://schemas.microsoft.com/office/drawing/2014/main" id="{24555815-A3D9-4279-927D-CF7B8FA48425}"/>
            </a:ext>
          </a:extLst>
        </xdr:cNvPr>
        <xdr:cNvSpPr/>
      </xdr:nvSpPr>
      <xdr:spPr>
        <a:xfrm rot="16200000">
          <a:off x="10561320" y="15621000"/>
          <a:ext cx="579120" cy="91440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editAs="oneCell">
    <xdr:from>
      <xdr:col>5</xdr:col>
      <xdr:colOff>558800</xdr:colOff>
      <xdr:row>0</xdr:row>
      <xdr:rowOff>375920</xdr:rowOff>
    </xdr:from>
    <xdr:to>
      <xdr:col>8</xdr:col>
      <xdr:colOff>686912</xdr:colOff>
      <xdr:row>2</xdr:row>
      <xdr:rowOff>97862</xdr:rowOff>
    </xdr:to>
    <xdr:pic>
      <xdr:nvPicPr>
        <xdr:cNvPr id="23" name="図 22">
          <a:extLst>
            <a:ext uri="{FF2B5EF4-FFF2-40B4-BE49-F238E27FC236}">
              <a16:creationId xmlns:a16="http://schemas.microsoft.com/office/drawing/2014/main" id="{B9E1364F-868C-27A3-7EA5-B57C762E86D0}"/>
            </a:ext>
          </a:extLst>
        </xdr:cNvPr>
        <xdr:cNvPicPr>
          <a:picLocks noChangeAspect="1"/>
        </xdr:cNvPicPr>
      </xdr:nvPicPr>
      <xdr:blipFill>
        <a:blip xmlns:r="http://schemas.openxmlformats.org/officeDocument/2006/relationships" r:embed="rId6"/>
        <a:stretch>
          <a:fillRect/>
        </a:stretch>
      </xdr:blipFill>
      <xdr:spPr>
        <a:xfrm>
          <a:off x="6685280" y="375920"/>
          <a:ext cx="3419952" cy="514422"/>
        </a:xfrm>
        <a:prstGeom prst="rect">
          <a:avLst/>
        </a:prstGeom>
      </xdr:spPr>
    </xdr:pic>
    <xdr:clientData/>
  </xdr:twoCellAnchor>
  <xdr:twoCellAnchor editAs="oneCell">
    <xdr:from>
      <xdr:col>1</xdr:col>
      <xdr:colOff>1524000</xdr:colOff>
      <xdr:row>0</xdr:row>
      <xdr:rowOff>375921</xdr:rowOff>
    </xdr:from>
    <xdr:to>
      <xdr:col>5</xdr:col>
      <xdr:colOff>274320</xdr:colOff>
      <xdr:row>2</xdr:row>
      <xdr:rowOff>3080073</xdr:rowOff>
    </xdr:to>
    <xdr:pic>
      <xdr:nvPicPr>
        <xdr:cNvPr id="9" name="図 8">
          <a:extLst>
            <a:ext uri="{FF2B5EF4-FFF2-40B4-BE49-F238E27FC236}">
              <a16:creationId xmlns:a16="http://schemas.microsoft.com/office/drawing/2014/main" id="{9E8D3029-8DF6-9F29-15FC-2FED1AACE19D}"/>
            </a:ext>
          </a:extLst>
        </xdr:cNvPr>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a:ext>
          </a:extLst>
        </a:blip>
        <a:stretch>
          <a:fillRect/>
        </a:stretch>
      </xdr:blipFill>
      <xdr:spPr>
        <a:xfrm>
          <a:off x="2397760" y="375921"/>
          <a:ext cx="4003040" cy="349663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13335</xdr:rowOff>
    </xdr:from>
    <xdr:to>
      <xdr:col>2</xdr:col>
      <xdr:colOff>470535</xdr:colOff>
      <xdr:row>0</xdr:row>
      <xdr:rowOff>230505</xdr:rowOff>
    </xdr:to>
    <xdr:pic>
      <xdr:nvPicPr>
        <xdr:cNvPr id="2" name="図 1" descr="感染症・食中毒情報">
          <a:extLst>
            <a:ext uri="{FF2B5EF4-FFF2-40B4-BE49-F238E27FC236}">
              <a16:creationId xmlns:a16="http://schemas.microsoft.com/office/drawing/2014/main" id="{E085B89B-5E14-41DB-8A4F-5FB14AD3B791}"/>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6200" y="13335"/>
          <a:ext cx="2306955" cy="21717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34</xdr:row>
      <xdr:rowOff>0</xdr:rowOff>
    </xdr:from>
    <xdr:ext cx="47625" cy="9525"/>
    <xdr:pic>
      <xdr:nvPicPr>
        <xdr:cNvPr id="2" name="図 4" descr="http://www1.pref.shimane.lg.jp/contents/kansen/dis/zensu/sp.gif">
          <a:extLst>
            <a:ext uri="{FF2B5EF4-FFF2-40B4-BE49-F238E27FC236}">
              <a16:creationId xmlns:a16="http://schemas.microsoft.com/office/drawing/2014/main" id="{983735D9-D01C-4784-9FC6-2FDFCCD6D66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699760"/>
          <a:ext cx="47625" cy="9525"/>
        </a:xfrm>
        <a:prstGeom prst="rect">
          <a:avLst/>
        </a:prstGeom>
        <a:noFill/>
        <a:ln w="9525">
          <a:noFill/>
          <a:miter lim="800000"/>
          <a:headEnd/>
          <a:tailEnd/>
        </a:ln>
      </xdr:spPr>
    </xdr:pic>
    <xdr:clientData/>
  </xdr:oneCellAnchor>
  <xdr:twoCellAnchor>
    <xdr:from>
      <xdr:col>6</xdr:col>
      <xdr:colOff>457199</xdr:colOff>
      <xdr:row>22</xdr:row>
      <xdr:rowOff>66675</xdr:rowOff>
    </xdr:from>
    <xdr:to>
      <xdr:col>9</xdr:col>
      <xdr:colOff>447674</xdr:colOff>
      <xdr:row>24</xdr:row>
      <xdr:rowOff>811</xdr:rowOff>
    </xdr:to>
    <xdr:sp macro="" textlink="">
      <xdr:nvSpPr>
        <xdr:cNvPr id="3" name="テキスト ボックス 2">
          <a:extLst>
            <a:ext uri="{FF2B5EF4-FFF2-40B4-BE49-F238E27FC236}">
              <a16:creationId xmlns:a16="http://schemas.microsoft.com/office/drawing/2014/main" id="{AD1C65E8-7A90-4452-B4A2-B25C11F82174}"/>
            </a:ext>
          </a:extLst>
        </xdr:cNvPr>
        <xdr:cNvSpPr txBox="1"/>
      </xdr:nvSpPr>
      <xdr:spPr>
        <a:xfrm>
          <a:off x="4160519" y="3754755"/>
          <a:ext cx="1842135" cy="269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14</xdr:row>
      <xdr:rowOff>0</xdr:rowOff>
    </xdr:from>
    <xdr:to>
      <xdr:col>24</xdr:col>
      <xdr:colOff>851</xdr:colOff>
      <xdr:row>20</xdr:row>
      <xdr:rowOff>90488</xdr:rowOff>
    </xdr:to>
    <xdr:cxnSp macro="">
      <xdr:nvCxnSpPr>
        <xdr:cNvPr id="4" name="直線矢印コネクタ 3">
          <a:extLst>
            <a:ext uri="{FF2B5EF4-FFF2-40B4-BE49-F238E27FC236}">
              <a16:creationId xmlns:a16="http://schemas.microsoft.com/office/drawing/2014/main" id="{11827319-2040-4CEC-A1FE-B4FC11AC2EE6}"/>
            </a:ext>
          </a:extLst>
        </xdr:cNvPr>
        <xdr:cNvCxnSpPr>
          <a:stCxn id="5" idx="1"/>
        </xdr:cNvCxnSpPr>
      </xdr:nvCxnSpPr>
      <xdr:spPr>
        <a:xfrm flipV="1">
          <a:off x="13056870" y="2346960"/>
          <a:ext cx="1757261" cy="109632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18</xdr:row>
      <xdr:rowOff>95250</xdr:rowOff>
    </xdr:from>
    <xdr:to>
      <xdr:col>27</xdr:col>
      <xdr:colOff>171450</xdr:colOff>
      <xdr:row>22</xdr:row>
      <xdr:rowOff>28575</xdr:rowOff>
    </xdr:to>
    <xdr:sp macro="" textlink="">
      <xdr:nvSpPr>
        <xdr:cNvPr id="5" name="テキスト ボックス 4">
          <a:extLst>
            <a:ext uri="{FF2B5EF4-FFF2-40B4-BE49-F238E27FC236}">
              <a16:creationId xmlns:a16="http://schemas.microsoft.com/office/drawing/2014/main" id="{AFC911BB-E012-42D7-A04A-CBF8F2411314}"/>
            </a:ext>
          </a:extLst>
        </xdr:cNvPr>
        <xdr:cNvSpPr txBox="1"/>
      </xdr:nvSpPr>
      <xdr:spPr>
        <a:xfrm>
          <a:off x="13056870" y="3112770"/>
          <a:ext cx="3779520" cy="6038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10</xdr:row>
      <xdr:rowOff>9525</xdr:rowOff>
    </xdr:from>
    <xdr:to>
      <xdr:col>31</xdr:col>
      <xdr:colOff>613410</xdr:colOff>
      <xdr:row>14</xdr:row>
      <xdr:rowOff>0</xdr:rowOff>
    </xdr:to>
    <xdr:grpSp>
      <xdr:nvGrpSpPr>
        <xdr:cNvPr id="6" name="グループ化 8580">
          <a:extLst>
            <a:ext uri="{FF2B5EF4-FFF2-40B4-BE49-F238E27FC236}">
              <a16:creationId xmlns:a16="http://schemas.microsoft.com/office/drawing/2014/main" id="{304C5CC6-7E4D-4A1F-A280-88CA6FFD93A4}"/>
            </a:ext>
          </a:extLst>
        </xdr:cNvPr>
        <xdr:cNvGrpSpPr>
          <a:grpSpLocks/>
        </xdr:cNvGrpSpPr>
      </xdr:nvGrpSpPr>
      <xdr:grpSpPr bwMode="auto">
        <a:xfrm>
          <a:off x="11851735" y="2125291"/>
          <a:ext cx="3474760" cy="898390"/>
          <a:chOff x="13125451" y="1438276"/>
          <a:chExt cx="3733799" cy="628650"/>
        </a:xfrm>
      </xdr:grpSpPr>
      <xdr:sp macro="" textlink="">
        <xdr:nvSpPr>
          <xdr:cNvPr id="7" name="テキスト ボックス 6">
            <a:extLst>
              <a:ext uri="{FF2B5EF4-FFF2-40B4-BE49-F238E27FC236}">
                <a16:creationId xmlns:a16="http://schemas.microsoft.com/office/drawing/2014/main" id="{6E493F21-878D-4129-9B26-0400B414624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C9725314-141E-4210-BCD3-EAA8F3C6C931}"/>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11</xdr:row>
      <xdr:rowOff>129541</xdr:rowOff>
    </xdr:from>
    <xdr:to>
      <xdr:col>13</xdr:col>
      <xdr:colOff>447675</xdr:colOff>
      <xdr:row>21</xdr:row>
      <xdr:rowOff>190501</xdr:rowOff>
    </xdr:to>
    <xdr:grpSp>
      <xdr:nvGrpSpPr>
        <xdr:cNvPr id="9" name="グループ化 8584">
          <a:extLst>
            <a:ext uri="{FF2B5EF4-FFF2-40B4-BE49-F238E27FC236}">
              <a16:creationId xmlns:a16="http://schemas.microsoft.com/office/drawing/2014/main" id="{B68A6A49-4AA4-4910-ACB2-781E4894FDA3}"/>
            </a:ext>
          </a:extLst>
        </xdr:cNvPr>
        <xdr:cNvGrpSpPr>
          <a:grpSpLocks/>
        </xdr:cNvGrpSpPr>
      </xdr:nvGrpSpPr>
      <xdr:grpSpPr bwMode="auto">
        <a:xfrm>
          <a:off x="4125663" y="2472286"/>
          <a:ext cx="2369374" cy="1260704"/>
          <a:chOff x="4514850" y="1800225"/>
          <a:chExt cx="2619375" cy="1809750"/>
        </a:xfrm>
      </xdr:grpSpPr>
      <xdr:sp macro="" textlink="">
        <xdr:nvSpPr>
          <xdr:cNvPr id="10" name="テキスト ボックス 9">
            <a:extLst>
              <a:ext uri="{FF2B5EF4-FFF2-40B4-BE49-F238E27FC236}">
                <a16:creationId xmlns:a16="http://schemas.microsoft.com/office/drawing/2014/main" id="{66C9EE18-919E-4B7F-88EB-99B9E14B7D20}"/>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8DC5A893-C479-43A5-90A5-9D97E7F68062}"/>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14</xdr:row>
      <xdr:rowOff>0</xdr:rowOff>
    </xdr:from>
    <xdr:to>
      <xdr:col>9</xdr:col>
      <xdr:colOff>68580</xdr:colOff>
      <xdr:row>21</xdr:row>
      <xdr:rowOff>190500</xdr:rowOff>
    </xdr:to>
    <xdr:grpSp>
      <xdr:nvGrpSpPr>
        <xdr:cNvPr id="12" name="グループ化 8588">
          <a:extLst>
            <a:ext uri="{FF2B5EF4-FFF2-40B4-BE49-F238E27FC236}">
              <a16:creationId xmlns:a16="http://schemas.microsoft.com/office/drawing/2014/main" id="{4DEBAEA0-A2A2-4B65-9003-317797C520FF}"/>
            </a:ext>
          </a:extLst>
        </xdr:cNvPr>
        <xdr:cNvGrpSpPr>
          <a:grpSpLocks/>
        </xdr:cNvGrpSpPr>
      </xdr:nvGrpSpPr>
      <xdr:grpSpPr bwMode="auto">
        <a:xfrm>
          <a:off x="2503251" y="3023681"/>
          <a:ext cx="1764435" cy="709308"/>
          <a:chOff x="2697628" y="2705100"/>
          <a:chExt cx="1969622" cy="904876"/>
        </a:xfrm>
      </xdr:grpSpPr>
      <xdr:sp macro="" textlink="">
        <xdr:nvSpPr>
          <xdr:cNvPr id="13" name="テキスト ボックス 12">
            <a:extLst>
              <a:ext uri="{FF2B5EF4-FFF2-40B4-BE49-F238E27FC236}">
                <a16:creationId xmlns:a16="http://schemas.microsoft.com/office/drawing/2014/main" id="{BAB727EC-4F72-40D7-997B-3E705FFAD85F}"/>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6975EFF-B2FD-4E23-BF8F-8BF5AD6E8F59}"/>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76200</xdr:colOff>
      <xdr:row>24</xdr:row>
      <xdr:rowOff>53340</xdr:rowOff>
    </xdr:from>
    <xdr:to>
      <xdr:col>13</xdr:col>
      <xdr:colOff>502920</xdr:colOff>
      <xdr:row>51</xdr:row>
      <xdr:rowOff>99060</xdr:rowOff>
    </xdr:to>
    <xdr:graphicFrame macro="">
      <xdr:nvGraphicFramePr>
        <xdr:cNvPr id="15" name="グラフ 14">
          <a:extLst>
            <a:ext uri="{FF2B5EF4-FFF2-40B4-BE49-F238E27FC236}">
              <a16:creationId xmlns:a16="http://schemas.microsoft.com/office/drawing/2014/main" id="{0C280FF2-956E-490F-A79A-75C65130F2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24</xdr:row>
      <xdr:rowOff>45720</xdr:rowOff>
    </xdr:from>
    <xdr:to>
      <xdr:col>29</xdr:col>
      <xdr:colOff>7620</xdr:colOff>
      <xdr:row>51</xdr:row>
      <xdr:rowOff>114300</xdr:rowOff>
    </xdr:to>
    <xdr:graphicFrame macro="">
      <xdr:nvGraphicFramePr>
        <xdr:cNvPr id="16" name="グラフ 15">
          <a:extLst>
            <a:ext uri="{FF2B5EF4-FFF2-40B4-BE49-F238E27FC236}">
              <a16:creationId xmlns:a16="http://schemas.microsoft.com/office/drawing/2014/main" id="{6BC686FF-76A7-40CF-B3AC-E5254A525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373380</xdr:colOff>
      <xdr:row>47</xdr:row>
      <xdr:rowOff>22861</xdr:rowOff>
    </xdr:from>
    <xdr:ext cx="4553463" cy="261674"/>
    <xdr:pic>
      <xdr:nvPicPr>
        <xdr:cNvPr id="17" name="図 16">
          <a:extLst>
            <a:ext uri="{FF2B5EF4-FFF2-40B4-BE49-F238E27FC236}">
              <a16:creationId xmlns:a16="http://schemas.microsoft.com/office/drawing/2014/main" id="{BFAC2631-46AE-4BB2-8B79-2501E103279B}"/>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9631680" y="7901941"/>
          <a:ext cx="4553463" cy="261674"/>
        </a:xfrm>
        <a:prstGeom prst="rect">
          <a:avLst/>
        </a:prstGeom>
      </xdr:spPr>
    </xdr:pic>
    <xdr:clientData/>
  </xdr:oneCellAnchor>
  <xdr:twoCellAnchor>
    <xdr:from>
      <xdr:col>18</xdr:col>
      <xdr:colOff>2675</xdr:colOff>
      <xdr:row>22</xdr:row>
      <xdr:rowOff>0</xdr:rowOff>
    </xdr:from>
    <xdr:to>
      <xdr:col>22</xdr:col>
      <xdr:colOff>267511</xdr:colOff>
      <xdr:row>44</xdr:row>
      <xdr:rowOff>137809</xdr:rowOff>
    </xdr:to>
    <xdr:cxnSp macro="">
      <xdr:nvCxnSpPr>
        <xdr:cNvPr id="18" name="直線矢印コネクタ 17">
          <a:extLst>
            <a:ext uri="{FF2B5EF4-FFF2-40B4-BE49-F238E27FC236}">
              <a16:creationId xmlns:a16="http://schemas.microsoft.com/office/drawing/2014/main" id="{4B533FD0-965A-432F-A4AD-1153F2431FD6}"/>
            </a:ext>
          </a:extLst>
        </xdr:cNvPr>
        <xdr:cNvCxnSpPr/>
      </xdr:nvCxnSpPr>
      <xdr:spPr>
        <a:xfrm>
          <a:off x="8400888" y="3753255"/>
          <a:ext cx="2113091" cy="3858639"/>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70930</xdr:colOff>
      <xdr:row>22</xdr:row>
      <xdr:rowOff>141862</xdr:rowOff>
    </xdr:from>
    <xdr:to>
      <xdr:col>8</xdr:col>
      <xdr:colOff>275617</xdr:colOff>
      <xdr:row>40</xdr:row>
      <xdr:rowOff>72957</xdr:rowOff>
    </xdr:to>
    <xdr:cxnSp macro="">
      <xdr:nvCxnSpPr>
        <xdr:cNvPr id="19" name="直線矢印コネクタ 18">
          <a:extLst>
            <a:ext uri="{FF2B5EF4-FFF2-40B4-BE49-F238E27FC236}">
              <a16:creationId xmlns:a16="http://schemas.microsoft.com/office/drawing/2014/main" id="{B374DCA4-779F-4C72-B409-811F2193402B}"/>
            </a:ext>
          </a:extLst>
        </xdr:cNvPr>
        <xdr:cNvCxnSpPr/>
      </xdr:nvCxnSpPr>
      <xdr:spPr>
        <a:xfrm>
          <a:off x="1959717" y="3895117"/>
          <a:ext cx="2052943" cy="2970989"/>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368440</xdr:colOff>
      <xdr:row>18</xdr:row>
      <xdr:rowOff>8374</xdr:rowOff>
    </xdr:from>
    <xdr:to>
      <xdr:col>13</xdr:col>
      <xdr:colOff>2242731</xdr:colOff>
      <xdr:row>43</xdr:row>
      <xdr:rowOff>212881</xdr:rowOff>
    </xdr:to>
    <xdr:pic>
      <xdr:nvPicPr>
        <xdr:cNvPr id="2" name="図 1">
          <a:extLst>
            <a:ext uri="{FF2B5EF4-FFF2-40B4-BE49-F238E27FC236}">
              <a16:creationId xmlns:a16="http://schemas.microsoft.com/office/drawing/2014/main" id="{53ED3241-DB87-D0C8-76F7-90CF4B991CC6}"/>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368440" y="20004594"/>
          <a:ext cx="9929720" cy="606604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3.nhk.or.jp/lnews/fukushima/20220912/6050020106.html" TargetMode="External"/><Relationship Id="rId2" Type="http://schemas.openxmlformats.org/officeDocument/2006/relationships/hyperlink" Target="https://foocom.net/column/residue/23366/" TargetMode="External"/><Relationship Id="rId1" Type="http://schemas.openxmlformats.org/officeDocument/2006/relationships/hyperlink" Target="https://www.shokukanken.com/news/safety/220929-1113.html" TargetMode="External"/><Relationship Id="rId4"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s://gisanddata.maps.arcgis.com/apps/opsdashboard/index.html"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metro.tokyo.lg.jp/tosei/hodohappyo/press/2022/09/26/02.html" TargetMode="External"/><Relationship Id="rId13" Type="http://schemas.openxmlformats.org/officeDocument/2006/relationships/hyperlink" Target="https://www.fukuishimbun.co.jp/articles/-/1634815" TargetMode="External"/><Relationship Id="rId3" Type="http://schemas.openxmlformats.org/officeDocument/2006/relationships/hyperlink" Target="https://news.yahoo.co.jp/articles/fb914428553e69b9b2af908fdc32de83b9579a33" TargetMode="External"/><Relationship Id="rId7" Type="http://schemas.openxmlformats.org/officeDocument/2006/relationships/hyperlink" Target="https://www.metro.tokyo.lg.jp/tosei/hodohappyo/press/2022/09/26/01.html" TargetMode="External"/><Relationship Id="rId12" Type="http://schemas.openxmlformats.org/officeDocument/2006/relationships/hyperlink" Target="https://news.yahoo.co.jp/articles/9765dd63cc250d9ba69cc904e13de52e100cbe7e" TargetMode="External"/><Relationship Id="rId2" Type="http://schemas.openxmlformats.org/officeDocument/2006/relationships/hyperlink" Target="https://www.pref.yamaguchi.lg.jp/press/175869.html" TargetMode="External"/><Relationship Id="rId1" Type="http://schemas.openxmlformats.org/officeDocument/2006/relationships/hyperlink" Target="https://news.yahoo.co.jp/articles/c8157f346f5ad55f61ccd12cc388da42044a5e3d" TargetMode="External"/><Relationship Id="rId6" Type="http://schemas.openxmlformats.org/officeDocument/2006/relationships/hyperlink" Target="https://nordot.app/947385472949649408?c=724086615123804160" TargetMode="External"/><Relationship Id="rId11" Type="http://schemas.openxmlformats.org/officeDocument/2006/relationships/hyperlink" Target="https://news.yahoo.co.jp/articles/96a87662df14c7867c94ba987c28176482494ff4" TargetMode="External"/><Relationship Id="rId5" Type="http://schemas.openxmlformats.org/officeDocument/2006/relationships/hyperlink" Target="https://www.jomo-news.co.jp/articles/-/180565" TargetMode="External"/><Relationship Id="rId10" Type="http://schemas.openxmlformats.org/officeDocument/2006/relationships/hyperlink" Target="https://www.shimotsuke.co.jp/articles/-/638278" TargetMode="External"/><Relationship Id="rId4" Type="http://schemas.openxmlformats.org/officeDocument/2006/relationships/hyperlink" Target="https://news.yahoo.co.jp/articles/a74e8d84682f1e0fc888e294b45dbd684b6fc021" TargetMode="External"/><Relationship Id="rId9" Type="http://schemas.openxmlformats.org/officeDocument/2006/relationships/hyperlink" Target="https://www.sankei.com/article/20220923-MHVOQG3JE5N3LDU4YPKHJBBAMQ/" TargetMode="External"/><Relationship Id="rId1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xtech.nikkei.com/atcl/nxt/news/18/13768/" TargetMode="External"/><Relationship Id="rId13" Type="http://schemas.openxmlformats.org/officeDocument/2006/relationships/printerSettings" Target="../printerSettings/printerSettings7.bin"/><Relationship Id="rId3" Type="http://schemas.openxmlformats.org/officeDocument/2006/relationships/hyperlink" Target="https://news.yahoo.co.jp/articles/a6a23b75a85a82867cae0dc49adc9028894f978b" TargetMode="External"/><Relationship Id="rId7" Type="http://schemas.openxmlformats.org/officeDocument/2006/relationships/hyperlink" Target="https://www.jetro.go.jp/biznews/2022/09/852fc5f7b3930245.html" TargetMode="External"/><Relationship Id="rId12" Type="http://schemas.openxmlformats.org/officeDocument/2006/relationships/hyperlink" Target="https://www.swissinfo.ch/jpn/business/%E3%82%B9%E3%82%A4%E3%82%B9%E3%81%AE%E5%A4%96%E9%A3%9F%E7%94%A3%E6%A5%AD%E3%81%A7%E4%BE%A1%E6%A0%BC%E4%B8%8A%E4%B9%97%E3%81%9B-%E9%9B%BB%E6%B0%97-%E3%82%AC%E3%82%B9%E4%BB%A3%E9%AB%98%E9%A8%B0%E3%81%A7/47917428" TargetMode="External"/><Relationship Id="rId2" Type="http://schemas.openxmlformats.org/officeDocument/2006/relationships/hyperlink" Target="https://jp.wsj.com/articles/alcohol-free-saudi-arabia-plans-champagne-and-wine-bars-at-neom-11663636070" TargetMode="External"/><Relationship Id="rId1" Type="http://schemas.openxmlformats.org/officeDocument/2006/relationships/hyperlink" Target="https://www.manila-shimbun.com/series/econo_trend/series266632.html" TargetMode="External"/><Relationship Id="rId6" Type="http://schemas.openxmlformats.org/officeDocument/2006/relationships/hyperlink" Target="https://diamond.jp/articles/-/309327" TargetMode="External"/><Relationship Id="rId11" Type="http://schemas.openxmlformats.org/officeDocument/2006/relationships/hyperlink" Target="https://www.traicy.com/posts/20220921249068/" TargetMode="External"/><Relationship Id="rId5" Type="http://schemas.openxmlformats.org/officeDocument/2006/relationships/hyperlink" Target="https://www.msn.com/ja-jp/news/national/e6-97-a5-e4-b8-ad-e5-9b-bd-e4-ba-a4-ef-bc-95-ef-bc-90-e5-b9-b4-e6-8e-a7-e3-81-88-e5-8c-97-e4-ba-ac-e3-81-a7-e6-97-a5-e6-9c-ac-e9-a3-9f-e5-93-81-e3-81-ae-e5-95-86-e8-ab-87-e4-bc-9a/ar-AA127xzp" TargetMode="External"/><Relationship Id="rId10" Type="http://schemas.openxmlformats.org/officeDocument/2006/relationships/hyperlink" Target="https://ideasforgood.jp/2022/09/27/food-waste-uk/" TargetMode="External"/><Relationship Id="rId4" Type="http://schemas.openxmlformats.org/officeDocument/2006/relationships/hyperlink" Target="https://www.excite.co.jp/news/article/Recordchina_901451/" TargetMode="External"/><Relationship Id="rId9" Type="http://schemas.openxmlformats.org/officeDocument/2006/relationships/hyperlink" Target="https://gigazine.net/news/20220929-ai-powered-laser-turret-kills-cockroaches/"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https://www.mhlw.go.jp/stf/covid-19/kokunainohasseijoukyou.html"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0"/>
  <sheetViews>
    <sheetView zoomScaleNormal="100" workbookViewId="0">
      <selection activeCell="C19" sqref="A9:H19"/>
    </sheetView>
  </sheetViews>
  <sheetFormatPr defaultRowHeight="13.2"/>
  <cols>
    <col min="1" max="1" width="15.21875" customWidth="1"/>
    <col min="2" max="2" width="8.2187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10" ht="13.8" thickTop="1">
      <c r="A1" s="220" t="s">
        <v>265</v>
      </c>
      <c r="B1" s="221"/>
      <c r="C1" s="221" t="s">
        <v>266</v>
      </c>
      <c r="D1" s="221"/>
      <c r="E1" s="221"/>
      <c r="F1" s="221"/>
      <c r="G1" s="221"/>
      <c r="H1" s="221"/>
      <c r="I1" s="122"/>
    </row>
    <row r="2" spans="1:10">
      <c r="A2" s="222" t="s">
        <v>121</v>
      </c>
      <c r="B2" s="223"/>
      <c r="C2" s="223"/>
      <c r="D2" s="223"/>
      <c r="E2" s="223"/>
      <c r="F2" s="223"/>
      <c r="G2" s="223"/>
      <c r="H2" s="223"/>
      <c r="I2" s="122"/>
    </row>
    <row r="3" spans="1:10" ht="15.75" customHeight="1">
      <c r="A3" s="564" t="s">
        <v>29</v>
      </c>
      <c r="B3" s="565"/>
      <c r="C3" s="565"/>
      <c r="D3" s="565"/>
      <c r="E3" s="565"/>
      <c r="F3" s="565"/>
      <c r="G3" s="565"/>
      <c r="H3" s="566"/>
      <c r="I3" s="122"/>
    </row>
    <row r="4" spans="1:10">
      <c r="A4" s="222" t="s">
        <v>194</v>
      </c>
      <c r="B4" s="223"/>
      <c r="C4" s="223"/>
      <c r="D4" s="223"/>
      <c r="E4" s="223"/>
      <c r="F4" s="223"/>
      <c r="G4" s="223"/>
      <c r="H4" s="223"/>
      <c r="I4" s="122"/>
    </row>
    <row r="5" spans="1:10">
      <c r="A5" s="222" t="s">
        <v>122</v>
      </c>
      <c r="B5" s="223"/>
      <c r="C5" s="223"/>
      <c r="D5" s="223"/>
      <c r="E5" s="223"/>
      <c r="F5" s="223"/>
      <c r="G5" s="223"/>
      <c r="H5" s="223"/>
      <c r="I5" s="122"/>
    </row>
    <row r="6" spans="1:10">
      <c r="A6" s="224" t="s">
        <v>121</v>
      </c>
      <c r="B6" s="225"/>
      <c r="C6" s="225"/>
      <c r="D6" s="225"/>
      <c r="E6" s="225"/>
      <c r="F6" s="225"/>
      <c r="G6" s="225"/>
      <c r="H6" s="225"/>
      <c r="I6" s="122"/>
    </row>
    <row r="7" spans="1:10">
      <c r="A7" s="224" t="s">
        <v>123</v>
      </c>
      <c r="B7" s="225"/>
      <c r="C7" s="225"/>
      <c r="D7" s="225"/>
      <c r="E7" s="225"/>
      <c r="F7" s="225"/>
      <c r="G7" s="225"/>
      <c r="H7" s="225"/>
      <c r="I7" s="122"/>
    </row>
    <row r="8" spans="1:10">
      <c r="A8" s="226" t="s">
        <v>124</v>
      </c>
      <c r="B8" s="227"/>
      <c r="C8" s="227"/>
      <c r="D8" s="227"/>
      <c r="E8" s="227"/>
      <c r="F8" s="227"/>
      <c r="G8" s="227"/>
      <c r="H8" s="227"/>
      <c r="I8" s="122"/>
    </row>
    <row r="9" spans="1:10" ht="15" customHeight="1">
      <c r="A9" s="278" t="s">
        <v>125</v>
      </c>
      <c r="B9" s="279" t="str">
        <f>+'38(37)　食中毒記事等 '!A11</f>
        <v>神戸市のオリエンタルホテルで食中毒 結婚披露宴出席者54人が腹痛等の症状 厨房施設を3日間の営業停止</v>
      </c>
      <c r="C9" s="280"/>
      <c r="D9" s="280"/>
      <c r="E9" s="280"/>
      <c r="F9" s="280"/>
      <c r="G9" s="280"/>
      <c r="H9" s="280"/>
      <c r="I9" s="122"/>
    </row>
    <row r="10" spans="1:10" ht="15" customHeight="1">
      <c r="A10" s="278" t="s">
        <v>126</v>
      </c>
      <c r="B10" s="279" t="str">
        <f>+'38(37)　ノロウイルス関連情報 '!H72</f>
        <v>管理レベル「1」　</v>
      </c>
      <c r="C10" s="279" t="s">
        <v>231</v>
      </c>
      <c r="D10" s="281">
        <f>+'38(37)　ノロウイルス関連情報 '!G73</f>
        <v>1.64</v>
      </c>
      <c r="E10" s="279" t="s">
        <v>232</v>
      </c>
      <c r="F10" s="282">
        <f>+'38(37)　ノロウイルス関連情報 '!I73</f>
        <v>-0.52000000000000024</v>
      </c>
      <c r="G10" s="280" t="s">
        <v>137</v>
      </c>
      <c r="H10" s="280"/>
      <c r="I10" s="122"/>
    </row>
    <row r="11" spans="1:10" s="141" customFormat="1" ht="15" customHeight="1">
      <c r="A11" s="283" t="s">
        <v>127</v>
      </c>
      <c r="B11" s="570" t="str">
        <f>+'3８(37) 残留農薬　等 '!A2</f>
        <v>【残留農薬】生鮮にんじんからジメトモルフ検出</v>
      </c>
      <c r="C11" s="570"/>
      <c r="D11" s="570"/>
      <c r="E11" s="570"/>
      <c r="F11" s="570"/>
      <c r="G11" s="570"/>
      <c r="H11" s="284"/>
      <c r="I11" s="140"/>
      <c r="J11" s="141" t="s">
        <v>128</v>
      </c>
    </row>
    <row r="12" spans="1:10" ht="15" customHeight="1">
      <c r="A12" s="278" t="s">
        <v>129</v>
      </c>
      <c r="B12" s="279" t="str">
        <f>+'38(37)　食品表示'!A2</f>
        <v>有機酒類に有機JASマークの表示ができるようになります！</v>
      </c>
      <c r="C12" s="280"/>
      <c r="D12" s="280"/>
      <c r="E12" s="280"/>
      <c r="F12" s="280"/>
      <c r="G12" s="280"/>
      <c r="H12" s="280"/>
      <c r="I12" s="122"/>
    </row>
    <row r="13" spans="1:10" ht="15" customHeight="1">
      <c r="A13" s="278" t="s">
        <v>130</v>
      </c>
      <c r="B13" s="285" t="str">
        <f>+'3８(37)　海外情報'!B6</f>
        <v>米国</v>
      </c>
      <c r="C13" s="280" t="str">
        <f>+'3８(37)　海外情報'!A5</f>
        <v>GM、米大手スーパーから無人配送ロボットを受注 | 日経クロステック（xTECH）</v>
      </c>
      <c r="D13" s="280"/>
      <c r="E13" s="280"/>
      <c r="F13" s="280"/>
      <c r="G13" s="280"/>
      <c r="H13" s="280"/>
      <c r="I13" s="122"/>
    </row>
    <row r="14" spans="1:10" ht="15" customHeight="1">
      <c r="A14" s="285" t="s">
        <v>131</v>
      </c>
      <c r="B14" s="286" t="str">
        <f>+'3８(37)　海外情報'!B3</f>
        <v>英国</v>
      </c>
      <c r="C14" s="567" t="str">
        <f>+'3８(37)　海外情報'!A2</f>
        <v xml:space="preserve">レーザーでゴキブリを自動ロックオンして焼き殺すAI搭載タレットが登場 - GIGAZINE </v>
      </c>
      <c r="D14" s="567"/>
      <c r="E14" s="567"/>
      <c r="F14" s="567"/>
      <c r="G14" s="567"/>
      <c r="H14" s="568"/>
      <c r="I14" s="122"/>
    </row>
    <row r="15" spans="1:10" ht="15" customHeight="1">
      <c r="A15" s="278" t="s">
        <v>132</v>
      </c>
      <c r="B15" s="279" t="str">
        <f>+'38(37)　感染症統計'!A20</f>
        <v>※2022年 第38週（9/19～9/25</v>
      </c>
      <c r="C15" s="280"/>
      <c r="D15" s="279" t="s">
        <v>174</v>
      </c>
      <c r="E15" s="280"/>
      <c r="F15" s="280"/>
      <c r="G15" s="280"/>
      <c r="H15" s="280"/>
      <c r="I15" s="122"/>
    </row>
    <row r="16" spans="1:10" ht="15" customHeight="1">
      <c r="A16" s="278" t="s">
        <v>133</v>
      </c>
      <c r="B16" s="569" t="str">
        <f>+'37　感染症情報'!B2</f>
        <v>2022年 第37週（9月12日〜 9月18日）</v>
      </c>
      <c r="C16" s="569"/>
      <c r="D16" s="569"/>
      <c r="E16" s="569"/>
      <c r="F16" s="569"/>
      <c r="G16" s="569"/>
      <c r="H16" s="280"/>
      <c r="I16" s="122"/>
    </row>
    <row r="17" spans="1:14" ht="15" customHeight="1">
      <c r="A17" s="278" t="s">
        <v>235</v>
      </c>
      <c r="B17" s="453" t="str">
        <f>+'3８(37)  衛生訓話'!A2</f>
        <v>今週のお題　(食器洗いのスポンジは定期的に交換しましょう)</v>
      </c>
      <c r="C17" s="280"/>
      <c r="D17" s="280"/>
      <c r="E17" s="280"/>
      <c r="F17" s="287"/>
      <c r="G17" s="280"/>
      <c r="H17" s="280"/>
      <c r="I17" s="122"/>
    </row>
    <row r="18" spans="1:14" ht="15" customHeight="1">
      <c r="A18" s="278" t="s">
        <v>138</v>
      </c>
      <c r="B18" s="280" t="str">
        <f>+'38(37)　新型コロナウイルス情報'!C4</f>
        <v>今週の新型コロナ 新規感染者数　世界で300万人(対前週の増減 : 17万人減少)</v>
      </c>
      <c r="C18" s="280"/>
      <c r="D18" s="280"/>
      <c r="E18" s="280"/>
      <c r="F18" s="280" t="s">
        <v>21</v>
      </c>
      <c r="G18" s="280"/>
      <c r="H18" s="280"/>
      <c r="I18" s="122"/>
    </row>
    <row r="19" spans="1:14" ht="15" customHeight="1">
      <c r="A19" s="278" t="s">
        <v>197</v>
      </c>
      <c r="B19" s="280" t="s">
        <v>519</v>
      </c>
      <c r="C19" s="280"/>
      <c r="D19" s="280"/>
      <c r="E19" s="280"/>
      <c r="F19" s="280"/>
      <c r="G19" s="280"/>
      <c r="H19" s="280"/>
      <c r="I19" s="122"/>
    </row>
    <row r="20" spans="1:14">
      <c r="A20" s="226" t="s">
        <v>124</v>
      </c>
      <c r="B20" s="227"/>
      <c r="C20" s="227"/>
      <c r="D20" s="227"/>
      <c r="E20" s="227"/>
      <c r="F20" s="227"/>
      <c r="G20" s="227"/>
      <c r="H20" s="227"/>
      <c r="I20" s="122"/>
    </row>
    <row r="21" spans="1:14">
      <c r="A21" s="224" t="s">
        <v>21</v>
      </c>
      <c r="B21" s="225"/>
      <c r="C21" s="225"/>
      <c r="D21" s="225"/>
      <c r="E21" s="225"/>
      <c r="F21" s="225"/>
      <c r="G21" s="225"/>
      <c r="H21" s="225"/>
      <c r="I21" s="122"/>
    </row>
    <row r="22" spans="1:14">
      <c r="A22" s="123" t="s">
        <v>134</v>
      </c>
      <c r="I22" s="122"/>
    </row>
    <row r="23" spans="1:14">
      <c r="A23" s="122"/>
      <c r="I23" s="122"/>
    </row>
    <row r="24" spans="1:14">
      <c r="A24" s="122"/>
      <c r="I24" s="122"/>
    </row>
    <row r="25" spans="1:14">
      <c r="A25" s="122"/>
      <c r="I25" s="122"/>
      <c r="N25" t="s">
        <v>174</v>
      </c>
    </row>
    <row r="26" spans="1:14">
      <c r="A26" s="122"/>
      <c r="I26" s="122"/>
    </row>
    <row r="27" spans="1:14">
      <c r="A27" s="122"/>
      <c r="I27" s="122"/>
    </row>
    <row r="28" spans="1:14">
      <c r="A28" s="122"/>
      <c r="I28" s="122"/>
    </row>
    <row r="29" spans="1:14">
      <c r="A29" s="122"/>
      <c r="I29" s="122"/>
    </row>
    <row r="30" spans="1:14">
      <c r="A30" s="122"/>
      <c r="I30" s="122"/>
    </row>
    <row r="31" spans="1:14">
      <c r="A31" s="122"/>
      <c r="I31" s="122"/>
    </row>
    <row r="32" spans="1:14">
      <c r="A32" s="122"/>
      <c r="I32" s="122"/>
    </row>
    <row r="33" spans="1:9" ht="13.8" thickBot="1">
      <c r="A33" s="124"/>
      <c r="B33" s="125"/>
      <c r="C33" s="125"/>
      <c r="D33" s="125"/>
      <c r="E33" s="125"/>
      <c r="F33" s="125"/>
      <c r="G33" s="125"/>
      <c r="H33" s="125"/>
      <c r="I33" s="122"/>
    </row>
    <row r="34" spans="1:9" ht="13.8" thickTop="1"/>
    <row r="37" spans="1:9" ht="24.6">
      <c r="A37" s="154" t="s">
        <v>159</v>
      </c>
    </row>
    <row r="38" spans="1:9" ht="40.5" customHeight="1">
      <c r="A38" s="571" t="s">
        <v>160</v>
      </c>
      <c r="B38" s="571"/>
      <c r="C38" s="571"/>
      <c r="D38" s="571"/>
      <c r="E38" s="571"/>
      <c r="F38" s="571"/>
      <c r="G38" s="571"/>
    </row>
    <row r="39" spans="1:9" ht="30.75" customHeight="1">
      <c r="A39" s="563" t="s">
        <v>161</v>
      </c>
      <c r="B39" s="563"/>
      <c r="C39" s="563"/>
      <c r="D39" s="563"/>
      <c r="E39" s="563"/>
      <c r="F39" s="563"/>
      <c r="G39" s="563"/>
    </row>
    <row r="40" spans="1:9" ht="15">
      <c r="A40" s="155"/>
    </row>
    <row r="41" spans="1:9" ht="69.75" customHeight="1">
      <c r="A41" s="558" t="s">
        <v>169</v>
      </c>
      <c r="B41" s="558"/>
      <c r="C41" s="558"/>
      <c r="D41" s="558"/>
      <c r="E41" s="558"/>
      <c r="F41" s="558"/>
      <c r="G41" s="558"/>
    </row>
    <row r="42" spans="1:9" ht="35.25" customHeight="1">
      <c r="A42" s="563" t="s">
        <v>162</v>
      </c>
      <c r="B42" s="563"/>
      <c r="C42" s="563"/>
      <c r="D42" s="563"/>
      <c r="E42" s="563"/>
      <c r="F42" s="563"/>
      <c r="G42" s="563"/>
    </row>
    <row r="43" spans="1:9" ht="59.25" customHeight="1">
      <c r="A43" s="558" t="s">
        <v>163</v>
      </c>
      <c r="B43" s="558"/>
      <c r="C43" s="558"/>
      <c r="D43" s="558"/>
      <c r="E43" s="558"/>
      <c r="F43" s="558"/>
      <c r="G43" s="558"/>
    </row>
    <row r="44" spans="1:9" ht="15">
      <c r="A44" s="156"/>
    </row>
    <row r="45" spans="1:9" ht="27.75" customHeight="1">
      <c r="A45" s="560" t="s">
        <v>164</v>
      </c>
      <c r="B45" s="560"/>
      <c r="C45" s="560"/>
      <c r="D45" s="560"/>
      <c r="E45" s="560"/>
      <c r="F45" s="560"/>
      <c r="G45" s="560"/>
    </row>
    <row r="46" spans="1:9" ht="53.25" customHeight="1">
      <c r="A46" s="559" t="s">
        <v>170</v>
      </c>
      <c r="B46" s="558"/>
      <c r="C46" s="558"/>
      <c r="D46" s="558"/>
      <c r="E46" s="558"/>
      <c r="F46" s="558"/>
      <c r="G46" s="558"/>
    </row>
    <row r="47" spans="1:9" ht="15">
      <c r="A47" s="156"/>
    </row>
    <row r="48" spans="1:9" ht="32.25" customHeight="1">
      <c r="A48" s="560" t="s">
        <v>165</v>
      </c>
      <c r="B48" s="560"/>
      <c r="C48" s="560"/>
      <c r="D48" s="560"/>
      <c r="E48" s="560"/>
      <c r="F48" s="560"/>
      <c r="G48" s="560"/>
    </row>
    <row r="49" spans="1:7" ht="15">
      <c r="A49" s="155"/>
    </row>
    <row r="50" spans="1:7" ht="87" customHeight="1">
      <c r="A50" s="559" t="s">
        <v>171</v>
      </c>
      <c r="B50" s="558"/>
      <c r="C50" s="558"/>
      <c r="D50" s="558"/>
      <c r="E50" s="558"/>
      <c r="F50" s="558"/>
      <c r="G50" s="558"/>
    </row>
    <row r="51" spans="1:7" ht="15">
      <c r="A51" s="156"/>
    </row>
    <row r="52" spans="1:7" ht="32.25" customHeight="1">
      <c r="A52" s="560" t="s">
        <v>166</v>
      </c>
      <c r="B52" s="560"/>
      <c r="C52" s="560"/>
      <c r="D52" s="560"/>
      <c r="E52" s="560"/>
      <c r="F52" s="560"/>
      <c r="G52" s="560"/>
    </row>
    <row r="53" spans="1:7" ht="29.25" customHeight="1">
      <c r="A53" s="558" t="s">
        <v>167</v>
      </c>
      <c r="B53" s="558"/>
      <c r="C53" s="558"/>
      <c r="D53" s="558"/>
      <c r="E53" s="558"/>
      <c r="F53" s="558"/>
      <c r="G53" s="558"/>
    </row>
    <row r="54" spans="1:7" ht="15">
      <c r="A54" s="156"/>
    </row>
    <row r="55" spans="1:7" s="141" customFormat="1" ht="110.25" customHeight="1">
      <c r="A55" s="561" t="s">
        <v>172</v>
      </c>
      <c r="B55" s="562"/>
      <c r="C55" s="562"/>
      <c r="D55" s="562"/>
      <c r="E55" s="562"/>
      <c r="F55" s="562"/>
      <c r="G55" s="562"/>
    </row>
    <row r="56" spans="1:7" ht="34.5" customHeight="1">
      <c r="A56" s="563" t="s">
        <v>168</v>
      </c>
      <c r="B56" s="563"/>
      <c r="C56" s="563"/>
      <c r="D56" s="563"/>
      <c r="E56" s="563"/>
      <c r="F56" s="563"/>
      <c r="G56" s="563"/>
    </row>
    <row r="57" spans="1:7" ht="114" customHeight="1">
      <c r="A57" s="559" t="s">
        <v>173</v>
      </c>
      <c r="B57" s="558"/>
      <c r="C57" s="558"/>
      <c r="D57" s="558"/>
      <c r="E57" s="558"/>
      <c r="F57" s="558"/>
      <c r="G57" s="558"/>
    </row>
    <row r="58" spans="1:7" ht="109.5" customHeight="1">
      <c r="A58" s="558"/>
      <c r="B58" s="558"/>
      <c r="C58" s="558"/>
      <c r="D58" s="558"/>
      <c r="E58" s="558"/>
      <c r="F58" s="558"/>
      <c r="G58" s="558"/>
    </row>
    <row r="59" spans="1:7" ht="15">
      <c r="A59" s="156"/>
    </row>
    <row r="60" spans="1:7" s="153" customFormat="1" ht="57.75" customHeight="1">
      <c r="A60" s="558"/>
      <c r="B60" s="558"/>
      <c r="C60" s="558"/>
      <c r="D60" s="558"/>
      <c r="E60" s="558"/>
      <c r="F60" s="558"/>
      <c r="G60" s="558"/>
    </row>
  </sheetData>
  <mergeCells count="20">
    <mergeCell ref="A3:H3"/>
    <mergeCell ref="C14:H14"/>
    <mergeCell ref="B16:G16"/>
    <mergeCell ref="B11:G11"/>
    <mergeCell ref="A38:G38"/>
    <mergeCell ref="A46:G46"/>
    <mergeCell ref="A45:G45"/>
    <mergeCell ref="A52:G52"/>
    <mergeCell ref="A39:G39"/>
    <mergeCell ref="A41:G41"/>
    <mergeCell ref="A43:G43"/>
    <mergeCell ref="A42:G42"/>
    <mergeCell ref="A58:G58"/>
    <mergeCell ref="A57:G57"/>
    <mergeCell ref="A60:G60"/>
    <mergeCell ref="A50:G50"/>
    <mergeCell ref="A48:G48"/>
    <mergeCell ref="A55:G55"/>
    <mergeCell ref="A53:G53"/>
    <mergeCell ref="A56:G56"/>
  </mergeCells>
  <phoneticPr fontId="33"/>
  <hyperlinks>
    <hyperlink ref="A38"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55"/>
  <sheetViews>
    <sheetView view="pageBreakPreview" zoomScaleNormal="100" zoomScaleSheetLayoutView="100" workbookViewId="0">
      <selection activeCell="C31" sqref="C31:C32"/>
    </sheetView>
  </sheetViews>
  <sheetFormatPr defaultColWidth="9" defaultRowHeight="13.2"/>
  <cols>
    <col min="1" max="1" width="21.33203125" style="44" customWidth="1"/>
    <col min="2" max="2" width="19.77734375" style="44" customWidth="1"/>
    <col min="3" max="3" width="80.21875" style="390" customWidth="1"/>
    <col min="4" max="4" width="14.44140625" style="45" customWidth="1"/>
    <col min="5" max="5" width="13.6640625" style="45"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410" t="s">
        <v>293</v>
      </c>
      <c r="B1" s="411" t="s">
        <v>226</v>
      </c>
      <c r="C1" s="412" t="s">
        <v>269</v>
      </c>
      <c r="D1" s="413" t="s">
        <v>25</v>
      </c>
      <c r="E1" s="414" t="s">
        <v>26</v>
      </c>
    </row>
    <row r="2" spans="1:5" s="131" customFormat="1" ht="22.95" customHeight="1">
      <c r="A2" s="528" t="s">
        <v>274</v>
      </c>
      <c r="B2" s="415" t="s">
        <v>294</v>
      </c>
      <c r="C2" s="808" t="s">
        <v>354</v>
      </c>
      <c r="D2" s="416">
        <v>44834</v>
      </c>
      <c r="E2" s="529">
        <v>44834</v>
      </c>
    </row>
    <row r="3" spans="1:5" s="131" customFormat="1" ht="22.95" customHeight="1">
      <c r="A3" s="528" t="s">
        <v>274</v>
      </c>
      <c r="B3" s="415" t="s">
        <v>295</v>
      </c>
      <c r="C3" s="808" t="s">
        <v>355</v>
      </c>
      <c r="D3" s="416">
        <v>44834</v>
      </c>
      <c r="E3" s="529">
        <v>44834</v>
      </c>
    </row>
    <row r="4" spans="1:5" s="131" customFormat="1" ht="22.95" customHeight="1">
      <c r="A4" s="528" t="s">
        <v>274</v>
      </c>
      <c r="B4" s="415" t="s">
        <v>296</v>
      </c>
      <c r="C4" s="415" t="s">
        <v>356</v>
      </c>
      <c r="D4" s="416">
        <v>44834</v>
      </c>
      <c r="E4" s="529">
        <v>44834</v>
      </c>
    </row>
    <row r="5" spans="1:5" s="131" customFormat="1" ht="22.95" customHeight="1">
      <c r="A5" s="528" t="s">
        <v>274</v>
      </c>
      <c r="B5" s="415" t="s">
        <v>297</v>
      </c>
      <c r="C5" s="810" t="s">
        <v>357</v>
      </c>
      <c r="D5" s="416">
        <v>44834</v>
      </c>
      <c r="E5" s="529">
        <v>44834</v>
      </c>
    </row>
    <row r="6" spans="1:5" s="131" customFormat="1" ht="22.95" customHeight="1">
      <c r="A6" s="528" t="s">
        <v>274</v>
      </c>
      <c r="B6" s="415" t="s">
        <v>298</v>
      </c>
      <c r="C6" s="811" t="s">
        <v>358</v>
      </c>
      <c r="D6" s="416">
        <v>44833</v>
      </c>
      <c r="E6" s="529">
        <v>44834</v>
      </c>
    </row>
    <row r="7" spans="1:5" s="131" customFormat="1" ht="22.95" customHeight="1">
      <c r="A7" s="528" t="s">
        <v>274</v>
      </c>
      <c r="B7" s="415" t="s">
        <v>299</v>
      </c>
      <c r="C7" s="809" t="s">
        <v>359</v>
      </c>
      <c r="D7" s="416">
        <v>44833</v>
      </c>
      <c r="E7" s="529">
        <v>44834</v>
      </c>
    </row>
    <row r="8" spans="1:5" s="131" customFormat="1" ht="22.95" customHeight="1">
      <c r="A8" s="528" t="s">
        <v>275</v>
      </c>
      <c r="B8" s="415" t="s">
        <v>300</v>
      </c>
      <c r="C8" s="808" t="s">
        <v>360</v>
      </c>
      <c r="D8" s="416">
        <v>44833</v>
      </c>
      <c r="E8" s="529">
        <v>44834</v>
      </c>
    </row>
    <row r="9" spans="1:5" s="131" customFormat="1" ht="22.95" customHeight="1">
      <c r="A9" s="528" t="s">
        <v>274</v>
      </c>
      <c r="B9" s="415" t="s">
        <v>301</v>
      </c>
      <c r="C9" s="812" t="s">
        <v>361</v>
      </c>
      <c r="D9" s="416">
        <v>44833</v>
      </c>
      <c r="E9" s="529">
        <v>44834</v>
      </c>
    </row>
    <row r="10" spans="1:5" s="131" customFormat="1" ht="22.95" customHeight="1">
      <c r="A10" s="528" t="s">
        <v>274</v>
      </c>
      <c r="B10" s="415" t="s">
        <v>302</v>
      </c>
      <c r="C10" s="812" t="s">
        <v>362</v>
      </c>
      <c r="D10" s="416">
        <v>44833</v>
      </c>
      <c r="E10" s="529">
        <v>44834</v>
      </c>
    </row>
    <row r="11" spans="1:5" s="131" customFormat="1" ht="22.95" customHeight="1">
      <c r="A11" s="528" t="s">
        <v>274</v>
      </c>
      <c r="B11" s="415" t="s">
        <v>303</v>
      </c>
      <c r="C11" s="812" t="s">
        <v>363</v>
      </c>
      <c r="D11" s="416">
        <v>44833</v>
      </c>
      <c r="E11" s="529">
        <v>44833</v>
      </c>
    </row>
    <row r="12" spans="1:5" s="131" customFormat="1" ht="22.95" customHeight="1">
      <c r="A12" s="528" t="s">
        <v>274</v>
      </c>
      <c r="B12" s="415" t="s">
        <v>304</v>
      </c>
      <c r="C12" s="811" t="s">
        <v>364</v>
      </c>
      <c r="D12" s="416">
        <v>44832</v>
      </c>
      <c r="E12" s="529">
        <v>44833</v>
      </c>
    </row>
    <row r="13" spans="1:5" s="131" customFormat="1" ht="22.95" customHeight="1">
      <c r="A13" s="528" t="s">
        <v>274</v>
      </c>
      <c r="B13" s="415" t="s">
        <v>276</v>
      </c>
      <c r="C13" s="810" t="s">
        <v>365</v>
      </c>
      <c r="D13" s="416">
        <v>44832</v>
      </c>
      <c r="E13" s="529">
        <v>44833</v>
      </c>
    </row>
    <row r="14" spans="1:5" s="131" customFormat="1" ht="22.95" customHeight="1">
      <c r="A14" s="528" t="s">
        <v>279</v>
      </c>
      <c r="B14" s="415" t="s">
        <v>305</v>
      </c>
      <c r="C14" s="808" t="s">
        <v>366</v>
      </c>
      <c r="D14" s="416">
        <v>44832</v>
      </c>
      <c r="E14" s="529">
        <v>44833</v>
      </c>
    </row>
    <row r="15" spans="1:5" s="131" customFormat="1" ht="22.95" customHeight="1">
      <c r="A15" s="528" t="s">
        <v>274</v>
      </c>
      <c r="B15" s="415" t="s">
        <v>306</v>
      </c>
      <c r="C15" s="810" t="s">
        <v>367</v>
      </c>
      <c r="D15" s="416">
        <v>44832</v>
      </c>
      <c r="E15" s="529">
        <v>44833</v>
      </c>
    </row>
    <row r="16" spans="1:5" s="131" customFormat="1" ht="22.95" customHeight="1">
      <c r="A16" s="528" t="s">
        <v>275</v>
      </c>
      <c r="B16" s="415" t="s">
        <v>307</v>
      </c>
      <c r="C16" s="809" t="s">
        <v>368</v>
      </c>
      <c r="D16" s="416">
        <v>44832</v>
      </c>
      <c r="E16" s="529">
        <v>44833</v>
      </c>
    </row>
    <row r="17" spans="1:5" s="131" customFormat="1" ht="22.95" customHeight="1">
      <c r="A17" s="528" t="s">
        <v>275</v>
      </c>
      <c r="B17" s="415" t="s">
        <v>308</v>
      </c>
      <c r="C17" s="810" t="s">
        <v>369</v>
      </c>
      <c r="D17" s="416">
        <v>44832</v>
      </c>
      <c r="E17" s="529">
        <v>44832</v>
      </c>
    </row>
    <row r="18" spans="1:5" s="131" customFormat="1" ht="22.95" customHeight="1">
      <c r="A18" s="528" t="s">
        <v>275</v>
      </c>
      <c r="B18" s="415" t="s">
        <v>309</v>
      </c>
      <c r="C18" s="812" t="s">
        <v>370</v>
      </c>
      <c r="D18" s="416">
        <v>44831</v>
      </c>
      <c r="E18" s="529">
        <v>44832</v>
      </c>
    </row>
    <row r="19" spans="1:5" s="131" customFormat="1" ht="22.95" customHeight="1">
      <c r="A19" s="528" t="s">
        <v>274</v>
      </c>
      <c r="B19" s="415" t="s">
        <v>310</v>
      </c>
      <c r="C19" s="808" t="s">
        <v>371</v>
      </c>
      <c r="D19" s="416">
        <v>44831</v>
      </c>
      <c r="E19" s="529">
        <v>44832</v>
      </c>
    </row>
    <row r="20" spans="1:5" s="131" customFormat="1" ht="22.95" customHeight="1">
      <c r="A20" s="528" t="s">
        <v>275</v>
      </c>
      <c r="B20" s="415" t="s">
        <v>311</v>
      </c>
      <c r="C20" s="808" t="s">
        <v>372</v>
      </c>
      <c r="D20" s="416">
        <v>44831</v>
      </c>
      <c r="E20" s="529">
        <v>44832</v>
      </c>
    </row>
    <row r="21" spans="1:5" s="131" customFormat="1" ht="22.95" customHeight="1">
      <c r="A21" s="528" t="s">
        <v>274</v>
      </c>
      <c r="B21" s="415" t="s">
        <v>312</v>
      </c>
      <c r="C21" s="808" t="s">
        <v>373</v>
      </c>
      <c r="D21" s="416">
        <v>44831</v>
      </c>
      <c r="E21" s="529">
        <v>44832</v>
      </c>
    </row>
    <row r="22" spans="1:5" s="131" customFormat="1" ht="22.95" customHeight="1">
      <c r="A22" s="528" t="s">
        <v>275</v>
      </c>
      <c r="B22" s="415" t="s">
        <v>313</v>
      </c>
      <c r="C22" s="812" t="s">
        <v>374</v>
      </c>
      <c r="D22" s="416">
        <v>44831</v>
      </c>
      <c r="E22" s="529">
        <v>44832</v>
      </c>
    </row>
    <row r="23" spans="1:5" s="131" customFormat="1" ht="22.95" customHeight="1">
      <c r="A23" s="528" t="s">
        <v>274</v>
      </c>
      <c r="B23" s="415" t="s">
        <v>314</v>
      </c>
      <c r="C23" s="415" t="s">
        <v>375</v>
      </c>
      <c r="D23" s="416">
        <v>44831</v>
      </c>
      <c r="E23" s="529">
        <v>44832</v>
      </c>
    </row>
    <row r="24" spans="1:5" s="131" customFormat="1" ht="22.95" customHeight="1">
      <c r="A24" s="528" t="s">
        <v>275</v>
      </c>
      <c r="B24" s="415" t="s">
        <v>315</v>
      </c>
      <c r="C24" s="415" t="s">
        <v>376</v>
      </c>
      <c r="D24" s="416">
        <v>44831</v>
      </c>
      <c r="E24" s="529">
        <v>44832</v>
      </c>
    </row>
    <row r="25" spans="1:5" s="131" customFormat="1" ht="22.95" customHeight="1">
      <c r="A25" s="528" t="s">
        <v>274</v>
      </c>
      <c r="B25" s="415" t="s">
        <v>316</v>
      </c>
      <c r="C25" s="808" t="s">
        <v>377</v>
      </c>
      <c r="D25" s="416">
        <v>44831</v>
      </c>
      <c r="E25" s="529">
        <v>44832</v>
      </c>
    </row>
    <row r="26" spans="1:5" s="131" customFormat="1" ht="22.95" customHeight="1">
      <c r="A26" s="528" t="s">
        <v>274</v>
      </c>
      <c r="B26" s="415" t="s">
        <v>317</v>
      </c>
      <c r="C26" s="808" t="s">
        <v>318</v>
      </c>
      <c r="D26" s="416">
        <v>44831</v>
      </c>
      <c r="E26" s="529">
        <v>44831</v>
      </c>
    </row>
    <row r="27" spans="1:5" s="131" customFormat="1" ht="22.95" customHeight="1">
      <c r="A27" s="528" t="s">
        <v>275</v>
      </c>
      <c r="B27" s="415" t="s">
        <v>319</v>
      </c>
      <c r="C27" s="808" t="s">
        <v>320</v>
      </c>
      <c r="D27" s="416">
        <v>44830</v>
      </c>
      <c r="E27" s="529">
        <v>44831</v>
      </c>
    </row>
    <row r="28" spans="1:5" s="131" customFormat="1" ht="22.95" customHeight="1">
      <c r="A28" s="528" t="s">
        <v>274</v>
      </c>
      <c r="B28" s="415" t="s">
        <v>321</v>
      </c>
      <c r="C28" s="812" t="s">
        <v>322</v>
      </c>
      <c r="D28" s="416">
        <v>44830</v>
      </c>
      <c r="E28" s="529">
        <v>44831</v>
      </c>
    </row>
    <row r="29" spans="1:5" s="131" customFormat="1" ht="22.95" customHeight="1">
      <c r="A29" s="528" t="s">
        <v>274</v>
      </c>
      <c r="B29" s="415" t="s">
        <v>280</v>
      </c>
      <c r="C29" s="812" t="s">
        <v>323</v>
      </c>
      <c r="D29" s="416">
        <v>44830</v>
      </c>
      <c r="E29" s="529">
        <v>44831</v>
      </c>
    </row>
    <row r="30" spans="1:5" s="131" customFormat="1" ht="22.95" customHeight="1">
      <c r="A30" s="528" t="s">
        <v>274</v>
      </c>
      <c r="B30" s="415" t="s">
        <v>324</v>
      </c>
      <c r="C30" s="809" t="s">
        <v>325</v>
      </c>
      <c r="D30" s="416">
        <v>44830</v>
      </c>
      <c r="E30" s="529">
        <v>44831</v>
      </c>
    </row>
    <row r="31" spans="1:5" s="131" customFormat="1" ht="22.95" customHeight="1">
      <c r="A31" s="528" t="s">
        <v>274</v>
      </c>
      <c r="B31" s="415" t="s">
        <v>276</v>
      </c>
      <c r="C31" s="812" t="s">
        <v>326</v>
      </c>
      <c r="D31" s="416">
        <v>44830</v>
      </c>
      <c r="E31" s="529">
        <v>44831</v>
      </c>
    </row>
    <row r="32" spans="1:5" s="131" customFormat="1" ht="22.95" customHeight="1">
      <c r="A32" s="528" t="s">
        <v>274</v>
      </c>
      <c r="B32" s="415" t="s">
        <v>276</v>
      </c>
      <c r="C32" s="812" t="s">
        <v>327</v>
      </c>
      <c r="D32" s="416">
        <v>44830</v>
      </c>
      <c r="E32" s="529">
        <v>44831</v>
      </c>
    </row>
    <row r="33" spans="1:5" s="131" customFormat="1" ht="22.95" customHeight="1">
      <c r="A33" s="528" t="s">
        <v>275</v>
      </c>
      <c r="B33" s="415" t="s">
        <v>328</v>
      </c>
      <c r="C33" s="808" t="s">
        <v>329</v>
      </c>
      <c r="D33" s="416">
        <v>44830</v>
      </c>
      <c r="E33" s="529">
        <v>44831</v>
      </c>
    </row>
    <row r="34" spans="1:5" s="131" customFormat="1" ht="22.95" customHeight="1">
      <c r="A34" s="528" t="s">
        <v>275</v>
      </c>
      <c r="B34" s="415" t="s">
        <v>328</v>
      </c>
      <c r="C34" s="808" t="s">
        <v>330</v>
      </c>
      <c r="D34" s="416">
        <v>44830</v>
      </c>
      <c r="E34" s="529">
        <v>44831</v>
      </c>
    </row>
    <row r="35" spans="1:5" s="131" customFormat="1" ht="22.95" customHeight="1">
      <c r="A35" s="528" t="s">
        <v>274</v>
      </c>
      <c r="B35" s="415" t="s">
        <v>324</v>
      </c>
      <c r="C35" s="809" t="s">
        <v>331</v>
      </c>
      <c r="D35" s="416">
        <v>44830</v>
      </c>
      <c r="E35" s="529">
        <v>44831</v>
      </c>
    </row>
    <row r="36" spans="1:5" s="131" customFormat="1" ht="22.95" customHeight="1">
      <c r="A36" s="528" t="s">
        <v>277</v>
      </c>
      <c r="B36" s="415" t="s">
        <v>332</v>
      </c>
      <c r="C36" s="808" t="s">
        <v>333</v>
      </c>
      <c r="D36" s="416">
        <v>44830</v>
      </c>
      <c r="E36" s="529">
        <v>44831</v>
      </c>
    </row>
    <row r="37" spans="1:5" s="131" customFormat="1" ht="22.95" customHeight="1">
      <c r="A37" s="528" t="s">
        <v>274</v>
      </c>
      <c r="B37" s="415" t="s">
        <v>334</v>
      </c>
      <c r="C37" s="810" t="s">
        <v>335</v>
      </c>
      <c r="D37" s="416">
        <v>44830</v>
      </c>
      <c r="E37" s="529">
        <v>44831</v>
      </c>
    </row>
    <row r="38" spans="1:5" s="131" customFormat="1" ht="22.95" customHeight="1">
      <c r="A38" s="528" t="s">
        <v>274</v>
      </c>
      <c r="B38" s="415" t="s">
        <v>336</v>
      </c>
      <c r="C38" s="415" t="s">
        <v>337</v>
      </c>
      <c r="D38" s="416">
        <v>44830</v>
      </c>
      <c r="E38" s="529">
        <v>44830</v>
      </c>
    </row>
    <row r="39" spans="1:5" s="131" customFormat="1" ht="22.95" customHeight="1">
      <c r="A39" s="528" t="s">
        <v>274</v>
      </c>
      <c r="B39" s="415" t="s">
        <v>336</v>
      </c>
      <c r="C39" s="415" t="s">
        <v>338</v>
      </c>
      <c r="D39" s="416">
        <v>44830</v>
      </c>
      <c r="E39" s="529">
        <v>44830</v>
      </c>
    </row>
    <row r="40" spans="1:5" s="131" customFormat="1" ht="22.95" customHeight="1">
      <c r="A40" s="528" t="s">
        <v>274</v>
      </c>
      <c r="B40" s="415" t="s">
        <v>339</v>
      </c>
      <c r="C40" s="809" t="s">
        <v>340</v>
      </c>
      <c r="D40" s="416">
        <v>44825</v>
      </c>
      <c r="E40" s="529">
        <v>44825</v>
      </c>
    </row>
    <row r="41" spans="1:5" s="131" customFormat="1" ht="22.95" customHeight="1">
      <c r="A41" s="528" t="s">
        <v>274</v>
      </c>
      <c r="B41" s="415" t="s">
        <v>341</v>
      </c>
      <c r="C41" s="808" t="s">
        <v>342</v>
      </c>
      <c r="D41" s="416">
        <v>44825</v>
      </c>
      <c r="E41" s="529">
        <v>44825</v>
      </c>
    </row>
    <row r="42" spans="1:5" s="131" customFormat="1" ht="22.95" customHeight="1">
      <c r="A42" s="528" t="s">
        <v>274</v>
      </c>
      <c r="B42" s="415" t="s">
        <v>343</v>
      </c>
      <c r="C42" s="808" t="s">
        <v>344</v>
      </c>
      <c r="D42" s="416">
        <v>44824</v>
      </c>
      <c r="E42" s="529">
        <v>44825</v>
      </c>
    </row>
    <row r="43" spans="1:5" s="131" customFormat="1" ht="22.95" customHeight="1">
      <c r="A43" s="528" t="s">
        <v>274</v>
      </c>
      <c r="B43" s="415" t="s">
        <v>345</v>
      </c>
      <c r="C43" s="810" t="s">
        <v>346</v>
      </c>
      <c r="D43" s="416">
        <v>44820</v>
      </c>
      <c r="E43" s="529">
        <v>44824</v>
      </c>
    </row>
    <row r="44" spans="1:5" s="131" customFormat="1" ht="22.95" customHeight="1">
      <c r="A44" s="528" t="s">
        <v>274</v>
      </c>
      <c r="B44" s="415" t="s">
        <v>347</v>
      </c>
      <c r="C44" s="810" t="s">
        <v>348</v>
      </c>
      <c r="D44" s="416">
        <v>44820</v>
      </c>
      <c r="E44" s="529">
        <v>44824</v>
      </c>
    </row>
    <row r="45" spans="1:5" s="131" customFormat="1" ht="22.95" customHeight="1">
      <c r="A45" s="528" t="s">
        <v>274</v>
      </c>
      <c r="B45" s="415" t="s">
        <v>278</v>
      </c>
      <c r="C45" s="810" t="s">
        <v>349</v>
      </c>
      <c r="D45" s="416">
        <v>44820</v>
      </c>
      <c r="E45" s="529">
        <v>44824</v>
      </c>
    </row>
    <row r="46" spans="1:5" s="131" customFormat="1" ht="22.95" customHeight="1">
      <c r="A46" s="528" t="s">
        <v>274</v>
      </c>
      <c r="B46" s="415" t="s">
        <v>350</v>
      </c>
      <c r="C46" s="808" t="s">
        <v>351</v>
      </c>
      <c r="D46" s="416">
        <v>44820</v>
      </c>
      <c r="E46" s="529">
        <v>44824</v>
      </c>
    </row>
    <row r="47" spans="1:5" s="131" customFormat="1" ht="22.95" customHeight="1">
      <c r="A47" s="528" t="s">
        <v>275</v>
      </c>
      <c r="B47" s="415" t="s">
        <v>352</v>
      </c>
      <c r="C47" s="808" t="s">
        <v>353</v>
      </c>
      <c r="D47" s="416">
        <v>44820</v>
      </c>
      <c r="E47" s="529">
        <v>44824</v>
      </c>
    </row>
    <row r="48" spans="1:5" s="131" customFormat="1" ht="22.95" customHeight="1">
      <c r="A48" s="528"/>
      <c r="B48" s="415"/>
      <c r="C48" s="415"/>
      <c r="D48" s="416"/>
      <c r="E48" s="529"/>
    </row>
    <row r="49" spans="1:11" s="131" customFormat="1" ht="22.95" customHeight="1" thickBot="1">
      <c r="A49" s="530"/>
      <c r="B49" s="531"/>
      <c r="C49" s="531"/>
      <c r="D49" s="532"/>
      <c r="E49" s="533"/>
    </row>
    <row r="50" spans="1:11" s="131" customFormat="1" ht="22.2" customHeight="1">
      <c r="A50" s="251"/>
      <c r="B50" s="252"/>
      <c r="C50" s="253"/>
      <c r="D50" s="252"/>
      <c r="E50" s="252"/>
    </row>
    <row r="51" spans="1:11" s="131" customFormat="1" ht="18" customHeight="1">
      <c r="A51" s="41"/>
      <c r="B51" s="42"/>
      <c r="C51" s="388" t="s">
        <v>225</v>
      </c>
      <c r="D51" s="43"/>
      <c r="E51" s="43"/>
    </row>
    <row r="52" spans="1:11" ht="18.75" customHeight="1">
      <c r="A52" s="1"/>
      <c r="B52" s="1"/>
      <c r="C52" s="131"/>
      <c r="D52" s="1"/>
      <c r="E52" s="1"/>
    </row>
    <row r="53" spans="1:11" ht="9" customHeight="1">
      <c r="A53" s="41"/>
      <c r="B53" s="42"/>
      <c r="C53" s="388"/>
      <c r="D53" s="43"/>
      <c r="E53" s="43"/>
    </row>
    <row r="54" spans="1:11" ht="20.25" customHeight="1">
      <c r="A54" s="175" t="s">
        <v>175</v>
      </c>
      <c r="B54" s="175"/>
      <c r="C54" s="389"/>
      <c r="D54" s="53"/>
      <c r="E54" s="53"/>
    </row>
    <row r="55" spans="1:11" ht="20.25" customHeight="1">
      <c r="A55" s="767" t="s">
        <v>27</v>
      </c>
      <c r="B55" s="767"/>
      <c r="C55" s="767"/>
      <c r="D55" s="54"/>
      <c r="E55" s="54"/>
      <c r="J55" s="174"/>
      <c r="K55" s="174"/>
    </row>
  </sheetData>
  <mergeCells count="1">
    <mergeCell ref="A55:C55"/>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O1024"/>
  <sheetViews>
    <sheetView topLeftCell="E1" zoomScale="91" zoomScaleNormal="91" zoomScaleSheetLayoutView="100" workbookViewId="0">
      <selection activeCell="P14" sqref="P14"/>
    </sheetView>
  </sheetViews>
  <sheetFormatPr defaultColWidth="9" defaultRowHeight="16.8" customHeight="1"/>
  <cols>
    <col min="1" max="13" width="9" style="1"/>
    <col min="14" max="14" width="108.6640625" style="1" customWidth="1"/>
    <col min="15" max="15" width="26.88671875" style="11" customWidth="1"/>
    <col min="16" max="16384" width="9" style="1"/>
  </cols>
  <sheetData>
    <row r="1" spans="1:15" ht="43.8" customHeight="1" thickBot="1">
      <c r="A1" s="768" t="s">
        <v>390</v>
      </c>
      <c r="B1" s="769"/>
      <c r="C1" s="769"/>
      <c r="D1" s="769"/>
      <c r="E1" s="769"/>
      <c r="F1" s="769"/>
      <c r="G1" s="769"/>
      <c r="H1" s="769"/>
      <c r="I1" s="769"/>
      <c r="J1" s="769"/>
      <c r="K1" s="769"/>
      <c r="L1" s="769"/>
      <c r="M1" s="769"/>
      <c r="N1" s="770"/>
    </row>
    <row r="2" spans="1:15" ht="47.4" customHeight="1">
      <c r="A2" s="771" t="s">
        <v>399</v>
      </c>
      <c r="B2" s="772"/>
      <c r="C2" s="772"/>
      <c r="D2" s="772"/>
      <c r="E2" s="772"/>
      <c r="F2" s="772"/>
      <c r="G2" s="772"/>
      <c r="H2" s="772"/>
      <c r="I2" s="772"/>
      <c r="J2" s="772"/>
      <c r="K2" s="772"/>
      <c r="L2" s="772"/>
      <c r="M2" s="772"/>
      <c r="N2" s="773"/>
    </row>
    <row r="3" spans="1:15" ht="322.8" customHeight="1" thickBot="1">
      <c r="A3" s="774" t="s">
        <v>402</v>
      </c>
      <c r="B3" s="775"/>
      <c r="C3" s="775"/>
      <c r="D3" s="775"/>
      <c r="E3" s="775"/>
      <c r="F3" s="775"/>
      <c r="G3" s="775"/>
      <c r="H3" s="775"/>
      <c r="I3" s="775"/>
      <c r="J3" s="775"/>
      <c r="K3" s="775"/>
      <c r="L3" s="775"/>
      <c r="M3" s="775"/>
      <c r="N3" s="776"/>
    </row>
    <row r="4" spans="1:15" ht="42" customHeight="1">
      <c r="A4" s="780" t="s">
        <v>400</v>
      </c>
      <c r="B4" s="781"/>
      <c r="C4" s="781"/>
      <c r="D4" s="781"/>
      <c r="E4" s="781"/>
      <c r="F4" s="781"/>
      <c r="G4" s="781"/>
      <c r="H4" s="781"/>
      <c r="I4" s="781"/>
      <c r="J4" s="781"/>
      <c r="K4" s="781"/>
      <c r="L4" s="781"/>
      <c r="M4" s="781"/>
      <c r="N4" s="782"/>
    </row>
    <row r="5" spans="1:15" ht="318.60000000000002" customHeight="1" thickBot="1">
      <c r="A5" s="777" t="s">
        <v>401</v>
      </c>
      <c r="B5" s="778"/>
      <c r="C5" s="778"/>
      <c r="D5" s="778"/>
      <c r="E5" s="778"/>
      <c r="F5" s="778"/>
      <c r="G5" s="778"/>
      <c r="H5" s="778"/>
      <c r="I5" s="778"/>
      <c r="J5" s="778"/>
      <c r="K5" s="778"/>
      <c r="L5" s="778"/>
      <c r="M5" s="778"/>
      <c r="N5" s="779"/>
    </row>
    <row r="6" spans="1:15" ht="45" customHeight="1" thickBot="1">
      <c r="A6" s="783" t="s">
        <v>403</v>
      </c>
      <c r="B6" s="784"/>
      <c r="C6" s="784"/>
      <c r="D6" s="784"/>
      <c r="E6" s="784"/>
      <c r="F6" s="784"/>
      <c r="G6" s="784"/>
      <c r="H6" s="784"/>
      <c r="I6" s="784"/>
      <c r="J6" s="784"/>
      <c r="K6" s="784"/>
      <c r="L6" s="784"/>
      <c r="M6" s="784"/>
      <c r="N6" s="785"/>
    </row>
    <row r="7" spans="1:15" ht="239.4" customHeight="1" thickBot="1">
      <c r="A7" s="786" t="s">
        <v>404</v>
      </c>
      <c r="B7" s="787"/>
      <c r="C7" s="787"/>
      <c r="D7" s="787"/>
      <c r="E7" s="787"/>
      <c r="F7" s="787"/>
      <c r="G7" s="787"/>
      <c r="H7" s="787"/>
      <c r="I7" s="787"/>
      <c r="J7" s="787"/>
      <c r="K7" s="787"/>
      <c r="L7" s="787"/>
      <c r="M7" s="787"/>
      <c r="N7" s="788"/>
      <c r="O7" s="46"/>
    </row>
    <row r="8" spans="1:15" ht="50.4" customHeight="1" thickBot="1">
      <c r="A8" s="792" t="s">
        <v>405</v>
      </c>
      <c r="B8" s="793"/>
      <c r="C8" s="793"/>
      <c r="D8" s="793"/>
      <c r="E8" s="793"/>
      <c r="F8" s="793"/>
      <c r="G8" s="793"/>
      <c r="H8" s="793"/>
      <c r="I8" s="793"/>
      <c r="J8" s="793"/>
      <c r="K8" s="793"/>
      <c r="L8" s="793"/>
      <c r="M8" s="793"/>
      <c r="N8" s="794"/>
      <c r="O8" s="49"/>
    </row>
    <row r="9" spans="1:15" ht="223.2" customHeight="1">
      <c r="A9" s="795" t="s">
        <v>406</v>
      </c>
      <c r="B9" s="796"/>
      <c r="C9" s="796"/>
      <c r="D9" s="796"/>
      <c r="E9" s="796"/>
      <c r="F9" s="796"/>
      <c r="G9" s="796"/>
      <c r="H9" s="796"/>
      <c r="I9" s="796"/>
      <c r="J9" s="796"/>
      <c r="K9" s="796"/>
      <c r="L9" s="796"/>
      <c r="M9" s="796"/>
      <c r="N9" s="797"/>
      <c r="O9" s="49"/>
    </row>
    <row r="10" spans="1:15" s="131" customFormat="1" ht="52.2" hidden="1" customHeight="1">
      <c r="A10" s="800"/>
      <c r="B10" s="801"/>
      <c r="C10" s="801"/>
      <c r="D10" s="801"/>
      <c r="E10" s="801"/>
      <c r="F10" s="801"/>
      <c r="G10" s="801"/>
      <c r="H10" s="801"/>
      <c r="I10" s="801"/>
      <c r="J10" s="801"/>
      <c r="K10" s="801"/>
      <c r="L10" s="801"/>
      <c r="M10" s="801"/>
      <c r="N10" s="802"/>
      <c r="O10" s="429"/>
    </row>
    <row r="11" spans="1:15" s="131" customFormat="1" ht="110.4" hidden="1" customHeight="1" thickBot="1">
      <c r="A11" s="803"/>
      <c r="B11" s="804"/>
      <c r="C11" s="804"/>
      <c r="D11" s="804"/>
      <c r="E11" s="804"/>
      <c r="F11" s="804"/>
      <c r="G11" s="804"/>
      <c r="H11" s="804"/>
      <c r="I11" s="804"/>
      <c r="J11" s="804"/>
      <c r="K11" s="804"/>
      <c r="L11" s="804"/>
      <c r="M11" s="804"/>
      <c r="N11" s="805"/>
      <c r="O11" s="429"/>
    </row>
    <row r="12" spans="1:15" s="131" customFormat="1" ht="27.6" customHeight="1">
      <c r="A12" s="127"/>
      <c r="B12" s="128"/>
      <c r="C12" s="128"/>
      <c r="D12" s="128"/>
      <c r="E12" s="128"/>
      <c r="F12" s="128"/>
      <c r="G12" s="128"/>
      <c r="H12" s="128"/>
      <c r="I12" s="128"/>
      <c r="J12" s="128"/>
      <c r="K12" s="128"/>
      <c r="L12" s="128"/>
      <c r="M12" s="128"/>
      <c r="N12" s="129"/>
      <c r="O12" s="130"/>
    </row>
    <row r="13" spans="1:15" s="131" customFormat="1" ht="16.8" customHeight="1" thickBot="1">
      <c r="A13" s="127"/>
      <c r="B13" s="128"/>
      <c r="C13" s="128"/>
      <c r="D13" s="128"/>
      <c r="E13" s="128"/>
      <c r="F13" s="128"/>
      <c r="G13" s="128"/>
      <c r="H13" s="128"/>
      <c r="I13" s="128"/>
      <c r="J13" s="128"/>
      <c r="K13" s="128"/>
      <c r="L13" s="128"/>
      <c r="M13" s="128"/>
      <c r="N13" s="129"/>
      <c r="O13" s="130"/>
    </row>
    <row r="14" spans="1:15" ht="49.2" customHeight="1">
      <c r="A14" s="798" t="s">
        <v>407</v>
      </c>
      <c r="B14" s="798"/>
      <c r="C14" s="798"/>
      <c r="D14" s="798"/>
      <c r="E14" s="798"/>
      <c r="F14" s="798"/>
      <c r="G14" s="798"/>
      <c r="H14" s="798"/>
      <c r="I14" s="798"/>
      <c r="J14" s="798"/>
      <c r="K14" s="798"/>
      <c r="L14" s="798"/>
      <c r="M14" s="798"/>
      <c r="N14" s="799"/>
    </row>
    <row r="15" spans="1:15" ht="21.6" customHeight="1">
      <c r="A15" s="789" t="s">
        <v>240</v>
      </c>
      <c r="B15" s="790"/>
      <c r="C15" s="790"/>
      <c r="D15" s="790"/>
      <c r="E15" s="790"/>
      <c r="F15" s="790"/>
      <c r="G15" s="790"/>
      <c r="H15" s="790"/>
      <c r="I15" s="790"/>
      <c r="J15" s="790"/>
      <c r="K15" s="790"/>
      <c r="L15" s="790"/>
      <c r="M15" s="790"/>
      <c r="N15" s="791"/>
      <c r="O15" s="55" t="s">
        <v>215</v>
      </c>
    </row>
    <row r="16" spans="1:15" ht="30" customHeight="1" thickBot="1">
      <c r="A16" s="50"/>
      <c r="B16" s="51"/>
      <c r="C16" s="51"/>
      <c r="D16" s="51"/>
      <c r="E16" s="51"/>
      <c r="F16" s="51"/>
      <c r="G16" s="51"/>
      <c r="H16" s="51"/>
      <c r="I16" s="51"/>
      <c r="J16" s="51"/>
      <c r="K16" s="51"/>
      <c r="L16" s="51"/>
      <c r="M16" s="51"/>
      <c r="N16" s="52"/>
    </row>
    <row r="17" spans="1:14" ht="22.8" customHeight="1">
      <c r="A17" s="729" t="s">
        <v>29</v>
      </c>
      <c r="B17" s="729"/>
      <c r="C17" s="729"/>
      <c r="D17" s="729"/>
      <c r="E17" s="729"/>
      <c r="F17" s="729"/>
      <c r="G17" s="729"/>
      <c r="H17" s="729"/>
      <c r="I17" s="729"/>
      <c r="J17" s="729"/>
      <c r="K17" s="729"/>
      <c r="L17" s="729"/>
      <c r="M17" s="729"/>
      <c r="N17" s="729"/>
    </row>
    <row r="18" spans="1:14" ht="40.200000000000003" customHeight="1">
      <c r="A18" s="730" t="s">
        <v>27</v>
      </c>
      <c r="B18" s="731"/>
      <c r="C18" s="731"/>
      <c r="D18" s="731"/>
      <c r="E18" s="731"/>
      <c r="F18" s="731"/>
      <c r="G18" s="731"/>
      <c r="H18" s="731"/>
      <c r="I18" s="731"/>
      <c r="J18" s="731"/>
      <c r="K18" s="731"/>
      <c r="L18" s="731"/>
      <c r="M18" s="731"/>
      <c r="N18" s="731"/>
    </row>
    <row r="19" spans="1:14" ht="18.600000000000001" customHeight="1"/>
    <row r="20" spans="1:14" ht="18.600000000000001" customHeight="1"/>
    <row r="21" spans="1:14" ht="18.600000000000001" customHeight="1"/>
    <row r="22" spans="1:14" ht="18.600000000000001" customHeight="1"/>
    <row r="23" spans="1:14" ht="18.600000000000001" customHeight="1"/>
    <row r="24" spans="1:14" ht="18.600000000000001" customHeight="1"/>
    <row r="25" spans="1:14" ht="18.600000000000001" customHeight="1"/>
    <row r="26" spans="1:14" ht="18.600000000000001" customHeight="1"/>
    <row r="27" spans="1:14" ht="18.600000000000001" customHeight="1"/>
    <row r="28" spans="1:14" ht="18.600000000000001" customHeight="1"/>
    <row r="29" spans="1:14" ht="18.600000000000001" customHeight="1"/>
    <row r="30" spans="1:14" ht="18.600000000000001" customHeight="1"/>
    <row r="31" spans="1:14" ht="18.600000000000001" customHeight="1"/>
    <row r="32" spans="1:14" ht="18.600000000000001" customHeight="1"/>
    <row r="33" spans="14:14" ht="18.600000000000001" customHeight="1"/>
    <row r="34" spans="14:14" ht="18.600000000000001" customHeight="1"/>
    <row r="35" spans="14:14" ht="18.600000000000001" customHeight="1"/>
    <row r="36" spans="14:14" ht="18.600000000000001" customHeight="1"/>
    <row r="37" spans="14:14" ht="18.600000000000001" customHeight="1"/>
    <row r="38" spans="14:14" ht="18.600000000000001" customHeight="1"/>
    <row r="39" spans="14:14" ht="18.600000000000001" customHeight="1"/>
    <row r="40" spans="14:14" ht="18.600000000000001" customHeight="1"/>
    <row r="41" spans="14:14" ht="18.600000000000001" customHeight="1"/>
    <row r="42" spans="14:14" ht="18.600000000000001" customHeight="1"/>
    <row r="43" spans="14:14" ht="18.600000000000001" customHeight="1"/>
    <row r="44" spans="14:14" ht="18.600000000000001" customHeight="1"/>
    <row r="45" spans="14:14" ht="18.600000000000001" customHeight="1"/>
    <row r="46" spans="14:14" ht="18.600000000000001" customHeight="1"/>
    <row r="47" spans="14:14" ht="18.600000000000001" customHeight="1">
      <c r="N47" s="1" t="s">
        <v>264</v>
      </c>
    </row>
    <row r="48" spans="14:14"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row r="727" ht="18.600000000000001" customHeight="1"/>
    <row r="728" ht="18.600000000000001" customHeight="1"/>
    <row r="729" ht="18.600000000000001" customHeight="1"/>
    <row r="730" ht="18.600000000000001" customHeight="1"/>
    <row r="731" ht="18.600000000000001" customHeight="1"/>
    <row r="732" ht="18.600000000000001" customHeight="1"/>
    <row r="733" ht="18.600000000000001" customHeight="1"/>
    <row r="734" ht="18.600000000000001" customHeight="1"/>
    <row r="735" ht="18.600000000000001" customHeight="1"/>
    <row r="736" ht="18.600000000000001" customHeight="1"/>
    <row r="737" ht="18.600000000000001" customHeight="1"/>
    <row r="738" ht="18.600000000000001" customHeight="1"/>
    <row r="739" ht="18.600000000000001" customHeight="1"/>
    <row r="740" ht="18.600000000000001" customHeight="1"/>
    <row r="741" ht="18.600000000000001" customHeight="1"/>
    <row r="742" ht="18.600000000000001" customHeight="1"/>
    <row r="743" ht="18.600000000000001" customHeight="1"/>
    <row r="744" ht="18.600000000000001" customHeight="1"/>
    <row r="745" ht="18.600000000000001" customHeight="1"/>
    <row r="746" ht="18.600000000000001" customHeight="1"/>
    <row r="747" ht="18.600000000000001" customHeight="1"/>
    <row r="748" ht="18.600000000000001" customHeight="1"/>
    <row r="749" ht="18.600000000000001" customHeight="1"/>
    <row r="750" ht="18.600000000000001" customHeight="1"/>
    <row r="751" ht="18.600000000000001" customHeight="1"/>
    <row r="752" ht="18.600000000000001" customHeight="1"/>
    <row r="753" ht="18.600000000000001" customHeight="1"/>
    <row r="754" ht="18.600000000000001" customHeight="1"/>
    <row r="755" ht="18.600000000000001" customHeight="1"/>
    <row r="756" ht="18.600000000000001" customHeight="1"/>
    <row r="757" ht="18.600000000000001" customHeight="1"/>
    <row r="758" ht="18.600000000000001" customHeight="1"/>
    <row r="759" ht="18.600000000000001" customHeight="1"/>
    <row r="760" ht="18.600000000000001" customHeight="1"/>
    <row r="761" ht="18.600000000000001" customHeight="1"/>
    <row r="762" ht="18.600000000000001" customHeight="1"/>
    <row r="763" ht="18.600000000000001" customHeight="1"/>
    <row r="764" ht="18.600000000000001" customHeight="1"/>
    <row r="765" ht="18.600000000000001" customHeight="1"/>
    <row r="766" ht="18.600000000000001" customHeight="1"/>
    <row r="767" ht="18.600000000000001" customHeight="1"/>
    <row r="768" ht="18.600000000000001" customHeight="1"/>
    <row r="769" ht="18.600000000000001" customHeight="1"/>
    <row r="770" ht="18.600000000000001" customHeight="1"/>
    <row r="771" ht="18.600000000000001" customHeight="1"/>
    <row r="772" ht="18.600000000000001" customHeight="1"/>
    <row r="773" ht="18.600000000000001" customHeight="1"/>
    <row r="774" ht="18.600000000000001" customHeight="1"/>
    <row r="775" ht="18.600000000000001" customHeight="1"/>
    <row r="776" ht="18.600000000000001" customHeight="1"/>
    <row r="777" ht="18.600000000000001" customHeight="1"/>
    <row r="778" ht="18.600000000000001" customHeight="1"/>
    <row r="779" ht="18.600000000000001" customHeight="1"/>
    <row r="780" ht="18.600000000000001" customHeight="1"/>
    <row r="781" ht="18.600000000000001" customHeight="1"/>
    <row r="782" ht="18.600000000000001" customHeight="1"/>
    <row r="783" ht="18.600000000000001" customHeight="1"/>
    <row r="784" ht="18.600000000000001" customHeight="1"/>
    <row r="785" ht="18.600000000000001" customHeight="1"/>
    <row r="786" ht="18.600000000000001" customHeight="1"/>
    <row r="787" ht="18.600000000000001" customHeight="1"/>
    <row r="788" ht="18.600000000000001" customHeight="1"/>
    <row r="789" ht="18.600000000000001" customHeight="1"/>
    <row r="790" ht="18.600000000000001" customHeight="1"/>
    <row r="791" ht="18.600000000000001" customHeight="1"/>
    <row r="792" ht="18.600000000000001" customHeight="1"/>
    <row r="793" ht="18.600000000000001" customHeight="1"/>
    <row r="794" ht="18.600000000000001" customHeight="1"/>
    <row r="795" ht="18.600000000000001" customHeight="1"/>
    <row r="796" ht="18.600000000000001" customHeight="1"/>
    <row r="797" ht="18.600000000000001" customHeight="1"/>
    <row r="798" ht="18.600000000000001" customHeight="1"/>
    <row r="799" ht="18.600000000000001" customHeight="1"/>
    <row r="800" ht="18.600000000000001" customHeight="1"/>
    <row r="801" ht="18.600000000000001" customHeight="1"/>
    <row r="802" ht="18.600000000000001" customHeight="1"/>
    <row r="803" ht="18.600000000000001" customHeight="1"/>
    <row r="804" ht="18.600000000000001" customHeight="1"/>
    <row r="805" ht="18.600000000000001" customHeight="1"/>
    <row r="806" ht="18.600000000000001" customHeight="1"/>
    <row r="807" ht="18.600000000000001" customHeight="1"/>
    <row r="808" ht="18.600000000000001" customHeight="1"/>
    <row r="809" ht="18.600000000000001" customHeight="1"/>
    <row r="810" ht="18.600000000000001" customHeight="1"/>
    <row r="811" ht="18.600000000000001" customHeight="1"/>
    <row r="812" ht="18.600000000000001" customHeight="1"/>
    <row r="813" ht="18.600000000000001" customHeight="1"/>
    <row r="814" ht="18.600000000000001" customHeight="1"/>
    <row r="815" ht="18.600000000000001" customHeight="1"/>
    <row r="816" ht="18.600000000000001" customHeight="1"/>
    <row r="817" ht="18.600000000000001" customHeight="1"/>
    <row r="818" ht="18.600000000000001" customHeight="1"/>
    <row r="819" ht="18.600000000000001" customHeight="1"/>
    <row r="820" ht="18.600000000000001" customHeight="1"/>
    <row r="821" ht="18.600000000000001" customHeight="1"/>
    <row r="822" ht="18.600000000000001" customHeight="1"/>
    <row r="823" ht="18.600000000000001" customHeight="1"/>
    <row r="824" ht="18.600000000000001" customHeight="1"/>
    <row r="825" ht="18.600000000000001" customHeight="1"/>
    <row r="826" ht="18.600000000000001" customHeight="1"/>
    <row r="827" ht="18.600000000000001" customHeight="1"/>
    <row r="828" ht="18.600000000000001" customHeight="1"/>
    <row r="829" ht="18.600000000000001" customHeight="1"/>
    <row r="830" ht="18.600000000000001" customHeight="1"/>
    <row r="831" ht="18.600000000000001" customHeight="1"/>
    <row r="832" ht="18.600000000000001" customHeight="1"/>
    <row r="833" ht="18.600000000000001" customHeight="1"/>
    <row r="834" ht="18.600000000000001" customHeight="1"/>
    <row r="835" ht="18.600000000000001" customHeight="1"/>
    <row r="836" ht="18.600000000000001" customHeight="1"/>
    <row r="837" ht="18.600000000000001" customHeight="1"/>
    <row r="838" ht="18.600000000000001" customHeight="1"/>
    <row r="839" ht="18.600000000000001" customHeight="1"/>
    <row r="840" ht="18.600000000000001" customHeight="1"/>
    <row r="841" ht="18.600000000000001" customHeight="1"/>
    <row r="842" ht="18.600000000000001" customHeight="1"/>
    <row r="843" ht="18.600000000000001" customHeight="1"/>
    <row r="844" ht="18.600000000000001" customHeight="1"/>
    <row r="845" ht="18.600000000000001" customHeight="1"/>
    <row r="846" ht="18.600000000000001" customHeight="1"/>
    <row r="847" ht="18.600000000000001" customHeight="1"/>
    <row r="848" ht="18.600000000000001" customHeight="1"/>
    <row r="849" ht="18.600000000000001" customHeight="1"/>
    <row r="850" ht="18.600000000000001" customHeight="1"/>
    <row r="851" ht="18.600000000000001" customHeight="1"/>
    <row r="852" ht="18.600000000000001" customHeight="1"/>
    <row r="853" ht="18.600000000000001" customHeight="1"/>
    <row r="854" ht="18.600000000000001" customHeight="1"/>
    <row r="855" ht="18.600000000000001" customHeight="1"/>
    <row r="856" ht="18.600000000000001" customHeight="1"/>
    <row r="857" ht="18.600000000000001" customHeight="1"/>
    <row r="858" ht="18.600000000000001" customHeight="1"/>
    <row r="859" ht="18.600000000000001" customHeight="1"/>
    <row r="860" ht="18.600000000000001" customHeight="1"/>
    <row r="861" ht="18.600000000000001" customHeight="1"/>
    <row r="862" ht="18.600000000000001" customHeight="1"/>
    <row r="863" ht="18.600000000000001" customHeight="1"/>
    <row r="864" ht="18.600000000000001" customHeight="1"/>
    <row r="865" ht="18.600000000000001" customHeight="1"/>
    <row r="866" ht="18.600000000000001" customHeight="1"/>
    <row r="867" ht="18.600000000000001" customHeight="1"/>
    <row r="868" ht="18.600000000000001" customHeight="1"/>
    <row r="869" ht="18.600000000000001" customHeight="1"/>
    <row r="870" ht="18.600000000000001" customHeight="1"/>
    <row r="871" ht="18.600000000000001" customHeight="1"/>
    <row r="872" ht="18.600000000000001" customHeight="1"/>
    <row r="873" ht="18.600000000000001" customHeight="1"/>
    <row r="874" ht="18.600000000000001" customHeight="1"/>
    <row r="875" ht="18.600000000000001" customHeight="1"/>
    <row r="876" ht="18.600000000000001" customHeight="1"/>
    <row r="877" ht="18.600000000000001" customHeight="1"/>
    <row r="878" ht="18.600000000000001" customHeight="1"/>
    <row r="879" ht="18.600000000000001" customHeight="1"/>
    <row r="880" ht="18.600000000000001" customHeight="1"/>
    <row r="881" ht="18.600000000000001" customHeight="1"/>
    <row r="882" ht="18.600000000000001" customHeight="1"/>
    <row r="883" ht="18.600000000000001" customHeight="1"/>
    <row r="884" ht="18.600000000000001" customHeight="1"/>
    <row r="885" ht="18.600000000000001" customHeight="1"/>
    <row r="886" ht="18.600000000000001" customHeight="1"/>
    <row r="887" ht="18.600000000000001" customHeight="1"/>
    <row r="888" ht="18.600000000000001" customHeight="1"/>
    <row r="889" ht="18.600000000000001" customHeight="1"/>
    <row r="890" ht="18.600000000000001" customHeight="1"/>
    <row r="891" ht="18.600000000000001" customHeight="1"/>
    <row r="892" ht="18.600000000000001" customHeight="1"/>
    <row r="893" ht="18.600000000000001" customHeight="1"/>
    <row r="894" ht="18.600000000000001" customHeight="1"/>
    <row r="895" ht="18.600000000000001" customHeight="1"/>
    <row r="896" ht="18.600000000000001" customHeight="1"/>
    <row r="897" ht="18.600000000000001" customHeight="1"/>
    <row r="898" ht="18.600000000000001" customHeight="1"/>
    <row r="899" ht="18.600000000000001" customHeight="1"/>
    <row r="900" ht="18.600000000000001" customHeight="1"/>
    <row r="901" ht="18.600000000000001" customHeight="1"/>
    <row r="902" ht="18.600000000000001" customHeight="1"/>
    <row r="903" ht="18.600000000000001" customHeight="1"/>
    <row r="904" ht="18.600000000000001" customHeight="1"/>
    <row r="905" ht="18.600000000000001" customHeight="1"/>
    <row r="906" ht="18.600000000000001" customHeight="1"/>
    <row r="907" ht="18.600000000000001" customHeight="1"/>
    <row r="908" ht="18.600000000000001" customHeight="1"/>
    <row r="909" ht="18.600000000000001" customHeight="1"/>
    <row r="910" ht="18.600000000000001" customHeight="1"/>
    <row r="911" ht="18.600000000000001" customHeight="1"/>
    <row r="912" ht="18.600000000000001" customHeight="1"/>
    <row r="913" ht="18.600000000000001" customHeight="1"/>
    <row r="914" ht="18.600000000000001" customHeight="1"/>
    <row r="915" ht="18.600000000000001" customHeight="1"/>
    <row r="916" ht="18.600000000000001" customHeight="1"/>
    <row r="917" ht="18.600000000000001" customHeight="1"/>
    <row r="918" ht="18.600000000000001" customHeight="1"/>
    <row r="919" ht="18.600000000000001" customHeight="1"/>
    <row r="920" ht="18.600000000000001" customHeight="1"/>
    <row r="921" ht="18.600000000000001" customHeight="1"/>
    <row r="922" ht="18.600000000000001" customHeight="1"/>
    <row r="923" ht="18.600000000000001" customHeight="1"/>
    <row r="924" ht="18.600000000000001" customHeight="1"/>
    <row r="925" ht="18.600000000000001" customHeight="1"/>
    <row r="926" ht="18.600000000000001" customHeight="1"/>
    <row r="927" ht="18.600000000000001" customHeight="1"/>
    <row r="928" ht="18.600000000000001" customHeight="1"/>
    <row r="929" ht="18.600000000000001" customHeight="1"/>
    <row r="930" ht="18.600000000000001" customHeight="1"/>
    <row r="931" ht="18.600000000000001" customHeight="1"/>
    <row r="932" ht="18.600000000000001" customHeight="1"/>
    <row r="933" ht="18.600000000000001" customHeight="1"/>
    <row r="934" ht="18.600000000000001" customHeight="1"/>
    <row r="935" ht="18.600000000000001" customHeight="1"/>
    <row r="936" ht="18.600000000000001" customHeight="1"/>
    <row r="937" ht="18.600000000000001" customHeight="1"/>
    <row r="938" ht="18.600000000000001" customHeight="1"/>
    <row r="939" ht="18.600000000000001" customHeight="1"/>
    <row r="940" ht="18.600000000000001" customHeight="1"/>
    <row r="941" ht="18.600000000000001" customHeight="1"/>
    <row r="942" ht="18.600000000000001" customHeight="1"/>
    <row r="943" ht="18.600000000000001" customHeight="1"/>
    <row r="944" ht="18.600000000000001" customHeight="1"/>
    <row r="945" ht="18.600000000000001" customHeight="1"/>
    <row r="946" ht="18.600000000000001" customHeight="1"/>
    <row r="947" ht="18.600000000000001" customHeight="1"/>
    <row r="948" ht="18.600000000000001" customHeight="1"/>
    <row r="949" ht="18.600000000000001" customHeight="1"/>
    <row r="950" ht="18.600000000000001" customHeight="1"/>
    <row r="951" ht="18.600000000000001" customHeight="1"/>
    <row r="952" ht="18.600000000000001" customHeight="1"/>
    <row r="953" ht="18.600000000000001" customHeight="1"/>
    <row r="954" ht="18.600000000000001" customHeight="1"/>
    <row r="955" ht="18.600000000000001" customHeight="1"/>
    <row r="956" ht="18.600000000000001" customHeight="1"/>
    <row r="957" ht="18.600000000000001" customHeight="1"/>
    <row r="958" ht="18.600000000000001" customHeight="1"/>
    <row r="959" ht="18.600000000000001" customHeight="1"/>
    <row r="960" ht="18.600000000000001" customHeight="1"/>
    <row r="961" ht="18.600000000000001" customHeight="1"/>
    <row r="962" ht="18.600000000000001" customHeight="1"/>
    <row r="963" ht="18.600000000000001" customHeight="1"/>
    <row r="964" ht="18.600000000000001" customHeight="1"/>
    <row r="965" ht="18.600000000000001" customHeight="1"/>
    <row r="966" ht="18.600000000000001" customHeight="1"/>
    <row r="967" ht="18.600000000000001" customHeight="1"/>
    <row r="968" ht="18.600000000000001" customHeight="1"/>
    <row r="969" ht="18.600000000000001" customHeight="1"/>
    <row r="970" ht="18.600000000000001" customHeight="1"/>
    <row r="971" ht="18.600000000000001" customHeight="1"/>
    <row r="972" ht="18.600000000000001" customHeight="1"/>
    <row r="973" ht="18.600000000000001" customHeight="1"/>
    <row r="974" ht="18.600000000000001" customHeight="1"/>
    <row r="975" ht="18.600000000000001" customHeight="1"/>
    <row r="976" ht="18.600000000000001" customHeight="1"/>
    <row r="977" ht="18.600000000000001" customHeight="1"/>
    <row r="978" ht="18.600000000000001" customHeight="1"/>
    <row r="979" ht="18.600000000000001" customHeight="1"/>
    <row r="980" ht="18.600000000000001" customHeight="1"/>
    <row r="981" ht="18.600000000000001" customHeight="1"/>
    <row r="982" ht="18.600000000000001" customHeight="1"/>
    <row r="983" ht="18.600000000000001" customHeight="1"/>
    <row r="984" ht="18.600000000000001" customHeight="1"/>
    <row r="985" ht="18.600000000000001" customHeight="1"/>
    <row r="986" ht="18.600000000000001" customHeight="1"/>
    <row r="987" ht="18.600000000000001" customHeight="1"/>
    <row r="988" ht="18.600000000000001" customHeight="1"/>
    <row r="989" ht="18.600000000000001" customHeight="1"/>
    <row r="990" ht="18.600000000000001" customHeight="1"/>
    <row r="991" ht="18.600000000000001" customHeight="1"/>
    <row r="992" ht="18.600000000000001" customHeight="1"/>
    <row r="993" ht="18.600000000000001" customHeight="1"/>
    <row r="994" ht="18.600000000000001" customHeight="1"/>
    <row r="995" ht="18.600000000000001" customHeight="1"/>
    <row r="996" ht="18.600000000000001" customHeight="1"/>
    <row r="997" ht="18.600000000000001" customHeight="1"/>
    <row r="998" ht="18.600000000000001" customHeight="1"/>
    <row r="999" ht="18.600000000000001" customHeight="1"/>
    <row r="1000" ht="18.600000000000001" customHeight="1"/>
    <row r="1001" ht="18.600000000000001" customHeight="1"/>
    <row r="1002" ht="18.600000000000001" customHeight="1"/>
    <row r="1003" ht="18.600000000000001" customHeight="1"/>
    <row r="1004" ht="18.600000000000001" customHeight="1"/>
    <row r="1005" ht="18.600000000000001" customHeight="1"/>
    <row r="1006" ht="18.600000000000001" customHeight="1"/>
    <row r="1007" ht="18.600000000000001" customHeight="1"/>
    <row r="1008" ht="18.600000000000001" customHeight="1"/>
    <row r="1009" ht="18.600000000000001" customHeight="1"/>
    <row r="1010" ht="18.600000000000001" customHeight="1"/>
    <row r="1011" ht="18.600000000000001" customHeight="1"/>
    <row r="1012" ht="18.600000000000001" customHeight="1"/>
    <row r="1013" ht="18.600000000000001" customHeight="1"/>
    <row r="1014" ht="18.600000000000001" customHeight="1"/>
    <row r="1015" ht="18.600000000000001" customHeight="1"/>
    <row r="1016" ht="18.600000000000001" customHeight="1"/>
    <row r="1017" ht="18.600000000000001" customHeight="1"/>
    <row r="1018" ht="18.600000000000001" customHeight="1"/>
    <row r="1019" ht="18.600000000000001" customHeight="1"/>
    <row r="1020" ht="18.600000000000001" customHeight="1"/>
    <row r="1021" ht="18.600000000000001" customHeight="1"/>
    <row r="1022" ht="18.600000000000001" customHeight="1"/>
    <row r="1023" ht="18.600000000000001" customHeight="1"/>
    <row r="1024" ht="18.600000000000001" customHeight="1"/>
  </sheetData>
  <mergeCells count="15">
    <mergeCell ref="A6:N6"/>
    <mergeCell ref="A7:N7"/>
    <mergeCell ref="A18:N18"/>
    <mergeCell ref="A17:N17"/>
    <mergeCell ref="A15:N15"/>
    <mergeCell ref="A8:N8"/>
    <mergeCell ref="A9:N9"/>
    <mergeCell ref="A14:N14"/>
    <mergeCell ref="A10:N10"/>
    <mergeCell ref="A11:N11"/>
    <mergeCell ref="A1:N1"/>
    <mergeCell ref="A2:N2"/>
    <mergeCell ref="A3:N3"/>
    <mergeCell ref="A5:N5"/>
    <mergeCell ref="A4:N4"/>
  </mergeCells>
  <phoneticPr fontId="16"/>
  <pageMargins left="0.7" right="0.7" top="0.75" bottom="0.75" header="0.3" footer="0.3"/>
  <pageSetup paperSize="9" scale="59" orientation="portrait" horizontalDpi="300" verticalDpi="300" r:id="rId1"/>
  <colBreaks count="1" manualBreakCount="1">
    <brk id="14"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N40"/>
  <sheetViews>
    <sheetView view="pageBreakPreview" zoomScale="95" zoomScaleNormal="75" zoomScaleSheetLayoutView="95" workbookViewId="0">
      <selection activeCell="A11" sqref="A11:XFD16"/>
    </sheetView>
  </sheetViews>
  <sheetFormatPr defaultColWidth="9" defaultRowHeight="14.4"/>
  <cols>
    <col min="1" max="1" width="212.109375" style="5" customWidth="1"/>
    <col min="2" max="2" width="33.109375" style="3" hidden="1" customWidth="1"/>
    <col min="3" max="3" width="23.109375" style="4" hidden="1" customWidth="1"/>
    <col min="4" max="16384" width="9" style="1"/>
  </cols>
  <sheetData>
    <row r="1" spans="1:14" s="44" customFormat="1" ht="46.2" customHeight="1" thickBot="1">
      <c r="A1" s="189" t="s">
        <v>391</v>
      </c>
      <c r="B1" s="47" t="s">
        <v>0</v>
      </c>
      <c r="C1" s="48" t="s">
        <v>2</v>
      </c>
    </row>
    <row r="2" spans="1:14" ht="40.799999999999997" customHeight="1">
      <c r="A2" s="428" t="s">
        <v>392</v>
      </c>
      <c r="B2" s="2"/>
      <c r="C2" s="806"/>
    </row>
    <row r="3" spans="1:14" ht="106.2" customHeight="1">
      <c r="A3" s="499" t="s">
        <v>394</v>
      </c>
      <c r="B3" s="56"/>
      <c r="C3" s="807"/>
    </row>
    <row r="4" spans="1:14" ht="31.8" customHeight="1" thickBot="1">
      <c r="A4" s="165" t="s">
        <v>393</v>
      </c>
      <c r="B4" s="1"/>
      <c r="C4" s="1"/>
    </row>
    <row r="5" spans="1:14" ht="41.4" customHeight="1">
      <c r="A5" s="421" t="s">
        <v>395</v>
      </c>
      <c r="B5" s="2"/>
      <c r="C5" s="806"/>
    </row>
    <row r="6" spans="1:14" ht="399.6" customHeight="1">
      <c r="A6" s="544" t="s">
        <v>396</v>
      </c>
      <c r="B6" s="56"/>
      <c r="C6" s="807"/>
      <c r="D6" t="s">
        <v>215</v>
      </c>
    </row>
    <row r="7" spans="1:14" ht="42.6" customHeight="1" thickBot="1">
      <c r="A7" s="508" t="s">
        <v>397</v>
      </c>
      <c r="B7" s="1"/>
      <c r="C7" s="1"/>
    </row>
    <row r="8" spans="1:14" ht="43.2" customHeight="1">
      <c r="A8" s="422" t="s">
        <v>283</v>
      </c>
      <c r="B8" s="237"/>
      <c r="C8" s="806"/>
    </row>
    <row r="9" spans="1:14" ht="145.19999999999999" customHeight="1" thickBot="1">
      <c r="A9" s="509" t="s">
        <v>398</v>
      </c>
      <c r="B9" s="238"/>
      <c r="C9" s="807"/>
    </row>
    <row r="10" spans="1:14" ht="28.8" customHeight="1" thickBot="1">
      <c r="A10" s="239" t="s">
        <v>284</v>
      </c>
      <c r="B10" s="1"/>
      <c r="C10" s="1"/>
    </row>
    <row r="11" spans="1:14" ht="42.6" hidden="1" customHeight="1">
      <c r="A11" s="502"/>
      <c r="B11" s="261"/>
      <c r="C11" s="261"/>
      <c r="D11" s="261"/>
      <c r="E11" s="261"/>
      <c r="F11" s="261"/>
      <c r="G11" s="261"/>
      <c r="H11" s="261"/>
      <c r="I11" s="261"/>
      <c r="J11" s="261"/>
      <c r="K11" s="261"/>
      <c r="L11" s="261"/>
      <c r="M11" s="261"/>
      <c r="N11" s="262"/>
    </row>
    <row r="12" spans="1:14" ht="179.4" hidden="1" customHeight="1" thickBot="1">
      <c r="A12" s="504"/>
      <c r="B12" s="268"/>
      <c r="C12" s="268"/>
      <c r="D12" s="268"/>
      <c r="E12" s="268"/>
      <c r="F12" s="268"/>
      <c r="G12" s="268"/>
      <c r="H12" s="268"/>
      <c r="I12" s="268"/>
      <c r="J12" s="268"/>
      <c r="K12" s="268"/>
      <c r="L12" s="268"/>
      <c r="M12" s="268"/>
      <c r="N12" s="269"/>
    </row>
    <row r="13" spans="1:14" ht="42.6" hidden="1" customHeight="1" thickBot="1">
      <c r="A13" s="165"/>
      <c r="B13" s="1"/>
      <c r="C13" s="1"/>
    </row>
    <row r="14" spans="1:14" ht="42.6" hidden="1" customHeight="1">
      <c r="A14" s="502"/>
      <c r="B14" s="261"/>
      <c r="C14" s="261"/>
      <c r="D14" s="261"/>
      <c r="E14" s="261"/>
      <c r="F14" s="261"/>
      <c r="G14" s="261"/>
      <c r="H14" s="261"/>
      <c r="I14" s="261"/>
      <c r="J14" s="261"/>
      <c r="K14" s="261"/>
      <c r="L14" s="261"/>
      <c r="M14" s="261"/>
      <c r="N14" s="262"/>
    </row>
    <row r="15" spans="1:14" ht="141.6" hidden="1" customHeight="1" thickBot="1">
      <c r="A15" s="504"/>
      <c r="B15" s="268"/>
      <c r="C15" s="268"/>
      <c r="D15" s="268"/>
      <c r="E15" s="268"/>
      <c r="F15" s="268"/>
      <c r="G15" s="268"/>
      <c r="H15" s="268"/>
      <c r="I15" s="268"/>
      <c r="J15" s="268"/>
      <c r="K15" s="268"/>
      <c r="L15" s="268"/>
      <c r="M15" s="268"/>
      <c r="N15" s="269"/>
    </row>
    <row r="16" spans="1:14" ht="42.6" hidden="1" customHeight="1" thickBot="1">
      <c r="A16" s="165"/>
      <c r="B16" s="1"/>
      <c r="C16" s="1"/>
    </row>
    <row r="17" spans="1:3" ht="42.6" customHeight="1">
      <c r="A17" s="250"/>
      <c r="B17" s="1"/>
      <c r="C17" s="1"/>
    </row>
    <row r="18" spans="1:3" ht="39" customHeight="1">
      <c r="A18" s="1" t="s">
        <v>222</v>
      </c>
      <c r="B18" s="1"/>
      <c r="C18" s="1"/>
    </row>
    <row r="19" spans="1:3" ht="32.25" customHeight="1">
      <c r="A19" s="1" t="s">
        <v>223</v>
      </c>
      <c r="B19" s="1"/>
      <c r="C19" s="1"/>
    </row>
    <row r="20" spans="1:3" ht="36.75" customHeight="1"/>
    <row r="21" spans="1:3" ht="33" customHeight="1"/>
    <row r="22" spans="1:3" ht="36.75" customHeight="1"/>
    <row r="23" spans="1:3" ht="36.75" customHeight="1"/>
    <row r="24" spans="1:3" ht="25.5" customHeight="1"/>
    <row r="25" spans="1:3" ht="32.25" customHeight="1"/>
    <row r="26" spans="1:3" ht="30.75" customHeight="1"/>
    <row r="27" spans="1:3" ht="42.75" customHeight="1"/>
    <row r="28" spans="1:3" ht="43.5" customHeight="1"/>
    <row r="29" spans="1:3" ht="27.75" customHeight="1"/>
    <row r="30" spans="1:3" ht="30.75" customHeight="1"/>
    <row r="31" spans="1:3" ht="29.25" customHeight="1"/>
    <row r="32" spans="1:3" ht="27" customHeight="1"/>
    <row r="33" ht="27" customHeight="1"/>
    <row r="34" ht="27" customHeight="1"/>
    <row r="35" ht="27" customHeight="1"/>
    <row r="36" ht="27" customHeight="1"/>
    <row r="37" ht="27" customHeight="1"/>
    <row r="38" ht="27" customHeight="1"/>
    <row r="39" ht="27" customHeight="1"/>
    <row r="40" ht="27" customHeight="1"/>
  </sheetData>
  <mergeCells count="3">
    <mergeCell ref="C2:C3"/>
    <mergeCell ref="C5:C6"/>
    <mergeCell ref="C8:C9"/>
  </mergeCells>
  <phoneticPr fontId="16"/>
  <hyperlinks>
    <hyperlink ref="A4" r:id="rId1" xr:uid="{2E86BE9A-81A9-4DC2-B49E-56445FB6AE42}"/>
    <hyperlink ref="A7" r:id="rId2" xr:uid="{90A4F07D-E638-4E88-80B5-ADCCA7056271}"/>
    <hyperlink ref="A10" r:id="rId3" xr:uid="{45DC6E9C-832F-4397-89D2-C056797668D3}"/>
  </hyperlinks>
  <pageMargins left="0" right="0" top="0.19685039370078741" bottom="0.39370078740157483" header="0" footer="0.19685039370078741"/>
  <pageSetup paperSize="8" scale="55" orientation="portrait" horizontalDpi="300" verticalDpi="300"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DC6C3-5FD5-45AC-8EE2-D8D2B861F6DF}">
  <dimension ref="N1"/>
  <sheetViews>
    <sheetView view="pageBreakPreview" zoomScaleNormal="100" zoomScaleSheetLayoutView="100" workbookViewId="0">
      <selection activeCell="E21" sqref="E21"/>
    </sheetView>
  </sheetViews>
  <sheetFormatPr defaultRowHeight="13.2"/>
  <cols>
    <col min="13" max="13" width="8.88671875" customWidth="1"/>
    <col min="14" max="14" width="8.88671875" hidden="1" customWidth="1"/>
    <col min="15" max="15" width="0.77734375" customWidth="1"/>
    <col min="23" max="23" width="4.77734375" customWidth="1"/>
  </cols>
  <sheetData/>
  <phoneticPr fontId="106"/>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tabColor theme="2" tint="-0.249977111117893"/>
    <pageSetUpPr fitToPage="1"/>
  </sheetPr>
  <dimension ref="A1:S84"/>
  <sheetViews>
    <sheetView tabSelected="1" zoomScaleNormal="100" zoomScaleSheetLayoutView="100" workbookViewId="0">
      <selection activeCell="N3" sqref="N3"/>
    </sheetView>
  </sheetViews>
  <sheetFormatPr defaultColWidth="9" defaultRowHeight="13.2"/>
  <cols>
    <col min="1" max="1" width="12.77734375" style="65" customWidth="1"/>
    <col min="2" max="2" width="5.109375" style="65" customWidth="1"/>
    <col min="3" max="3" width="3.77734375" style="65" customWidth="1"/>
    <col min="4" max="4" width="6.88671875" style="65" customWidth="1"/>
    <col min="5" max="5" width="13.109375" style="65" customWidth="1"/>
    <col min="6" max="6" width="13.109375" style="108" customWidth="1"/>
    <col min="7" max="7" width="11.33203125" style="65" customWidth="1"/>
    <col min="8" max="8" width="26.6640625" style="82" customWidth="1"/>
    <col min="9" max="9" width="13" style="73" customWidth="1"/>
    <col min="10" max="10" width="16.109375" style="73" customWidth="1"/>
    <col min="11" max="11" width="13.44140625" style="108" customWidth="1"/>
    <col min="12" max="12" width="20.44140625" style="108" customWidth="1"/>
    <col min="13" max="13" width="13.44140625" style="80" customWidth="1"/>
    <col min="14" max="14" width="22.44140625" style="65" customWidth="1"/>
    <col min="15" max="15" width="9" style="66"/>
    <col min="16" max="16384" width="9" style="65"/>
  </cols>
  <sheetData>
    <row r="1" spans="1:16" ht="26.25" customHeight="1" thickTop="1">
      <c r="A1" s="57" t="s">
        <v>241</v>
      </c>
      <c r="B1" s="58"/>
      <c r="C1" s="58"/>
      <c r="D1" s="59"/>
      <c r="E1" s="59"/>
      <c r="F1" s="60"/>
      <c r="G1" s="61"/>
      <c r="H1" s="62"/>
      <c r="I1" s="292" t="s">
        <v>38</v>
      </c>
      <c r="J1" s="82"/>
      <c r="K1" s="63"/>
      <c r="L1" s="293"/>
      <c r="M1" s="64"/>
    </row>
    <row r="2" spans="1:16" ht="17.399999999999999">
      <c r="A2" s="67"/>
      <c r="B2" s="294"/>
      <c r="C2" s="294"/>
      <c r="D2" s="294"/>
      <c r="E2" s="294"/>
      <c r="F2" s="294"/>
      <c r="G2" s="68"/>
      <c r="H2" s="69"/>
      <c r="I2" s="295" t="s">
        <v>39</v>
      </c>
      <c r="J2" s="70"/>
      <c r="K2" s="296" t="s">
        <v>21</v>
      </c>
      <c r="L2" s="71"/>
      <c r="M2" s="64"/>
      <c r="N2" s="240"/>
      <c r="P2" s="169"/>
    </row>
    <row r="3" spans="1:16" ht="17.399999999999999">
      <c r="A3" s="297" t="s">
        <v>29</v>
      </c>
      <c r="B3" s="298"/>
      <c r="D3" s="299"/>
      <c r="E3" s="299"/>
      <c r="F3" s="299"/>
      <c r="G3" s="72"/>
      <c r="H3"/>
      <c r="J3" s="300"/>
      <c r="L3" s="63"/>
      <c r="M3" s="74"/>
    </row>
    <row r="4" spans="1:16" ht="17.399999999999999">
      <c r="A4" s="75"/>
      <c r="B4" s="298"/>
      <c r="C4" s="108"/>
      <c r="D4" s="299"/>
      <c r="E4" s="299"/>
      <c r="F4" s="301"/>
      <c r="G4" s="76"/>
      <c r="H4" s="77"/>
      <c r="I4" s="77"/>
      <c r="J4" s="82"/>
      <c r="L4" s="63"/>
      <c r="M4" s="74"/>
      <c r="N4" s="373"/>
    </row>
    <row r="5" spans="1:16">
      <c r="A5" s="302"/>
      <c r="D5" s="299"/>
      <c r="E5" s="78"/>
      <c r="F5" s="303"/>
      <c r="G5" s="79"/>
      <c r="H5"/>
      <c r="I5" s="304"/>
      <c r="J5" s="82"/>
      <c r="M5" s="74"/>
    </row>
    <row r="6" spans="1:16" ht="17.399999999999999">
      <c r="A6" s="302"/>
      <c r="D6" s="299"/>
      <c r="E6" s="303"/>
      <c r="F6" s="303"/>
      <c r="G6" s="79"/>
      <c r="H6" s="69"/>
      <c r="I6" s="305"/>
      <c r="J6" s="82"/>
      <c r="M6" s="74"/>
    </row>
    <row r="7" spans="1:16">
      <c r="A7" s="302"/>
      <c r="D7" s="299"/>
      <c r="E7" s="303"/>
      <c r="F7" s="303"/>
      <c r="G7" s="79"/>
      <c r="H7" s="306"/>
      <c r="I7" s="304"/>
      <c r="J7" s="82"/>
      <c r="M7" s="74"/>
    </row>
    <row r="8" spans="1:16">
      <c r="A8" s="302"/>
      <c r="D8" s="299"/>
      <c r="E8" s="303"/>
      <c r="F8" s="303"/>
      <c r="G8" s="79"/>
      <c r="H8" s="70"/>
      <c r="I8" s="44"/>
      <c r="J8" s="44"/>
      <c r="K8" s="44"/>
    </row>
    <row r="9" spans="1:16">
      <c r="A9" s="302"/>
      <c r="D9" s="299"/>
      <c r="E9" s="303"/>
      <c r="F9" s="303"/>
      <c r="G9" s="79"/>
      <c r="H9" s="44"/>
      <c r="I9" s="44"/>
      <c r="J9" s="44"/>
      <c r="K9" s="44"/>
      <c r="N9" s="81"/>
    </row>
    <row r="10" spans="1:16">
      <c r="A10" s="302"/>
      <c r="D10" s="299"/>
      <c r="E10" s="303"/>
      <c r="F10" s="303"/>
      <c r="G10" s="79"/>
      <c r="H10" s="44"/>
      <c r="I10" s="44"/>
      <c r="J10" s="44"/>
      <c r="K10" s="44"/>
      <c r="N10" s="81" t="s">
        <v>40</v>
      </c>
    </row>
    <row r="11" spans="1:16">
      <c r="A11" s="302"/>
      <c r="D11" s="299"/>
      <c r="E11" s="303"/>
      <c r="F11" s="303"/>
      <c r="G11" s="79"/>
      <c r="H11" s="44"/>
      <c r="I11" s="44"/>
      <c r="J11" s="44"/>
      <c r="K11" s="44"/>
    </row>
    <row r="12" spans="1:16">
      <c r="A12" s="302"/>
      <c r="D12" s="299"/>
      <c r="E12" s="303"/>
      <c r="F12" s="303"/>
      <c r="G12" s="79"/>
      <c r="H12" s="44"/>
      <c r="I12" s="44"/>
      <c r="J12" s="44"/>
      <c r="K12" s="44"/>
      <c r="N12" s="81" t="s">
        <v>41</v>
      </c>
      <c r="O12" s="452"/>
    </row>
    <row r="13" spans="1:16">
      <c r="A13" s="302"/>
      <c r="D13" s="299"/>
      <c r="E13" s="303"/>
      <c r="F13" s="303"/>
      <c r="G13" s="79"/>
      <c r="H13" s="44"/>
      <c r="I13" s="44"/>
      <c r="J13" s="44"/>
      <c r="K13" s="44"/>
    </row>
    <row r="14" spans="1:16">
      <c r="A14" s="302"/>
      <c r="D14" s="299"/>
      <c r="E14" s="303"/>
      <c r="F14" s="303"/>
      <c r="G14" s="79"/>
      <c r="H14" s="44"/>
      <c r="I14" s="44"/>
      <c r="J14" s="44"/>
      <c r="K14" s="44"/>
      <c r="N14" s="307" t="s">
        <v>42</v>
      </c>
    </row>
    <row r="15" spans="1:16">
      <c r="A15" s="302"/>
      <c r="D15" s="299"/>
      <c r="E15" s="299" t="s">
        <v>21</v>
      </c>
      <c r="F15" s="301"/>
      <c r="G15" s="72"/>
      <c r="H15" s="306"/>
      <c r="I15" s="304"/>
      <c r="J15" s="70"/>
    </row>
    <row r="16" spans="1:16">
      <c r="A16" s="302"/>
      <c r="D16" s="299"/>
      <c r="E16" s="299"/>
      <c r="F16" s="301"/>
      <c r="G16" s="72"/>
      <c r="I16" s="304"/>
      <c r="J16" s="82"/>
      <c r="N16" s="375" t="s">
        <v>234</v>
      </c>
    </row>
    <row r="17" spans="1:19" ht="20.25" customHeight="1" thickBot="1">
      <c r="A17" s="578" t="s">
        <v>520</v>
      </c>
      <c r="B17" s="579"/>
      <c r="C17" s="579"/>
      <c r="D17" s="309"/>
      <c r="E17" s="310"/>
      <c r="F17" s="579" t="s">
        <v>521</v>
      </c>
      <c r="G17" s="580"/>
      <c r="H17" s="306"/>
      <c r="I17" s="304"/>
      <c r="J17" s="70"/>
      <c r="L17" s="71"/>
      <c r="M17" s="74"/>
      <c r="N17" s="308" t="s">
        <v>135</v>
      </c>
    </row>
    <row r="18" spans="1:19" ht="39" customHeight="1" thickTop="1">
      <c r="A18" s="581" t="s">
        <v>43</v>
      </c>
      <c r="B18" s="582"/>
      <c r="C18" s="583"/>
      <c r="D18" s="311" t="s">
        <v>44</v>
      </c>
      <c r="E18" s="312"/>
      <c r="F18" s="584" t="s">
        <v>45</v>
      </c>
      <c r="G18" s="585"/>
      <c r="I18" s="304"/>
      <c r="J18" s="82"/>
      <c r="M18" s="74"/>
      <c r="Q18" s="65" t="s">
        <v>29</v>
      </c>
      <c r="S18" s="65" t="s">
        <v>21</v>
      </c>
    </row>
    <row r="19" spans="1:19" ht="30" customHeight="1">
      <c r="A19" s="586" t="s">
        <v>239</v>
      </c>
      <c r="B19" s="586"/>
      <c r="C19" s="586"/>
      <c r="D19" s="586"/>
      <c r="E19" s="586"/>
      <c r="F19" s="586"/>
      <c r="G19" s="586"/>
      <c r="H19" s="313"/>
      <c r="I19" s="83" t="s">
        <v>46</v>
      </c>
      <c r="J19" s="83"/>
      <c r="K19" s="83"/>
      <c r="L19" s="71"/>
      <c r="M19" s="74"/>
    </row>
    <row r="20" spans="1:19" ht="17.399999999999999">
      <c r="E20" s="314" t="s">
        <v>47</v>
      </c>
      <c r="F20" s="315" t="s">
        <v>48</v>
      </c>
      <c r="H20" s="463" t="s">
        <v>216</v>
      </c>
      <c r="I20" s="304"/>
      <c r="J20" s="82" t="s">
        <v>21</v>
      </c>
      <c r="K20" s="316" t="s">
        <v>21</v>
      </c>
      <c r="M20" s="74"/>
    </row>
    <row r="21" spans="1:19" ht="16.8" thickBot="1">
      <c r="A21" s="317"/>
      <c r="B21" s="587">
        <v>44836</v>
      </c>
      <c r="C21" s="588"/>
      <c r="D21" s="318" t="s">
        <v>49</v>
      </c>
      <c r="E21" s="589" t="s">
        <v>50</v>
      </c>
      <c r="F21" s="590"/>
      <c r="G21" s="73" t="s">
        <v>51</v>
      </c>
      <c r="H21" s="591" t="s">
        <v>285</v>
      </c>
      <c r="I21" s="592"/>
      <c r="J21" s="592"/>
      <c r="K21" s="592"/>
      <c r="L21" s="592"/>
      <c r="M21" s="84" t="s">
        <v>216</v>
      </c>
      <c r="N21" s="85"/>
    </row>
    <row r="22" spans="1:19" ht="36" customHeight="1" thickTop="1" thickBot="1">
      <c r="A22" s="319" t="s">
        <v>52</v>
      </c>
      <c r="B22" s="593" t="s">
        <v>53</v>
      </c>
      <c r="C22" s="594"/>
      <c r="D22" s="595"/>
      <c r="E22" s="86" t="s">
        <v>288</v>
      </c>
      <c r="F22" s="86" t="s">
        <v>289</v>
      </c>
      <c r="G22" s="320" t="s">
        <v>54</v>
      </c>
      <c r="H22" s="596" t="s">
        <v>55</v>
      </c>
      <c r="I22" s="597"/>
      <c r="J22" s="597"/>
      <c r="K22" s="597"/>
      <c r="L22" s="598"/>
      <c r="M22" s="321" t="s">
        <v>56</v>
      </c>
      <c r="N22" s="322" t="s">
        <v>57</v>
      </c>
      <c r="R22" s="65" t="s">
        <v>29</v>
      </c>
    </row>
    <row r="23" spans="1:19" ht="81.599999999999994" customHeight="1" thickBot="1">
      <c r="A23" s="323" t="s">
        <v>58</v>
      </c>
      <c r="B23" s="572" t="str">
        <f t="shared" ref="B23" si="0">IF(G23&gt;5,"☆☆☆☆",IF(AND(G23&gt;=2.39,G23&lt;5),"☆☆☆",IF(AND(G23&gt;=1.39,G23&lt;2.4),"☆☆",IF(AND(G23&gt;0,G23&lt;1.4),"☆",IF(AND(G23&gt;=-1.39,G23&lt;0),"★",IF(AND(G23&gt;=-2.39,G23&lt;-1.4),"★★",IF(AND(G23&gt;=-3.39,G23&lt;-2.4),"★★★")))))))</f>
        <v>★</v>
      </c>
      <c r="C23" s="573"/>
      <c r="D23" s="574"/>
      <c r="E23" s="417">
        <v>0.77</v>
      </c>
      <c r="F23" s="417">
        <v>0.53</v>
      </c>
      <c r="G23" s="492">
        <f>+F23-E23</f>
        <v>-0.24</v>
      </c>
      <c r="H23" s="576"/>
      <c r="I23" s="576"/>
      <c r="J23" s="576"/>
      <c r="K23" s="576"/>
      <c r="L23" s="577"/>
      <c r="M23" s="478"/>
      <c r="N23" s="506"/>
      <c r="O23" s="391" t="s">
        <v>233</v>
      </c>
    </row>
    <row r="24" spans="1:19" ht="66" customHeight="1" thickBot="1">
      <c r="A24" s="324" t="s">
        <v>59</v>
      </c>
      <c r="B24" s="572" t="str">
        <f t="shared" ref="B24" si="1">IF(G24&gt;5,"☆☆☆☆",IF(AND(G24&gt;=2.39,G24&lt;5),"☆☆☆",IF(AND(G24&gt;=1.39,G24&lt;2.4),"☆☆",IF(AND(G24&gt;0,G24&lt;1.4),"☆",IF(AND(G24&gt;=-1.39,G24&lt;0),"★",IF(AND(G24&gt;=-2.39,G24&lt;-1.4),"★★",IF(AND(G24&gt;=-3.39,G24&lt;-2.4),"★★★")))))))</f>
        <v>★</v>
      </c>
      <c r="C24" s="573"/>
      <c r="D24" s="574"/>
      <c r="E24" s="417">
        <v>1.69</v>
      </c>
      <c r="F24" s="417">
        <v>1.19</v>
      </c>
      <c r="G24" s="492">
        <f t="shared" ref="G24:G70" si="2">+F24-E24</f>
        <v>-0.5</v>
      </c>
      <c r="H24" s="599"/>
      <c r="I24" s="600"/>
      <c r="J24" s="600"/>
      <c r="K24" s="600"/>
      <c r="L24" s="601"/>
      <c r="M24" s="231"/>
      <c r="N24" s="232"/>
      <c r="O24" s="391" t="s">
        <v>59</v>
      </c>
      <c r="Q24" s="65" t="s">
        <v>29</v>
      </c>
    </row>
    <row r="25" spans="1:19" ht="81" customHeight="1" thickBot="1">
      <c r="A25" s="399" t="s">
        <v>60</v>
      </c>
      <c r="B25" s="572" t="str">
        <f t="shared" ref="B25:B36" si="3">IF(G25&gt;5,"☆☆☆☆",IF(AND(G25&gt;=2.39,G25&lt;5),"☆☆☆",IF(AND(G25&gt;=1.39,G25&lt;2.4),"☆☆",IF(AND(G25&gt;0,G25&lt;1.4),"☆",IF(AND(G25&gt;=-1.39,G25&lt;0),"★",IF(AND(G25&gt;=-2.39,G25&lt;-1.4),"★★",IF(AND(G25&gt;=-3.39,G25&lt;-2.4),"★★★")))))))</f>
        <v>☆</v>
      </c>
      <c r="C25" s="573"/>
      <c r="D25" s="574"/>
      <c r="E25" s="417">
        <v>1.85</v>
      </c>
      <c r="F25" s="417">
        <v>1.93</v>
      </c>
      <c r="G25" s="492">
        <f t="shared" si="2"/>
        <v>7.9999999999999849E-2</v>
      </c>
      <c r="H25" s="575"/>
      <c r="I25" s="576"/>
      <c r="J25" s="576"/>
      <c r="K25" s="576"/>
      <c r="L25" s="577"/>
      <c r="M25" s="478"/>
      <c r="N25" s="232"/>
      <c r="O25" s="391" t="s">
        <v>60</v>
      </c>
    </row>
    <row r="26" spans="1:19" ht="83.25" customHeight="1" thickBot="1">
      <c r="A26" s="399" t="s">
        <v>61</v>
      </c>
      <c r="B26" s="572" t="str">
        <f t="shared" si="3"/>
        <v>★</v>
      </c>
      <c r="C26" s="573"/>
      <c r="D26" s="574"/>
      <c r="E26" s="417">
        <v>1.45</v>
      </c>
      <c r="F26" s="417">
        <v>1.24</v>
      </c>
      <c r="G26" s="492">
        <f t="shared" si="2"/>
        <v>-0.20999999999999996</v>
      </c>
      <c r="H26" s="575"/>
      <c r="I26" s="576"/>
      <c r="J26" s="576"/>
      <c r="K26" s="576"/>
      <c r="L26" s="577"/>
      <c r="M26" s="231"/>
      <c r="N26" s="232"/>
      <c r="O26" s="391" t="s">
        <v>61</v>
      </c>
    </row>
    <row r="27" spans="1:19" ht="78.599999999999994" customHeight="1" thickBot="1">
      <c r="A27" s="399" t="s">
        <v>62</v>
      </c>
      <c r="B27" s="572" t="str">
        <f t="shared" si="3"/>
        <v>★</v>
      </c>
      <c r="C27" s="573"/>
      <c r="D27" s="574"/>
      <c r="E27" s="417">
        <v>0.55000000000000004</v>
      </c>
      <c r="F27" s="417">
        <v>0.44</v>
      </c>
      <c r="G27" s="492">
        <f t="shared" si="2"/>
        <v>-0.11000000000000004</v>
      </c>
      <c r="H27" s="575"/>
      <c r="I27" s="576"/>
      <c r="J27" s="576"/>
      <c r="K27" s="576"/>
      <c r="L27" s="577"/>
      <c r="M27" s="231"/>
      <c r="N27" s="232"/>
      <c r="O27" s="391" t="s">
        <v>62</v>
      </c>
    </row>
    <row r="28" spans="1:19" ht="87" customHeight="1" thickBot="1">
      <c r="A28" s="399" t="s">
        <v>63</v>
      </c>
      <c r="B28" s="572" t="str">
        <f t="shared" si="3"/>
        <v>★</v>
      </c>
      <c r="C28" s="573"/>
      <c r="D28" s="574"/>
      <c r="E28" s="417">
        <v>1.1000000000000001</v>
      </c>
      <c r="F28" s="417">
        <v>0.86</v>
      </c>
      <c r="G28" s="492">
        <f t="shared" si="2"/>
        <v>-0.2400000000000001</v>
      </c>
      <c r="H28" s="575"/>
      <c r="I28" s="576"/>
      <c r="J28" s="576"/>
      <c r="K28" s="576"/>
      <c r="L28" s="577"/>
      <c r="M28" s="231"/>
      <c r="N28" s="232"/>
      <c r="O28" s="391" t="s">
        <v>63</v>
      </c>
    </row>
    <row r="29" spans="1:19" ht="71.25" customHeight="1" thickBot="1">
      <c r="A29" s="399" t="s">
        <v>64</v>
      </c>
      <c r="B29" s="572" t="str">
        <f t="shared" si="3"/>
        <v>★</v>
      </c>
      <c r="C29" s="573"/>
      <c r="D29" s="574"/>
      <c r="E29" s="417">
        <v>1.4</v>
      </c>
      <c r="F29" s="417">
        <v>1.2</v>
      </c>
      <c r="G29" s="492">
        <f t="shared" si="2"/>
        <v>-0.19999999999999996</v>
      </c>
      <c r="H29" s="575"/>
      <c r="I29" s="576"/>
      <c r="J29" s="576"/>
      <c r="K29" s="576"/>
      <c r="L29" s="577"/>
      <c r="M29" s="231"/>
      <c r="N29" s="232"/>
      <c r="O29" s="391" t="s">
        <v>64</v>
      </c>
    </row>
    <row r="30" spans="1:19" ht="73.5" customHeight="1" thickBot="1">
      <c r="A30" s="399" t="s">
        <v>65</v>
      </c>
      <c r="B30" s="572" t="str">
        <f t="shared" si="3"/>
        <v>★</v>
      </c>
      <c r="C30" s="573"/>
      <c r="D30" s="574"/>
      <c r="E30" s="417">
        <v>1.63</v>
      </c>
      <c r="F30" s="417">
        <v>1.2</v>
      </c>
      <c r="G30" s="492">
        <f t="shared" si="2"/>
        <v>-0.42999999999999994</v>
      </c>
      <c r="H30" s="575"/>
      <c r="I30" s="576"/>
      <c r="J30" s="576"/>
      <c r="K30" s="576"/>
      <c r="L30" s="577"/>
      <c r="M30" s="231"/>
      <c r="N30" s="232"/>
      <c r="O30" s="391" t="s">
        <v>65</v>
      </c>
    </row>
    <row r="31" spans="1:19" ht="75.75" customHeight="1" thickBot="1">
      <c r="A31" s="399" t="s">
        <v>66</v>
      </c>
      <c r="B31" s="572" t="str">
        <f t="shared" si="3"/>
        <v>☆</v>
      </c>
      <c r="C31" s="573"/>
      <c r="D31" s="574"/>
      <c r="E31" s="417">
        <v>0.4</v>
      </c>
      <c r="F31" s="417">
        <v>0.44</v>
      </c>
      <c r="G31" s="492">
        <f t="shared" si="2"/>
        <v>3.999999999999998E-2</v>
      </c>
      <c r="H31" s="575"/>
      <c r="I31" s="576"/>
      <c r="J31" s="576"/>
      <c r="K31" s="576"/>
      <c r="L31" s="577"/>
      <c r="M31" s="231"/>
      <c r="N31" s="232"/>
      <c r="O31" s="391" t="s">
        <v>66</v>
      </c>
    </row>
    <row r="32" spans="1:19" ht="78.599999999999994" customHeight="1" thickBot="1">
      <c r="A32" s="400" t="s">
        <v>67</v>
      </c>
      <c r="B32" s="572" t="str">
        <f t="shared" si="3"/>
        <v>★</v>
      </c>
      <c r="C32" s="573"/>
      <c r="D32" s="574"/>
      <c r="E32" s="417">
        <v>2.2599999999999998</v>
      </c>
      <c r="F32" s="417">
        <v>1.63</v>
      </c>
      <c r="G32" s="492">
        <f t="shared" si="2"/>
        <v>-0.62999999999999989</v>
      </c>
      <c r="H32" s="575"/>
      <c r="I32" s="576"/>
      <c r="J32" s="576"/>
      <c r="K32" s="576"/>
      <c r="L32" s="577"/>
      <c r="M32" s="231"/>
      <c r="N32" s="232"/>
      <c r="O32" s="391" t="s">
        <v>67</v>
      </c>
    </row>
    <row r="33" spans="1:16" ht="94.95" customHeight="1" thickBot="1">
      <c r="A33" s="401" t="s">
        <v>68</v>
      </c>
      <c r="B33" s="572" t="str">
        <f t="shared" si="3"/>
        <v>★</v>
      </c>
      <c r="C33" s="573"/>
      <c r="D33" s="574"/>
      <c r="E33" s="417">
        <v>2.87</v>
      </c>
      <c r="F33" s="417">
        <v>2</v>
      </c>
      <c r="G33" s="492">
        <f t="shared" si="2"/>
        <v>-0.87000000000000011</v>
      </c>
      <c r="H33" s="575"/>
      <c r="I33" s="576"/>
      <c r="J33" s="576"/>
      <c r="K33" s="576"/>
      <c r="L33" s="577"/>
      <c r="M33" s="231"/>
      <c r="N33" s="232"/>
      <c r="O33" s="391" t="s">
        <v>68</v>
      </c>
    </row>
    <row r="34" spans="1:16" ht="81" customHeight="1" thickBot="1">
      <c r="A34" s="324" t="s">
        <v>69</v>
      </c>
      <c r="B34" s="572" t="str">
        <f t="shared" si="3"/>
        <v>★</v>
      </c>
      <c r="C34" s="573"/>
      <c r="D34" s="574"/>
      <c r="E34" s="417">
        <v>2.23</v>
      </c>
      <c r="F34" s="417">
        <v>1.56</v>
      </c>
      <c r="G34" s="492">
        <f t="shared" si="2"/>
        <v>-0.66999999999999993</v>
      </c>
      <c r="H34" s="575"/>
      <c r="I34" s="576"/>
      <c r="J34" s="576"/>
      <c r="K34" s="576"/>
      <c r="L34" s="577"/>
      <c r="M34" s="433"/>
      <c r="N34" s="434"/>
      <c r="O34" s="391" t="s">
        <v>69</v>
      </c>
    </row>
    <row r="35" spans="1:16" ht="94.5" customHeight="1" thickBot="1">
      <c r="A35" s="400" t="s">
        <v>70</v>
      </c>
      <c r="B35" s="572" t="str">
        <f t="shared" si="3"/>
        <v>★</v>
      </c>
      <c r="C35" s="573"/>
      <c r="D35" s="574"/>
      <c r="E35" s="417">
        <v>2.48</v>
      </c>
      <c r="F35" s="417">
        <v>1.73</v>
      </c>
      <c r="G35" s="492">
        <f t="shared" si="2"/>
        <v>-0.75</v>
      </c>
      <c r="H35" s="602"/>
      <c r="I35" s="603"/>
      <c r="J35" s="603"/>
      <c r="K35" s="603"/>
      <c r="L35" s="604"/>
      <c r="M35" s="435"/>
      <c r="N35" s="436"/>
      <c r="O35" s="391" t="s">
        <v>70</v>
      </c>
    </row>
    <row r="36" spans="1:16" ht="92.4" customHeight="1" thickBot="1">
      <c r="A36" s="402" t="s">
        <v>71</v>
      </c>
      <c r="B36" s="572" t="str">
        <f t="shared" si="3"/>
        <v>★</v>
      </c>
      <c r="C36" s="573"/>
      <c r="D36" s="574"/>
      <c r="E36" s="417">
        <v>2.09</v>
      </c>
      <c r="F36" s="417">
        <v>1.34</v>
      </c>
      <c r="G36" s="492">
        <f t="shared" si="2"/>
        <v>-0.74999999999999978</v>
      </c>
      <c r="H36" s="575"/>
      <c r="I36" s="576"/>
      <c r="J36" s="576"/>
      <c r="K36" s="576"/>
      <c r="L36" s="577"/>
      <c r="M36" s="437"/>
      <c r="N36" s="438"/>
      <c r="O36" s="391" t="s">
        <v>71</v>
      </c>
    </row>
    <row r="37" spans="1:16" ht="87.75" customHeight="1" thickBot="1">
      <c r="A37" s="399" t="s">
        <v>72</v>
      </c>
      <c r="B37" s="572" t="str">
        <f t="shared" ref="B37:B69" si="4">IF(G37&gt;5,"☆☆☆☆",IF(AND(G37&gt;=2.39,G37&lt;5),"☆☆☆",IF(AND(G37&gt;=1.39,G37&lt;2.4),"☆☆",IF(AND(G37&gt;0,G37&lt;1.4),"☆",IF(AND(G37&gt;=-1.39,G37&lt;0),"★",IF(AND(G37&gt;=-2.39,G37&lt;-1.4),"★★",IF(AND(G37&gt;=-3.39,G37&lt;-2.4),"★★★")))))))</f>
        <v>★</v>
      </c>
      <c r="C37" s="573"/>
      <c r="D37" s="574"/>
      <c r="E37" s="417">
        <v>1.55</v>
      </c>
      <c r="F37" s="417">
        <v>0.66</v>
      </c>
      <c r="G37" s="492">
        <f t="shared" si="2"/>
        <v>-0.89</v>
      </c>
      <c r="H37" s="575"/>
      <c r="I37" s="576"/>
      <c r="J37" s="576"/>
      <c r="K37" s="576"/>
      <c r="L37" s="577"/>
      <c r="M37" s="231"/>
      <c r="N37" s="232"/>
      <c r="O37" s="391" t="s">
        <v>72</v>
      </c>
    </row>
    <row r="38" spans="1:16" ht="75.75" customHeight="1" thickBot="1">
      <c r="A38" s="399" t="s">
        <v>73</v>
      </c>
      <c r="B38" s="572" t="str">
        <f t="shared" si="4"/>
        <v>★</v>
      </c>
      <c r="C38" s="573"/>
      <c r="D38" s="574"/>
      <c r="E38" s="417">
        <v>2.69</v>
      </c>
      <c r="F38" s="417">
        <v>1.83</v>
      </c>
      <c r="G38" s="492">
        <f t="shared" si="2"/>
        <v>-0.85999999999999988</v>
      </c>
      <c r="H38" s="575"/>
      <c r="I38" s="576"/>
      <c r="J38" s="576"/>
      <c r="K38" s="576"/>
      <c r="L38" s="577"/>
      <c r="M38" s="439"/>
      <c r="N38" s="440"/>
      <c r="O38" s="391" t="s">
        <v>73</v>
      </c>
    </row>
    <row r="39" spans="1:16" ht="70.2" customHeight="1" thickBot="1">
      <c r="A39" s="399" t="s">
        <v>74</v>
      </c>
      <c r="B39" s="572" t="str">
        <f t="shared" si="4"/>
        <v>★</v>
      </c>
      <c r="C39" s="573"/>
      <c r="D39" s="574"/>
      <c r="E39" s="417">
        <v>2.2799999999999998</v>
      </c>
      <c r="F39" s="417">
        <v>2.2400000000000002</v>
      </c>
      <c r="G39" s="492">
        <f t="shared" si="2"/>
        <v>-3.9999999999999591E-2</v>
      </c>
      <c r="H39" s="575"/>
      <c r="I39" s="576"/>
      <c r="J39" s="576"/>
      <c r="K39" s="576"/>
      <c r="L39" s="577"/>
      <c r="M39" s="437"/>
      <c r="N39" s="438"/>
      <c r="O39" s="391" t="s">
        <v>74</v>
      </c>
    </row>
    <row r="40" spans="1:16" ht="78.75" customHeight="1" thickBot="1">
      <c r="A40" s="399" t="s">
        <v>75</v>
      </c>
      <c r="B40" s="572" t="str">
        <f t="shared" si="4"/>
        <v>★</v>
      </c>
      <c r="C40" s="573"/>
      <c r="D40" s="574"/>
      <c r="E40" s="171">
        <v>4.09</v>
      </c>
      <c r="F40" s="417">
        <v>2.78</v>
      </c>
      <c r="G40" s="492">
        <f t="shared" si="2"/>
        <v>-1.31</v>
      </c>
      <c r="H40" s="575"/>
      <c r="I40" s="576"/>
      <c r="J40" s="576"/>
      <c r="K40" s="576"/>
      <c r="L40" s="577"/>
      <c r="M40" s="439"/>
      <c r="N40" s="440"/>
      <c r="O40" s="391" t="s">
        <v>75</v>
      </c>
    </row>
    <row r="41" spans="1:16" ht="66" customHeight="1" thickBot="1">
      <c r="A41" s="399" t="s">
        <v>76</v>
      </c>
      <c r="B41" s="572" t="str">
        <f t="shared" si="4"/>
        <v>★</v>
      </c>
      <c r="C41" s="573"/>
      <c r="D41" s="574"/>
      <c r="E41" s="417">
        <v>1.96</v>
      </c>
      <c r="F41" s="417">
        <v>1.29</v>
      </c>
      <c r="G41" s="492">
        <f t="shared" si="2"/>
        <v>-0.66999999999999993</v>
      </c>
      <c r="H41" s="575"/>
      <c r="I41" s="576"/>
      <c r="J41" s="576"/>
      <c r="K41" s="576"/>
      <c r="L41" s="577"/>
      <c r="M41" s="231"/>
      <c r="N41" s="232"/>
      <c r="O41" s="391" t="s">
        <v>76</v>
      </c>
    </row>
    <row r="42" spans="1:16" ht="77.25" customHeight="1" thickBot="1">
      <c r="A42" s="399" t="s">
        <v>77</v>
      </c>
      <c r="B42" s="572" t="str">
        <f t="shared" ref="B42:B44" si="5">IF(G42&gt;5,"☆☆☆☆",IF(AND(G42&gt;=2.39,G42&lt;5),"☆☆☆",IF(AND(G42&gt;=1.39,G42&lt;2.4),"☆☆",IF(AND(G42&gt;0,G42&lt;1.4),"☆",IF(AND(G42&gt;=-1.39,G42&lt;0),"★",IF(AND(G42&gt;=-2.39,G42&lt;-1.4),"★★",IF(AND(G42&gt;=-3.39,G42&lt;-2.4),"★★★")))))))</f>
        <v>★</v>
      </c>
      <c r="C42" s="573"/>
      <c r="D42" s="574"/>
      <c r="E42" s="417">
        <v>1.7</v>
      </c>
      <c r="F42" s="417">
        <v>1.59</v>
      </c>
      <c r="G42" s="492">
        <f t="shared" si="2"/>
        <v>-0.10999999999999988</v>
      </c>
      <c r="H42" s="575"/>
      <c r="I42" s="576"/>
      <c r="J42" s="576"/>
      <c r="K42" s="576"/>
      <c r="L42" s="577"/>
      <c r="M42" s="437"/>
      <c r="N42" s="232"/>
      <c r="O42" s="391" t="s">
        <v>77</v>
      </c>
      <c r="P42" s="65" t="s">
        <v>216</v>
      </c>
    </row>
    <row r="43" spans="1:16" ht="69.75" customHeight="1" thickBot="1">
      <c r="A43" s="399" t="s">
        <v>78</v>
      </c>
      <c r="B43" s="572" t="s">
        <v>291</v>
      </c>
      <c r="C43" s="573"/>
      <c r="D43" s="574"/>
      <c r="E43" s="417">
        <v>1.08</v>
      </c>
      <c r="F43" s="417">
        <v>1.08</v>
      </c>
      <c r="G43" s="492">
        <f t="shared" si="2"/>
        <v>0</v>
      </c>
      <c r="H43" s="575"/>
      <c r="I43" s="576"/>
      <c r="J43" s="576"/>
      <c r="K43" s="576"/>
      <c r="L43" s="577"/>
      <c r="M43" s="231"/>
      <c r="N43" s="232"/>
      <c r="O43" s="391" t="s">
        <v>78</v>
      </c>
    </row>
    <row r="44" spans="1:16" ht="77.25" customHeight="1" thickBot="1">
      <c r="A44" s="403" t="s">
        <v>79</v>
      </c>
      <c r="B44" s="572" t="str">
        <f t="shared" si="5"/>
        <v>★</v>
      </c>
      <c r="C44" s="573"/>
      <c r="D44" s="574"/>
      <c r="E44" s="417">
        <v>1.94</v>
      </c>
      <c r="F44" s="417">
        <v>1.4</v>
      </c>
      <c r="G44" s="492">
        <f t="shared" si="2"/>
        <v>-0.54</v>
      </c>
      <c r="H44" s="575"/>
      <c r="I44" s="576"/>
      <c r="J44" s="576"/>
      <c r="K44" s="576"/>
      <c r="L44" s="577"/>
      <c r="M44" s="231"/>
      <c r="N44" s="232"/>
      <c r="O44" s="391" t="s">
        <v>79</v>
      </c>
    </row>
    <row r="45" spans="1:16" ht="81.75" customHeight="1" thickBot="1">
      <c r="A45" s="399" t="s">
        <v>80</v>
      </c>
      <c r="B45" s="572" t="str">
        <f t="shared" si="4"/>
        <v>★</v>
      </c>
      <c r="C45" s="573"/>
      <c r="D45" s="574"/>
      <c r="E45" s="417">
        <v>1.64</v>
      </c>
      <c r="F45" s="417">
        <v>1.38</v>
      </c>
      <c r="G45" s="492">
        <f t="shared" si="2"/>
        <v>-0.26</v>
      </c>
      <c r="H45" s="575"/>
      <c r="I45" s="576"/>
      <c r="J45" s="576"/>
      <c r="K45" s="576"/>
      <c r="L45" s="577"/>
      <c r="M45" s="231"/>
      <c r="N45" s="446"/>
      <c r="O45" s="391" t="s">
        <v>80</v>
      </c>
    </row>
    <row r="46" spans="1:16" ht="72.75" customHeight="1" thickBot="1">
      <c r="A46" s="399" t="s">
        <v>81</v>
      </c>
      <c r="B46" s="572" t="str">
        <f t="shared" si="4"/>
        <v>★</v>
      </c>
      <c r="C46" s="573"/>
      <c r="D46" s="574"/>
      <c r="E46" s="417">
        <v>2.09</v>
      </c>
      <c r="F46" s="417">
        <v>1.53</v>
      </c>
      <c r="G46" s="492">
        <f t="shared" si="2"/>
        <v>-0.55999999999999983</v>
      </c>
      <c r="H46" s="575"/>
      <c r="I46" s="576"/>
      <c r="J46" s="576"/>
      <c r="K46" s="576"/>
      <c r="L46" s="577"/>
      <c r="M46" s="231"/>
      <c r="N46" s="232"/>
      <c r="O46" s="391" t="s">
        <v>81</v>
      </c>
    </row>
    <row r="47" spans="1:16" ht="81.75" customHeight="1" thickBot="1">
      <c r="A47" s="399" t="s">
        <v>82</v>
      </c>
      <c r="B47" s="572" t="str">
        <f t="shared" si="4"/>
        <v>★</v>
      </c>
      <c r="C47" s="573"/>
      <c r="D47" s="574"/>
      <c r="E47" s="417">
        <v>1.72</v>
      </c>
      <c r="F47" s="417">
        <v>1.17</v>
      </c>
      <c r="G47" s="492">
        <f t="shared" si="2"/>
        <v>-0.55000000000000004</v>
      </c>
      <c r="H47" s="575"/>
      <c r="I47" s="576"/>
      <c r="J47" s="576"/>
      <c r="K47" s="576"/>
      <c r="L47" s="577"/>
      <c r="M47" s="447"/>
      <c r="N47" s="232"/>
      <c r="O47" s="391" t="s">
        <v>82</v>
      </c>
    </row>
    <row r="48" spans="1:16" ht="78.75" customHeight="1" thickBot="1">
      <c r="A48" s="399" t="s">
        <v>83</v>
      </c>
      <c r="B48" s="572" t="str">
        <f t="shared" si="4"/>
        <v>★</v>
      </c>
      <c r="C48" s="573"/>
      <c r="D48" s="574"/>
      <c r="E48" s="417">
        <v>1.42</v>
      </c>
      <c r="F48" s="417">
        <v>0.85</v>
      </c>
      <c r="G48" s="492">
        <f t="shared" si="2"/>
        <v>-0.56999999999999995</v>
      </c>
      <c r="H48" s="605"/>
      <c r="I48" s="606"/>
      <c r="J48" s="606"/>
      <c r="K48" s="606"/>
      <c r="L48" s="607"/>
      <c r="M48" s="231"/>
      <c r="N48" s="232"/>
      <c r="O48" s="391" t="s">
        <v>83</v>
      </c>
    </row>
    <row r="49" spans="1:15" ht="74.25" customHeight="1" thickBot="1">
      <c r="A49" s="399" t="s">
        <v>84</v>
      </c>
      <c r="B49" s="572" t="str">
        <f t="shared" si="4"/>
        <v>★</v>
      </c>
      <c r="C49" s="573"/>
      <c r="D49" s="574"/>
      <c r="E49" s="417">
        <v>1.99</v>
      </c>
      <c r="F49" s="417">
        <v>1.73</v>
      </c>
      <c r="G49" s="492">
        <f t="shared" si="2"/>
        <v>-0.26</v>
      </c>
      <c r="H49" s="575"/>
      <c r="I49" s="576"/>
      <c r="J49" s="576"/>
      <c r="K49" s="576"/>
      <c r="L49" s="577"/>
      <c r="M49" s="448"/>
      <c r="N49" s="232"/>
      <c r="O49" s="391" t="s">
        <v>84</v>
      </c>
    </row>
    <row r="50" spans="1:15" ht="73.2" customHeight="1" thickBot="1">
      <c r="A50" s="399" t="s">
        <v>85</v>
      </c>
      <c r="B50" s="572" t="str">
        <f t="shared" si="4"/>
        <v>★</v>
      </c>
      <c r="C50" s="573"/>
      <c r="D50" s="574"/>
      <c r="E50" s="171">
        <v>3.29</v>
      </c>
      <c r="F50" s="417">
        <v>2.06</v>
      </c>
      <c r="G50" s="492">
        <f t="shared" si="2"/>
        <v>-1.23</v>
      </c>
      <c r="H50" s="605"/>
      <c r="I50" s="606"/>
      <c r="J50" s="606"/>
      <c r="K50" s="606"/>
      <c r="L50" s="607"/>
      <c r="M50" s="231"/>
      <c r="N50" s="232"/>
      <c r="O50" s="391" t="s">
        <v>85</v>
      </c>
    </row>
    <row r="51" spans="1:15" ht="73.5" customHeight="1" thickBot="1">
      <c r="A51" s="399" t="s">
        <v>86</v>
      </c>
      <c r="B51" s="572" t="str">
        <f t="shared" si="4"/>
        <v>★</v>
      </c>
      <c r="C51" s="573"/>
      <c r="D51" s="574"/>
      <c r="E51" s="417">
        <v>2.0299999999999998</v>
      </c>
      <c r="F51" s="417">
        <v>1.41</v>
      </c>
      <c r="G51" s="492">
        <f t="shared" si="2"/>
        <v>-0.61999999999999988</v>
      </c>
      <c r="H51" s="575"/>
      <c r="I51" s="576"/>
      <c r="J51" s="576"/>
      <c r="K51" s="576"/>
      <c r="L51" s="577"/>
      <c r="M51" s="439"/>
      <c r="N51" s="440"/>
      <c r="O51" s="391" t="s">
        <v>86</v>
      </c>
    </row>
    <row r="52" spans="1:15" ht="91.95" customHeight="1" thickBot="1">
      <c r="A52" s="399" t="s">
        <v>87</v>
      </c>
      <c r="B52" s="572" t="str">
        <f t="shared" si="4"/>
        <v>☆</v>
      </c>
      <c r="C52" s="573"/>
      <c r="D52" s="574"/>
      <c r="E52" s="417">
        <v>1.23</v>
      </c>
      <c r="F52" s="417">
        <v>1.7</v>
      </c>
      <c r="G52" s="492">
        <f t="shared" si="2"/>
        <v>0.47</v>
      </c>
      <c r="H52" s="575"/>
      <c r="I52" s="576"/>
      <c r="J52" s="576"/>
      <c r="K52" s="576"/>
      <c r="L52" s="577"/>
      <c r="M52" s="231"/>
      <c r="N52" s="232"/>
      <c r="O52" s="391" t="s">
        <v>87</v>
      </c>
    </row>
    <row r="53" spans="1:15" ht="77.25" customHeight="1" thickBot="1">
      <c r="A53" s="399" t="s">
        <v>88</v>
      </c>
      <c r="B53" s="572" t="str">
        <f t="shared" si="4"/>
        <v>★</v>
      </c>
      <c r="C53" s="573"/>
      <c r="D53" s="574"/>
      <c r="E53" s="417">
        <v>2.42</v>
      </c>
      <c r="F53" s="417">
        <v>1.63</v>
      </c>
      <c r="G53" s="492">
        <f t="shared" si="2"/>
        <v>-0.79</v>
      </c>
      <c r="H53" s="575"/>
      <c r="I53" s="576"/>
      <c r="J53" s="576"/>
      <c r="K53" s="576"/>
      <c r="L53" s="577"/>
      <c r="M53" s="231"/>
      <c r="N53" s="232"/>
      <c r="O53" s="391" t="s">
        <v>88</v>
      </c>
    </row>
    <row r="54" spans="1:15" ht="63.75" customHeight="1" thickBot="1">
      <c r="A54" s="399" t="s">
        <v>89</v>
      </c>
      <c r="B54" s="572" t="str">
        <f t="shared" si="4"/>
        <v>★</v>
      </c>
      <c r="C54" s="573"/>
      <c r="D54" s="574"/>
      <c r="E54" s="171">
        <v>3.48</v>
      </c>
      <c r="F54" s="417">
        <v>2.74</v>
      </c>
      <c r="G54" s="492">
        <f t="shared" si="2"/>
        <v>-0.73999999999999977</v>
      </c>
      <c r="H54" s="575"/>
      <c r="I54" s="576"/>
      <c r="J54" s="576"/>
      <c r="K54" s="576"/>
      <c r="L54" s="577"/>
      <c r="M54" s="231"/>
      <c r="N54" s="232"/>
      <c r="O54" s="391" t="s">
        <v>89</v>
      </c>
    </row>
    <row r="55" spans="1:15" ht="75" customHeight="1" thickBot="1">
      <c r="A55" s="399" t="s">
        <v>90</v>
      </c>
      <c r="B55" s="572" t="str">
        <f t="shared" si="4"/>
        <v>★</v>
      </c>
      <c r="C55" s="573"/>
      <c r="D55" s="574"/>
      <c r="E55" s="171">
        <v>3</v>
      </c>
      <c r="F55" s="417">
        <v>2.2999999999999998</v>
      </c>
      <c r="G55" s="492">
        <f t="shared" si="2"/>
        <v>-0.70000000000000018</v>
      </c>
      <c r="H55" s="575"/>
      <c r="I55" s="576"/>
      <c r="J55" s="576"/>
      <c r="K55" s="576"/>
      <c r="L55" s="577"/>
      <c r="M55" s="231"/>
      <c r="N55" s="232"/>
      <c r="O55" s="391" t="s">
        <v>90</v>
      </c>
    </row>
    <row r="56" spans="1:15" ht="80.25" customHeight="1" thickBot="1">
      <c r="A56" s="399" t="s">
        <v>91</v>
      </c>
      <c r="B56" s="572" t="str">
        <f t="shared" si="4"/>
        <v>★</v>
      </c>
      <c r="C56" s="573"/>
      <c r="D56" s="574"/>
      <c r="E56" s="417">
        <v>2.83</v>
      </c>
      <c r="F56" s="417">
        <v>2.4700000000000002</v>
      </c>
      <c r="G56" s="492">
        <f t="shared" si="2"/>
        <v>-0.35999999999999988</v>
      </c>
      <c r="H56" s="575"/>
      <c r="I56" s="576"/>
      <c r="J56" s="576"/>
      <c r="K56" s="576"/>
      <c r="L56" s="577"/>
      <c r="M56" s="231"/>
      <c r="N56" s="232"/>
      <c r="O56" s="391" t="s">
        <v>91</v>
      </c>
    </row>
    <row r="57" spans="1:15" ht="63.75" customHeight="1" thickBot="1">
      <c r="A57" s="399" t="s">
        <v>92</v>
      </c>
      <c r="B57" s="572" t="str">
        <f t="shared" si="4"/>
        <v>★</v>
      </c>
      <c r="C57" s="573"/>
      <c r="D57" s="574"/>
      <c r="E57" s="417">
        <v>1.44</v>
      </c>
      <c r="F57" s="417">
        <v>1.24</v>
      </c>
      <c r="G57" s="492">
        <f t="shared" si="2"/>
        <v>-0.19999999999999996</v>
      </c>
      <c r="H57" s="605"/>
      <c r="I57" s="606"/>
      <c r="J57" s="606"/>
      <c r="K57" s="606"/>
      <c r="L57" s="607"/>
      <c r="M57" s="231"/>
      <c r="N57" s="232"/>
      <c r="O57" s="391" t="s">
        <v>92</v>
      </c>
    </row>
    <row r="58" spans="1:15" ht="69.75" customHeight="1" thickBot="1">
      <c r="A58" s="399" t="s">
        <v>93</v>
      </c>
      <c r="B58" s="572" t="str">
        <f t="shared" si="4"/>
        <v>★</v>
      </c>
      <c r="C58" s="573"/>
      <c r="D58" s="574"/>
      <c r="E58" s="417">
        <v>2.35</v>
      </c>
      <c r="F58" s="417">
        <v>1.96</v>
      </c>
      <c r="G58" s="492">
        <f t="shared" si="2"/>
        <v>-0.39000000000000012</v>
      </c>
      <c r="H58" s="575"/>
      <c r="I58" s="576"/>
      <c r="J58" s="576"/>
      <c r="K58" s="576"/>
      <c r="L58" s="577"/>
      <c r="M58" s="231"/>
      <c r="N58" s="232"/>
      <c r="O58" s="391" t="s">
        <v>93</v>
      </c>
    </row>
    <row r="59" spans="1:15" ht="76.2" customHeight="1" thickBot="1">
      <c r="A59" s="399" t="s">
        <v>94</v>
      </c>
      <c r="B59" s="572" t="str">
        <f t="shared" si="4"/>
        <v>★</v>
      </c>
      <c r="C59" s="573"/>
      <c r="D59" s="574"/>
      <c r="E59" s="171">
        <v>3.39</v>
      </c>
      <c r="F59" s="417">
        <v>2.71</v>
      </c>
      <c r="G59" s="492">
        <f t="shared" si="2"/>
        <v>-0.68000000000000016</v>
      </c>
      <c r="H59" s="575"/>
      <c r="I59" s="576"/>
      <c r="J59" s="576"/>
      <c r="K59" s="576"/>
      <c r="L59" s="577"/>
      <c r="M59" s="439"/>
      <c r="N59" s="440"/>
      <c r="O59" s="391" t="s">
        <v>94</v>
      </c>
    </row>
    <row r="60" spans="1:15" ht="91.95" customHeight="1" thickBot="1">
      <c r="A60" s="399" t="s">
        <v>95</v>
      </c>
      <c r="B60" s="572" t="str">
        <f t="shared" si="4"/>
        <v>★</v>
      </c>
      <c r="C60" s="573"/>
      <c r="D60" s="574"/>
      <c r="E60" s="171">
        <v>3.08</v>
      </c>
      <c r="F60" s="417">
        <v>2.76</v>
      </c>
      <c r="G60" s="492">
        <f t="shared" si="2"/>
        <v>-0.32000000000000028</v>
      </c>
      <c r="H60" s="575"/>
      <c r="I60" s="576"/>
      <c r="J60" s="576"/>
      <c r="K60" s="576"/>
      <c r="L60" s="577"/>
      <c r="M60" s="231"/>
      <c r="N60" s="232"/>
      <c r="O60" s="391" t="s">
        <v>95</v>
      </c>
    </row>
    <row r="61" spans="1:15" ht="81" customHeight="1" thickBot="1">
      <c r="A61" s="399" t="s">
        <v>96</v>
      </c>
      <c r="B61" s="572" t="str">
        <f t="shared" si="4"/>
        <v>★</v>
      </c>
      <c r="C61" s="573"/>
      <c r="D61" s="574"/>
      <c r="E61" s="417">
        <v>1.89</v>
      </c>
      <c r="F61" s="417">
        <v>0.7</v>
      </c>
      <c r="G61" s="492">
        <f t="shared" si="2"/>
        <v>-1.19</v>
      </c>
      <c r="H61" s="575"/>
      <c r="I61" s="576"/>
      <c r="J61" s="576"/>
      <c r="K61" s="576"/>
      <c r="L61" s="577"/>
      <c r="M61" s="231"/>
      <c r="N61" s="232"/>
      <c r="O61" s="391" t="s">
        <v>96</v>
      </c>
    </row>
    <row r="62" spans="1:15" ht="75.599999999999994" customHeight="1" thickBot="1">
      <c r="A62" s="399" t="s">
        <v>97</v>
      </c>
      <c r="B62" s="572" t="str">
        <f t="shared" si="4"/>
        <v>★</v>
      </c>
      <c r="C62" s="573"/>
      <c r="D62" s="574"/>
      <c r="E62" s="171">
        <v>3.12</v>
      </c>
      <c r="F62" s="417">
        <v>2.76</v>
      </c>
      <c r="G62" s="492">
        <f t="shared" si="2"/>
        <v>-0.36000000000000032</v>
      </c>
      <c r="H62" s="575"/>
      <c r="I62" s="576"/>
      <c r="J62" s="576"/>
      <c r="K62" s="576"/>
      <c r="L62" s="577"/>
      <c r="M62" s="231"/>
      <c r="N62" s="232"/>
      <c r="O62" s="391" t="s">
        <v>97</v>
      </c>
    </row>
    <row r="63" spans="1:15" ht="87" customHeight="1" thickBot="1">
      <c r="A63" s="399" t="s">
        <v>98</v>
      </c>
      <c r="B63" s="572" t="str">
        <f t="shared" si="4"/>
        <v>★</v>
      </c>
      <c r="C63" s="573"/>
      <c r="D63" s="574"/>
      <c r="E63" s="417">
        <v>1.0900000000000001</v>
      </c>
      <c r="F63" s="417">
        <v>0.96</v>
      </c>
      <c r="G63" s="492">
        <f t="shared" si="2"/>
        <v>-0.13000000000000012</v>
      </c>
      <c r="H63" s="575"/>
      <c r="I63" s="576"/>
      <c r="J63" s="576"/>
      <c r="K63" s="576"/>
      <c r="L63" s="577"/>
      <c r="M63" s="454"/>
      <c r="N63" s="232"/>
      <c r="O63" s="391" t="s">
        <v>98</v>
      </c>
    </row>
    <row r="64" spans="1:15" ht="73.2" customHeight="1" thickBot="1">
      <c r="A64" s="399" t="s">
        <v>99</v>
      </c>
      <c r="B64" s="572" t="str">
        <f t="shared" ref="B64" si="6">IF(G64&gt;5,"☆☆☆☆",IF(AND(G64&gt;=2.39,G64&lt;5),"☆☆☆",IF(AND(G64&gt;=1.39,G64&lt;2.4),"☆☆",IF(AND(G64&gt;0,G64&lt;1.4),"☆",IF(AND(G64&gt;=-1.39,G64&lt;0),"★",IF(AND(G64&gt;=-2.39,G64&lt;-1.4),"★★",IF(AND(G64&gt;=-3.39,G64&lt;-2.4),"★★★")))))))</f>
        <v>☆</v>
      </c>
      <c r="C64" s="573"/>
      <c r="D64" s="574"/>
      <c r="E64" s="417">
        <v>1.25</v>
      </c>
      <c r="F64" s="417">
        <v>1.57</v>
      </c>
      <c r="G64" s="492">
        <f t="shared" si="2"/>
        <v>0.32000000000000006</v>
      </c>
      <c r="H64" s="650"/>
      <c r="I64" s="651"/>
      <c r="J64" s="651"/>
      <c r="K64" s="651"/>
      <c r="L64" s="652"/>
      <c r="M64" s="231"/>
      <c r="N64" s="232"/>
      <c r="O64" s="391" t="s">
        <v>99</v>
      </c>
    </row>
    <row r="65" spans="1:18" ht="80.25" customHeight="1" thickBot="1">
      <c r="A65" s="399" t="s">
        <v>100</v>
      </c>
      <c r="B65" s="572" t="str">
        <f t="shared" si="4"/>
        <v>★</v>
      </c>
      <c r="C65" s="573"/>
      <c r="D65" s="574"/>
      <c r="E65" s="171">
        <v>3.7</v>
      </c>
      <c r="F65" s="417">
        <v>2.52</v>
      </c>
      <c r="G65" s="492">
        <f t="shared" si="2"/>
        <v>-1.1800000000000002</v>
      </c>
      <c r="H65" s="653"/>
      <c r="I65" s="654"/>
      <c r="J65" s="654"/>
      <c r="K65" s="654"/>
      <c r="L65" s="655"/>
      <c r="M65" s="455"/>
      <c r="N65" s="232"/>
      <c r="O65" s="391" t="s">
        <v>100</v>
      </c>
    </row>
    <row r="66" spans="1:18" ht="88.5" customHeight="1" thickBot="1">
      <c r="A66" s="399" t="s">
        <v>101</v>
      </c>
      <c r="B66" s="572" t="str">
        <f t="shared" si="4"/>
        <v>★★</v>
      </c>
      <c r="C66" s="573"/>
      <c r="D66" s="574"/>
      <c r="E66" s="171">
        <v>5.83</v>
      </c>
      <c r="F66" s="171">
        <v>4.1399999999999997</v>
      </c>
      <c r="G66" s="492">
        <f t="shared" si="2"/>
        <v>-1.6900000000000004</v>
      </c>
      <c r="H66" s="605"/>
      <c r="I66" s="606"/>
      <c r="J66" s="606"/>
      <c r="K66" s="606"/>
      <c r="L66" s="607"/>
      <c r="M66" s="231"/>
      <c r="N66" s="232"/>
      <c r="O66" s="391" t="s">
        <v>101</v>
      </c>
    </row>
    <row r="67" spans="1:18" ht="78.75" customHeight="1" thickBot="1">
      <c r="A67" s="399" t="s">
        <v>102</v>
      </c>
      <c r="B67" s="572" t="str">
        <f t="shared" si="4"/>
        <v>★</v>
      </c>
      <c r="C67" s="573"/>
      <c r="D67" s="574"/>
      <c r="E67" s="171">
        <v>3.33</v>
      </c>
      <c r="F67" s="171">
        <v>3.25</v>
      </c>
      <c r="G67" s="492">
        <f t="shared" si="2"/>
        <v>-8.0000000000000071E-2</v>
      </c>
      <c r="H67" s="575"/>
      <c r="I67" s="576"/>
      <c r="J67" s="576"/>
      <c r="K67" s="576"/>
      <c r="L67" s="577"/>
      <c r="M67" s="231"/>
      <c r="N67" s="232"/>
      <c r="O67" s="391" t="s">
        <v>102</v>
      </c>
    </row>
    <row r="68" spans="1:18" ht="63" customHeight="1" thickBot="1">
      <c r="A68" s="402" t="s">
        <v>103</v>
      </c>
      <c r="B68" s="572" t="str">
        <f t="shared" ref="B68" si="7">IF(G68&gt;5,"☆☆☆☆",IF(AND(G68&gt;=2.39,G68&lt;5),"☆☆☆",IF(AND(G68&gt;=1.39,G68&lt;2.4),"☆☆",IF(AND(G68&gt;0,G68&lt;1.4),"☆",IF(AND(G68&gt;=-1.39,G68&lt;0),"★",IF(AND(G68&gt;=-2.39,G68&lt;-1.4),"★★",IF(AND(G68&gt;=-3.39,G68&lt;-2.4),"★★★")))))))</f>
        <v>★</v>
      </c>
      <c r="C68" s="573"/>
      <c r="D68" s="574"/>
      <c r="E68" s="417">
        <v>2.57</v>
      </c>
      <c r="F68" s="417">
        <v>2.21</v>
      </c>
      <c r="G68" s="492">
        <f t="shared" si="2"/>
        <v>-0.35999999999999988</v>
      </c>
      <c r="H68" s="647"/>
      <c r="I68" s="648"/>
      <c r="J68" s="648"/>
      <c r="K68" s="648"/>
      <c r="L68" s="649"/>
      <c r="M68" s="432"/>
      <c r="N68" s="431"/>
      <c r="O68" s="391" t="s">
        <v>103</v>
      </c>
    </row>
    <row r="69" spans="1:18" ht="72.75" customHeight="1" thickBot="1">
      <c r="A69" s="400" t="s">
        <v>104</v>
      </c>
      <c r="B69" s="572" t="str">
        <f t="shared" si="4"/>
        <v>★</v>
      </c>
      <c r="C69" s="573"/>
      <c r="D69" s="574"/>
      <c r="E69" s="418">
        <v>2.15</v>
      </c>
      <c r="F69" s="418">
        <v>1.62</v>
      </c>
      <c r="G69" s="492">
        <f t="shared" si="2"/>
        <v>-0.5299999999999998</v>
      </c>
      <c r="H69" s="605"/>
      <c r="I69" s="606"/>
      <c r="J69" s="606"/>
      <c r="K69" s="606"/>
      <c r="L69" s="607"/>
      <c r="M69" s="231"/>
      <c r="N69" s="232"/>
      <c r="O69" s="391" t="s">
        <v>104</v>
      </c>
    </row>
    <row r="70" spans="1:18" ht="58.5" customHeight="1" thickBot="1">
      <c r="A70" s="325" t="s">
        <v>105</v>
      </c>
      <c r="B70" s="572" t="str">
        <f t="shared" ref="B70" si="8">IF(G70&gt;5,"☆☆☆☆",IF(AND(G70&gt;=2.39,G70&lt;5),"☆☆☆",IF(AND(G70&gt;=1.39,G70&lt;2.4),"☆☆",IF(AND(G70&gt;0,G70&lt;1.4),"☆",IF(AND(G70&gt;=-1.39,G70&lt;0),"★",IF(AND(G70&gt;=-2.39,G70&lt;-1.4),"★★",IF(AND(G70&gt;=-3.39,G70&lt;-2.4),"★★★")))))))</f>
        <v>★</v>
      </c>
      <c r="C70" s="573"/>
      <c r="D70" s="574"/>
      <c r="E70" s="503">
        <v>2.16</v>
      </c>
      <c r="F70" s="503">
        <v>1.64</v>
      </c>
      <c r="G70" s="492">
        <f t="shared" si="2"/>
        <v>-0.52000000000000024</v>
      </c>
      <c r="H70" s="575"/>
      <c r="I70" s="576"/>
      <c r="J70" s="576"/>
      <c r="K70" s="576"/>
      <c r="L70" s="577"/>
      <c r="M70" s="326"/>
      <c r="N70" s="232"/>
      <c r="O70" s="391"/>
    </row>
    <row r="71" spans="1:18" ht="42.75" customHeight="1" thickBot="1">
      <c r="A71" s="327"/>
      <c r="B71" s="327"/>
      <c r="C71" s="327"/>
      <c r="D71" s="327"/>
      <c r="E71" s="638"/>
      <c r="F71" s="638"/>
      <c r="G71" s="638"/>
      <c r="H71" s="638"/>
      <c r="I71" s="638"/>
      <c r="J71" s="638"/>
      <c r="K71" s="638"/>
      <c r="L71" s="638"/>
      <c r="M71" s="66">
        <f>COUNTIF(E23:E69,"&gt;=10")</f>
        <v>0</v>
      </c>
      <c r="N71" s="66">
        <f>COUNTIF(F23:F69,"&gt;=10")</f>
        <v>0</v>
      </c>
      <c r="O71" s="66" t="s">
        <v>29</v>
      </c>
    </row>
    <row r="72" spans="1:18" ht="36.75" customHeight="1" thickBot="1">
      <c r="A72" s="87" t="s">
        <v>21</v>
      </c>
      <c r="B72" s="88"/>
      <c r="C72" s="152"/>
      <c r="D72" s="152"/>
      <c r="E72" s="639" t="s">
        <v>20</v>
      </c>
      <c r="F72" s="639"/>
      <c r="G72" s="639"/>
      <c r="H72" s="640" t="s">
        <v>268</v>
      </c>
      <c r="I72" s="641"/>
      <c r="J72" s="88"/>
      <c r="K72" s="89"/>
      <c r="L72" s="89"/>
      <c r="M72" s="90"/>
      <c r="N72" s="91"/>
    </row>
    <row r="73" spans="1:18" ht="36.75" customHeight="1" thickBot="1">
      <c r="A73" s="92"/>
      <c r="B73" s="328"/>
      <c r="C73" s="642" t="s">
        <v>106</v>
      </c>
      <c r="D73" s="643"/>
      <c r="E73" s="643"/>
      <c r="F73" s="644"/>
      <c r="G73" s="93">
        <f>+F70</f>
        <v>1.64</v>
      </c>
      <c r="H73" s="94" t="s">
        <v>107</v>
      </c>
      <c r="I73" s="645">
        <f>+G70</f>
        <v>-0.52000000000000024</v>
      </c>
      <c r="J73" s="646"/>
      <c r="K73" s="329"/>
      <c r="L73" s="329"/>
      <c r="M73" s="330"/>
      <c r="N73" s="95"/>
    </row>
    <row r="74" spans="1:18" ht="36.75" customHeight="1" thickBot="1">
      <c r="A74" s="92"/>
      <c r="B74" s="328"/>
      <c r="C74" s="608" t="s">
        <v>108</v>
      </c>
      <c r="D74" s="609"/>
      <c r="E74" s="609"/>
      <c r="F74" s="610"/>
      <c r="G74" s="96">
        <f>+F35</f>
        <v>1.73</v>
      </c>
      <c r="H74" s="97" t="s">
        <v>107</v>
      </c>
      <c r="I74" s="611">
        <f>+G35</f>
        <v>-0.75</v>
      </c>
      <c r="J74" s="612"/>
      <c r="K74" s="329"/>
      <c r="L74" s="329"/>
      <c r="M74" s="330"/>
      <c r="N74" s="95"/>
      <c r="R74" s="370" t="s">
        <v>21</v>
      </c>
    </row>
    <row r="75" spans="1:18" ht="36.75" customHeight="1" thickBot="1">
      <c r="A75" s="92"/>
      <c r="B75" s="328"/>
      <c r="C75" s="613" t="s">
        <v>109</v>
      </c>
      <c r="D75" s="614"/>
      <c r="E75" s="614"/>
      <c r="F75" s="98" t="str">
        <f>VLOOKUP(G75,F:P,10,0)</f>
        <v>大分県</v>
      </c>
      <c r="G75" s="99">
        <f>MAX(F23:F70)</f>
        <v>4.1399999999999997</v>
      </c>
      <c r="H75" s="615" t="s">
        <v>110</v>
      </c>
      <c r="I75" s="616"/>
      <c r="J75" s="616"/>
      <c r="K75" s="100">
        <f>+N71</f>
        <v>0</v>
      </c>
      <c r="L75" s="101" t="s">
        <v>111</v>
      </c>
      <c r="M75" s="102">
        <f>N71-M71</f>
        <v>0</v>
      </c>
      <c r="N75" s="95"/>
      <c r="R75" s="371"/>
    </row>
    <row r="76" spans="1:18" ht="36.75" customHeight="1" thickBot="1">
      <c r="A76" s="103"/>
      <c r="B76" s="104"/>
      <c r="C76" s="104"/>
      <c r="D76" s="104"/>
      <c r="E76" s="104"/>
      <c r="F76" s="104"/>
      <c r="G76" s="104"/>
      <c r="H76" s="104"/>
      <c r="I76" s="104"/>
      <c r="J76" s="104"/>
      <c r="K76" s="105"/>
      <c r="L76" s="105"/>
      <c r="M76" s="106"/>
      <c r="N76" s="107"/>
      <c r="R76" s="371"/>
    </row>
    <row r="77" spans="1:18" ht="30.75" customHeight="1">
      <c r="A77" s="136"/>
      <c r="B77" s="136"/>
      <c r="C77" s="136"/>
      <c r="D77" s="136"/>
      <c r="E77" s="136"/>
      <c r="F77" s="136"/>
      <c r="G77" s="136"/>
      <c r="H77" s="136"/>
      <c r="I77" s="136"/>
      <c r="J77" s="136"/>
      <c r="K77" s="331"/>
      <c r="L77" s="331"/>
      <c r="M77" s="332"/>
      <c r="N77" s="333"/>
      <c r="R77" s="372"/>
    </row>
    <row r="78" spans="1:18" ht="30.75" customHeight="1" thickBot="1">
      <c r="A78" s="334"/>
      <c r="B78" s="334"/>
      <c r="C78" s="334"/>
      <c r="D78" s="334"/>
      <c r="E78" s="334"/>
      <c r="F78" s="334"/>
      <c r="G78" s="334"/>
      <c r="H78" s="334"/>
      <c r="I78" s="334"/>
      <c r="J78" s="334"/>
      <c r="K78" s="335"/>
      <c r="L78" s="335"/>
      <c r="M78" s="336"/>
      <c r="N78" s="334"/>
    </row>
    <row r="79" spans="1:18" ht="24.75" customHeight="1" thickTop="1">
      <c r="A79" s="617">
        <v>1</v>
      </c>
      <c r="B79" s="620" t="s">
        <v>262</v>
      </c>
      <c r="C79" s="621"/>
      <c r="D79" s="621"/>
      <c r="E79" s="621"/>
      <c r="F79" s="622"/>
      <c r="G79" s="629" t="s">
        <v>263</v>
      </c>
      <c r="H79" s="630"/>
      <c r="I79" s="630"/>
      <c r="J79" s="630"/>
      <c r="K79" s="630"/>
      <c r="L79" s="630"/>
      <c r="M79" s="630"/>
      <c r="N79" s="631"/>
    </row>
    <row r="80" spans="1:18" ht="24.75" customHeight="1">
      <c r="A80" s="618"/>
      <c r="B80" s="623"/>
      <c r="C80" s="624"/>
      <c r="D80" s="624"/>
      <c r="E80" s="624"/>
      <c r="F80" s="625"/>
      <c r="G80" s="632"/>
      <c r="H80" s="633"/>
      <c r="I80" s="633"/>
      <c r="J80" s="633"/>
      <c r="K80" s="633"/>
      <c r="L80" s="633"/>
      <c r="M80" s="633"/>
      <c r="N80" s="634"/>
      <c r="O80" s="337" t="s">
        <v>29</v>
      </c>
      <c r="P80" s="337"/>
    </row>
    <row r="81" spans="1:16" ht="24.75" customHeight="1">
      <c r="A81" s="618"/>
      <c r="B81" s="623"/>
      <c r="C81" s="624"/>
      <c r="D81" s="624"/>
      <c r="E81" s="624"/>
      <c r="F81" s="625"/>
      <c r="G81" s="632"/>
      <c r="H81" s="633"/>
      <c r="I81" s="633"/>
      <c r="J81" s="633"/>
      <c r="K81" s="633"/>
      <c r="L81" s="633"/>
      <c r="M81" s="633"/>
      <c r="N81" s="634"/>
      <c r="O81" s="337" t="s">
        <v>21</v>
      </c>
      <c r="P81" s="337" t="s">
        <v>112</v>
      </c>
    </row>
    <row r="82" spans="1:16" ht="24.75" customHeight="1">
      <c r="A82" s="618"/>
      <c r="B82" s="623"/>
      <c r="C82" s="624"/>
      <c r="D82" s="624"/>
      <c r="E82" s="624"/>
      <c r="F82" s="625"/>
      <c r="G82" s="632"/>
      <c r="H82" s="633"/>
      <c r="I82" s="633"/>
      <c r="J82" s="633"/>
      <c r="K82" s="633"/>
      <c r="L82" s="633"/>
      <c r="M82" s="633"/>
      <c r="N82" s="634"/>
      <c r="O82" s="338"/>
      <c r="P82" s="337"/>
    </row>
    <row r="83" spans="1:16" ht="46.2" customHeight="1" thickBot="1">
      <c r="A83" s="619"/>
      <c r="B83" s="626"/>
      <c r="C83" s="627"/>
      <c r="D83" s="627"/>
      <c r="E83" s="627"/>
      <c r="F83" s="628"/>
      <c r="G83" s="635"/>
      <c r="H83" s="636"/>
      <c r="I83" s="636"/>
      <c r="J83" s="636"/>
      <c r="K83" s="636"/>
      <c r="L83" s="636"/>
      <c r="M83" s="636"/>
      <c r="N83" s="637"/>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8">
    <mergeCell ref="B67:D67"/>
    <mergeCell ref="H67:L67"/>
    <mergeCell ref="B68:D68"/>
    <mergeCell ref="H68:L68"/>
    <mergeCell ref="B69:D69"/>
    <mergeCell ref="H69:L69"/>
    <mergeCell ref="B64:D64"/>
    <mergeCell ref="H64:L64"/>
    <mergeCell ref="B65:D65"/>
    <mergeCell ref="B66:D66"/>
    <mergeCell ref="H66:L66"/>
    <mergeCell ref="H65:L65"/>
    <mergeCell ref="C74:F74"/>
    <mergeCell ref="I74:J74"/>
    <mergeCell ref="C75:E75"/>
    <mergeCell ref="H75:J75"/>
    <mergeCell ref="A79:A83"/>
    <mergeCell ref="B79:F83"/>
    <mergeCell ref="G79:N83"/>
    <mergeCell ref="B70:D70"/>
    <mergeCell ref="H70:L70"/>
    <mergeCell ref="E71:L71"/>
    <mergeCell ref="E72:G72"/>
    <mergeCell ref="H72:I72"/>
    <mergeCell ref="C73:F73"/>
    <mergeCell ref="I73:J73"/>
    <mergeCell ref="B61:D61"/>
    <mergeCell ref="H61:L61"/>
    <mergeCell ref="B62:D62"/>
    <mergeCell ref="H62:L62"/>
    <mergeCell ref="B63:D63"/>
    <mergeCell ref="H63:L63"/>
    <mergeCell ref="B58:D58"/>
    <mergeCell ref="H58:L58"/>
    <mergeCell ref="B59:D59"/>
    <mergeCell ref="H59:L59"/>
    <mergeCell ref="B60:D60"/>
    <mergeCell ref="H60:L60"/>
    <mergeCell ref="B55:D55"/>
    <mergeCell ref="H55:L55"/>
    <mergeCell ref="B56:D56"/>
    <mergeCell ref="H56:L56"/>
    <mergeCell ref="B57:D57"/>
    <mergeCell ref="B52:D52"/>
    <mergeCell ref="H52:L52"/>
    <mergeCell ref="B53:D53"/>
    <mergeCell ref="H53:L53"/>
    <mergeCell ref="B54:D54"/>
    <mergeCell ref="H54:L54"/>
    <mergeCell ref="H57:L57"/>
    <mergeCell ref="B49:D49"/>
    <mergeCell ref="H49:L49"/>
    <mergeCell ref="B50:D50"/>
    <mergeCell ref="H50:L50"/>
    <mergeCell ref="B51:D51"/>
    <mergeCell ref="H51:L51"/>
    <mergeCell ref="B46:D46"/>
    <mergeCell ref="H46:L46"/>
    <mergeCell ref="B47:D47"/>
    <mergeCell ref="H47:L47"/>
    <mergeCell ref="B48:D48"/>
    <mergeCell ref="H48:L48"/>
    <mergeCell ref="B43:D43"/>
    <mergeCell ref="H43:L43"/>
    <mergeCell ref="B44:D44"/>
    <mergeCell ref="H44:L44"/>
    <mergeCell ref="B45:D45"/>
    <mergeCell ref="H45:L45"/>
    <mergeCell ref="B40:D40"/>
    <mergeCell ref="H40:L40"/>
    <mergeCell ref="B41:D41"/>
    <mergeCell ref="H41:L41"/>
    <mergeCell ref="B42:D42"/>
    <mergeCell ref="H42:L42"/>
    <mergeCell ref="B37:D37"/>
    <mergeCell ref="H37:L37"/>
    <mergeCell ref="B38:D38"/>
    <mergeCell ref="H38:L38"/>
    <mergeCell ref="B39:D39"/>
    <mergeCell ref="H39:L39"/>
    <mergeCell ref="B35:D35"/>
    <mergeCell ref="H35:L35"/>
    <mergeCell ref="B36:D36"/>
    <mergeCell ref="H36:L36"/>
    <mergeCell ref="B31:D31"/>
    <mergeCell ref="H31:L31"/>
    <mergeCell ref="B32:D32"/>
    <mergeCell ref="H32:L32"/>
    <mergeCell ref="B33:D33"/>
    <mergeCell ref="H33:L33"/>
    <mergeCell ref="B29:D29"/>
    <mergeCell ref="H29:L29"/>
    <mergeCell ref="B30:D30"/>
    <mergeCell ref="H30:L30"/>
    <mergeCell ref="B26:D26"/>
    <mergeCell ref="H26:L26"/>
    <mergeCell ref="B27:D27"/>
    <mergeCell ref="H27:L27"/>
    <mergeCell ref="B34:D34"/>
    <mergeCell ref="H34:L34"/>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B23:D23"/>
    <mergeCell ref="H23:L23"/>
    <mergeCell ref="B24:D24"/>
    <mergeCell ref="H24:L24"/>
  </mergeCells>
  <phoneticPr fontId="106"/>
  <conditionalFormatting sqref="G23:G70">
    <cfRule type="cellIs" dxfId="5" priority="4" stopIfTrue="1" operator="between">
      <formula>10.1</formula>
      <formula>20</formula>
    </cfRule>
    <cfRule type="cellIs" dxfId="4" priority="5" stopIfTrue="1" operator="between">
      <formula>1.01</formula>
      <formula>10</formula>
    </cfRule>
    <cfRule type="cellIs" dxfId="3" priority="6" stopIfTrue="1" operator="between">
      <formula>0.01</formula>
      <formula>1</formula>
    </cfRule>
  </conditionalFormatting>
  <conditionalFormatting sqref="N77">
    <cfRule type="cellIs" dxfId="2" priority="1" stopIfTrue="1" operator="between">
      <formula>10.1</formula>
      <formula>20</formula>
    </cfRule>
    <cfRule type="cellIs" dxfId="1" priority="2" stopIfTrue="1" operator="between">
      <formula>1.01</formula>
      <formula>10</formula>
    </cfRule>
    <cfRule type="cellIs" dxfId="0" priority="3"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BA5D8-2BD1-439D-92BA-BAB044576C1F}">
  <dimension ref="A1:R30"/>
  <sheetViews>
    <sheetView view="pageBreakPreview" zoomScale="95" zoomScaleNormal="100" zoomScaleSheetLayoutView="95" workbookViewId="0">
      <selection activeCell="N24" sqref="N23:N24"/>
    </sheetView>
  </sheetViews>
  <sheetFormatPr defaultColWidth="9" defaultRowHeight="13.2"/>
  <cols>
    <col min="1" max="1" width="4.88671875" style="818" customWidth="1"/>
    <col min="2" max="9" width="9" style="818"/>
    <col min="10" max="10" width="19.6640625" style="818" customWidth="1"/>
    <col min="11" max="11" width="9" style="818"/>
    <col min="12" max="12" width="22.33203125" style="818" customWidth="1"/>
    <col min="13" max="13" width="4.21875" style="818" customWidth="1"/>
    <col min="14" max="14" width="3.44140625" style="818" customWidth="1"/>
    <col min="15" max="16384" width="9" style="818"/>
  </cols>
  <sheetData>
    <row r="1" spans="1:18" ht="23.4">
      <c r="A1" s="816" t="s">
        <v>513</v>
      </c>
      <c r="B1" s="816"/>
      <c r="C1" s="816"/>
      <c r="D1" s="816"/>
      <c r="E1" s="816"/>
      <c r="F1" s="816"/>
      <c r="G1" s="816"/>
      <c r="H1" s="816"/>
      <c r="I1" s="816"/>
      <c r="J1" s="817"/>
      <c r="K1" s="817"/>
      <c r="L1" s="817"/>
      <c r="M1" s="817"/>
    </row>
    <row r="2" spans="1:18" ht="19.2">
      <c r="A2" s="819" t="s">
        <v>514</v>
      </c>
      <c r="B2" s="819"/>
      <c r="C2" s="819"/>
      <c r="D2" s="819"/>
      <c r="E2" s="819"/>
      <c r="F2" s="819"/>
      <c r="G2" s="819"/>
      <c r="H2" s="819"/>
      <c r="I2" s="819"/>
      <c r="J2" s="820"/>
      <c r="K2" s="820"/>
      <c r="L2" s="820"/>
      <c r="M2" s="820"/>
      <c r="N2" s="821"/>
      <c r="P2" s="822"/>
    </row>
    <row r="3" spans="1:18" ht="24.75" customHeight="1">
      <c r="A3" s="823" t="s">
        <v>515</v>
      </c>
      <c r="B3" s="823"/>
      <c r="C3" s="823"/>
      <c r="D3" s="823"/>
      <c r="E3" s="823"/>
      <c r="F3" s="823"/>
      <c r="G3" s="823"/>
      <c r="H3" s="823"/>
      <c r="I3" s="823"/>
      <c r="J3" s="824"/>
      <c r="K3" s="824"/>
      <c r="L3" s="824"/>
      <c r="M3" s="824"/>
      <c r="N3" s="825"/>
      <c r="P3" s="822"/>
    </row>
    <row r="4" spans="1:18" ht="17.399999999999999">
      <c r="A4" s="826" t="s">
        <v>516</v>
      </c>
      <c r="B4" s="826"/>
      <c r="C4" s="826"/>
      <c r="D4" s="826"/>
      <c r="E4" s="826"/>
      <c r="F4" s="826"/>
      <c r="G4" s="826"/>
      <c r="H4" s="826"/>
      <c r="I4" s="826"/>
      <c r="J4" s="827"/>
      <c r="K4" s="827"/>
      <c r="L4" s="827"/>
      <c r="M4" s="827"/>
      <c r="N4" s="825"/>
      <c r="P4" s="822"/>
      <c r="Q4" s="828"/>
    </row>
    <row r="5" spans="1:18" ht="9.6" customHeight="1">
      <c r="A5" s="829"/>
      <c r="B5" s="830"/>
      <c r="C5" s="831"/>
      <c r="D5" s="831"/>
      <c r="E5" s="831"/>
      <c r="F5" s="831"/>
      <c r="G5" s="831"/>
      <c r="H5" s="831"/>
      <c r="I5" s="831"/>
      <c r="J5" s="831"/>
      <c r="K5" s="831"/>
      <c r="L5" s="831"/>
      <c r="M5" s="831"/>
      <c r="N5" s="825"/>
      <c r="O5" s="828"/>
      <c r="P5" s="822"/>
    </row>
    <row r="6" spans="1:18" ht="21.75" customHeight="1">
      <c r="A6" s="831"/>
      <c r="B6" s="832"/>
      <c r="C6" s="833"/>
      <c r="D6" s="833"/>
      <c r="E6" s="833"/>
      <c r="F6" s="831"/>
      <c r="G6" s="831" t="s">
        <v>21</v>
      </c>
      <c r="H6" s="834" t="s">
        <v>517</v>
      </c>
      <c r="I6" s="835"/>
      <c r="J6" s="835"/>
      <c r="K6" s="835"/>
      <c r="L6" s="835"/>
      <c r="M6" s="831"/>
      <c r="N6" s="825"/>
      <c r="O6" s="828"/>
      <c r="P6" s="822"/>
      <c r="R6" s="828"/>
    </row>
    <row r="7" spans="1:18" ht="21.75" customHeight="1">
      <c r="A7" s="831"/>
      <c r="B7" s="833"/>
      <c r="C7" s="833"/>
      <c r="D7" s="833"/>
      <c r="E7" s="833"/>
      <c r="F7" s="831"/>
      <c r="G7" s="831"/>
      <c r="H7" s="835"/>
      <c r="I7" s="835"/>
      <c r="J7" s="835"/>
      <c r="K7" s="835"/>
      <c r="L7" s="835"/>
      <c r="M7" s="831"/>
      <c r="N7" s="825"/>
      <c r="P7" s="822"/>
    </row>
    <row r="8" spans="1:18" ht="21.75" customHeight="1">
      <c r="A8" s="831"/>
      <c r="B8" s="833"/>
      <c r="C8" s="833"/>
      <c r="D8" s="833"/>
      <c r="E8" s="833"/>
      <c r="F8" s="831"/>
      <c r="G8" s="831"/>
      <c r="H8" s="835"/>
      <c r="I8" s="835"/>
      <c r="J8" s="835"/>
      <c r="K8" s="835"/>
      <c r="L8" s="835"/>
      <c r="M8" s="831"/>
      <c r="O8" s="828"/>
      <c r="P8" s="822"/>
    </row>
    <row r="9" spans="1:18" ht="21.75" customHeight="1">
      <c r="A9" s="831"/>
      <c r="B9" s="833"/>
      <c r="C9" s="833"/>
      <c r="D9" s="833"/>
      <c r="E9" s="833"/>
      <c r="F9" s="831"/>
      <c r="G9" s="831"/>
      <c r="H9" s="835"/>
      <c r="I9" s="835"/>
      <c r="J9" s="835"/>
      <c r="K9" s="835"/>
      <c r="L9" s="835"/>
      <c r="M9" s="831"/>
      <c r="O9" s="836"/>
      <c r="P9" s="822"/>
    </row>
    <row r="10" spans="1:18" ht="21.75" customHeight="1">
      <c r="A10" s="831"/>
      <c r="B10" s="833"/>
      <c r="C10" s="833"/>
      <c r="D10" s="833"/>
      <c r="E10" s="833"/>
      <c r="F10" s="831"/>
      <c r="G10" s="831"/>
      <c r="H10" s="835"/>
      <c r="I10" s="835"/>
      <c r="J10" s="835"/>
      <c r="K10" s="835"/>
      <c r="L10" s="835"/>
      <c r="M10" s="831"/>
      <c r="O10" s="828"/>
      <c r="P10" s="822"/>
    </row>
    <row r="11" spans="1:18" ht="21.75" customHeight="1">
      <c r="A11" s="831"/>
      <c r="B11" s="833"/>
      <c r="C11" s="833"/>
      <c r="D11" s="833"/>
      <c r="E11" s="833"/>
      <c r="F11" s="837"/>
      <c r="G11" s="837"/>
      <c r="H11" s="835"/>
      <c r="I11" s="835"/>
      <c r="J11" s="835"/>
      <c r="K11" s="835"/>
      <c r="L11" s="835"/>
      <c r="M11" s="831"/>
      <c r="P11" s="822"/>
    </row>
    <row r="12" spans="1:18" ht="21.75" customHeight="1">
      <c r="A12" s="831"/>
      <c r="B12" s="833"/>
      <c r="C12" s="833"/>
      <c r="D12" s="833"/>
      <c r="E12" s="833"/>
      <c r="F12" s="838"/>
      <c r="G12" s="838"/>
      <c r="H12" s="835"/>
      <c r="I12" s="835"/>
      <c r="J12" s="835"/>
      <c r="K12" s="835"/>
      <c r="L12" s="835"/>
      <c r="M12" s="831"/>
      <c r="P12" s="822"/>
    </row>
    <row r="13" spans="1:18" ht="21.75" customHeight="1">
      <c r="A13" s="831"/>
      <c r="B13" s="839"/>
      <c r="C13" s="839"/>
      <c r="D13" s="839"/>
      <c r="E13" s="839"/>
      <c r="F13" s="838"/>
      <c r="G13" s="838"/>
      <c r="H13" s="835"/>
      <c r="I13" s="835"/>
      <c r="J13" s="835"/>
      <c r="K13" s="835"/>
      <c r="L13" s="835"/>
      <c r="M13" s="831"/>
      <c r="P13" s="822"/>
    </row>
    <row r="14" spans="1:18" ht="21.75" customHeight="1">
      <c r="A14" s="831"/>
      <c r="B14" s="839"/>
      <c r="C14" s="839"/>
      <c r="D14" s="839"/>
      <c r="E14" s="839"/>
      <c r="F14" s="837"/>
      <c r="G14" s="837"/>
      <c r="H14" s="835"/>
      <c r="I14" s="835"/>
      <c r="J14" s="835"/>
      <c r="K14" s="835"/>
      <c r="L14" s="835"/>
      <c r="M14" s="831"/>
      <c r="P14" s="822"/>
    </row>
    <row r="15" spans="1:18" ht="12" customHeight="1">
      <c r="A15" s="840"/>
      <c r="B15" s="831"/>
      <c r="C15" s="831"/>
      <c r="D15" s="831"/>
      <c r="E15" s="831"/>
      <c r="F15" s="831"/>
      <c r="G15" s="831"/>
      <c r="H15" s="831"/>
      <c r="I15" s="831"/>
      <c r="J15" s="831"/>
      <c r="K15" s="831"/>
      <c r="L15" s="831"/>
      <c r="M15" s="831"/>
      <c r="P15" s="822"/>
    </row>
    <row r="16" spans="1:18" ht="16.8" thickBot="1">
      <c r="A16" s="841"/>
      <c r="B16" s="842"/>
      <c r="C16" s="843"/>
      <c r="D16" s="843"/>
      <c r="E16" s="843"/>
      <c r="F16" s="843"/>
      <c r="G16" s="843"/>
      <c r="H16" s="843"/>
      <c r="I16" s="843"/>
      <c r="J16" s="843"/>
      <c r="K16" s="843"/>
      <c r="L16" s="843"/>
      <c r="M16" s="843"/>
      <c r="P16" s="822"/>
    </row>
    <row r="17" spans="1:16" ht="20.399999999999999" customHeight="1" thickTop="1">
      <c r="A17" s="843"/>
      <c r="B17" s="844" t="s">
        <v>518</v>
      </c>
      <c r="C17" s="845"/>
      <c r="D17" s="845"/>
      <c r="E17" s="845"/>
      <c r="F17" s="845"/>
      <c r="G17" s="845"/>
      <c r="H17" s="845"/>
      <c r="I17" s="845"/>
      <c r="J17" s="845"/>
      <c r="K17" s="845"/>
      <c r="L17" s="846"/>
      <c r="M17" s="843"/>
      <c r="P17" s="822"/>
    </row>
    <row r="18" spans="1:16" ht="20.399999999999999" customHeight="1">
      <c r="A18" s="843"/>
      <c r="B18" s="847"/>
      <c r="C18" s="848"/>
      <c r="D18" s="848"/>
      <c r="E18" s="848"/>
      <c r="F18" s="848"/>
      <c r="G18" s="848"/>
      <c r="H18" s="848"/>
      <c r="I18" s="848"/>
      <c r="J18" s="848"/>
      <c r="K18" s="848"/>
      <c r="L18" s="849"/>
      <c r="M18" s="843"/>
      <c r="P18" s="822"/>
    </row>
    <row r="19" spans="1:16">
      <c r="A19" s="843"/>
      <c r="B19" s="847"/>
      <c r="C19" s="848"/>
      <c r="D19" s="848"/>
      <c r="E19" s="848"/>
      <c r="F19" s="848"/>
      <c r="G19" s="848"/>
      <c r="H19" s="848"/>
      <c r="I19" s="848"/>
      <c r="J19" s="848"/>
      <c r="K19" s="848"/>
      <c r="L19" s="849"/>
      <c r="M19" s="843"/>
      <c r="P19" s="822"/>
    </row>
    <row r="20" spans="1:16" ht="19.2" customHeight="1">
      <c r="A20" s="843"/>
      <c r="B20" s="847"/>
      <c r="C20" s="848"/>
      <c r="D20" s="848"/>
      <c r="E20" s="848"/>
      <c r="F20" s="848"/>
      <c r="G20" s="848"/>
      <c r="H20" s="848"/>
      <c r="I20" s="848"/>
      <c r="J20" s="848"/>
      <c r="K20" s="848"/>
      <c r="L20" s="849"/>
      <c r="M20" s="843"/>
      <c r="P20" s="822"/>
    </row>
    <row r="21" spans="1:16" ht="19.2" customHeight="1">
      <c r="A21" s="843"/>
      <c r="B21" s="847"/>
      <c r="C21" s="848"/>
      <c r="D21" s="848"/>
      <c r="E21" s="848"/>
      <c r="F21" s="848"/>
      <c r="G21" s="848"/>
      <c r="H21" s="848"/>
      <c r="I21" s="848"/>
      <c r="J21" s="848"/>
      <c r="K21" s="848"/>
      <c r="L21" s="849"/>
      <c r="M21" s="843"/>
      <c r="P21" s="822"/>
    </row>
    <row r="22" spans="1:16">
      <c r="A22" s="843"/>
      <c r="B22" s="847"/>
      <c r="C22" s="848"/>
      <c r="D22" s="848"/>
      <c r="E22" s="848"/>
      <c r="F22" s="848"/>
      <c r="G22" s="848"/>
      <c r="H22" s="848"/>
      <c r="I22" s="848"/>
      <c r="J22" s="848"/>
      <c r="K22" s="848"/>
      <c r="L22" s="849"/>
      <c r="M22" s="843"/>
      <c r="P22" s="822"/>
    </row>
    <row r="23" spans="1:16">
      <c r="A23" s="843"/>
      <c r="B23" s="847"/>
      <c r="C23" s="848"/>
      <c r="D23" s="848"/>
      <c r="E23" s="848"/>
      <c r="F23" s="848"/>
      <c r="G23" s="848"/>
      <c r="H23" s="848"/>
      <c r="I23" s="848"/>
      <c r="J23" s="848"/>
      <c r="K23" s="848"/>
      <c r="L23" s="849"/>
      <c r="M23" s="843"/>
      <c r="P23" s="822"/>
    </row>
    <row r="24" spans="1:16">
      <c r="A24" s="843"/>
      <c r="B24" s="847"/>
      <c r="C24" s="848"/>
      <c r="D24" s="848"/>
      <c r="E24" s="848"/>
      <c r="F24" s="848"/>
      <c r="G24" s="848"/>
      <c r="H24" s="848"/>
      <c r="I24" s="848"/>
      <c r="J24" s="848"/>
      <c r="K24" s="848"/>
      <c r="L24" s="849"/>
      <c r="M24" s="843"/>
      <c r="P24" s="822"/>
    </row>
    <row r="25" spans="1:16">
      <c r="A25" s="843"/>
      <c r="B25" s="847"/>
      <c r="C25" s="848"/>
      <c r="D25" s="848"/>
      <c r="E25" s="848"/>
      <c r="F25" s="848"/>
      <c r="G25" s="848"/>
      <c r="H25" s="848"/>
      <c r="I25" s="848"/>
      <c r="J25" s="848"/>
      <c r="K25" s="848"/>
      <c r="L25" s="849"/>
      <c r="M25" s="843"/>
      <c r="P25" s="822"/>
    </row>
    <row r="26" spans="1:16">
      <c r="A26" s="843"/>
      <c r="B26" s="847"/>
      <c r="C26" s="848"/>
      <c r="D26" s="848"/>
      <c r="E26" s="848"/>
      <c r="F26" s="848"/>
      <c r="G26" s="848"/>
      <c r="H26" s="848"/>
      <c r="I26" s="848"/>
      <c r="J26" s="848"/>
      <c r="K26" s="848"/>
      <c r="L26" s="849"/>
      <c r="M26" s="843"/>
      <c r="P26" s="822"/>
    </row>
    <row r="27" spans="1:16">
      <c r="A27" s="843"/>
      <c r="B27" s="847"/>
      <c r="C27" s="848"/>
      <c r="D27" s="848"/>
      <c r="E27" s="848"/>
      <c r="F27" s="848"/>
      <c r="G27" s="848"/>
      <c r="H27" s="848"/>
      <c r="I27" s="848"/>
      <c r="J27" s="848"/>
      <c r="K27" s="848"/>
      <c r="L27" s="849"/>
      <c r="M27" s="843"/>
      <c r="P27" s="822"/>
    </row>
    <row r="28" spans="1:16" ht="29.4" customHeight="1" thickBot="1">
      <c r="A28" s="843"/>
      <c r="B28" s="850"/>
      <c r="C28" s="851"/>
      <c r="D28" s="851"/>
      <c r="E28" s="851"/>
      <c r="F28" s="851"/>
      <c r="G28" s="851"/>
      <c r="H28" s="851"/>
      <c r="I28" s="851"/>
      <c r="J28" s="851"/>
      <c r="K28" s="851"/>
      <c r="L28" s="852"/>
      <c r="M28" s="843"/>
    </row>
    <row r="29" spans="1:16" ht="13.8" thickTop="1">
      <c r="A29" s="843"/>
      <c r="B29" s="843" t="s">
        <v>21</v>
      </c>
      <c r="C29" s="843"/>
      <c r="D29" s="843"/>
      <c r="E29" s="843"/>
      <c r="F29" s="843"/>
      <c r="G29" s="843"/>
      <c r="H29" s="843"/>
      <c r="I29" s="843"/>
      <c r="J29" s="843"/>
      <c r="K29" s="843"/>
      <c r="L29" s="843"/>
      <c r="M29" s="843"/>
    </row>
    <row r="30" spans="1:16">
      <c r="A30" s="843"/>
      <c r="B30" s="843"/>
      <c r="C30" s="843"/>
      <c r="D30" s="843"/>
      <c r="E30" s="843"/>
      <c r="F30" s="843"/>
      <c r="G30" s="843"/>
      <c r="H30" s="843"/>
      <c r="I30" s="843"/>
      <c r="J30" s="843"/>
      <c r="K30" s="843"/>
      <c r="L30" s="843"/>
      <c r="M30" s="843"/>
    </row>
  </sheetData>
  <mergeCells count="7">
    <mergeCell ref="B17:L28"/>
    <mergeCell ref="A1:M1"/>
    <mergeCell ref="A2:M2"/>
    <mergeCell ref="A3:M3"/>
    <mergeCell ref="A4:M4"/>
    <mergeCell ref="B6:E14"/>
    <mergeCell ref="H6:L14"/>
  </mergeCells>
  <phoneticPr fontId="106"/>
  <pageMargins left="0.74803149606299213" right="0.74803149606299213" top="0.98425196850393704" bottom="0.98425196850393704" header="0.51181102362204722" footer="0.51181102362204722"/>
  <pageSetup paperSize="9" scale="89"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A2299-21BE-4E18-BA7E-3ED3CD9DEC87}">
  <dimension ref="A1:S99"/>
  <sheetViews>
    <sheetView topLeftCell="A10" zoomScale="75" zoomScaleNormal="75" workbookViewId="0">
      <selection activeCell="P5" sqref="P5"/>
    </sheetView>
  </sheetViews>
  <sheetFormatPr defaultColWidth="8.88671875" defaultRowHeight="14.4"/>
  <cols>
    <col min="1" max="1" width="12.77734375" style="132" customWidth="1"/>
    <col min="2" max="2" width="25" customWidth="1"/>
    <col min="3" max="3" width="9.109375" customWidth="1"/>
    <col min="4" max="4" width="23" customWidth="1"/>
    <col min="5" max="5" width="19.44140625" customWidth="1"/>
    <col min="6" max="6" width="12.21875" customWidth="1"/>
    <col min="7" max="7" width="14.77734375" customWidth="1"/>
    <col min="8" max="8" width="20.88671875" customWidth="1"/>
    <col min="9" max="9" width="19" customWidth="1"/>
    <col min="10" max="10" width="13.21875" customWidth="1"/>
    <col min="11" max="11" width="10.88671875" customWidth="1"/>
    <col min="12" max="12" width="13" customWidth="1"/>
    <col min="13" max="13" width="16.109375" customWidth="1"/>
    <col min="14" max="14" width="28.77734375" customWidth="1"/>
    <col min="15" max="15" width="7.88671875" customWidth="1"/>
    <col min="16" max="16" width="40.44140625" style="243" customWidth="1"/>
    <col min="17" max="17" width="40.44140625" customWidth="1"/>
  </cols>
  <sheetData>
    <row r="1" spans="2:19" ht="31.2" customHeight="1">
      <c r="B1" s="138"/>
      <c r="C1" s="374" t="s">
        <v>382</v>
      </c>
      <c r="D1" s="188"/>
      <c r="E1" s="188"/>
      <c r="F1" s="188"/>
      <c r="G1" s="188" t="s">
        <v>267</v>
      </c>
      <c r="H1" s="188"/>
      <c r="I1" s="188"/>
      <c r="J1" s="188"/>
      <c r="K1" s="188"/>
      <c r="L1" s="188"/>
      <c r="M1" s="188"/>
      <c r="N1" s="188"/>
      <c r="O1" s="132"/>
      <c r="P1" s="242"/>
    </row>
    <row r="2" spans="2:19" ht="31.2" customHeight="1">
      <c r="B2" s="138"/>
      <c r="C2" s="188"/>
      <c r="D2" s="188"/>
      <c r="E2" s="188"/>
      <c r="F2" s="188"/>
      <c r="G2" s="188"/>
      <c r="H2" s="188"/>
      <c r="I2" s="188"/>
      <c r="J2" s="188"/>
      <c r="K2" s="188"/>
      <c r="L2" s="188"/>
      <c r="M2" s="188"/>
      <c r="N2" s="188"/>
      <c r="O2" s="132"/>
      <c r="P2" s="242"/>
    </row>
    <row r="3" spans="2:19" ht="266.39999999999998" customHeight="1">
      <c r="B3" s="679"/>
      <c r="C3" s="679"/>
      <c r="D3" s="679"/>
      <c r="E3" s="679"/>
      <c r="F3" s="679"/>
      <c r="G3" s="679"/>
      <c r="H3" s="679"/>
      <c r="I3" s="679"/>
      <c r="J3" s="679"/>
      <c r="K3" s="679"/>
      <c r="L3" s="679"/>
      <c r="M3" s="679"/>
      <c r="N3" s="679"/>
      <c r="O3" s="132" t="s">
        <v>207</v>
      </c>
      <c r="P3" s="242"/>
    </row>
    <row r="4" spans="2:19" ht="29.25" customHeight="1">
      <c r="B4" s="209"/>
      <c r="C4" s="210" t="s">
        <v>378</v>
      </c>
      <c r="D4" s="211"/>
      <c r="E4" s="211"/>
      <c r="F4" s="211"/>
      <c r="G4" s="212"/>
      <c r="H4" s="211"/>
      <c r="I4" s="211"/>
      <c r="J4" s="213"/>
      <c r="K4" s="213"/>
      <c r="L4" s="213"/>
      <c r="M4" s="213"/>
      <c r="N4" s="214"/>
      <c r="O4" s="132"/>
      <c r="P4" s="233"/>
    </row>
    <row r="5" spans="2:19" ht="267" customHeight="1">
      <c r="B5" s="684" t="s">
        <v>379</v>
      </c>
      <c r="C5" s="685"/>
      <c r="D5" s="685"/>
      <c r="E5" s="685"/>
      <c r="F5" s="685"/>
      <c r="G5" s="685"/>
      <c r="H5" s="685"/>
      <c r="I5" s="685"/>
      <c r="J5" s="685"/>
      <c r="K5" s="685"/>
      <c r="L5" s="685"/>
      <c r="M5" s="685"/>
      <c r="N5" s="685"/>
      <c r="O5" s="132"/>
      <c r="P5" s="441" t="s">
        <v>207</v>
      </c>
      <c r="Q5" t="s">
        <v>255</v>
      </c>
    </row>
    <row r="6" spans="2:19" ht="32.4" customHeight="1">
      <c r="B6" s="688" t="s">
        <v>259</v>
      </c>
      <c r="C6" s="689"/>
      <c r="D6" s="689"/>
      <c r="E6" s="689"/>
      <c r="F6" s="689"/>
      <c r="G6" s="689"/>
      <c r="H6" s="689"/>
      <c r="I6" s="689"/>
      <c r="J6" s="689"/>
      <c r="K6" s="689"/>
      <c r="L6" s="689"/>
      <c r="M6" s="689"/>
      <c r="N6" s="689"/>
      <c r="O6" s="132"/>
      <c r="P6" s="230"/>
    </row>
    <row r="7" spans="2:19" ht="11.4" customHeight="1">
      <c r="B7" s="686"/>
      <c r="C7" s="687"/>
      <c r="D7" s="687"/>
      <c r="E7" s="687"/>
      <c r="F7" s="687"/>
      <c r="G7" s="687"/>
      <c r="H7" s="687"/>
      <c r="I7" s="687"/>
      <c r="J7" s="687"/>
      <c r="K7" s="687"/>
      <c r="L7" s="687"/>
      <c r="M7" s="687"/>
      <c r="N7" s="687"/>
      <c r="O7" s="132"/>
      <c r="P7" s="230"/>
      <c r="R7" t="s">
        <v>224</v>
      </c>
    </row>
    <row r="8" spans="2:19" ht="21.6" customHeight="1">
      <c r="B8" s="217"/>
      <c r="C8" s="680" t="s">
        <v>380</v>
      </c>
      <c r="D8" s="680"/>
      <c r="E8" s="680"/>
      <c r="F8" s="680"/>
      <c r="G8" s="680"/>
      <c r="H8" s="680"/>
      <c r="I8" s="680"/>
      <c r="J8" s="680"/>
      <c r="K8" s="680"/>
      <c r="L8" s="680"/>
      <c r="M8" s="139" t="s">
        <v>207</v>
      </c>
      <c r="N8" s="139"/>
      <c r="O8" s="132"/>
      <c r="P8" s="259"/>
      <c r="Q8" s="476" t="s">
        <v>207</v>
      </c>
    </row>
    <row r="9" spans="2:19" ht="21.6" customHeight="1">
      <c r="B9" s="217"/>
      <c r="C9" s="681" t="s">
        <v>177</v>
      </c>
      <c r="D9" s="681"/>
      <c r="E9" s="681"/>
      <c r="F9" s="681"/>
      <c r="G9" s="681"/>
      <c r="H9" s="681"/>
      <c r="I9" s="681"/>
      <c r="J9" s="681"/>
      <c r="K9" s="681"/>
      <c r="L9" s="681"/>
      <c r="M9" s="139"/>
      <c r="N9" s="164"/>
      <c r="O9" s="132"/>
      <c r="P9" s="260"/>
    </row>
    <row r="10" spans="2:19" ht="21.6" customHeight="1">
      <c r="B10" s="139"/>
      <c r="C10" s="139"/>
      <c r="D10" s="164"/>
      <c r="E10" s="164"/>
      <c r="F10" s="164"/>
      <c r="G10" s="180"/>
      <c r="H10" s="164"/>
      <c r="I10" s="164"/>
      <c r="J10" s="164"/>
      <c r="K10" s="164"/>
      <c r="L10" s="164"/>
      <c r="M10" s="164"/>
      <c r="N10" s="164"/>
      <c r="O10" s="132"/>
      <c r="P10" s="264"/>
    </row>
    <row r="11" spans="2:19" ht="15" customHeight="1">
      <c r="B11" s="132"/>
      <c r="C11" s="132"/>
      <c r="D11" s="181"/>
      <c r="E11" s="181"/>
      <c r="F11" s="181"/>
      <c r="G11" s="182"/>
      <c r="H11" s="181"/>
      <c r="I11" s="181"/>
      <c r="J11" s="181"/>
      <c r="K11" s="181"/>
      <c r="L11" s="181"/>
      <c r="M11" s="181"/>
      <c r="N11" s="181"/>
      <c r="O11" s="132"/>
      <c r="P11" s="465">
        <f>+H13-G13</f>
        <v>3009625</v>
      </c>
      <c r="Q11" s="449"/>
      <c r="R11" s="449"/>
      <c r="S11" s="449"/>
    </row>
    <row r="12" spans="2:19" ht="13.5" customHeight="1">
      <c r="B12" s="132"/>
      <c r="C12" s="132"/>
      <c r="D12" s="682" t="s">
        <v>178</v>
      </c>
      <c r="E12" s="682"/>
      <c r="F12" s="183"/>
      <c r="G12" s="184" t="s">
        <v>179</v>
      </c>
      <c r="H12" s="185" t="s">
        <v>180</v>
      </c>
      <c r="I12" s="186" t="s">
        <v>181</v>
      </c>
      <c r="J12" s="185" t="s">
        <v>182</v>
      </c>
      <c r="K12" s="185" t="s">
        <v>183</v>
      </c>
      <c r="L12" s="187" t="s">
        <v>196</v>
      </c>
      <c r="M12" s="181"/>
      <c r="N12" s="181"/>
      <c r="O12" s="132"/>
      <c r="P12" s="264"/>
      <c r="Q12" s="449"/>
      <c r="R12" s="449"/>
      <c r="S12" s="449"/>
    </row>
    <row r="13" spans="2:19" ht="18" customHeight="1">
      <c r="B13" s="132"/>
      <c r="C13" s="132"/>
      <c r="D13" s="682"/>
      <c r="E13" s="682"/>
      <c r="F13" s="219" t="s">
        <v>184</v>
      </c>
      <c r="G13" s="513">
        <v>614833113</v>
      </c>
      <c r="H13" s="513">
        <v>617842738</v>
      </c>
      <c r="I13" s="216">
        <f t="shared" ref="I13:I23" si="0">+H13/$H$13</f>
        <v>1</v>
      </c>
      <c r="J13" s="507">
        <v>6546342</v>
      </c>
      <c r="K13" s="377">
        <f>+J13/G13</f>
        <v>1.064734781127509E-2</v>
      </c>
      <c r="L13" s="216">
        <f t="shared" ref="L13:L30" si="1">+H13/G13</f>
        <v>1.0048950275064317</v>
      </c>
      <c r="M13" s="683" t="s">
        <v>185</v>
      </c>
      <c r="N13" s="683"/>
      <c r="O13" s="466"/>
      <c r="P13" s="536"/>
      <c r="Q13" s="449"/>
      <c r="R13" s="449"/>
      <c r="S13" s="449"/>
    </row>
    <row r="14" spans="2:19" ht="17.25" customHeight="1">
      <c r="B14" s="132"/>
      <c r="C14" s="132"/>
      <c r="D14" s="682"/>
      <c r="E14" s="682"/>
      <c r="F14" s="456" t="s">
        <v>244</v>
      </c>
      <c r="G14" s="266">
        <v>96065161</v>
      </c>
      <c r="H14" s="266">
        <v>96392543</v>
      </c>
      <c r="I14" s="216">
        <f>+H14/$H$13</f>
        <v>0.15601468961507806</v>
      </c>
      <c r="J14" s="392">
        <v>1059605</v>
      </c>
      <c r="K14" s="244">
        <f>+J14/H14</f>
        <v>1.0992603442363793E-2</v>
      </c>
      <c r="L14" s="245">
        <f t="shared" si="1"/>
        <v>1.003407916008177</v>
      </c>
      <c r="M14" s="678" t="s">
        <v>216</v>
      </c>
      <c r="N14" s="467">
        <f>+H13-G13</f>
        <v>3009625</v>
      </c>
      <c r="O14" s="466"/>
      <c r="P14" s="264"/>
      <c r="Q14" s="449"/>
      <c r="R14" s="449"/>
      <c r="S14" s="449"/>
    </row>
    <row r="15" spans="2:19" ht="17.25" customHeight="1">
      <c r="B15" s="132"/>
      <c r="C15" s="132"/>
      <c r="D15" s="682"/>
      <c r="E15" s="682"/>
      <c r="F15" s="457" t="s">
        <v>242</v>
      </c>
      <c r="G15" s="266">
        <v>4263179</v>
      </c>
      <c r="H15" s="266">
        <v>4280161</v>
      </c>
      <c r="I15" s="216">
        <f t="shared" si="0"/>
        <v>6.927589719440872E-3</v>
      </c>
      <c r="J15" s="265">
        <v>45430</v>
      </c>
      <c r="K15" s="244">
        <f>+J15/G15</f>
        <v>1.0656366997491777E-2</v>
      </c>
      <c r="L15" s="245">
        <f t="shared" si="1"/>
        <v>1.0039834123784153</v>
      </c>
      <c r="M15" s="678"/>
      <c r="N15" s="479" t="s">
        <v>207</v>
      </c>
      <c r="O15" s="466"/>
      <c r="P15" s="264"/>
      <c r="Q15" s="263"/>
      <c r="R15" s="449"/>
      <c r="S15" s="449"/>
    </row>
    <row r="16" spans="2:19" ht="17.25" customHeight="1">
      <c r="B16" s="132"/>
      <c r="C16" s="132"/>
      <c r="D16" s="682"/>
      <c r="E16" s="682"/>
      <c r="F16" s="458" t="s">
        <v>245</v>
      </c>
      <c r="G16" s="265">
        <v>7080152</v>
      </c>
      <c r="H16" s="265">
        <v>7089209</v>
      </c>
      <c r="I16" s="216">
        <f t="shared" si="0"/>
        <v>1.1474131787885479E-2</v>
      </c>
      <c r="J16" s="218">
        <v>330112</v>
      </c>
      <c r="K16" s="474">
        <f t="shared" ref="K16:K23" si="2">+J16/H16</f>
        <v>4.6565420768381917E-2</v>
      </c>
      <c r="L16" s="245">
        <f t="shared" si="1"/>
        <v>1.0012792098248737</v>
      </c>
      <c r="M16" s="468"/>
      <c r="N16" s="468"/>
      <c r="O16" s="466"/>
      <c r="P16" s="263"/>
      <c r="Q16" s="264"/>
      <c r="R16" s="449"/>
      <c r="S16" s="449"/>
    </row>
    <row r="17" spans="2:19" ht="17.25" customHeight="1">
      <c r="B17" s="132"/>
      <c r="C17" s="132"/>
      <c r="D17" s="682"/>
      <c r="E17" s="682"/>
      <c r="F17" s="458" t="s">
        <v>246</v>
      </c>
      <c r="G17" s="265">
        <v>34624427</v>
      </c>
      <c r="H17" s="265">
        <v>34672524</v>
      </c>
      <c r="I17" s="216">
        <f t="shared" si="0"/>
        <v>5.6118688247817523E-2</v>
      </c>
      <c r="J17" s="218">
        <v>686036</v>
      </c>
      <c r="K17" s="419">
        <f t="shared" si="2"/>
        <v>1.9786156900489852E-2</v>
      </c>
      <c r="L17" s="245">
        <f t="shared" si="1"/>
        <v>1.0013891060204405</v>
      </c>
      <c r="M17" s="468"/>
      <c r="N17" s="468"/>
      <c r="O17" s="466"/>
      <c r="P17" s="264"/>
      <c r="Q17" s="450"/>
      <c r="R17" s="449"/>
      <c r="S17" s="449"/>
    </row>
    <row r="18" spans="2:19" ht="17.25" customHeight="1">
      <c r="B18" s="132"/>
      <c r="C18" s="132"/>
      <c r="D18" s="682"/>
      <c r="E18" s="682"/>
      <c r="F18" s="457" t="s">
        <v>186</v>
      </c>
      <c r="G18" s="537">
        <v>9703938</v>
      </c>
      <c r="H18" s="537">
        <v>9708420</v>
      </c>
      <c r="I18" s="216">
        <f>+H18/H13</f>
        <v>1.5713416057016115E-2</v>
      </c>
      <c r="J18" s="218">
        <v>129897</v>
      </c>
      <c r="K18" s="244">
        <f t="shared" si="2"/>
        <v>1.337982905560328E-2</v>
      </c>
      <c r="L18" s="245">
        <f t="shared" si="1"/>
        <v>1.0004618743442095</v>
      </c>
      <c r="M18" s="468"/>
      <c r="N18" s="511"/>
      <c r="O18" s="466"/>
      <c r="P18" s="264"/>
      <c r="Q18" s="263"/>
      <c r="R18" s="449"/>
      <c r="S18" s="449"/>
    </row>
    <row r="19" spans="2:19" ht="17.25" customHeight="1">
      <c r="B19" s="132"/>
      <c r="C19" s="132"/>
      <c r="D19" s="682"/>
      <c r="E19" s="682"/>
      <c r="F19" s="491" t="s">
        <v>257</v>
      </c>
      <c r="G19" s="265">
        <v>4603514</v>
      </c>
      <c r="H19" s="265">
        <v>4627923</v>
      </c>
      <c r="I19" s="216">
        <f t="shared" si="0"/>
        <v>7.4904546341046417E-3</v>
      </c>
      <c r="J19" s="218">
        <v>61178</v>
      </c>
      <c r="K19" s="244">
        <f t="shared" si="2"/>
        <v>1.3219321064762746E-2</v>
      </c>
      <c r="L19" s="245">
        <f t="shared" si="1"/>
        <v>1.0053022538869221</v>
      </c>
      <c r="M19" s="468"/>
      <c r="N19" s="468"/>
      <c r="O19" s="466"/>
      <c r="P19" s="263"/>
      <c r="Q19" s="264"/>
      <c r="R19" s="449"/>
      <c r="S19" s="449"/>
    </row>
    <row r="20" spans="2:19" ht="17.25" customHeight="1">
      <c r="B20" s="132"/>
      <c r="C20" s="132"/>
      <c r="D20" s="682"/>
      <c r="E20" s="682"/>
      <c r="F20" s="475" t="s">
        <v>247</v>
      </c>
      <c r="G20" s="265">
        <v>4017163</v>
      </c>
      <c r="H20" s="265">
        <v>4019077</v>
      </c>
      <c r="I20" s="216">
        <f t="shared" si="0"/>
        <v>6.5050161680463093E-3</v>
      </c>
      <c r="J20" s="218">
        <v>102185</v>
      </c>
      <c r="K20" s="474">
        <f t="shared" si="2"/>
        <v>2.5424991857583221E-2</v>
      </c>
      <c r="L20" s="245">
        <f t="shared" si="1"/>
        <v>1.0004764556479286</v>
      </c>
      <c r="M20" s="468"/>
      <c r="N20" s="468"/>
      <c r="O20" s="466"/>
      <c r="P20" s="264"/>
      <c r="Q20" s="450"/>
      <c r="R20" s="449"/>
      <c r="S20" s="449"/>
    </row>
    <row r="21" spans="2:19" ht="17.25" customHeight="1">
      <c r="B21" s="132"/>
      <c r="C21" s="132"/>
      <c r="D21" s="682"/>
      <c r="E21" s="682"/>
      <c r="F21" s="456" t="s">
        <v>248</v>
      </c>
      <c r="G21" s="266">
        <v>16873793</v>
      </c>
      <c r="H21" s="266">
        <v>16873793</v>
      </c>
      <c r="I21" s="216">
        <f t="shared" si="0"/>
        <v>2.7310821932813589E-2</v>
      </c>
      <c r="J21" s="505">
        <v>101139</v>
      </c>
      <c r="K21" s="244">
        <f t="shared" si="2"/>
        <v>5.9938509379604222E-3</v>
      </c>
      <c r="L21" s="245">
        <f t="shared" si="1"/>
        <v>1</v>
      </c>
      <c r="M21" s="468"/>
      <c r="N21" s="468"/>
      <c r="O21" s="466"/>
      <c r="P21" s="264"/>
      <c r="Q21" s="263"/>
      <c r="R21" s="449"/>
      <c r="S21" s="449"/>
    </row>
    <row r="22" spans="2:19" ht="17.25" customHeight="1">
      <c r="B22" s="132"/>
      <c r="C22" s="132"/>
      <c r="D22" s="682"/>
      <c r="E22" s="682"/>
      <c r="F22" s="500" t="s">
        <v>249</v>
      </c>
      <c r="G22" s="276">
        <v>7546673</v>
      </c>
      <c r="H22" s="276">
        <v>7549186</v>
      </c>
      <c r="I22" s="216">
        <f t="shared" si="0"/>
        <v>1.2218620590147651E-2</v>
      </c>
      <c r="J22" s="218">
        <v>144429</v>
      </c>
      <c r="K22" s="419">
        <f t="shared" si="2"/>
        <v>1.913173155357412E-2</v>
      </c>
      <c r="L22" s="245">
        <f t="shared" si="1"/>
        <v>1.0003329944201902</v>
      </c>
      <c r="M22" s="468"/>
      <c r="N22" s="468"/>
      <c r="O22" s="466"/>
      <c r="P22" s="534"/>
      <c r="Q22" s="264"/>
      <c r="R22" s="449"/>
      <c r="S22" s="449"/>
    </row>
    <row r="23" spans="2:19" ht="17.25" customHeight="1">
      <c r="B23" s="132"/>
      <c r="C23" s="132"/>
      <c r="D23" s="682"/>
      <c r="E23" s="682"/>
      <c r="F23" s="456" t="s">
        <v>250</v>
      </c>
      <c r="G23" s="266">
        <v>44563337</v>
      </c>
      <c r="H23" s="266">
        <v>44591112</v>
      </c>
      <c r="I23" s="216">
        <f t="shared" si="0"/>
        <v>7.2172268536075279E-2</v>
      </c>
      <c r="J23" s="267">
        <v>528655</v>
      </c>
      <c r="K23" s="244">
        <f t="shared" si="2"/>
        <v>1.1855613737553799E-2</v>
      </c>
      <c r="L23" s="245">
        <f t="shared" si="1"/>
        <v>1.0006232702007931</v>
      </c>
      <c r="M23" s="468"/>
      <c r="N23" s="468"/>
      <c r="O23" s="466"/>
      <c r="P23" s="514"/>
      <c r="Q23" s="450"/>
      <c r="R23" s="449"/>
      <c r="S23" s="449"/>
    </row>
    <row r="24" spans="2:19" ht="17.25" customHeight="1">
      <c r="B24" s="132"/>
      <c r="C24" s="132"/>
      <c r="D24" s="682"/>
      <c r="E24" s="682"/>
      <c r="F24" s="459" t="s">
        <v>251</v>
      </c>
      <c r="G24" s="512">
        <v>1572269</v>
      </c>
      <c r="H24" s="512">
        <v>1572598</v>
      </c>
      <c r="I24" s="216">
        <f>+G24/$H$13</f>
        <v>2.5447721617470886E-3</v>
      </c>
      <c r="J24" s="464">
        <v>30616</v>
      </c>
      <c r="K24" s="419">
        <f>+J24/G24</f>
        <v>1.9472494846619757E-2</v>
      </c>
      <c r="L24" s="245">
        <f t="shared" si="1"/>
        <v>1.0002092517247367</v>
      </c>
      <c r="M24" s="468"/>
      <c r="N24" s="468"/>
      <c r="O24" s="466"/>
      <c r="P24" s="514"/>
      <c r="Q24" s="263"/>
      <c r="R24" s="449"/>
      <c r="S24" s="449"/>
    </row>
    <row r="25" spans="2:19" ht="17.25" customHeight="1">
      <c r="B25" s="132"/>
      <c r="C25" s="132"/>
      <c r="D25" s="682"/>
      <c r="E25" s="682"/>
      <c r="F25" s="540" t="s">
        <v>252</v>
      </c>
      <c r="G25" s="549">
        <v>20447507</v>
      </c>
      <c r="H25" s="549">
        <v>20717823</v>
      </c>
      <c r="I25" s="550">
        <f t="shared" ref="I25:I30" si="3">+H25/$H$13</f>
        <v>3.353251843189909E-2</v>
      </c>
      <c r="J25" s="551">
        <v>379539</v>
      </c>
      <c r="K25" s="552">
        <f t="shared" ref="K25:K30" si="4">+J25/H25</f>
        <v>1.8319444084448449E-2</v>
      </c>
      <c r="L25" s="501">
        <f t="shared" si="1"/>
        <v>1.0132199979195509</v>
      </c>
      <c r="M25" s="691" t="s">
        <v>290</v>
      </c>
      <c r="N25" s="691"/>
      <c r="O25" s="466"/>
      <c r="P25" s="514"/>
      <c r="Q25" s="264"/>
      <c r="R25" s="449"/>
      <c r="S25" s="449"/>
    </row>
    <row r="26" spans="2:19" ht="17.25" customHeight="1">
      <c r="B26" s="132"/>
      <c r="C26" s="132"/>
      <c r="D26" s="682"/>
      <c r="E26" s="682"/>
      <c r="F26" s="472" t="s">
        <v>253</v>
      </c>
      <c r="G26" s="378">
        <v>13403502</v>
      </c>
      <c r="H26" s="378">
        <v>13422984</v>
      </c>
      <c r="I26" s="216">
        <f t="shared" si="3"/>
        <v>2.1725567323897233E-2</v>
      </c>
      <c r="J26" s="218">
        <v>114179</v>
      </c>
      <c r="K26" s="473">
        <f t="shared" si="4"/>
        <v>8.5062308053112483E-3</v>
      </c>
      <c r="L26" s="245">
        <f t="shared" si="1"/>
        <v>1.0014535007343603</v>
      </c>
      <c r="M26" s="468"/>
      <c r="N26" s="468"/>
      <c r="O26" s="466"/>
      <c r="P26" s="514"/>
      <c r="Q26" s="450"/>
      <c r="R26" s="449"/>
      <c r="S26" s="449"/>
    </row>
    <row r="27" spans="2:19" ht="17.25" customHeight="1">
      <c r="B27" s="132"/>
      <c r="C27" s="132"/>
      <c r="D27" s="682"/>
      <c r="E27" s="682"/>
      <c r="F27" s="460" t="s">
        <v>243</v>
      </c>
      <c r="G27" s="378">
        <v>35304648</v>
      </c>
      <c r="H27" s="378">
        <v>35608285</v>
      </c>
      <c r="I27" s="216">
        <f t="shared" si="3"/>
        <v>5.7633250032632088E-2</v>
      </c>
      <c r="J27" s="218">
        <v>156152</v>
      </c>
      <c r="K27" s="244">
        <f t="shared" si="4"/>
        <v>4.3852715737362812E-3</v>
      </c>
      <c r="L27" s="245">
        <f t="shared" si="1"/>
        <v>1.0086004822934362</v>
      </c>
      <c r="M27" s="468"/>
      <c r="N27" s="468"/>
      <c r="O27" s="466"/>
      <c r="P27" s="514"/>
      <c r="Q27" s="263"/>
      <c r="R27" s="449"/>
      <c r="S27" s="449"/>
    </row>
    <row r="28" spans="2:19" ht="22.2" customHeight="1">
      <c r="B28" s="132"/>
      <c r="C28" s="132"/>
      <c r="D28" s="682"/>
      <c r="E28" s="682"/>
      <c r="F28" s="471" t="s">
        <v>195</v>
      </c>
      <c r="G28" s="265">
        <v>32952050</v>
      </c>
      <c r="H28" s="265">
        <v>33386229</v>
      </c>
      <c r="I28" s="216">
        <f t="shared" si="3"/>
        <v>5.4036774969749665E-2</v>
      </c>
      <c r="J28" s="470">
        <v>150064</v>
      </c>
      <c r="K28" s="244">
        <f t="shared" si="4"/>
        <v>4.4947873567871355E-3</v>
      </c>
      <c r="L28" s="245">
        <f t="shared" si="1"/>
        <v>1.0131760846442026</v>
      </c>
      <c r="M28" s="538"/>
      <c r="N28" s="468"/>
      <c r="O28" s="466"/>
      <c r="P28" s="514"/>
      <c r="Q28" s="264"/>
      <c r="R28" s="449"/>
      <c r="S28" s="449"/>
    </row>
    <row r="29" spans="2:19" ht="22.2" customHeight="1">
      <c r="B29" s="132"/>
      <c r="C29" s="132"/>
      <c r="D29" s="677"/>
      <c r="E29" s="677"/>
      <c r="F29" s="471" t="s">
        <v>205</v>
      </c>
      <c r="G29" s="464">
        <v>21013547</v>
      </c>
      <c r="H29" s="464">
        <v>21147468</v>
      </c>
      <c r="I29" s="216">
        <f t="shared" si="3"/>
        <v>3.4227913835251714E-2</v>
      </c>
      <c r="J29" s="470">
        <v>44580</v>
      </c>
      <c r="K29" s="244">
        <f t="shared" si="4"/>
        <v>2.108053786864697E-3</v>
      </c>
      <c r="L29" s="557">
        <f t="shared" si="1"/>
        <v>1.0063730792331251</v>
      </c>
      <c r="M29" s="690" t="s">
        <v>381</v>
      </c>
      <c r="N29" s="690"/>
      <c r="O29" s="466"/>
      <c r="P29" s="514"/>
      <c r="Q29" s="450"/>
      <c r="R29" s="449"/>
      <c r="S29" s="449"/>
    </row>
    <row r="30" spans="2:19" ht="17.399999999999999" customHeight="1">
      <c r="B30" s="137"/>
      <c r="C30" s="132"/>
      <c r="D30" s="241"/>
      <c r="E30" s="241"/>
      <c r="F30" s="539" t="s">
        <v>258</v>
      </c>
      <c r="G30" s="553">
        <v>2728243</v>
      </c>
      <c r="H30" s="553">
        <v>2761971</v>
      </c>
      <c r="I30" s="554">
        <f t="shared" si="3"/>
        <v>4.4703463035605023E-3</v>
      </c>
      <c r="J30" s="555">
        <v>15399</v>
      </c>
      <c r="K30" s="556">
        <f t="shared" si="4"/>
        <v>5.5753662873361089E-3</v>
      </c>
      <c r="L30" s="501">
        <f t="shared" si="1"/>
        <v>1.0123625351554095</v>
      </c>
      <c r="M30" s="690"/>
      <c r="N30" s="690"/>
      <c r="O30" s="466"/>
      <c r="P30" s="514"/>
      <c r="Q30" s="263"/>
      <c r="R30" s="449"/>
      <c r="S30" s="449"/>
    </row>
    <row r="31" spans="2:19" ht="17.399999999999999" customHeight="1">
      <c r="B31" s="132"/>
      <c r="C31" s="132"/>
      <c r="D31" s="132"/>
      <c r="E31" s="132"/>
      <c r="F31" s="132"/>
      <c r="G31" s="132"/>
      <c r="H31" s="132"/>
      <c r="I31" s="132"/>
      <c r="J31" s="132"/>
      <c r="K31" s="132"/>
      <c r="L31" s="132"/>
      <c r="M31" s="466"/>
      <c r="N31" s="466"/>
      <c r="O31" s="466"/>
      <c r="P31" s="514"/>
      <c r="Q31" s="264"/>
      <c r="R31" s="449"/>
      <c r="S31" s="449"/>
    </row>
    <row r="32" spans="2:19" ht="21.6" customHeight="1">
      <c r="B32" s="172"/>
      <c r="C32" s="172"/>
      <c r="D32" s="172"/>
      <c r="E32" s="172"/>
      <c r="F32" s="172"/>
      <c r="G32" s="172"/>
      <c r="H32" s="172"/>
      <c r="I32" s="172"/>
      <c r="J32" s="172"/>
      <c r="K32" s="172"/>
      <c r="L32" s="659" t="s">
        <v>271</v>
      </c>
      <c r="M32" s="659"/>
      <c r="N32" s="659"/>
      <c r="O32" s="466"/>
      <c r="P32" s="514"/>
      <c r="Q32" s="450"/>
      <c r="R32" s="449"/>
      <c r="S32" s="449"/>
    </row>
    <row r="33" spans="2:19" ht="21.6" customHeight="1">
      <c r="B33" s="172"/>
      <c r="C33" s="172"/>
      <c r="D33" s="172"/>
      <c r="E33" s="172"/>
      <c r="F33" s="172"/>
      <c r="G33" s="172"/>
      <c r="H33" s="172"/>
      <c r="I33" s="172"/>
      <c r="J33" s="172"/>
      <c r="K33" s="172"/>
      <c r="L33" s="659"/>
      <c r="M33" s="659"/>
      <c r="N33" s="659"/>
      <c r="O33" s="466" t="s">
        <v>207</v>
      </c>
      <c r="P33" s="514"/>
      <c r="Q33" s="263"/>
      <c r="R33" s="449"/>
      <c r="S33" s="449"/>
    </row>
    <row r="34" spans="2:19" ht="21.6" customHeight="1">
      <c r="B34" s="172"/>
      <c r="C34" s="172"/>
      <c r="D34" s="172"/>
      <c r="E34" s="172"/>
      <c r="F34" s="172"/>
      <c r="G34" s="172"/>
      <c r="H34" s="172"/>
      <c r="I34" s="172"/>
      <c r="J34" s="172"/>
      <c r="K34" s="172"/>
      <c r="L34" s="659"/>
      <c r="M34" s="659"/>
      <c r="N34" s="659"/>
      <c r="O34" s="469"/>
      <c r="P34" s="514"/>
      <c r="Q34" s="264"/>
      <c r="R34" s="449"/>
      <c r="S34" s="449"/>
    </row>
    <row r="35" spans="2:19" ht="21.6" customHeight="1">
      <c r="B35" s="172"/>
      <c r="C35" s="172"/>
      <c r="D35" s="172"/>
      <c r="E35" s="172"/>
      <c r="F35" s="172"/>
      <c r="G35" s="172"/>
      <c r="H35" s="172"/>
      <c r="I35" s="172"/>
      <c r="J35" s="172"/>
      <c r="K35" s="172"/>
      <c r="L35" s="659"/>
      <c r="M35" s="659"/>
      <c r="N35" s="659"/>
      <c r="O35" s="469"/>
      <c r="P35" s="514"/>
      <c r="Q35" s="450"/>
      <c r="R35" s="449"/>
      <c r="S35" s="449"/>
    </row>
    <row r="36" spans="2:19" ht="21.6" customHeight="1">
      <c r="B36" s="172"/>
      <c r="C36" s="172"/>
      <c r="D36" s="172"/>
      <c r="E36" s="172"/>
      <c r="F36" s="172"/>
      <c r="G36" s="172"/>
      <c r="H36" s="172"/>
      <c r="I36" s="172"/>
      <c r="J36" s="172"/>
      <c r="K36" s="172"/>
      <c r="L36" s="659"/>
      <c r="M36" s="659"/>
      <c r="N36" s="659"/>
      <c r="O36" s="469"/>
      <c r="P36" s="514"/>
      <c r="Q36" s="263"/>
      <c r="R36" s="449"/>
      <c r="S36" s="449"/>
    </row>
    <row r="37" spans="2:19" ht="21.6" customHeight="1">
      <c r="B37" s="430"/>
      <c r="C37" s="172"/>
      <c r="D37" s="172"/>
      <c r="E37" s="172"/>
      <c r="F37" s="172"/>
      <c r="G37" s="172"/>
      <c r="H37" s="172"/>
      <c r="I37" s="172"/>
      <c r="J37" s="172"/>
      <c r="K37" s="172"/>
      <c r="L37" s="659"/>
      <c r="M37" s="659"/>
      <c r="N37" s="659"/>
      <c r="O37" s="469"/>
      <c r="P37" s="514"/>
      <c r="Q37" s="264"/>
      <c r="R37" s="449"/>
      <c r="S37" s="449"/>
    </row>
    <row r="38" spans="2:19" ht="21.6" customHeight="1">
      <c r="B38" s="172"/>
      <c r="C38" s="172"/>
      <c r="D38" s="172"/>
      <c r="E38" s="172"/>
      <c r="F38" s="172"/>
      <c r="G38" s="172"/>
      <c r="H38" s="172"/>
      <c r="I38" s="172"/>
      <c r="J38" s="172"/>
      <c r="K38" s="172"/>
      <c r="L38" s="659"/>
      <c r="M38" s="659"/>
      <c r="N38" s="659"/>
      <c r="O38" s="469"/>
      <c r="P38" s="514"/>
      <c r="Q38" s="450"/>
      <c r="R38" s="449"/>
      <c r="S38" s="449"/>
    </row>
    <row r="39" spans="2:19" ht="21.6" customHeight="1">
      <c r="B39" s="172"/>
      <c r="C39" s="172"/>
      <c r="D39" s="172"/>
      <c r="E39" s="172"/>
      <c r="F39" s="172"/>
      <c r="G39" s="172"/>
      <c r="H39" s="172"/>
      <c r="I39" s="172"/>
      <c r="J39" s="172"/>
      <c r="K39" s="172"/>
      <c r="L39" s="659"/>
      <c r="M39" s="659"/>
      <c r="N39" s="659"/>
      <c r="O39" s="469"/>
      <c r="P39" s="514"/>
      <c r="Q39" s="263"/>
      <c r="R39" s="449"/>
      <c r="S39" s="449"/>
    </row>
    <row r="40" spans="2:19" ht="21.6" customHeight="1">
      <c r="B40" s="172"/>
      <c r="C40" s="172"/>
      <c r="D40" s="172"/>
      <c r="E40" s="172"/>
      <c r="F40" s="172"/>
      <c r="G40" s="172"/>
      <c r="H40" s="172"/>
      <c r="I40" s="172"/>
      <c r="J40" s="172"/>
      <c r="K40" s="172"/>
      <c r="L40" s="659"/>
      <c r="M40" s="659"/>
      <c r="N40" s="659"/>
      <c r="O40" s="469"/>
      <c r="P40" s="514"/>
      <c r="Q40" s="264"/>
      <c r="R40" s="449"/>
      <c r="S40" s="449"/>
    </row>
    <row r="41" spans="2:19" ht="21.6" customHeight="1">
      <c r="B41" s="172"/>
      <c r="C41" s="172"/>
      <c r="D41" s="172"/>
      <c r="E41" s="172"/>
      <c r="F41" s="172"/>
      <c r="G41" s="172"/>
      <c r="H41" s="172"/>
      <c r="I41" s="172"/>
      <c r="J41" s="172"/>
      <c r="K41" s="172"/>
      <c r="L41" s="659"/>
      <c r="M41" s="659"/>
      <c r="N41" s="659"/>
      <c r="O41" s="469"/>
      <c r="P41" s="514"/>
      <c r="Q41" s="450"/>
      <c r="R41" s="449"/>
      <c r="S41" s="449"/>
    </row>
    <row r="42" spans="2:19" ht="21.6" customHeight="1">
      <c r="B42" s="172"/>
      <c r="C42" s="172"/>
      <c r="D42" s="172"/>
      <c r="E42" s="172"/>
      <c r="F42" s="172"/>
      <c r="G42" s="172"/>
      <c r="H42" s="172"/>
      <c r="I42" s="172"/>
      <c r="J42" s="172"/>
      <c r="K42" s="172"/>
      <c r="L42" s="659"/>
      <c r="M42" s="659"/>
      <c r="N42" s="659"/>
      <c r="O42" s="469"/>
      <c r="P42" s="514"/>
      <c r="Q42" s="263"/>
      <c r="R42" s="449"/>
      <c r="S42" s="449"/>
    </row>
    <row r="43" spans="2:19" ht="21.6" customHeight="1">
      <c r="B43" s="132"/>
      <c r="C43" s="132"/>
      <c r="D43" s="132"/>
      <c r="E43" s="132"/>
      <c r="F43" s="132"/>
      <c r="G43" s="132"/>
      <c r="H43" s="132"/>
      <c r="I43" s="132"/>
      <c r="J43" s="132"/>
      <c r="K43" s="132"/>
      <c r="L43" s="659"/>
      <c r="M43" s="659"/>
      <c r="N43" s="659"/>
      <c r="O43" s="469"/>
      <c r="P43" s="534"/>
      <c r="Q43" s="264"/>
      <c r="R43" s="449"/>
      <c r="S43" s="449"/>
    </row>
    <row r="44" spans="2:19" ht="21.6" customHeight="1">
      <c r="B44" s="132"/>
      <c r="C44" s="132"/>
      <c r="D44" s="132"/>
      <c r="E44" s="132"/>
      <c r="F44" s="132"/>
      <c r="G44" s="132"/>
      <c r="H44" s="132"/>
      <c r="I44" s="132"/>
      <c r="J44" s="132"/>
      <c r="K44" s="132"/>
      <c r="L44" s="659"/>
      <c r="M44" s="659"/>
      <c r="N44" s="659"/>
      <c r="O44" s="469"/>
      <c r="P44" s="514"/>
      <c r="Q44" s="450"/>
      <c r="R44" s="449"/>
      <c r="S44" s="449"/>
    </row>
    <row r="45" spans="2:19" ht="32.4">
      <c r="B45" s="656" t="s">
        <v>187</v>
      </c>
      <c r="C45" s="656"/>
      <c r="D45" s="656"/>
      <c r="E45" s="656"/>
      <c r="F45" s="656"/>
      <c r="G45" s="656"/>
      <c r="H45" s="656"/>
      <c r="I45" s="143"/>
      <c r="J45" s="142"/>
      <c r="K45" s="132"/>
      <c r="L45" s="132"/>
      <c r="M45" s="132"/>
      <c r="N45" s="132"/>
      <c r="O45" s="132"/>
      <c r="P45" s="515"/>
      <c r="Q45" s="264"/>
    </row>
    <row r="46" spans="2:19" ht="18">
      <c r="B46" s="173" t="s">
        <v>139</v>
      </c>
      <c r="C46" s="132"/>
      <c r="D46" s="132"/>
      <c r="E46" s="132"/>
      <c r="F46" s="132"/>
      <c r="G46" s="132"/>
      <c r="H46" s="132"/>
      <c r="I46" s="132"/>
      <c r="J46" s="132"/>
      <c r="K46" s="132"/>
      <c r="L46" s="132"/>
      <c r="M46" s="132"/>
      <c r="N46" s="132"/>
      <c r="O46" s="132"/>
      <c r="P46" s="514"/>
      <c r="Q46" s="450"/>
    </row>
    <row r="47" spans="2:19" ht="18">
      <c r="B47" s="657" t="s">
        <v>140</v>
      </c>
      <c r="C47" s="657"/>
      <c r="D47" s="657"/>
      <c r="E47" s="657"/>
      <c r="F47" s="657"/>
      <c r="G47" s="657"/>
      <c r="H47" s="657"/>
      <c r="I47" s="657"/>
      <c r="J47" s="657"/>
      <c r="K47" s="657"/>
      <c r="L47" s="657"/>
      <c r="M47" s="657"/>
      <c r="N47" s="132"/>
      <c r="O47" s="132"/>
      <c r="P47" s="514"/>
    </row>
    <row r="48" spans="2:19" ht="18">
      <c r="B48" s="658" t="s">
        <v>141</v>
      </c>
      <c r="C48" s="658"/>
      <c r="D48" s="658"/>
      <c r="E48" s="658"/>
      <c r="F48" s="658"/>
      <c r="G48" s="658"/>
      <c r="H48" s="658"/>
      <c r="I48" s="658"/>
      <c r="J48" s="658"/>
      <c r="K48" s="658"/>
      <c r="L48" s="658"/>
      <c r="M48" s="658"/>
      <c r="N48" s="132"/>
      <c r="O48" s="132"/>
      <c r="P48" s="514"/>
    </row>
    <row r="49" spans="2:16" ht="22.5" customHeight="1">
      <c r="B49" s="664" t="s">
        <v>202</v>
      </c>
      <c r="C49" s="665"/>
      <c r="D49" s="665"/>
      <c r="E49" s="665"/>
      <c r="F49" s="665"/>
      <c r="G49" s="665"/>
      <c r="H49" s="665"/>
      <c r="I49" s="665"/>
      <c r="J49" s="665"/>
      <c r="K49" s="665"/>
      <c r="L49" s="665"/>
      <c r="M49" s="666"/>
      <c r="N49" s="660" t="s">
        <v>188</v>
      </c>
      <c r="O49" s="132"/>
      <c r="P49" s="514"/>
    </row>
    <row r="50" spans="2:16" ht="22.5" customHeight="1">
      <c r="B50" s="202" t="s">
        <v>208</v>
      </c>
      <c r="C50" s="200"/>
      <c r="D50" s="200"/>
      <c r="E50" s="200"/>
      <c r="F50" s="200"/>
      <c r="G50" s="200"/>
      <c r="H50" s="200"/>
      <c r="I50" s="200"/>
      <c r="J50" s="200"/>
      <c r="K50" s="200"/>
      <c r="L50" s="200"/>
      <c r="M50" s="201"/>
      <c r="N50" s="660"/>
      <c r="O50" s="132"/>
      <c r="P50" s="514"/>
    </row>
    <row r="51" spans="2:16" ht="18">
      <c r="B51" s="657" t="s">
        <v>198</v>
      </c>
      <c r="C51" s="657"/>
      <c r="D51" s="657"/>
      <c r="E51" s="657"/>
      <c r="F51" s="657"/>
      <c r="G51" s="657"/>
      <c r="H51" s="657"/>
      <c r="I51" s="657"/>
      <c r="J51" s="657"/>
      <c r="K51" s="657"/>
      <c r="L51" s="657"/>
      <c r="M51" s="657"/>
      <c r="N51" s="660"/>
      <c r="O51" s="132"/>
      <c r="P51" s="514"/>
    </row>
    <row r="52" spans="2:16" ht="18">
      <c r="B52" s="658" t="s">
        <v>199</v>
      </c>
      <c r="C52" s="658"/>
      <c r="D52" s="658"/>
      <c r="E52" s="658"/>
      <c r="F52" s="658"/>
      <c r="G52" s="658"/>
      <c r="H52" s="658"/>
      <c r="I52" s="658"/>
      <c r="J52" s="658"/>
      <c r="K52" s="658"/>
      <c r="L52" s="658"/>
      <c r="M52" s="658"/>
      <c r="N52" s="660"/>
      <c r="O52" s="132"/>
      <c r="P52" s="514"/>
    </row>
    <row r="53" spans="2:16" ht="18">
      <c r="B53" s="657" t="s">
        <v>200</v>
      </c>
      <c r="C53" s="657"/>
      <c r="D53" s="657"/>
      <c r="E53" s="657"/>
      <c r="F53" s="657"/>
      <c r="G53" s="657"/>
      <c r="H53" s="657"/>
      <c r="I53" s="657"/>
      <c r="J53" s="657"/>
      <c r="K53" s="657"/>
      <c r="L53" s="657"/>
      <c r="M53" s="657"/>
      <c r="N53" s="660"/>
      <c r="O53" s="132"/>
      <c r="P53" s="514"/>
    </row>
    <row r="54" spans="2:16" ht="18">
      <c r="B54" s="657" t="s">
        <v>201</v>
      </c>
      <c r="C54" s="657"/>
      <c r="D54" s="657"/>
      <c r="E54" s="657"/>
      <c r="F54" s="657"/>
      <c r="G54" s="657"/>
      <c r="H54" s="657"/>
      <c r="I54" s="657"/>
      <c r="J54" s="657"/>
      <c r="K54" s="657"/>
      <c r="L54" s="657"/>
      <c r="M54" s="657"/>
      <c r="N54" s="660"/>
      <c r="O54" s="132"/>
      <c r="P54" s="514"/>
    </row>
    <row r="55" spans="2:16" ht="18">
      <c r="B55" s="145"/>
      <c r="M55" s="132"/>
      <c r="N55" s="660"/>
      <c r="O55" s="132"/>
      <c r="P55" s="514"/>
    </row>
    <row r="56" spans="2:16" ht="17.25" customHeight="1">
      <c r="B56" s="661" t="s">
        <v>142</v>
      </c>
      <c r="C56" s="662"/>
      <c r="D56" s="662"/>
      <c r="E56" s="662"/>
      <c r="F56" s="662"/>
      <c r="G56" s="662"/>
      <c r="H56" s="662"/>
      <c r="I56" s="662"/>
      <c r="J56" s="662"/>
      <c r="K56" s="662"/>
      <c r="L56" s="662"/>
      <c r="M56" s="663"/>
      <c r="N56" s="660"/>
      <c r="O56" s="132"/>
      <c r="P56" s="514"/>
    </row>
    <row r="57" spans="2:16" ht="17.25" customHeight="1">
      <c r="B57" s="661" t="s">
        <v>143</v>
      </c>
      <c r="C57" s="662"/>
      <c r="D57" s="662"/>
      <c r="E57" s="662"/>
      <c r="F57" s="662"/>
      <c r="G57" s="662"/>
      <c r="H57" s="662"/>
      <c r="I57" s="662"/>
      <c r="J57" s="662"/>
      <c r="K57" s="662"/>
      <c r="L57" s="662"/>
      <c r="M57" s="663"/>
      <c r="N57" s="660"/>
      <c r="O57" s="132"/>
      <c r="P57" s="514"/>
    </row>
    <row r="58" spans="2:16" ht="17.25" customHeight="1">
      <c r="B58" s="661" t="s">
        <v>144</v>
      </c>
      <c r="C58" s="662"/>
      <c r="D58" s="662"/>
      <c r="E58" s="662"/>
      <c r="F58" s="662"/>
      <c r="G58" s="662"/>
      <c r="H58" s="662"/>
      <c r="I58" s="662"/>
      <c r="J58" s="662"/>
      <c r="K58" s="662"/>
      <c r="L58" s="662"/>
      <c r="M58" s="663"/>
      <c r="N58" s="660"/>
      <c r="O58" s="132"/>
      <c r="P58" s="514"/>
    </row>
    <row r="59" spans="2:16" ht="18">
      <c r="B59" s="661" t="s">
        <v>145</v>
      </c>
      <c r="C59" s="662"/>
      <c r="D59" s="662"/>
      <c r="E59" s="662"/>
      <c r="F59" s="662"/>
      <c r="G59" s="662"/>
      <c r="H59" s="662"/>
      <c r="I59" s="662"/>
      <c r="J59" s="662"/>
      <c r="K59" s="662"/>
      <c r="L59" s="662"/>
      <c r="M59" s="663"/>
      <c r="N59" s="660"/>
      <c r="O59" s="132"/>
      <c r="P59" s="514"/>
    </row>
    <row r="60" spans="2:16" ht="18">
      <c r="B60" s="661" t="s">
        <v>146</v>
      </c>
      <c r="C60" s="662"/>
      <c r="D60" s="662"/>
      <c r="E60" s="662"/>
      <c r="F60" s="662"/>
      <c r="G60" s="662"/>
      <c r="H60" s="662"/>
      <c r="I60" s="662"/>
      <c r="J60" s="662"/>
      <c r="K60" s="662"/>
      <c r="L60" s="662"/>
      <c r="M60" s="663"/>
      <c r="N60" s="660"/>
      <c r="O60" s="132"/>
      <c r="P60" s="514"/>
    </row>
    <row r="61" spans="2:16" ht="18">
      <c r="B61" s="667" t="s">
        <v>147</v>
      </c>
      <c r="C61" s="668"/>
      <c r="D61" s="668"/>
      <c r="E61" s="668"/>
      <c r="F61" s="668"/>
      <c r="G61" s="668"/>
      <c r="H61" s="668"/>
      <c r="I61" s="668"/>
      <c r="J61" s="668"/>
      <c r="K61" s="668"/>
      <c r="L61" s="668"/>
      <c r="M61" s="669"/>
      <c r="N61" s="132"/>
      <c r="O61" s="132"/>
      <c r="P61" s="514"/>
    </row>
    <row r="62" spans="2:16" ht="18">
      <c r="B62" s="670" t="s">
        <v>148</v>
      </c>
      <c r="C62" s="671"/>
      <c r="D62" s="671"/>
      <c r="E62" s="671"/>
      <c r="F62" s="671"/>
      <c r="G62" s="671"/>
      <c r="H62" s="671"/>
      <c r="I62" s="671"/>
      <c r="J62" s="671"/>
      <c r="K62" s="671"/>
      <c r="L62" s="671"/>
      <c r="M62" s="672"/>
      <c r="N62" s="132"/>
      <c r="O62" s="132"/>
      <c r="P62" s="514"/>
    </row>
    <row r="63" spans="2:16" ht="18">
      <c r="B63" s="661" t="s">
        <v>206</v>
      </c>
      <c r="C63" s="662"/>
      <c r="D63" s="662"/>
      <c r="E63" s="662"/>
      <c r="F63" s="662"/>
      <c r="G63" s="662"/>
      <c r="H63" s="662"/>
      <c r="I63" s="662"/>
      <c r="J63" s="662"/>
      <c r="K63" s="662"/>
      <c r="L63" s="662"/>
      <c r="M63" s="663"/>
      <c r="N63" s="132"/>
      <c r="O63" s="132"/>
      <c r="P63" s="514"/>
    </row>
    <row r="64" spans="2:16" ht="18">
      <c r="B64" s="145"/>
      <c r="M64" s="132"/>
      <c r="N64" s="132"/>
      <c r="O64" s="132"/>
      <c r="P64" s="514"/>
    </row>
    <row r="65" spans="1:16" ht="18.600000000000001" thickBot="1">
      <c r="B65" s="145"/>
      <c r="M65" s="132"/>
      <c r="N65" s="132"/>
      <c r="O65" s="132"/>
      <c r="P65" s="514"/>
    </row>
    <row r="66" spans="1:16" ht="20.25" customHeight="1">
      <c r="B66" s="673" t="s">
        <v>149</v>
      </c>
      <c r="C66" s="673" t="s">
        <v>150</v>
      </c>
      <c r="D66" s="673" t="s">
        <v>151</v>
      </c>
      <c r="E66" s="673" t="s">
        <v>152</v>
      </c>
      <c r="F66" s="146" t="s">
        <v>153</v>
      </c>
      <c r="G66" s="166" t="s">
        <v>214</v>
      </c>
      <c r="H66" s="675" t="s">
        <v>213</v>
      </c>
      <c r="I66" s="675" t="s">
        <v>155</v>
      </c>
      <c r="J66" s="675" t="s">
        <v>156</v>
      </c>
      <c r="K66" s="675" t="s">
        <v>189</v>
      </c>
      <c r="L66" s="673" t="s">
        <v>157</v>
      </c>
      <c r="M66" s="673" t="s">
        <v>209</v>
      </c>
      <c r="N66" s="132"/>
      <c r="O66" s="132"/>
      <c r="P66" s="514"/>
    </row>
    <row r="67" spans="1:16" ht="18.600000000000001" thickBot="1">
      <c r="B67" s="674"/>
      <c r="C67" s="674"/>
      <c r="D67" s="674"/>
      <c r="E67" s="674"/>
      <c r="F67" s="147" t="s">
        <v>154</v>
      </c>
      <c r="G67" s="167"/>
      <c r="H67" s="676"/>
      <c r="I67" s="676"/>
      <c r="J67" s="676"/>
      <c r="K67" s="676"/>
      <c r="L67" s="674"/>
      <c r="M67" s="674"/>
      <c r="N67" s="132"/>
      <c r="O67" s="132"/>
      <c r="P67" s="514"/>
    </row>
    <row r="68" spans="1:16" ht="18.600000000000001" thickBot="1">
      <c r="B68" s="148">
        <v>1</v>
      </c>
      <c r="C68" s="149" t="s">
        <v>158</v>
      </c>
      <c r="D68" s="150"/>
      <c r="E68" s="150"/>
      <c r="F68" s="150"/>
      <c r="G68" s="168"/>
      <c r="H68" s="150"/>
      <c r="I68" s="150"/>
      <c r="J68" s="150"/>
      <c r="K68" s="151" t="s">
        <v>158</v>
      </c>
      <c r="L68" s="150"/>
      <c r="M68" s="150"/>
      <c r="N68" s="132"/>
      <c r="O68" s="132"/>
      <c r="P68" s="514"/>
    </row>
    <row r="69" spans="1:16" ht="18.600000000000001" thickBot="1">
      <c r="A69" s="160" t="s">
        <v>29</v>
      </c>
      <c r="B69" s="161">
        <v>2</v>
      </c>
      <c r="C69" s="162" t="s">
        <v>158</v>
      </c>
      <c r="D69" s="163" t="s">
        <v>158</v>
      </c>
      <c r="E69" s="163" t="s">
        <v>158</v>
      </c>
      <c r="F69" s="163" t="s">
        <v>190</v>
      </c>
      <c r="G69" s="168"/>
      <c r="H69" s="150"/>
      <c r="I69" s="150"/>
      <c r="J69" s="163" t="s">
        <v>191</v>
      </c>
      <c r="K69" s="163" t="s">
        <v>158</v>
      </c>
      <c r="L69" s="150"/>
      <c r="M69" s="150"/>
      <c r="N69" s="132" t="s">
        <v>192</v>
      </c>
      <c r="O69" s="132"/>
      <c r="P69" s="514"/>
    </row>
    <row r="70" spans="1:16" ht="18.600000000000001" thickBot="1">
      <c r="A70" s="160" t="s">
        <v>21</v>
      </c>
      <c r="B70" s="161">
        <v>3</v>
      </c>
      <c r="C70" s="162" t="s">
        <v>158</v>
      </c>
      <c r="D70" s="163" t="s">
        <v>158</v>
      </c>
      <c r="E70" s="163" t="s">
        <v>158</v>
      </c>
      <c r="F70" s="163" t="s">
        <v>158</v>
      </c>
      <c r="G70" s="168"/>
      <c r="H70" s="150"/>
      <c r="I70" s="150"/>
      <c r="J70" s="163" t="s">
        <v>158</v>
      </c>
      <c r="K70" s="163" t="s">
        <v>158</v>
      </c>
      <c r="L70" s="163" t="s">
        <v>158</v>
      </c>
      <c r="M70" s="150"/>
      <c r="N70" s="132"/>
      <c r="O70" s="132"/>
      <c r="P70" s="514"/>
    </row>
    <row r="71" spans="1:16" ht="18.600000000000001" thickBot="1">
      <c r="A71" s="160" t="s">
        <v>193</v>
      </c>
      <c r="B71" s="157">
        <v>4</v>
      </c>
      <c r="C71" s="158" t="s">
        <v>158</v>
      </c>
      <c r="D71" s="159" t="s">
        <v>158</v>
      </c>
      <c r="E71" s="159" t="s">
        <v>158</v>
      </c>
      <c r="F71" s="159" t="s">
        <v>158</v>
      </c>
      <c r="G71" s="159" t="s">
        <v>158</v>
      </c>
      <c r="H71" s="159" t="s">
        <v>158</v>
      </c>
      <c r="I71" s="150" t="s">
        <v>211</v>
      </c>
      <c r="J71" s="159" t="s">
        <v>158</v>
      </c>
      <c r="K71" s="159" t="s">
        <v>158</v>
      </c>
      <c r="L71" s="159" t="s">
        <v>158</v>
      </c>
      <c r="M71" s="159" t="s">
        <v>158</v>
      </c>
      <c r="N71" t="s">
        <v>210</v>
      </c>
      <c r="O71" s="132"/>
      <c r="P71" s="514"/>
    </row>
    <row r="72" spans="1:16" ht="18.600000000000001" thickBot="1">
      <c r="A72" s="160"/>
      <c r="B72" s="161">
        <v>5</v>
      </c>
      <c r="C72" s="162" t="s">
        <v>158</v>
      </c>
      <c r="D72" s="163" t="s">
        <v>158</v>
      </c>
      <c r="E72" s="163" t="s">
        <v>158</v>
      </c>
      <c r="F72" s="163" t="s">
        <v>158</v>
      </c>
      <c r="G72" s="163" t="s">
        <v>158</v>
      </c>
      <c r="H72" s="163" t="s">
        <v>158</v>
      </c>
      <c r="I72" s="163" t="s">
        <v>158</v>
      </c>
      <c r="J72" s="163" t="s">
        <v>158</v>
      </c>
      <c r="K72" s="163" t="s">
        <v>158</v>
      </c>
      <c r="L72" s="163" t="s">
        <v>158</v>
      </c>
      <c r="M72" s="163" t="s">
        <v>158</v>
      </c>
      <c r="N72" s="132"/>
      <c r="O72" s="132"/>
      <c r="P72" s="515"/>
    </row>
    <row r="73" spans="1:16" ht="18.600000000000001" thickBot="1">
      <c r="B73" s="148">
        <v>6</v>
      </c>
      <c r="C73" s="149" t="s">
        <v>158</v>
      </c>
      <c r="D73" s="151" t="s">
        <v>158</v>
      </c>
      <c r="E73" s="151" t="s">
        <v>158</v>
      </c>
      <c r="F73" s="151" t="s">
        <v>158</v>
      </c>
      <c r="G73" s="151" t="s">
        <v>158</v>
      </c>
      <c r="H73" s="151" t="s">
        <v>158</v>
      </c>
      <c r="I73" s="151" t="s">
        <v>158</v>
      </c>
      <c r="J73" s="151" t="s">
        <v>158</v>
      </c>
      <c r="K73" s="151" t="s">
        <v>158</v>
      </c>
      <c r="L73" s="151" t="s">
        <v>158</v>
      </c>
      <c r="M73" s="151" t="s">
        <v>158</v>
      </c>
      <c r="N73" s="132"/>
      <c r="O73" s="132"/>
      <c r="P73" s="515"/>
    </row>
    <row r="74" spans="1:16" ht="18.600000000000001" thickBot="1">
      <c r="B74" s="148">
        <v>7</v>
      </c>
      <c r="C74" s="149" t="s">
        <v>158</v>
      </c>
      <c r="D74" s="151" t="s">
        <v>158</v>
      </c>
      <c r="E74" s="151" t="s">
        <v>158</v>
      </c>
      <c r="F74" s="151" t="s">
        <v>158</v>
      </c>
      <c r="G74" s="151" t="s">
        <v>158</v>
      </c>
      <c r="H74" s="151" t="s">
        <v>158</v>
      </c>
      <c r="I74" s="151" t="s">
        <v>158</v>
      </c>
      <c r="J74" s="151" t="s">
        <v>158</v>
      </c>
      <c r="K74" s="151" t="s">
        <v>158</v>
      </c>
      <c r="L74" s="151" t="s">
        <v>158</v>
      </c>
      <c r="M74" s="151" t="s">
        <v>158</v>
      </c>
      <c r="N74" s="132"/>
      <c r="O74" s="132"/>
      <c r="P74" s="515"/>
    </row>
    <row r="75" spans="1:16" ht="15.6">
      <c r="N75" s="132"/>
      <c r="O75" s="132"/>
      <c r="P75" s="515"/>
    </row>
    <row r="76" spans="1:16" ht="15.6">
      <c r="I76" t="s">
        <v>212</v>
      </c>
      <c r="N76" s="132"/>
      <c r="O76" s="132"/>
      <c r="P76" s="515"/>
    </row>
    <row r="77" spans="1:16" ht="15.6">
      <c r="N77" s="132"/>
      <c r="O77" s="132"/>
      <c r="P77" s="515"/>
    </row>
    <row r="78" spans="1:16" ht="15.6">
      <c r="P78" s="515"/>
    </row>
    <row r="79" spans="1:16" ht="15.6">
      <c r="P79" s="515"/>
    </row>
    <row r="80" spans="1:16" ht="15.6">
      <c r="P80" s="515"/>
    </row>
    <row r="81" spans="16:16" ht="15.6">
      <c r="P81" s="515"/>
    </row>
    <row r="82" spans="16:16" ht="15.6">
      <c r="P82" s="515"/>
    </row>
    <row r="83" spans="16:16" ht="15.6">
      <c r="P83" s="515"/>
    </row>
    <row r="84" spans="16:16" ht="15.6">
      <c r="P84" s="515"/>
    </row>
    <row r="85" spans="16:16" ht="15.6">
      <c r="P85" s="515"/>
    </row>
    <row r="86" spans="16:16" ht="15.6">
      <c r="P86" s="515"/>
    </row>
    <row r="87" spans="16:16" ht="15.6">
      <c r="P87" s="515"/>
    </row>
    <row r="88" spans="16:16" ht="15.6">
      <c r="P88" s="515"/>
    </row>
    <row r="89" spans="16:16" ht="15.6">
      <c r="P89" s="515"/>
    </row>
    <row r="90" spans="16:16" ht="15.6">
      <c r="P90" s="515"/>
    </row>
    <row r="91" spans="16:16" ht="15.6">
      <c r="P91" s="515"/>
    </row>
    <row r="92" spans="16:16" ht="15.6">
      <c r="P92" s="515"/>
    </row>
    <row r="93" spans="16:16" ht="15.6">
      <c r="P93" s="515"/>
    </row>
    <row r="94" spans="16:16" ht="15.6">
      <c r="P94" s="515"/>
    </row>
    <row r="95" spans="16:16" ht="15.6">
      <c r="P95" s="515"/>
    </row>
    <row r="96" spans="16:16" ht="15.6">
      <c r="P96" s="515"/>
    </row>
    <row r="97" spans="16:16" ht="15.6">
      <c r="P97" s="515"/>
    </row>
    <row r="98" spans="16:16" ht="15.6">
      <c r="P98" s="515"/>
    </row>
    <row r="99" spans="16:16" ht="15.6">
      <c r="P99" s="515"/>
    </row>
  </sheetData>
  <mergeCells count="40">
    <mergeCell ref="D29:E29"/>
    <mergeCell ref="M14:M15"/>
    <mergeCell ref="B3:N3"/>
    <mergeCell ref="C8:L8"/>
    <mergeCell ref="C9:L9"/>
    <mergeCell ref="D12:E28"/>
    <mergeCell ref="M13:N13"/>
    <mergeCell ref="B5:N5"/>
    <mergeCell ref="B7:N7"/>
    <mergeCell ref="B6:N6"/>
    <mergeCell ref="M29:N30"/>
    <mergeCell ref="M25:N25"/>
    <mergeCell ref="B61:M61"/>
    <mergeCell ref="B62:M62"/>
    <mergeCell ref="B63:M63"/>
    <mergeCell ref="B66:B67"/>
    <mergeCell ref="C66:C67"/>
    <mergeCell ref="D66:D67"/>
    <mergeCell ref="E66:E67"/>
    <mergeCell ref="H66:H67"/>
    <mergeCell ref="I66:I67"/>
    <mergeCell ref="J66:J67"/>
    <mergeCell ref="K66:K67"/>
    <mergeCell ref="L66:L67"/>
    <mergeCell ref="M66:M67"/>
    <mergeCell ref="B53:M53"/>
    <mergeCell ref="N49:N60"/>
    <mergeCell ref="B51:M51"/>
    <mergeCell ref="B58:M58"/>
    <mergeCell ref="B59:M59"/>
    <mergeCell ref="B60:M60"/>
    <mergeCell ref="B49:M49"/>
    <mergeCell ref="B54:M54"/>
    <mergeCell ref="B56:M56"/>
    <mergeCell ref="B57:M57"/>
    <mergeCell ref="B45:H45"/>
    <mergeCell ref="B47:M47"/>
    <mergeCell ref="B48:M48"/>
    <mergeCell ref="B52:M52"/>
    <mergeCell ref="L32:N44"/>
  </mergeCells>
  <phoneticPr fontId="106"/>
  <hyperlinks>
    <hyperlink ref="C9" r:id="rId1" location="/bda7594740fd40299423467b48e9ecf6" xr:uid="{4EEFA40F-6E32-47D8-85D5-18F9796AA839}"/>
  </hyperlinks>
  <pageMargins left="0.75" right="0.75" top="1" bottom="1" header="0.51200000000000001" footer="0.51200000000000001"/>
  <pageSetup paperSize="9"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43"/>
  <sheetViews>
    <sheetView showGridLines="0" topLeftCell="A7" zoomScale="80" zoomScaleNormal="80" zoomScaleSheetLayoutView="79" workbookViewId="0">
      <selection activeCell="D39" sqref="D39:D42"/>
    </sheetView>
  </sheetViews>
  <sheetFormatPr defaultColWidth="9" defaultRowHeight="19.2"/>
  <cols>
    <col min="1" max="1" width="193.44140625" style="445" customWidth="1"/>
    <col min="2" max="2" width="11.21875" style="443" customWidth="1"/>
    <col min="3" max="3" width="27.44140625" style="443" customWidth="1"/>
    <col min="4" max="4" width="17.88671875" style="444" customWidth="1"/>
    <col min="5" max="16384" width="9" style="1"/>
  </cols>
  <sheetData>
    <row r="1" spans="1:4" s="44" customFormat="1" ht="44.25" customHeight="1" thickBot="1">
      <c r="A1" s="270" t="s">
        <v>286</v>
      </c>
      <c r="B1" s="271" t="s">
        <v>0</v>
      </c>
      <c r="C1" s="272" t="s">
        <v>1</v>
      </c>
      <c r="D1" s="442" t="s">
        <v>2</v>
      </c>
    </row>
    <row r="2" spans="1:4" s="44" customFormat="1" ht="44.25" customHeight="1" thickTop="1">
      <c r="A2" s="254" t="s">
        <v>408</v>
      </c>
      <c r="B2" s="522"/>
      <c r="C2" s="726" t="s">
        <v>411</v>
      </c>
      <c r="D2" s="523"/>
    </row>
    <row r="3" spans="1:4" s="44" customFormat="1" ht="407.4" customHeight="1">
      <c r="A3" s="541" t="s">
        <v>409</v>
      </c>
      <c r="B3" s="517" t="s">
        <v>410</v>
      </c>
      <c r="C3" s="722"/>
      <c r="D3" s="525">
        <v>44836</v>
      </c>
    </row>
    <row r="4" spans="1:4" s="44" customFormat="1" ht="36.6" customHeight="1" thickBot="1">
      <c r="A4" s="255" t="s">
        <v>412</v>
      </c>
      <c r="B4" s="518"/>
      <c r="C4" s="727"/>
      <c r="D4" s="527"/>
    </row>
    <row r="5" spans="1:4" s="44" customFormat="1" ht="37.950000000000003" customHeight="1" thickTop="1">
      <c r="A5" s="521" t="s">
        <v>413</v>
      </c>
      <c r="B5" s="522"/>
      <c r="C5" s="726" t="s">
        <v>417</v>
      </c>
      <c r="D5" s="813" t="s">
        <v>256</v>
      </c>
    </row>
    <row r="6" spans="1:4" s="44" customFormat="1" ht="164.4" customHeight="1">
      <c r="A6" s="524" t="s">
        <v>415</v>
      </c>
      <c r="B6" s="517" t="s">
        <v>414</v>
      </c>
      <c r="C6" s="722"/>
      <c r="D6" s="525">
        <v>44830</v>
      </c>
    </row>
    <row r="7" spans="1:4" s="44" customFormat="1" ht="37.950000000000003" customHeight="1" thickBot="1">
      <c r="A7" s="526" t="s">
        <v>416</v>
      </c>
      <c r="B7" s="518"/>
      <c r="C7" s="727"/>
      <c r="D7" s="527"/>
    </row>
    <row r="8" spans="1:4" s="44" customFormat="1" ht="44.25" customHeight="1" thickTop="1">
      <c r="A8" s="254" t="s">
        <v>418</v>
      </c>
      <c r="B8" s="728" t="s">
        <v>421</v>
      </c>
      <c r="C8" s="709" t="s">
        <v>422</v>
      </c>
      <c r="D8" s="706">
        <v>44834</v>
      </c>
    </row>
    <row r="9" spans="1:4" s="44" customFormat="1" ht="114.6" customHeight="1">
      <c r="A9" s="495" t="s">
        <v>419</v>
      </c>
      <c r="B9" s="698"/>
      <c r="C9" s="710"/>
      <c r="D9" s="707"/>
    </row>
    <row r="10" spans="1:4" s="44" customFormat="1" ht="36.6" customHeight="1" thickBot="1">
      <c r="A10" s="255" t="s">
        <v>420</v>
      </c>
      <c r="B10" s="699"/>
      <c r="C10" s="711"/>
      <c r="D10" s="708"/>
    </row>
    <row r="11" spans="1:4" s="44" customFormat="1" ht="44.25" customHeight="1">
      <c r="A11" s="254" t="s">
        <v>423</v>
      </c>
      <c r="B11" s="728" t="s">
        <v>425</v>
      </c>
      <c r="C11" s="709" t="s">
        <v>426</v>
      </c>
      <c r="D11" s="706">
        <v>44832</v>
      </c>
    </row>
    <row r="12" spans="1:4" s="44" customFormat="1" ht="268.8" customHeight="1">
      <c r="A12" s="495" t="s">
        <v>427</v>
      </c>
      <c r="B12" s="698"/>
      <c r="C12" s="710"/>
      <c r="D12" s="707"/>
    </row>
    <row r="13" spans="1:4" s="44" customFormat="1" ht="36.6" customHeight="1" thickBot="1">
      <c r="A13" s="255" t="s">
        <v>424</v>
      </c>
      <c r="B13" s="699"/>
      <c r="C13" s="711"/>
      <c r="D13" s="708"/>
    </row>
    <row r="14" spans="1:4" s="44" customFormat="1" ht="46.2" customHeight="1" thickBot="1">
      <c r="A14" s="254" t="s">
        <v>428</v>
      </c>
      <c r="B14" s="247"/>
      <c r="C14" s="709" t="s">
        <v>431</v>
      </c>
      <c r="D14" s="712">
        <v>44831</v>
      </c>
    </row>
    <row r="15" spans="1:4" s="44" customFormat="1" ht="176.4" customHeight="1" thickBot="1">
      <c r="A15" s="541" t="s">
        <v>429</v>
      </c>
      <c r="B15" s="493" t="s">
        <v>432</v>
      </c>
      <c r="C15" s="710"/>
      <c r="D15" s="713"/>
    </row>
    <row r="16" spans="1:4" s="44" customFormat="1" ht="34.950000000000003" customHeight="1" thickBot="1">
      <c r="A16" s="255" t="s">
        <v>430</v>
      </c>
      <c r="B16" s="249"/>
      <c r="C16" s="711"/>
      <c r="D16" s="713"/>
    </row>
    <row r="17" spans="1:4" s="44" customFormat="1" ht="43.8" customHeight="1" thickTop="1">
      <c r="A17" s="256" t="s">
        <v>433</v>
      </c>
      <c r="B17" s="700" t="s">
        <v>414</v>
      </c>
      <c r="C17" s="723" t="s">
        <v>434</v>
      </c>
      <c r="D17" s="706">
        <v>44831</v>
      </c>
    </row>
    <row r="18" spans="1:4" s="44" customFormat="1" ht="147.6" customHeight="1" thickBot="1">
      <c r="A18" s="542" t="s">
        <v>436</v>
      </c>
      <c r="B18" s="701"/>
      <c r="C18" s="724"/>
      <c r="D18" s="707"/>
    </row>
    <row r="19" spans="1:4" s="44" customFormat="1" ht="34.950000000000003" customHeight="1" thickBot="1">
      <c r="A19" s="257" t="s">
        <v>435</v>
      </c>
      <c r="B19" s="702"/>
      <c r="C19" s="725"/>
      <c r="D19" s="708"/>
    </row>
    <row r="20" spans="1:4" s="44" customFormat="1" ht="44.25" customHeight="1" thickTop="1">
      <c r="A20" s="254" t="s">
        <v>437</v>
      </c>
      <c r="B20" s="247"/>
      <c r="C20" s="709" t="s">
        <v>440</v>
      </c>
      <c r="D20" s="706">
        <v>44826</v>
      </c>
    </row>
    <row r="21" spans="1:4" s="44" customFormat="1" ht="222.6" customHeight="1">
      <c r="A21" s="541" t="s">
        <v>438</v>
      </c>
      <c r="B21" s="248" t="s">
        <v>410</v>
      </c>
      <c r="C21" s="710"/>
      <c r="D21" s="707"/>
    </row>
    <row r="22" spans="1:4" s="44" customFormat="1" ht="35.4" customHeight="1" thickBot="1">
      <c r="A22" s="255" t="s">
        <v>439</v>
      </c>
      <c r="B22" s="249"/>
      <c r="C22" s="711"/>
      <c r="D22" s="708"/>
    </row>
    <row r="23" spans="1:4" s="44" customFormat="1" ht="44.25" customHeight="1" thickBot="1">
      <c r="A23" s="254" t="s">
        <v>441</v>
      </c>
      <c r="B23" s="247"/>
      <c r="C23" s="709" t="s">
        <v>440</v>
      </c>
      <c r="D23" s="712">
        <v>44826</v>
      </c>
    </row>
    <row r="24" spans="1:4" s="44" customFormat="1" ht="207" customHeight="1" thickBot="1">
      <c r="A24" s="692" t="s">
        <v>442</v>
      </c>
      <c r="B24" s="694" t="s">
        <v>410</v>
      </c>
      <c r="C24" s="710"/>
      <c r="D24" s="713"/>
    </row>
    <row r="25" spans="1:4" s="44" customFormat="1" ht="4.8" customHeight="1" thickBot="1">
      <c r="A25" s="693"/>
      <c r="B25" s="694"/>
      <c r="C25" s="710"/>
      <c r="D25" s="713"/>
    </row>
    <row r="26" spans="1:4" s="44" customFormat="1" ht="38.4" customHeight="1" thickBot="1">
      <c r="A26" s="255" t="s">
        <v>443</v>
      </c>
      <c r="B26" s="249"/>
      <c r="C26" s="711"/>
      <c r="D26" s="713"/>
    </row>
    <row r="27" spans="1:4" s="44" customFormat="1" ht="44.25" customHeight="1" thickBot="1">
      <c r="A27" s="481" t="s">
        <v>444</v>
      </c>
      <c r="B27" s="703" t="s">
        <v>448</v>
      </c>
      <c r="C27" s="709" t="s">
        <v>447</v>
      </c>
      <c r="D27" s="712">
        <v>44827</v>
      </c>
    </row>
    <row r="28" spans="1:4" s="44" customFormat="1" ht="115.8" customHeight="1" thickBot="1">
      <c r="A28" s="496" t="s">
        <v>445</v>
      </c>
      <c r="B28" s="704"/>
      <c r="C28" s="710"/>
      <c r="D28" s="713"/>
    </row>
    <row r="29" spans="1:4" s="44" customFormat="1" ht="46.2" customHeight="1" thickBot="1">
      <c r="A29" s="288" t="s">
        <v>446</v>
      </c>
      <c r="B29" s="705"/>
      <c r="C29" s="711"/>
      <c r="D29" s="713"/>
    </row>
    <row r="30" spans="1:4" s="44" customFormat="1" ht="52.2" customHeight="1" thickTop="1" thickBot="1">
      <c r="A30" s="254" t="s">
        <v>449</v>
      </c>
      <c r="B30" s="247"/>
      <c r="C30" s="709" t="s">
        <v>452</v>
      </c>
      <c r="D30" s="712">
        <v>44827</v>
      </c>
    </row>
    <row r="31" spans="1:4" s="44" customFormat="1" ht="207" customHeight="1" thickBot="1">
      <c r="A31" s="495" t="s">
        <v>450</v>
      </c>
      <c r="B31" s="248" t="s">
        <v>453</v>
      </c>
      <c r="C31" s="710"/>
      <c r="D31" s="713"/>
    </row>
    <row r="32" spans="1:4" s="44" customFormat="1" ht="45" customHeight="1" thickBot="1">
      <c r="A32" s="255" t="s">
        <v>451</v>
      </c>
      <c r="B32" s="249"/>
      <c r="C32" s="711"/>
      <c r="D32" s="713"/>
    </row>
    <row r="33" spans="1:4" s="44" customFormat="1" ht="48.6" customHeight="1" thickTop="1">
      <c r="A33" s="461" t="s">
        <v>455</v>
      </c>
      <c r="B33" s="697" t="s">
        <v>454</v>
      </c>
      <c r="C33" s="709" t="s">
        <v>457</v>
      </c>
      <c r="D33" s="719">
        <v>44825</v>
      </c>
    </row>
    <row r="34" spans="1:4" s="44" customFormat="1" ht="153" customHeight="1">
      <c r="A34" s="258" t="s">
        <v>456</v>
      </c>
      <c r="B34" s="698"/>
      <c r="C34" s="710"/>
      <c r="D34" s="720"/>
    </row>
    <row r="35" spans="1:4" s="44" customFormat="1" ht="43.2" customHeight="1" thickBot="1">
      <c r="A35" s="451" t="s">
        <v>458</v>
      </c>
      <c r="B35" s="699"/>
      <c r="C35" s="711"/>
      <c r="D35" s="721"/>
    </row>
    <row r="36" spans="1:4" s="44" customFormat="1" ht="52.2" customHeight="1" thickTop="1" thickBot="1">
      <c r="A36" s="814" t="s">
        <v>459</v>
      </c>
      <c r="B36" s="703" t="s">
        <v>461</v>
      </c>
      <c r="C36" s="703" t="s">
        <v>462</v>
      </c>
      <c r="D36" s="712">
        <v>44825</v>
      </c>
    </row>
    <row r="37" spans="1:4" s="44" customFormat="1" ht="268.8" customHeight="1" thickBot="1">
      <c r="A37" s="519" t="s">
        <v>460</v>
      </c>
      <c r="B37" s="704"/>
      <c r="C37" s="704"/>
      <c r="D37" s="713"/>
    </row>
    <row r="38" spans="1:4" s="44" customFormat="1" ht="43.2" customHeight="1" thickBot="1">
      <c r="A38" s="494" t="s">
        <v>463</v>
      </c>
      <c r="B38" s="705"/>
      <c r="C38" s="705"/>
      <c r="D38" s="713"/>
    </row>
    <row r="39" spans="1:4" s="44" customFormat="1" ht="48.6" customHeight="1" thickTop="1" thickBot="1">
      <c r="A39" s="256" t="s">
        <v>464</v>
      </c>
      <c r="B39" s="700" t="s">
        <v>467</v>
      </c>
      <c r="C39" s="716" t="s">
        <v>468</v>
      </c>
      <c r="D39" s="712">
        <v>44826</v>
      </c>
    </row>
    <row r="40" spans="1:4" s="44" customFormat="1" ht="97.2" customHeight="1" thickBot="1">
      <c r="A40" s="695" t="s">
        <v>465</v>
      </c>
      <c r="B40" s="701"/>
      <c r="C40" s="717"/>
      <c r="D40" s="713"/>
    </row>
    <row r="41" spans="1:4" s="44" customFormat="1" ht="60.6" customHeight="1" thickBot="1">
      <c r="A41" s="696"/>
      <c r="B41" s="701"/>
      <c r="C41" s="717"/>
      <c r="D41" s="714"/>
    </row>
    <row r="42" spans="1:4" s="44" customFormat="1" ht="40.950000000000003" customHeight="1" thickBot="1">
      <c r="A42" s="482" t="s">
        <v>466</v>
      </c>
      <c r="B42" s="702"/>
      <c r="C42" s="718"/>
      <c r="D42" s="715"/>
    </row>
    <row r="43" spans="1:4" ht="19.8" thickTop="1"/>
  </sheetData>
  <mergeCells count="34">
    <mergeCell ref="C2:C4"/>
    <mergeCell ref="D8:D10"/>
    <mergeCell ref="C14:C16"/>
    <mergeCell ref="D14:D16"/>
    <mergeCell ref="B11:B13"/>
    <mergeCell ref="C11:C13"/>
    <mergeCell ref="D11:D13"/>
    <mergeCell ref="C5:C7"/>
    <mergeCell ref="B8:B10"/>
    <mergeCell ref="C8:C10"/>
    <mergeCell ref="C33:C35"/>
    <mergeCell ref="B39:B42"/>
    <mergeCell ref="C17:C19"/>
    <mergeCell ref="D17:D19"/>
    <mergeCell ref="C23:C26"/>
    <mergeCell ref="D23:D26"/>
    <mergeCell ref="D39:D42"/>
    <mergeCell ref="C39:C42"/>
    <mergeCell ref="D33:D35"/>
    <mergeCell ref="C27:C29"/>
    <mergeCell ref="D27:D29"/>
    <mergeCell ref="C36:C38"/>
    <mergeCell ref="D36:D38"/>
    <mergeCell ref="C30:C32"/>
    <mergeCell ref="D30:D32"/>
    <mergeCell ref="C20:C22"/>
    <mergeCell ref="D20:D22"/>
    <mergeCell ref="A24:A25"/>
    <mergeCell ref="B24:B25"/>
    <mergeCell ref="A40:A41"/>
    <mergeCell ref="B33:B35"/>
    <mergeCell ref="B17:B19"/>
    <mergeCell ref="B27:B29"/>
    <mergeCell ref="B36:B38"/>
  </mergeCells>
  <phoneticPr fontId="16"/>
  <hyperlinks>
    <hyperlink ref="A4" r:id="rId1" xr:uid="{F24E361B-14B5-4706-AE8B-8A45DBE5EBCA}"/>
    <hyperlink ref="A7" r:id="rId2" xr:uid="{57879097-309C-4A36-B3C6-6378C3DDDBB5}"/>
    <hyperlink ref="A10" r:id="rId3" xr:uid="{49B74687-F360-4837-8CC8-C74CA30E2B11}"/>
    <hyperlink ref="A13" r:id="rId4" xr:uid="{5A2C5A79-8BB7-40F3-8A6C-5A7253283AAB}"/>
    <hyperlink ref="A16" r:id="rId5" xr:uid="{20AD339B-FAAD-4925-A7D4-6E1FE40A8014}"/>
    <hyperlink ref="A19" r:id="rId6" xr:uid="{AF2AA715-46C8-4E88-B7CB-B1258DE800D2}"/>
    <hyperlink ref="A22" r:id="rId7" xr:uid="{6E2E473A-AE9B-4E20-A1C6-68B7254DB01A}"/>
    <hyperlink ref="A26" r:id="rId8" xr:uid="{F6F0A48B-2031-4FDD-BD31-79EE876CF71A}"/>
    <hyperlink ref="A29" r:id="rId9" xr:uid="{7B4D8F0F-E89F-4AB1-8BDC-A030FB308BAA}"/>
    <hyperlink ref="A32" r:id="rId10" xr:uid="{7F258653-58E3-4D95-A100-9689D3FB8E89}"/>
    <hyperlink ref="A35" r:id="rId11" xr:uid="{B017E971-E475-41B0-B42A-EAF8C5453221}"/>
    <hyperlink ref="A38" r:id="rId12" xr:uid="{A7398647-1216-4ADE-BCC2-9E102E3BDF42}"/>
    <hyperlink ref="A42" r:id="rId13" xr:uid="{65D0B4D4-ECD7-464B-ABA4-D415D6D3559C}"/>
  </hyperlinks>
  <pageMargins left="0" right="0" top="0.19685039370078741" bottom="0.39370078740157483" header="0" footer="0.19685039370078741"/>
  <pageSetup paperSize="8" scale="28" orientation="portrait" horizontalDpi="300" verticalDpi="300" r:id="rId14"/>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C44"/>
  <sheetViews>
    <sheetView defaultGridColor="0" view="pageBreakPreview" colorId="56" zoomScale="83" zoomScaleNormal="66" zoomScaleSheetLayoutView="83" workbookViewId="0">
      <selection activeCell="I34" sqref="I34"/>
    </sheetView>
  </sheetViews>
  <sheetFormatPr defaultColWidth="9" defaultRowHeight="19.2"/>
  <cols>
    <col min="1" max="1" width="213.21875" style="477" customWidth="1"/>
    <col min="2" max="2" width="18" style="198" customWidth="1"/>
    <col min="3" max="3" width="20.109375" style="199" customWidth="1"/>
    <col min="4" max="16384" width="9" style="40"/>
  </cols>
  <sheetData>
    <row r="1" spans="1:3" ht="58.95" customHeight="1" thickBot="1">
      <c r="A1" s="39" t="s">
        <v>287</v>
      </c>
      <c r="B1" s="423" t="s">
        <v>24</v>
      </c>
      <c r="C1" s="424" t="s">
        <v>2</v>
      </c>
    </row>
    <row r="2" spans="1:3" ht="48" customHeight="1">
      <c r="A2" s="427" t="s">
        <v>469</v>
      </c>
      <c r="B2" s="247"/>
      <c r="C2" s="485"/>
    </row>
    <row r="3" spans="1:3" ht="272.39999999999998" customHeight="1">
      <c r="A3" s="548" t="s">
        <v>490</v>
      </c>
      <c r="B3" s="493" t="s">
        <v>505</v>
      </c>
      <c r="C3" s="425">
        <v>44834</v>
      </c>
    </row>
    <row r="4" spans="1:3" ht="39.75" customHeight="1" thickBot="1">
      <c r="A4" s="208" t="s">
        <v>488</v>
      </c>
      <c r="B4" s="249"/>
      <c r="C4" s="487"/>
    </row>
    <row r="5" spans="1:3" ht="45.6" customHeight="1">
      <c r="A5" s="427" t="s">
        <v>470</v>
      </c>
      <c r="B5" s="247"/>
      <c r="C5" s="485"/>
    </row>
    <row r="6" spans="1:3" ht="285.60000000000002" customHeight="1">
      <c r="A6" s="545" t="s">
        <v>491</v>
      </c>
      <c r="B6" s="248" t="s">
        <v>506</v>
      </c>
      <c r="C6" s="486">
        <v>44832</v>
      </c>
    </row>
    <row r="7" spans="1:3" ht="44.4" customHeight="1" thickBot="1">
      <c r="A7" s="480" t="s">
        <v>487</v>
      </c>
      <c r="B7" s="249"/>
      <c r="C7" s="487"/>
    </row>
    <row r="8" spans="1:3" ht="42" customHeight="1">
      <c r="A8" s="427" t="s">
        <v>471</v>
      </c>
      <c r="B8" s="247"/>
      <c r="C8" s="485"/>
    </row>
    <row r="9" spans="1:3" ht="349.8" customHeight="1" thickBot="1">
      <c r="A9" s="547" t="s">
        <v>493</v>
      </c>
      <c r="B9" s="426" t="s">
        <v>505</v>
      </c>
      <c r="C9" s="486">
        <v>44832</v>
      </c>
    </row>
    <row r="10" spans="1:3" ht="36" customHeight="1" thickBot="1">
      <c r="A10" s="480" t="s">
        <v>492</v>
      </c>
      <c r="B10" s="426"/>
      <c r="C10" s="487"/>
    </row>
    <row r="11" spans="1:3" ht="52.2" customHeight="1">
      <c r="A11" s="176" t="s">
        <v>472</v>
      </c>
      <c r="B11" s="190"/>
      <c r="C11" s="191"/>
    </row>
    <row r="12" spans="1:3" ht="221.4" customHeight="1">
      <c r="A12" s="545" t="s">
        <v>494</v>
      </c>
      <c r="B12" s="535" t="s">
        <v>507</v>
      </c>
      <c r="C12" s="192">
        <v>44831</v>
      </c>
    </row>
    <row r="13" spans="1:3" ht="36" customHeight="1" thickBot="1">
      <c r="A13" s="480" t="s">
        <v>486</v>
      </c>
      <c r="B13" s="193"/>
      <c r="C13" s="194"/>
    </row>
    <row r="14" spans="1:3" ht="50.4" customHeight="1">
      <c r="A14" s="462" t="s">
        <v>473</v>
      </c>
      <c r="B14" s="195"/>
      <c r="C14" s="192"/>
    </row>
    <row r="15" spans="1:3" ht="191.4" customHeight="1">
      <c r="A15" s="545" t="s">
        <v>495</v>
      </c>
      <c r="B15" s="195" t="s">
        <v>508</v>
      </c>
      <c r="C15" s="192">
        <v>44827</v>
      </c>
    </row>
    <row r="16" spans="1:3" ht="34.200000000000003" customHeight="1" thickBot="1">
      <c r="A16" s="488" t="s">
        <v>485</v>
      </c>
      <c r="B16" s="193"/>
      <c r="C16" s="194"/>
    </row>
    <row r="17" spans="1:3" ht="45" customHeight="1">
      <c r="A17" s="176" t="s">
        <v>474</v>
      </c>
      <c r="B17" s="190"/>
      <c r="C17" s="191"/>
    </row>
    <row r="18" spans="1:3" ht="225" customHeight="1">
      <c r="A18" s="545" t="s">
        <v>496</v>
      </c>
      <c r="B18" s="535" t="s">
        <v>508</v>
      </c>
      <c r="C18" s="192">
        <v>44827</v>
      </c>
    </row>
    <row r="19" spans="1:3" ht="34.200000000000003" customHeight="1" thickBot="1">
      <c r="A19" s="488" t="s">
        <v>484</v>
      </c>
      <c r="B19" s="193"/>
      <c r="C19" s="194"/>
    </row>
    <row r="20" spans="1:3" ht="43.2" customHeight="1">
      <c r="A20" s="462" t="s">
        <v>475</v>
      </c>
      <c r="B20" s="195"/>
      <c r="C20" s="192"/>
    </row>
    <row r="21" spans="1:3" ht="115.8" customHeight="1">
      <c r="A21" s="545" t="s">
        <v>498</v>
      </c>
      <c r="B21" s="510" t="s">
        <v>509</v>
      </c>
      <c r="C21" s="192">
        <v>44827</v>
      </c>
    </row>
    <row r="22" spans="1:3" ht="32.4" customHeight="1" thickBot="1">
      <c r="A22" s="488" t="s">
        <v>497</v>
      </c>
      <c r="B22" s="193"/>
      <c r="C22" s="194"/>
    </row>
    <row r="23" spans="1:3" ht="54" customHeight="1">
      <c r="A23" s="176" t="s">
        <v>502</v>
      </c>
      <c r="B23" s="190"/>
      <c r="C23" s="191"/>
    </row>
    <row r="24" spans="1:3" ht="195.6" customHeight="1">
      <c r="A24" s="545" t="s">
        <v>504</v>
      </c>
      <c r="B24" s="498" t="s">
        <v>510</v>
      </c>
      <c r="C24" s="192">
        <v>44827</v>
      </c>
    </row>
    <row r="25" spans="1:3" ht="35.4" customHeight="1" thickBot="1">
      <c r="A25" s="488" t="s">
        <v>503</v>
      </c>
      <c r="B25" s="193"/>
      <c r="C25" s="194"/>
    </row>
    <row r="26" spans="1:3" ht="48" customHeight="1">
      <c r="A26" s="176" t="s">
        <v>476</v>
      </c>
      <c r="B26" s="190"/>
      <c r="C26" s="191"/>
    </row>
    <row r="27" spans="1:3" ht="232.2" customHeight="1">
      <c r="A27" s="546" t="s">
        <v>499</v>
      </c>
      <c r="B27" s="732" t="s">
        <v>508</v>
      </c>
      <c r="C27" s="734">
        <v>44826</v>
      </c>
    </row>
    <row r="28" spans="1:3" ht="40.200000000000003" customHeight="1" thickBot="1">
      <c r="A28" s="520" t="s">
        <v>483</v>
      </c>
      <c r="B28" s="733"/>
      <c r="C28" s="735"/>
    </row>
    <row r="29" spans="1:3" s="489" customFormat="1" ht="48.6" customHeight="1">
      <c r="A29" s="462" t="s">
        <v>477</v>
      </c>
      <c r="B29" s="195"/>
      <c r="C29" s="192"/>
    </row>
    <row r="30" spans="1:3" ht="333.6" customHeight="1">
      <c r="A30" s="497" t="s">
        <v>500</v>
      </c>
      <c r="B30" s="195" t="s">
        <v>507</v>
      </c>
      <c r="C30" s="192">
        <v>44826</v>
      </c>
    </row>
    <row r="31" spans="1:3" ht="34.200000000000003" customHeight="1" thickBot="1">
      <c r="A31" s="488" t="s">
        <v>482</v>
      </c>
      <c r="B31" s="193"/>
      <c r="C31" s="194"/>
    </row>
    <row r="32" spans="1:3" ht="48.6" customHeight="1">
      <c r="A32" s="176" t="s">
        <v>478</v>
      </c>
      <c r="B32" s="190"/>
      <c r="C32" s="191"/>
    </row>
    <row r="33" spans="1:3" ht="196.8" customHeight="1">
      <c r="A33" s="497" t="s">
        <v>501</v>
      </c>
      <c r="B33" s="815" t="s">
        <v>511</v>
      </c>
      <c r="C33" s="192">
        <v>44826</v>
      </c>
    </row>
    <row r="34" spans="1:3" ht="48.6" customHeight="1" thickBot="1">
      <c r="A34" s="488" t="s">
        <v>481</v>
      </c>
      <c r="B34" s="193"/>
      <c r="C34" s="194"/>
    </row>
    <row r="35" spans="1:3" ht="48.6" customHeight="1">
      <c r="A35" s="462" t="s">
        <v>479</v>
      </c>
      <c r="B35" s="195"/>
      <c r="C35" s="192"/>
    </row>
    <row r="36" spans="1:3" ht="96" customHeight="1">
      <c r="A36" s="497" t="s">
        <v>489</v>
      </c>
      <c r="B36" s="490" t="s">
        <v>512</v>
      </c>
      <c r="C36" s="192">
        <v>44826</v>
      </c>
    </row>
    <row r="37" spans="1:3" ht="48.6" customHeight="1" thickBot="1">
      <c r="A37" s="488" t="s">
        <v>480</v>
      </c>
      <c r="B37" s="193"/>
      <c r="C37" s="194"/>
    </row>
    <row r="38" spans="1:3" ht="48.6" hidden="1" customHeight="1">
      <c r="A38" s="176"/>
      <c r="B38" s="190"/>
      <c r="C38" s="191"/>
    </row>
    <row r="39" spans="1:3" ht="48.6" hidden="1" customHeight="1">
      <c r="A39" s="497"/>
      <c r="B39" s="498"/>
      <c r="C39" s="192"/>
    </row>
    <row r="40" spans="1:3" ht="48.6" hidden="1" customHeight="1" thickBot="1">
      <c r="A40" s="488"/>
      <c r="B40" s="193"/>
      <c r="C40" s="194"/>
    </row>
    <row r="41" spans="1:3" ht="48.6" customHeight="1" thickBot="1">
      <c r="A41" s="516"/>
      <c r="B41" s="196"/>
      <c r="C41" s="197"/>
    </row>
    <row r="42" spans="1:3" ht="37.799999999999997" customHeight="1">
      <c r="A42" s="729" t="s">
        <v>28</v>
      </c>
      <c r="B42" s="729"/>
      <c r="C42" s="729"/>
    </row>
    <row r="43" spans="1:3" ht="46.2" customHeight="1">
      <c r="A43" s="730" t="s">
        <v>27</v>
      </c>
      <c r="B43" s="731"/>
      <c r="C43" s="731"/>
    </row>
    <row r="44" spans="1:3">
      <c r="A44" s="477" t="s">
        <v>256</v>
      </c>
    </row>
  </sheetData>
  <mergeCells count="4">
    <mergeCell ref="A42:C42"/>
    <mergeCell ref="A43:C43"/>
    <mergeCell ref="B27:B28"/>
    <mergeCell ref="C27:C28"/>
  </mergeCells>
  <phoneticPr fontId="16"/>
  <hyperlinks>
    <hyperlink ref="A37" r:id="rId1" xr:uid="{D0CFA4AD-0FC7-4EE1-A128-7D09A8E420D0}"/>
    <hyperlink ref="A34" r:id="rId2" xr:uid="{974B25A2-C90B-4EB3-AE7A-2191F26FE600}"/>
    <hyperlink ref="A31" r:id="rId3" xr:uid="{C5FA285D-C30E-4C67-A3D4-DD30EC69ABB4}"/>
    <hyperlink ref="A28" r:id="rId4" xr:uid="{849F6558-E70D-4903-AA4C-9C6F5FB302DB}"/>
    <hyperlink ref="A19" r:id="rId5" xr:uid="{B66EEFCE-13B6-4BF8-BD2C-97FFF216E2F2}"/>
    <hyperlink ref="A16" r:id="rId6" xr:uid="{CBD9389B-B9FE-4A3D-980C-286FB3560AA7}"/>
    <hyperlink ref="A13" r:id="rId7" xr:uid="{5151DC87-E5AC-4630-A094-3898326765AB}"/>
    <hyperlink ref="A7" r:id="rId8" xr:uid="{FB5D0DF2-18A3-4833-AC8E-668764619B4F}"/>
    <hyperlink ref="A4" r:id="rId9" xr:uid="{8A1014B9-962A-4122-B041-C6223F34B53A}"/>
    <hyperlink ref="A10" r:id="rId10" xr:uid="{F4BE9500-6654-482D-A30E-A7A096AB9AB7}"/>
    <hyperlink ref="A22" r:id="rId11" xr:uid="{91164136-0250-43E7-A727-B2D601598BBC}"/>
    <hyperlink ref="A25" r:id="rId12" xr:uid="{C1F490BC-2447-49E2-8E7C-809E8AC685CB}"/>
  </hyperlinks>
  <pageMargins left="0.74803149606299213" right="0.74803149606299213" top="0.98425196850393704" bottom="0.98425196850393704" header="0.51181102362204722" footer="0.51181102362204722"/>
  <pageSetup paperSize="9" scale="16" fitToHeight="3" orientation="portrait" r:id="rId13"/>
  <headerFooter alignWithMargins="0"/>
  <rowBreaks count="1" manualBreakCount="1">
    <brk id="41"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C0967-F82C-468A-A6FC-1073547F18B8}">
  <sheetPr>
    <tabColor rgb="FFFF0000"/>
  </sheetPr>
  <dimension ref="B1:G29"/>
  <sheetViews>
    <sheetView view="pageBreakPreview" zoomScaleNormal="112" zoomScaleSheetLayoutView="115" workbookViewId="0">
      <selection activeCell="D15" sqref="D15:D16"/>
    </sheetView>
  </sheetViews>
  <sheetFormatPr defaultColWidth="9" defaultRowHeight="13.2"/>
  <cols>
    <col min="1" max="1" width="2.109375" style="1" customWidth="1"/>
    <col min="2" max="2" width="25.77734375" style="109" customWidth="1"/>
    <col min="3" max="3" width="65.33203125" style="1" customWidth="1"/>
    <col min="4" max="4" width="92.5546875" style="1" customWidth="1"/>
    <col min="5" max="5" width="3.88671875" style="1" customWidth="1"/>
    <col min="6" max="16384" width="9" style="1"/>
  </cols>
  <sheetData>
    <row r="1" spans="2:7" ht="18.75" customHeight="1">
      <c r="B1" s="109" t="s">
        <v>113</v>
      </c>
    </row>
    <row r="2" spans="2:7" ht="17.25" customHeight="1" thickBot="1">
      <c r="B2" t="s">
        <v>383</v>
      </c>
      <c r="D2" s="738"/>
      <c r="E2" s="739"/>
    </row>
    <row r="3" spans="2:7" ht="16.5" customHeight="1" thickBot="1">
      <c r="B3" s="110" t="s">
        <v>114</v>
      </c>
      <c r="C3" s="289" t="s">
        <v>115</v>
      </c>
      <c r="D3" s="208" t="s">
        <v>220</v>
      </c>
    </row>
    <row r="4" spans="2:7" ht="17.25" customHeight="1" thickBot="1">
      <c r="B4" s="111" t="s">
        <v>116</v>
      </c>
      <c r="C4" s="144" t="s">
        <v>281</v>
      </c>
      <c r="D4" s="112"/>
    </row>
    <row r="5" spans="2:7" ht="17.25" customHeight="1">
      <c r="B5" s="740" t="s">
        <v>176</v>
      </c>
      <c r="C5" s="743" t="s">
        <v>217</v>
      </c>
      <c r="D5" s="744"/>
    </row>
    <row r="6" spans="2:7" ht="19.2" customHeight="1">
      <c r="B6" s="741"/>
      <c r="C6" s="745" t="s">
        <v>218</v>
      </c>
      <c r="D6" s="746"/>
      <c r="G6" s="234"/>
    </row>
    <row r="7" spans="2:7" ht="19.95" customHeight="1">
      <c r="B7" s="741"/>
      <c r="C7" s="290" t="s">
        <v>219</v>
      </c>
      <c r="D7" s="291"/>
      <c r="G7" s="234"/>
    </row>
    <row r="8" spans="2:7" ht="19.8" customHeight="1" thickBot="1">
      <c r="B8" s="742"/>
      <c r="C8" s="236" t="s">
        <v>221</v>
      </c>
      <c r="D8" s="235"/>
      <c r="G8" s="234"/>
    </row>
    <row r="9" spans="2:7" ht="34.200000000000003" customHeight="1" thickBot="1">
      <c r="B9" s="113" t="s">
        <v>117</v>
      </c>
      <c r="C9" s="747" t="s">
        <v>270</v>
      </c>
      <c r="D9" s="748"/>
    </row>
    <row r="10" spans="2:7" ht="80.400000000000006" customHeight="1" thickBot="1">
      <c r="B10" s="114" t="s">
        <v>118</v>
      </c>
      <c r="C10" s="749" t="s">
        <v>385</v>
      </c>
      <c r="D10" s="750"/>
    </row>
    <row r="11" spans="2:7" ht="76.8" customHeight="1" thickBot="1">
      <c r="B11" s="115"/>
      <c r="C11" s="116" t="s">
        <v>384</v>
      </c>
      <c r="D11" s="246" t="s">
        <v>386</v>
      </c>
      <c r="F11" s="1" t="s">
        <v>21</v>
      </c>
    </row>
    <row r="12" spans="2:7" ht="42.6" hidden="1" customHeight="1" thickBot="1">
      <c r="B12" s="113" t="s">
        <v>260</v>
      </c>
      <c r="C12" s="118" t="s">
        <v>282</v>
      </c>
      <c r="D12" s="117"/>
    </row>
    <row r="13" spans="2:7" ht="100.8" customHeight="1" thickBot="1">
      <c r="B13" s="119" t="s">
        <v>119</v>
      </c>
      <c r="C13" s="120" t="s">
        <v>387</v>
      </c>
      <c r="D13" s="203" t="s">
        <v>388</v>
      </c>
      <c r="F13" t="s">
        <v>29</v>
      </c>
    </row>
    <row r="14" spans="2:7" ht="79.2" customHeight="1" thickBot="1">
      <c r="B14" s="121" t="s">
        <v>120</v>
      </c>
      <c r="C14" s="736" t="s">
        <v>389</v>
      </c>
      <c r="D14" s="737"/>
    </row>
    <row r="15" spans="2:7" ht="17.25" customHeight="1"/>
    <row r="16" spans="2:7" ht="17.25" customHeight="1">
      <c r="C16"/>
      <c r="D16" s="1">
        <v>0</v>
      </c>
    </row>
    <row r="17" spans="2:5">
      <c r="C17" s="1" t="s">
        <v>29</v>
      </c>
    </row>
    <row r="18" spans="2:5">
      <c r="E18" s="1" t="s">
        <v>21</v>
      </c>
    </row>
    <row r="21" spans="2:5">
      <c r="B21" s="109" t="s">
        <v>21</v>
      </c>
    </row>
    <row r="29" spans="2:5">
      <c r="D29" s="1" t="s">
        <v>261</v>
      </c>
    </row>
  </sheetData>
  <mergeCells count="7">
    <mergeCell ref="C14:D14"/>
    <mergeCell ref="D2:E2"/>
    <mergeCell ref="B5:B8"/>
    <mergeCell ref="C5:D5"/>
    <mergeCell ref="C6:D6"/>
    <mergeCell ref="C9:D9"/>
    <mergeCell ref="C10:D10"/>
  </mergeCells>
  <phoneticPr fontId="106"/>
  <hyperlinks>
    <hyperlink ref="C6" r:id="rId1" location="h2_1" xr:uid="{EDBFF39A-9B90-4364-8365-9E4DAFCC0006}"/>
  </hyperlinks>
  <pageMargins left="0.7" right="0.7" top="0.75" bottom="0.75" header="0.3" footer="0.3"/>
  <pageSetup paperSize="9" scale="47" orientation="portrait" horizontalDpi="1200" verticalDpi="1200"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CE55B-F011-4DFD-A0D4-821B9D2396C5}">
  <sheetPr>
    <tabColor indexed="46"/>
  </sheetPr>
  <dimension ref="A1:AD38"/>
  <sheetViews>
    <sheetView zoomScale="94" zoomScaleNormal="94" zoomScaleSheetLayoutView="100" workbookViewId="0">
      <selection activeCell="AE33" sqref="AE33"/>
    </sheetView>
  </sheetViews>
  <sheetFormatPr defaultColWidth="9" defaultRowHeight="13.2"/>
  <cols>
    <col min="1" max="1" width="7.33203125" style="1" customWidth="1"/>
    <col min="2" max="13" width="6.77734375" style="1" customWidth="1"/>
    <col min="14" max="14" width="7.44140625" style="1" customWidth="1"/>
    <col min="15" max="15" width="5.88671875" style="1" customWidth="1"/>
    <col min="16" max="16" width="7.44140625" style="1" customWidth="1"/>
    <col min="17" max="29" width="6.77734375" style="1" customWidth="1"/>
    <col min="30" max="16384" width="9" style="1"/>
  </cols>
  <sheetData>
    <row r="1" spans="1:29" ht="15" customHeight="1">
      <c r="A1" s="753" t="s">
        <v>3</v>
      </c>
      <c r="B1" s="754"/>
      <c r="C1" s="754"/>
      <c r="D1" s="754"/>
      <c r="E1" s="754"/>
      <c r="F1" s="754"/>
      <c r="G1" s="754"/>
      <c r="H1" s="754"/>
      <c r="I1" s="754"/>
      <c r="J1" s="754"/>
      <c r="K1" s="754"/>
      <c r="L1" s="754"/>
      <c r="M1" s="754"/>
      <c r="N1" s="755"/>
      <c r="P1" s="756" t="s">
        <v>4</v>
      </c>
      <c r="Q1" s="757"/>
      <c r="R1" s="757"/>
      <c r="S1" s="757"/>
      <c r="T1" s="757"/>
      <c r="U1" s="757"/>
      <c r="V1" s="757"/>
      <c r="W1" s="757"/>
      <c r="X1" s="757"/>
      <c r="Y1" s="757"/>
      <c r="Z1" s="757"/>
      <c r="AA1" s="757"/>
      <c r="AB1" s="757"/>
      <c r="AC1" s="758"/>
    </row>
    <row r="2" spans="1:29" ht="18" customHeight="1" thickBot="1">
      <c r="A2" s="759" t="s">
        <v>5</v>
      </c>
      <c r="B2" s="760"/>
      <c r="C2" s="760"/>
      <c r="D2" s="760"/>
      <c r="E2" s="760"/>
      <c r="F2" s="760"/>
      <c r="G2" s="760"/>
      <c r="H2" s="760"/>
      <c r="I2" s="760"/>
      <c r="J2" s="760"/>
      <c r="K2" s="760"/>
      <c r="L2" s="760"/>
      <c r="M2" s="760"/>
      <c r="N2" s="761"/>
      <c r="P2" s="762" t="s">
        <v>6</v>
      </c>
      <c r="Q2" s="760"/>
      <c r="R2" s="760"/>
      <c r="S2" s="760"/>
      <c r="T2" s="760"/>
      <c r="U2" s="760"/>
      <c r="V2" s="760"/>
      <c r="W2" s="760"/>
      <c r="X2" s="760"/>
      <c r="Y2" s="760"/>
      <c r="Z2" s="760"/>
      <c r="AA2" s="760"/>
      <c r="AB2" s="760"/>
      <c r="AC2" s="763"/>
    </row>
    <row r="3" spans="1:29" ht="13.8" thickBot="1">
      <c r="A3" s="6"/>
      <c r="B3" s="215" t="s">
        <v>238</v>
      </c>
      <c r="C3" s="215" t="s">
        <v>7</v>
      </c>
      <c r="D3" s="215" t="s">
        <v>8</v>
      </c>
      <c r="E3" s="215" t="s">
        <v>9</v>
      </c>
      <c r="F3" s="215" t="s">
        <v>10</v>
      </c>
      <c r="G3" s="215" t="s">
        <v>11</v>
      </c>
      <c r="H3" s="215" t="s">
        <v>12</v>
      </c>
      <c r="I3" s="215" t="s">
        <v>13</v>
      </c>
      <c r="J3" s="205" t="s">
        <v>14</v>
      </c>
      <c r="K3" s="215" t="s">
        <v>15</v>
      </c>
      <c r="L3" s="215" t="s">
        <v>16</v>
      </c>
      <c r="M3" s="215" t="s">
        <v>17</v>
      </c>
      <c r="N3" s="7" t="s">
        <v>18</v>
      </c>
      <c r="P3" s="8"/>
      <c r="Q3" s="215" t="s">
        <v>238</v>
      </c>
      <c r="R3" s="215" t="s">
        <v>7</v>
      </c>
      <c r="S3" s="215" t="s">
        <v>8</v>
      </c>
      <c r="T3" s="215" t="s">
        <v>9</v>
      </c>
      <c r="U3" s="215" t="s">
        <v>10</v>
      </c>
      <c r="V3" s="215" t="s">
        <v>11</v>
      </c>
      <c r="W3" s="215" t="s">
        <v>12</v>
      </c>
      <c r="X3" s="215" t="s">
        <v>13</v>
      </c>
      <c r="Y3" s="205" t="s">
        <v>14</v>
      </c>
      <c r="Z3" s="215" t="s">
        <v>15</v>
      </c>
      <c r="AA3" s="215" t="s">
        <v>16</v>
      </c>
      <c r="AB3" s="215" t="s">
        <v>17</v>
      </c>
      <c r="AC3" s="9" t="s">
        <v>19</v>
      </c>
    </row>
    <row r="4" spans="1:29" ht="19.8" thickBot="1">
      <c r="A4" s="376" t="s">
        <v>236</v>
      </c>
      <c r="B4" s="339">
        <f>AVERAGE(B8:B17)</f>
        <v>65.400000000000006</v>
      </c>
      <c r="C4" s="339">
        <f t="shared" ref="C4:M4" si="0">AVERAGE(C7:C17)</f>
        <v>55.545454545454547</v>
      </c>
      <c r="D4" s="339">
        <f t="shared" si="0"/>
        <v>64.454545454545453</v>
      </c>
      <c r="E4" s="339">
        <f t="shared" si="0"/>
        <v>102.36363636363636</v>
      </c>
      <c r="F4" s="339">
        <f t="shared" si="0"/>
        <v>184.81818181818181</v>
      </c>
      <c r="G4" s="339">
        <f t="shared" si="0"/>
        <v>404.90909090909093</v>
      </c>
      <c r="H4" s="339">
        <f t="shared" si="0"/>
        <v>614.09090909090912</v>
      </c>
      <c r="I4" s="339">
        <f t="shared" si="0"/>
        <v>874</v>
      </c>
      <c r="J4" s="339">
        <f t="shared" si="0"/>
        <v>550.36363636363637</v>
      </c>
      <c r="K4" s="339">
        <f t="shared" si="0"/>
        <v>366.4</v>
      </c>
      <c r="L4" s="339">
        <f t="shared" si="0"/>
        <v>210.8</v>
      </c>
      <c r="M4" s="339">
        <f t="shared" si="0"/>
        <v>131.5</v>
      </c>
      <c r="N4" s="339">
        <f>SUM(B4:M4)</f>
        <v>3624.6454545454549</v>
      </c>
      <c r="O4" s="11"/>
      <c r="P4" s="10" t="str">
        <f>+A4</f>
        <v>12-21年月平均</v>
      </c>
      <c r="Q4" s="339">
        <f t="shared" ref="Q4:AB4" si="1">AVERAGE(Q8:Q17)</f>
        <v>9.6999999999999993</v>
      </c>
      <c r="R4" s="339">
        <f t="shared" si="1"/>
        <v>9.9</v>
      </c>
      <c r="S4" s="339">
        <f t="shared" si="1"/>
        <v>15</v>
      </c>
      <c r="T4" s="339">
        <f t="shared" si="1"/>
        <v>7.5</v>
      </c>
      <c r="U4" s="339">
        <f t="shared" si="1"/>
        <v>10.7</v>
      </c>
      <c r="V4" s="339">
        <f t="shared" si="1"/>
        <v>9.9</v>
      </c>
      <c r="W4" s="339">
        <f t="shared" si="1"/>
        <v>8.9</v>
      </c>
      <c r="X4" s="339">
        <f t="shared" ref="X4:Y4" si="2">AVERAGE(X7:X17)</f>
        <v>11.545454545454545</v>
      </c>
      <c r="Y4" s="339">
        <f t="shared" si="2"/>
        <v>9.9090909090909083</v>
      </c>
      <c r="Z4" s="339">
        <f t="shared" si="1"/>
        <v>21.8</v>
      </c>
      <c r="AA4" s="339">
        <f t="shared" si="1"/>
        <v>12.8</v>
      </c>
      <c r="AB4" s="339">
        <f t="shared" si="1"/>
        <v>12.9</v>
      </c>
      <c r="AC4" s="339">
        <f>SUM(Q4:AB4)</f>
        <v>140.55454545454543</v>
      </c>
    </row>
    <row r="5" spans="1:29" ht="13.8" thickBot="1">
      <c r="A5" s="380"/>
      <c r="B5" s="380"/>
      <c r="C5" s="126"/>
      <c r="D5" s="126"/>
      <c r="E5" s="126"/>
      <c r="F5" s="126"/>
      <c r="G5" s="126"/>
      <c r="H5" s="126"/>
      <c r="I5" s="126"/>
      <c r="J5" s="12" t="s">
        <v>20</v>
      </c>
      <c r="K5" s="341"/>
      <c r="L5" s="341"/>
      <c r="M5" s="341"/>
      <c r="N5" s="341"/>
      <c r="O5" s="131"/>
      <c r="P5" s="207"/>
      <c r="Q5" s="207"/>
      <c r="R5" s="126"/>
      <c r="S5" s="126"/>
      <c r="T5" s="126"/>
      <c r="U5" s="126"/>
      <c r="V5" s="126"/>
      <c r="W5" s="126"/>
      <c r="X5" s="126"/>
      <c r="Y5" s="12" t="s">
        <v>20</v>
      </c>
      <c r="Z5" s="341"/>
      <c r="AA5" s="341"/>
      <c r="AB5" s="341"/>
      <c r="AC5" s="341"/>
    </row>
    <row r="6" spans="1:29" ht="13.8" thickBot="1">
      <c r="A6" s="204"/>
      <c r="B6" s="204"/>
      <c r="C6" s="420"/>
      <c r="D6" s="420"/>
      <c r="E6" s="420"/>
      <c r="F6" s="420"/>
      <c r="G6" s="420"/>
      <c r="H6" s="420"/>
      <c r="I6" s="420"/>
      <c r="J6" s="277">
        <v>308</v>
      </c>
      <c r="K6" s="340"/>
      <c r="L6" s="340"/>
      <c r="M6" s="340"/>
      <c r="N6" s="341"/>
      <c r="O6" s="11"/>
      <c r="P6" s="207"/>
      <c r="Q6" s="207"/>
      <c r="R6" s="420"/>
      <c r="S6" s="420"/>
      <c r="T6" s="420"/>
      <c r="U6" s="420"/>
      <c r="V6" s="420"/>
      <c r="W6" s="420"/>
      <c r="X6" s="420"/>
      <c r="Y6" s="277">
        <v>0</v>
      </c>
      <c r="Z6" s="126"/>
      <c r="AA6" s="126"/>
      <c r="AB6" s="126"/>
      <c r="AC6" s="341"/>
    </row>
    <row r="7" spans="1:29" ht="18" customHeight="1" thickBot="1">
      <c r="A7" s="381" t="s">
        <v>237</v>
      </c>
      <c r="B7" s="406">
        <v>81</v>
      </c>
      <c r="C7" s="407">
        <v>39</v>
      </c>
      <c r="D7" s="407">
        <v>72</v>
      </c>
      <c r="E7" s="483">
        <v>88</v>
      </c>
      <c r="F7" s="483">
        <v>258</v>
      </c>
      <c r="G7" s="483">
        <v>412</v>
      </c>
      <c r="H7" s="484">
        <v>545</v>
      </c>
      <c r="I7" s="484">
        <v>555</v>
      </c>
      <c r="J7" s="484">
        <v>420</v>
      </c>
      <c r="K7" s="340"/>
      <c r="L7" s="340"/>
      <c r="M7" s="340"/>
      <c r="N7" s="206">
        <f t="shared" ref="N7:N18" si="3">SUM(B7:M7)</f>
        <v>2470</v>
      </c>
      <c r="O7" s="136" t="s">
        <v>21</v>
      </c>
      <c r="P7" s="381" t="s">
        <v>237</v>
      </c>
      <c r="Q7" s="406">
        <v>0</v>
      </c>
      <c r="R7" s="407">
        <v>5</v>
      </c>
      <c r="S7" s="407">
        <v>4</v>
      </c>
      <c r="T7" s="407">
        <v>1</v>
      </c>
      <c r="U7" s="407">
        <v>1</v>
      </c>
      <c r="V7" s="407">
        <v>1</v>
      </c>
      <c r="W7" s="407">
        <v>1</v>
      </c>
      <c r="X7" s="407">
        <v>1</v>
      </c>
      <c r="Y7" s="340">
        <v>0</v>
      </c>
      <c r="Z7" s="340"/>
      <c r="AA7" s="340"/>
      <c r="AB7" s="340"/>
      <c r="AC7" s="206">
        <f t="shared" ref="AC7:AC18" si="4">SUM(Q7:AB7)</f>
        <v>14</v>
      </c>
    </row>
    <row r="8" spans="1:29" ht="18" customHeight="1" thickBot="1">
      <c r="A8" s="381" t="s">
        <v>204</v>
      </c>
      <c r="B8" s="404">
        <v>81</v>
      </c>
      <c r="C8" s="404">
        <v>48</v>
      </c>
      <c r="D8" s="405">
        <v>71</v>
      </c>
      <c r="E8" s="404">
        <v>128</v>
      </c>
      <c r="F8" s="404">
        <v>171</v>
      </c>
      <c r="G8" s="404">
        <v>350</v>
      </c>
      <c r="H8" s="404">
        <v>569</v>
      </c>
      <c r="I8" s="404">
        <v>553</v>
      </c>
      <c r="J8" s="404">
        <v>458</v>
      </c>
      <c r="K8" s="404">
        <v>306</v>
      </c>
      <c r="L8" s="404">
        <v>220</v>
      </c>
      <c r="M8" s="405">
        <v>229</v>
      </c>
      <c r="N8" s="398">
        <f t="shared" si="3"/>
        <v>3184</v>
      </c>
      <c r="O8" s="379"/>
      <c r="P8" s="382" t="s">
        <v>203</v>
      </c>
      <c r="Q8" s="408">
        <v>1</v>
      </c>
      <c r="R8" s="408">
        <v>2</v>
      </c>
      <c r="S8" s="408">
        <v>1</v>
      </c>
      <c r="T8" s="408">
        <v>0</v>
      </c>
      <c r="U8" s="408">
        <v>0</v>
      </c>
      <c r="V8" s="408">
        <v>0</v>
      </c>
      <c r="W8" s="408">
        <v>1</v>
      </c>
      <c r="X8" s="408">
        <v>1</v>
      </c>
      <c r="Y8" s="408">
        <v>0</v>
      </c>
      <c r="Z8" s="408">
        <v>1</v>
      </c>
      <c r="AA8" s="408">
        <v>0</v>
      </c>
      <c r="AB8" s="408">
        <v>0</v>
      </c>
      <c r="AC8" s="409">
        <f t="shared" si="4"/>
        <v>7</v>
      </c>
    </row>
    <row r="9" spans="1:29" ht="18" customHeight="1" thickBot="1">
      <c r="A9" s="382" t="s">
        <v>136</v>
      </c>
      <c r="B9" s="273">
        <v>112</v>
      </c>
      <c r="C9" s="273">
        <v>85</v>
      </c>
      <c r="D9" s="273">
        <v>60</v>
      </c>
      <c r="E9" s="273">
        <v>97</v>
      </c>
      <c r="F9" s="273">
        <v>95</v>
      </c>
      <c r="G9" s="273">
        <v>305</v>
      </c>
      <c r="H9" s="273">
        <v>544</v>
      </c>
      <c r="I9" s="273">
        <v>449</v>
      </c>
      <c r="J9" s="273">
        <v>475</v>
      </c>
      <c r="K9" s="273">
        <v>505</v>
      </c>
      <c r="L9" s="273">
        <v>219</v>
      </c>
      <c r="M9" s="274">
        <v>98</v>
      </c>
      <c r="N9" s="397">
        <f t="shared" si="3"/>
        <v>3044</v>
      </c>
      <c r="O9" s="136"/>
      <c r="P9" s="382" t="s">
        <v>136</v>
      </c>
      <c r="Q9" s="342">
        <v>16</v>
      </c>
      <c r="R9" s="342">
        <v>1</v>
      </c>
      <c r="S9" s="342">
        <v>19</v>
      </c>
      <c r="T9" s="340">
        <v>3</v>
      </c>
      <c r="U9" s="340">
        <v>13</v>
      </c>
      <c r="V9" s="340">
        <v>1</v>
      </c>
      <c r="W9" s="340">
        <v>2</v>
      </c>
      <c r="X9" s="340">
        <v>2</v>
      </c>
      <c r="Y9" s="340">
        <v>0</v>
      </c>
      <c r="Z9" s="340">
        <v>24</v>
      </c>
      <c r="AA9" s="340">
        <v>4</v>
      </c>
      <c r="AB9" s="340">
        <v>1</v>
      </c>
      <c r="AC9" s="396">
        <f t="shared" si="4"/>
        <v>86</v>
      </c>
    </row>
    <row r="10" spans="1:29" ht="18" customHeight="1" thickBot="1">
      <c r="A10" s="383" t="s">
        <v>30</v>
      </c>
      <c r="B10" s="343">
        <v>84</v>
      </c>
      <c r="C10" s="343">
        <v>100</v>
      </c>
      <c r="D10" s="344">
        <v>77</v>
      </c>
      <c r="E10" s="344">
        <v>80</v>
      </c>
      <c r="F10" s="178">
        <v>236</v>
      </c>
      <c r="G10" s="178">
        <v>438</v>
      </c>
      <c r="H10" s="179">
        <v>631</v>
      </c>
      <c r="I10" s="178">
        <v>752</v>
      </c>
      <c r="J10" s="177">
        <v>523</v>
      </c>
      <c r="K10" s="178">
        <v>427</v>
      </c>
      <c r="L10" s="177">
        <v>253</v>
      </c>
      <c r="M10" s="345">
        <v>136</v>
      </c>
      <c r="N10" s="386">
        <f t="shared" si="3"/>
        <v>3737</v>
      </c>
      <c r="O10" s="136"/>
      <c r="P10" s="384" t="s">
        <v>22</v>
      </c>
      <c r="Q10" s="346">
        <v>7</v>
      </c>
      <c r="R10" s="346">
        <v>7</v>
      </c>
      <c r="S10" s="347">
        <v>13</v>
      </c>
      <c r="T10" s="347">
        <v>3</v>
      </c>
      <c r="U10" s="347">
        <v>8</v>
      </c>
      <c r="V10" s="347">
        <v>11</v>
      </c>
      <c r="W10" s="346">
        <v>5</v>
      </c>
      <c r="X10" s="347">
        <v>11</v>
      </c>
      <c r="Y10" s="347">
        <v>9</v>
      </c>
      <c r="Z10" s="347">
        <v>9</v>
      </c>
      <c r="AA10" s="348">
        <v>20</v>
      </c>
      <c r="AB10" s="348">
        <v>35</v>
      </c>
      <c r="AC10" s="394">
        <f t="shared" si="4"/>
        <v>138</v>
      </c>
    </row>
    <row r="11" spans="1:29" ht="18" customHeight="1" thickBot="1">
      <c r="A11" s="383" t="s">
        <v>31</v>
      </c>
      <c r="B11" s="347">
        <v>41</v>
      </c>
      <c r="C11" s="347">
        <v>44</v>
      </c>
      <c r="D11" s="347">
        <v>67</v>
      </c>
      <c r="E11" s="347">
        <v>103</v>
      </c>
      <c r="F11" s="349">
        <v>311</v>
      </c>
      <c r="G11" s="347">
        <v>415</v>
      </c>
      <c r="H11" s="347">
        <v>539</v>
      </c>
      <c r="I11" s="349">
        <v>1165</v>
      </c>
      <c r="J11" s="347">
        <v>534</v>
      </c>
      <c r="K11" s="347">
        <v>297</v>
      </c>
      <c r="L11" s="346">
        <v>205</v>
      </c>
      <c r="M11" s="350">
        <v>92</v>
      </c>
      <c r="N11" s="387">
        <f t="shared" si="3"/>
        <v>3813</v>
      </c>
      <c r="O11" s="136"/>
      <c r="P11" s="383" t="s">
        <v>31</v>
      </c>
      <c r="Q11" s="347">
        <v>9</v>
      </c>
      <c r="R11" s="347">
        <v>22</v>
      </c>
      <c r="S11" s="346">
        <v>18</v>
      </c>
      <c r="T11" s="347">
        <v>9</v>
      </c>
      <c r="U11" s="351">
        <v>21</v>
      </c>
      <c r="V11" s="347">
        <v>14</v>
      </c>
      <c r="W11" s="347">
        <v>6</v>
      </c>
      <c r="X11" s="347">
        <v>13</v>
      </c>
      <c r="Y11" s="347">
        <v>7</v>
      </c>
      <c r="Z11" s="352">
        <v>81</v>
      </c>
      <c r="AA11" s="351">
        <v>31</v>
      </c>
      <c r="AB11" s="352">
        <v>37</v>
      </c>
      <c r="AC11" s="395">
        <f t="shared" si="4"/>
        <v>268</v>
      </c>
    </row>
    <row r="12" spans="1:29" ht="18" customHeight="1" thickBot="1">
      <c r="A12" s="383" t="s">
        <v>32</v>
      </c>
      <c r="B12" s="347">
        <v>57</v>
      </c>
      <c r="C12" s="346">
        <v>35</v>
      </c>
      <c r="D12" s="347">
        <v>95</v>
      </c>
      <c r="E12" s="346">
        <v>112</v>
      </c>
      <c r="F12" s="347">
        <v>131</v>
      </c>
      <c r="G12" s="15">
        <v>340</v>
      </c>
      <c r="H12" s="15">
        <v>483</v>
      </c>
      <c r="I12" s="16">
        <v>1339</v>
      </c>
      <c r="J12" s="15">
        <v>614</v>
      </c>
      <c r="K12" s="15">
        <v>349</v>
      </c>
      <c r="L12" s="15">
        <v>236</v>
      </c>
      <c r="M12" s="353">
        <v>68</v>
      </c>
      <c r="N12" s="386">
        <f t="shared" si="3"/>
        <v>3859</v>
      </c>
      <c r="O12" s="136"/>
      <c r="P12" s="383" t="s">
        <v>32</v>
      </c>
      <c r="Q12" s="347">
        <v>19</v>
      </c>
      <c r="R12" s="347">
        <v>12</v>
      </c>
      <c r="S12" s="347">
        <v>8</v>
      </c>
      <c r="T12" s="346">
        <v>12</v>
      </c>
      <c r="U12" s="347">
        <v>7</v>
      </c>
      <c r="V12" s="347">
        <v>15</v>
      </c>
      <c r="W12" s="15">
        <v>16</v>
      </c>
      <c r="X12" s="353">
        <v>12</v>
      </c>
      <c r="Y12" s="346">
        <v>16</v>
      </c>
      <c r="Z12" s="347">
        <v>6</v>
      </c>
      <c r="AA12" s="346">
        <v>12</v>
      </c>
      <c r="AB12" s="346">
        <v>6</v>
      </c>
      <c r="AC12" s="394">
        <f t="shared" si="4"/>
        <v>141</v>
      </c>
    </row>
    <row r="13" spans="1:29" ht="18" customHeight="1" thickBot="1">
      <c r="A13" s="383" t="s">
        <v>33</v>
      </c>
      <c r="B13" s="354">
        <v>68</v>
      </c>
      <c r="C13" s="347">
        <v>42</v>
      </c>
      <c r="D13" s="347">
        <v>44</v>
      </c>
      <c r="E13" s="346">
        <v>75</v>
      </c>
      <c r="F13" s="346">
        <v>135</v>
      </c>
      <c r="G13" s="346">
        <v>448</v>
      </c>
      <c r="H13" s="347">
        <v>507</v>
      </c>
      <c r="I13" s="347">
        <v>808</v>
      </c>
      <c r="J13" s="351">
        <v>795</v>
      </c>
      <c r="K13" s="346">
        <v>313</v>
      </c>
      <c r="L13" s="346">
        <v>246</v>
      </c>
      <c r="M13" s="346">
        <v>143</v>
      </c>
      <c r="N13" s="386">
        <f t="shared" si="3"/>
        <v>3624</v>
      </c>
      <c r="O13" s="136"/>
      <c r="P13" s="383" t="s">
        <v>33</v>
      </c>
      <c r="Q13" s="356">
        <v>9</v>
      </c>
      <c r="R13" s="347">
        <v>16</v>
      </c>
      <c r="S13" s="347">
        <v>12</v>
      </c>
      <c r="T13" s="346">
        <v>6</v>
      </c>
      <c r="U13" s="357">
        <v>7</v>
      </c>
      <c r="V13" s="357">
        <v>14</v>
      </c>
      <c r="W13" s="347">
        <v>9</v>
      </c>
      <c r="X13" s="347">
        <v>14</v>
      </c>
      <c r="Y13" s="347">
        <v>9</v>
      </c>
      <c r="Z13" s="347">
        <v>9</v>
      </c>
      <c r="AA13" s="357">
        <v>8</v>
      </c>
      <c r="AB13" s="357">
        <v>7</v>
      </c>
      <c r="AC13" s="394">
        <f t="shared" si="4"/>
        <v>120</v>
      </c>
    </row>
    <row r="14" spans="1:29" ht="18" customHeight="1" thickBot="1">
      <c r="A14" s="14" t="s">
        <v>34</v>
      </c>
      <c r="B14" s="358">
        <v>71</v>
      </c>
      <c r="C14" s="358">
        <v>97</v>
      </c>
      <c r="D14" s="358">
        <v>61</v>
      </c>
      <c r="E14" s="359">
        <v>105</v>
      </c>
      <c r="F14" s="359">
        <v>198</v>
      </c>
      <c r="G14" s="359">
        <v>442</v>
      </c>
      <c r="H14" s="360">
        <v>790</v>
      </c>
      <c r="I14" s="17">
        <v>674</v>
      </c>
      <c r="J14" s="17">
        <v>594</v>
      </c>
      <c r="K14" s="359">
        <v>275</v>
      </c>
      <c r="L14" s="359">
        <v>133</v>
      </c>
      <c r="M14" s="359">
        <v>108</v>
      </c>
      <c r="N14" s="386">
        <f t="shared" si="3"/>
        <v>3548</v>
      </c>
      <c r="O14" s="11"/>
      <c r="P14" s="385" t="s">
        <v>34</v>
      </c>
      <c r="Q14" s="358">
        <v>7</v>
      </c>
      <c r="R14" s="358">
        <v>13</v>
      </c>
      <c r="S14" s="358">
        <v>11</v>
      </c>
      <c r="T14" s="359">
        <v>11</v>
      </c>
      <c r="U14" s="359">
        <v>12</v>
      </c>
      <c r="V14" s="359">
        <v>15</v>
      </c>
      <c r="W14" s="359">
        <v>20</v>
      </c>
      <c r="X14" s="359">
        <v>15</v>
      </c>
      <c r="Y14" s="359">
        <v>15</v>
      </c>
      <c r="Z14" s="359">
        <v>20</v>
      </c>
      <c r="AA14" s="359">
        <v>9</v>
      </c>
      <c r="AB14" s="359">
        <v>7</v>
      </c>
      <c r="AC14" s="393">
        <f t="shared" si="4"/>
        <v>155</v>
      </c>
    </row>
    <row r="15" spans="1:29" ht="13.8" hidden="1" thickBot="1">
      <c r="A15" s="19" t="s">
        <v>35</v>
      </c>
      <c r="B15" s="356">
        <v>38</v>
      </c>
      <c r="C15" s="359">
        <v>19</v>
      </c>
      <c r="D15" s="359">
        <v>38</v>
      </c>
      <c r="E15" s="359">
        <v>203</v>
      </c>
      <c r="F15" s="359">
        <v>146</v>
      </c>
      <c r="G15" s="359">
        <v>439</v>
      </c>
      <c r="H15" s="360">
        <v>964</v>
      </c>
      <c r="I15" s="360">
        <v>1154</v>
      </c>
      <c r="J15" s="359">
        <v>423</v>
      </c>
      <c r="K15" s="359">
        <v>388</v>
      </c>
      <c r="L15" s="359">
        <v>176</v>
      </c>
      <c r="M15" s="359">
        <v>143</v>
      </c>
      <c r="N15" s="361">
        <f t="shared" si="3"/>
        <v>4131</v>
      </c>
      <c r="O15" s="11"/>
      <c r="P15" s="18" t="s">
        <v>35</v>
      </c>
      <c r="Q15" s="359">
        <v>7</v>
      </c>
      <c r="R15" s="359">
        <v>7</v>
      </c>
      <c r="S15" s="359">
        <v>8</v>
      </c>
      <c r="T15" s="359">
        <v>12</v>
      </c>
      <c r="U15" s="359">
        <v>9</v>
      </c>
      <c r="V15" s="359">
        <v>6</v>
      </c>
      <c r="W15" s="359">
        <v>11</v>
      </c>
      <c r="X15" s="359">
        <v>8</v>
      </c>
      <c r="Y15" s="359">
        <v>16</v>
      </c>
      <c r="Z15" s="359">
        <v>40</v>
      </c>
      <c r="AA15" s="359">
        <v>17</v>
      </c>
      <c r="AB15" s="359">
        <v>16</v>
      </c>
      <c r="AC15" s="359">
        <f t="shared" si="4"/>
        <v>157</v>
      </c>
    </row>
    <row r="16" spans="1:29" ht="13.8" hidden="1" thickBot="1">
      <c r="A16" s="362" t="s">
        <v>36</v>
      </c>
      <c r="B16" s="17">
        <v>49</v>
      </c>
      <c r="C16" s="17">
        <v>63</v>
      </c>
      <c r="D16" s="17">
        <v>50</v>
      </c>
      <c r="E16" s="17">
        <v>71</v>
      </c>
      <c r="F16" s="17">
        <v>144</v>
      </c>
      <c r="G16" s="17">
        <v>374</v>
      </c>
      <c r="H16" s="133">
        <v>729</v>
      </c>
      <c r="I16" s="133">
        <v>1097</v>
      </c>
      <c r="J16" s="133">
        <v>650</v>
      </c>
      <c r="K16" s="17">
        <v>397</v>
      </c>
      <c r="L16" s="17">
        <v>192</v>
      </c>
      <c r="M16" s="17">
        <v>217</v>
      </c>
      <c r="N16" s="361">
        <f t="shared" si="3"/>
        <v>4033</v>
      </c>
      <c r="O16" s="11"/>
      <c r="P16" s="20" t="s">
        <v>36</v>
      </c>
      <c r="Q16" s="17">
        <v>10</v>
      </c>
      <c r="R16" s="17">
        <v>6</v>
      </c>
      <c r="S16" s="17">
        <v>14</v>
      </c>
      <c r="T16" s="17">
        <v>10</v>
      </c>
      <c r="U16" s="17">
        <v>10</v>
      </c>
      <c r="V16" s="17">
        <v>19</v>
      </c>
      <c r="W16" s="17">
        <v>11</v>
      </c>
      <c r="X16" s="17">
        <v>20</v>
      </c>
      <c r="Y16" s="17">
        <v>15</v>
      </c>
      <c r="Z16" s="17">
        <v>8</v>
      </c>
      <c r="AA16" s="17">
        <v>11</v>
      </c>
      <c r="AB16" s="17">
        <v>8</v>
      </c>
      <c r="AC16" s="359">
        <f t="shared" si="4"/>
        <v>142</v>
      </c>
    </row>
    <row r="17" spans="1:30" ht="13.8" hidden="1" thickBot="1">
      <c r="A17" s="19" t="s">
        <v>37</v>
      </c>
      <c r="B17" s="17">
        <v>53</v>
      </c>
      <c r="C17" s="17">
        <v>39</v>
      </c>
      <c r="D17" s="17">
        <v>74</v>
      </c>
      <c r="E17" s="17">
        <v>64</v>
      </c>
      <c r="F17" s="17">
        <v>208</v>
      </c>
      <c r="G17" s="17">
        <v>491</v>
      </c>
      <c r="H17" s="17">
        <v>454</v>
      </c>
      <c r="I17" s="133">
        <v>1068</v>
      </c>
      <c r="J17" s="17">
        <v>568</v>
      </c>
      <c r="K17" s="17">
        <v>407</v>
      </c>
      <c r="L17" s="17">
        <v>228</v>
      </c>
      <c r="M17" s="17">
        <v>81</v>
      </c>
      <c r="N17" s="355">
        <f t="shared" si="3"/>
        <v>3735</v>
      </c>
      <c r="O17" s="11"/>
      <c r="P17" s="18" t="s">
        <v>37</v>
      </c>
      <c r="Q17" s="17">
        <v>12</v>
      </c>
      <c r="R17" s="17">
        <v>13</v>
      </c>
      <c r="S17" s="17">
        <v>46</v>
      </c>
      <c r="T17" s="17">
        <v>9</v>
      </c>
      <c r="U17" s="17">
        <v>20</v>
      </c>
      <c r="V17" s="17">
        <v>4</v>
      </c>
      <c r="W17" s="17">
        <v>8</v>
      </c>
      <c r="X17" s="17">
        <v>30</v>
      </c>
      <c r="Y17" s="17">
        <v>22</v>
      </c>
      <c r="Z17" s="17">
        <v>20</v>
      </c>
      <c r="AA17" s="17">
        <v>16</v>
      </c>
      <c r="AB17" s="17">
        <v>12</v>
      </c>
      <c r="AC17" s="363">
        <f t="shared" si="4"/>
        <v>212</v>
      </c>
    </row>
    <row r="18" spans="1:30" ht="13.8" hidden="1" thickBot="1">
      <c r="A18" s="19" t="s">
        <v>23</v>
      </c>
      <c r="B18" s="134">
        <v>67</v>
      </c>
      <c r="C18" s="134">
        <v>62</v>
      </c>
      <c r="D18" s="134">
        <v>57</v>
      </c>
      <c r="E18" s="134">
        <v>77</v>
      </c>
      <c r="F18" s="134">
        <v>473</v>
      </c>
      <c r="G18" s="134">
        <v>468</v>
      </c>
      <c r="H18" s="135">
        <v>659</v>
      </c>
      <c r="I18" s="134">
        <v>851</v>
      </c>
      <c r="J18" s="134">
        <v>542</v>
      </c>
      <c r="K18" s="134">
        <v>270</v>
      </c>
      <c r="L18" s="134">
        <v>208</v>
      </c>
      <c r="M18" s="134">
        <v>174</v>
      </c>
      <c r="N18" s="364">
        <f t="shared" si="3"/>
        <v>3908</v>
      </c>
      <c r="O18" s="11" t="s">
        <v>29</v>
      </c>
      <c r="P18" s="20" t="s">
        <v>23</v>
      </c>
      <c r="Q18" s="17">
        <v>6</v>
      </c>
      <c r="R18" s="17">
        <v>25</v>
      </c>
      <c r="S18" s="17">
        <v>29</v>
      </c>
      <c r="T18" s="17">
        <v>4</v>
      </c>
      <c r="U18" s="17">
        <v>17</v>
      </c>
      <c r="V18" s="17">
        <v>19</v>
      </c>
      <c r="W18" s="17">
        <v>14</v>
      </c>
      <c r="X18" s="17">
        <v>37</v>
      </c>
      <c r="Y18" s="21">
        <v>76</v>
      </c>
      <c r="Z18" s="17">
        <v>34</v>
      </c>
      <c r="AA18" s="17">
        <v>17</v>
      </c>
      <c r="AB18" s="17">
        <v>18</v>
      </c>
      <c r="AC18" s="363">
        <f t="shared" si="4"/>
        <v>296</v>
      </c>
    </row>
    <row r="19" spans="1:30">
      <c r="A19" s="22"/>
      <c r="B19" s="365"/>
      <c r="C19" s="365"/>
      <c r="D19" s="365"/>
      <c r="E19" s="365"/>
      <c r="F19" s="365"/>
      <c r="G19" s="365"/>
      <c r="H19" s="365"/>
      <c r="I19" s="365"/>
      <c r="J19" s="365"/>
      <c r="K19" s="365"/>
      <c r="L19" s="365"/>
      <c r="M19" s="365"/>
      <c r="N19" s="23"/>
      <c r="O19" s="11"/>
      <c r="P19" s="24"/>
      <c r="Q19" s="366"/>
      <c r="R19" s="366"/>
      <c r="S19" s="366"/>
      <c r="T19" s="366"/>
      <c r="U19" s="366"/>
      <c r="V19" s="366"/>
      <c r="W19" s="366"/>
      <c r="X19" s="366"/>
      <c r="Y19" s="366"/>
      <c r="Z19" s="366"/>
      <c r="AA19" s="366"/>
      <c r="AB19" s="366"/>
      <c r="AC19" s="365"/>
    </row>
    <row r="20" spans="1:30" ht="13.5" customHeight="1">
      <c r="A20" s="764" t="s">
        <v>292</v>
      </c>
      <c r="B20" s="765"/>
      <c r="C20" s="765"/>
      <c r="D20" s="765"/>
      <c r="E20" s="765"/>
      <c r="F20" s="765"/>
      <c r="G20" s="765"/>
      <c r="H20" s="765"/>
      <c r="I20" s="765"/>
      <c r="J20" s="765"/>
      <c r="K20" s="765"/>
      <c r="L20" s="765"/>
      <c r="M20" s="765"/>
      <c r="N20" s="766"/>
      <c r="O20" s="11"/>
      <c r="P20" s="764" t="str">
        <f>+A20</f>
        <v>※2022年 第38週（9/19～9/25</v>
      </c>
      <c r="Q20" s="765"/>
      <c r="R20" s="765"/>
      <c r="S20" s="765"/>
      <c r="T20" s="765"/>
      <c r="U20" s="765"/>
      <c r="V20" s="765"/>
      <c r="W20" s="765"/>
      <c r="X20" s="765"/>
      <c r="Y20" s="765"/>
      <c r="Z20" s="765"/>
      <c r="AA20" s="765"/>
      <c r="AB20" s="765"/>
      <c r="AC20" s="766"/>
    </row>
    <row r="21" spans="1:30" ht="13.8" thickBot="1">
      <c r="A21" s="25"/>
      <c r="B21" s="11"/>
      <c r="C21" s="11"/>
      <c r="D21" s="11"/>
      <c r="E21" s="11"/>
      <c r="F21" s="11"/>
      <c r="G21" s="11" t="s">
        <v>21</v>
      </c>
      <c r="H21" s="11"/>
      <c r="I21" s="11"/>
      <c r="J21" s="11"/>
      <c r="K21" s="11"/>
      <c r="L21" s="11"/>
      <c r="M21" s="11"/>
      <c r="N21" s="26"/>
      <c r="O21" s="11"/>
      <c r="P21" s="228"/>
      <c r="Q21" s="11"/>
      <c r="R21" s="11"/>
      <c r="S21" s="11"/>
      <c r="T21" s="11"/>
      <c r="U21" s="11"/>
      <c r="V21" s="11"/>
      <c r="W21" s="11"/>
      <c r="X21" s="11"/>
      <c r="Y21" s="11"/>
      <c r="Z21" s="11"/>
      <c r="AA21" s="11"/>
      <c r="AB21" s="11"/>
      <c r="AC21" s="28"/>
    </row>
    <row r="22" spans="1:30" ht="17.25" customHeight="1" thickBot="1">
      <c r="A22" s="25"/>
      <c r="B22" s="367" t="s">
        <v>227</v>
      </c>
      <c r="C22" s="11"/>
      <c r="D22" s="29" t="s">
        <v>272</v>
      </c>
      <c r="E22" s="30"/>
      <c r="F22" s="11"/>
      <c r="G22" s="11" t="s">
        <v>21</v>
      </c>
      <c r="H22" s="11"/>
      <c r="I22" s="11"/>
      <c r="J22" s="11"/>
      <c r="K22" s="11"/>
      <c r="L22" s="11"/>
      <c r="M22" s="11"/>
      <c r="N22" s="26"/>
      <c r="O22" s="136" t="s">
        <v>21</v>
      </c>
      <c r="P22" s="229"/>
      <c r="Q22" s="368" t="s">
        <v>228</v>
      </c>
      <c r="R22" s="751" t="s">
        <v>254</v>
      </c>
      <c r="S22" s="752"/>
      <c r="T22" s="543" t="s">
        <v>273</v>
      </c>
      <c r="U22" s="543"/>
      <c r="V22" s="11"/>
      <c r="W22" s="11"/>
      <c r="X22" s="11"/>
      <c r="Y22" s="11"/>
      <c r="Z22" s="11"/>
      <c r="AA22" s="11"/>
      <c r="AB22" s="11"/>
      <c r="AC22" s="28"/>
    </row>
    <row r="23" spans="1:30" ht="15" customHeight="1">
      <c r="A23" s="25"/>
      <c r="B23" s="11"/>
      <c r="C23" s="11"/>
      <c r="D23" s="11" t="s">
        <v>29</v>
      </c>
      <c r="E23" s="11"/>
      <c r="F23" s="11"/>
      <c r="G23" s="11"/>
      <c r="H23" s="11"/>
      <c r="I23" s="11"/>
      <c r="J23" s="11"/>
      <c r="K23" s="11"/>
      <c r="L23" s="11"/>
      <c r="M23" s="11"/>
      <c r="N23" s="26"/>
      <c r="O23" s="136" t="s">
        <v>21</v>
      </c>
      <c r="P23" s="228"/>
      <c r="Q23" s="11"/>
      <c r="R23" s="11"/>
      <c r="S23" s="11"/>
      <c r="T23" s="11"/>
      <c r="U23" s="11"/>
      <c r="V23" s="11"/>
      <c r="W23" s="11"/>
      <c r="X23" s="11"/>
      <c r="Y23" s="11"/>
      <c r="Z23" s="11"/>
      <c r="AA23" s="11"/>
      <c r="AB23" s="11"/>
      <c r="AC23" s="28"/>
    </row>
    <row r="24" spans="1:30" ht="9" customHeight="1">
      <c r="A24" s="25"/>
      <c r="B24" s="11"/>
      <c r="C24" s="11"/>
      <c r="D24" s="11"/>
      <c r="E24" s="11"/>
      <c r="F24" s="11"/>
      <c r="G24" s="11"/>
      <c r="H24" s="11"/>
      <c r="I24" s="11"/>
      <c r="J24" s="11"/>
      <c r="K24" s="11"/>
      <c r="L24" s="11"/>
      <c r="M24" s="11"/>
      <c r="N24" s="26"/>
      <c r="O24" s="136" t="s">
        <v>21</v>
      </c>
      <c r="P24" s="27"/>
      <c r="Q24" s="11"/>
      <c r="R24" s="11"/>
      <c r="S24" s="11"/>
      <c r="T24" s="11"/>
      <c r="U24" s="11"/>
      <c r="V24" s="11"/>
      <c r="W24" s="11"/>
      <c r="X24" s="11"/>
      <c r="Y24" s="11"/>
      <c r="Z24" s="11"/>
      <c r="AA24" s="11"/>
      <c r="AB24" s="11"/>
      <c r="AC24" s="28"/>
    </row>
    <row r="25" spans="1:30">
      <c r="A25" s="25"/>
      <c r="B25" s="11"/>
      <c r="C25" s="11"/>
      <c r="D25" s="11"/>
      <c r="E25" s="11"/>
      <c r="F25" s="11"/>
      <c r="G25" s="11"/>
      <c r="H25" s="11"/>
      <c r="I25" s="11"/>
      <c r="J25" s="11"/>
      <c r="K25" s="11"/>
      <c r="L25" s="11"/>
      <c r="M25" s="11"/>
      <c r="N25" s="26"/>
      <c r="O25" s="11" t="s">
        <v>21</v>
      </c>
      <c r="P25" s="13"/>
      <c r="AC25" s="31"/>
    </row>
    <row r="26" spans="1:30">
      <c r="A26" s="25"/>
      <c r="B26" s="11"/>
      <c r="C26" s="11"/>
      <c r="D26" s="11"/>
      <c r="E26" s="11"/>
      <c r="F26" s="11"/>
      <c r="G26" s="11"/>
      <c r="H26" s="11"/>
      <c r="I26" s="11"/>
      <c r="J26" s="11"/>
      <c r="K26" s="11"/>
      <c r="L26" s="11"/>
      <c r="M26" s="11"/>
      <c r="N26" s="26"/>
      <c r="O26" s="11" t="s">
        <v>21</v>
      </c>
      <c r="P26" s="13"/>
      <c r="AC26" s="31"/>
    </row>
    <row r="27" spans="1:30">
      <c r="A27" s="25"/>
      <c r="B27" s="11"/>
      <c r="C27" s="11"/>
      <c r="D27" s="11"/>
      <c r="E27" s="11"/>
      <c r="F27" s="11"/>
      <c r="G27" s="11"/>
      <c r="H27" s="11"/>
      <c r="I27" s="11"/>
      <c r="J27" s="11"/>
      <c r="K27" s="11"/>
      <c r="L27" s="11"/>
      <c r="M27" s="11"/>
      <c r="N27" s="26"/>
      <c r="O27" s="11" t="s">
        <v>21</v>
      </c>
      <c r="P27" s="13"/>
      <c r="AC27" s="31"/>
      <c r="AD27" s="275"/>
    </row>
    <row r="28" spans="1:30">
      <c r="A28" s="25"/>
      <c r="B28" s="11"/>
      <c r="C28" s="11"/>
      <c r="D28" s="11"/>
      <c r="E28" s="11"/>
      <c r="F28" s="11"/>
      <c r="G28" s="11"/>
      <c r="H28" s="11"/>
      <c r="I28" s="11"/>
      <c r="J28" s="11"/>
      <c r="K28" s="11"/>
      <c r="L28" s="11"/>
      <c r="M28" s="11"/>
      <c r="N28" s="26"/>
      <c r="O28" s="11"/>
      <c r="P28" s="13"/>
      <c r="AC28" s="31"/>
    </row>
    <row r="29" spans="1:30">
      <c r="A29" s="25"/>
      <c r="B29" s="11"/>
      <c r="C29" s="11"/>
      <c r="D29" s="11"/>
      <c r="E29" s="11"/>
      <c r="F29" s="11"/>
      <c r="G29" s="11"/>
      <c r="H29" s="11"/>
      <c r="I29" s="11"/>
      <c r="J29" s="11"/>
      <c r="K29" s="11"/>
      <c r="L29" s="11"/>
      <c r="M29" s="11"/>
      <c r="N29" s="26"/>
      <c r="O29" s="11"/>
      <c r="P29" s="13"/>
      <c r="AC29" s="31"/>
    </row>
    <row r="30" spans="1:30" ht="13.8" thickBot="1">
      <c r="A30" s="32"/>
      <c r="B30" s="33"/>
      <c r="C30" s="33"/>
      <c r="D30" s="33"/>
      <c r="E30" s="33"/>
      <c r="F30" s="33"/>
      <c r="G30" s="33"/>
      <c r="H30" s="33"/>
      <c r="I30" s="33"/>
      <c r="J30" s="33"/>
      <c r="K30" s="33"/>
      <c r="L30" s="33"/>
      <c r="M30" s="33"/>
      <c r="N30" s="34"/>
      <c r="O30" s="11"/>
      <c r="P30" s="35"/>
      <c r="Q30" s="36"/>
      <c r="R30" s="36"/>
      <c r="S30" s="36"/>
      <c r="T30" s="36"/>
      <c r="U30" s="36"/>
      <c r="V30" s="36"/>
      <c r="W30" s="36"/>
      <c r="X30" s="36"/>
      <c r="Y30" s="36"/>
      <c r="Z30" s="36"/>
      <c r="AA30" s="36"/>
      <c r="AB30" s="36"/>
      <c r="AC30" s="37"/>
    </row>
    <row r="31" spans="1:30">
      <c r="A31" s="38"/>
      <c r="C31" s="11"/>
      <c r="D31" s="11"/>
      <c r="E31" s="11"/>
      <c r="F31" s="11"/>
      <c r="G31" s="11"/>
      <c r="H31" s="11"/>
      <c r="I31" s="11"/>
      <c r="J31" s="11"/>
      <c r="K31" s="11"/>
      <c r="L31" s="11"/>
      <c r="M31" s="11"/>
      <c r="N31" s="11"/>
      <c r="O31" s="11"/>
    </row>
    <row r="32" spans="1:30">
      <c r="O32" s="11"/>
    </row>
    <row r="33" spans="1:29">
      <c r="K33" s="369" t="s">
        <v>29</v>
      </c>
      <c r="O33" s="11"/>
    </row>
    <row r="34" spans="1:29">
      <c r="O34" s="11"/>
    </row>
    <row r="35" spans="1:29">
      <c r="O35" s="11"/>
    </row>
    <row r="36" spans="1:29">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row>
    <row r="37" spans="1:29">
      <c r="Q37" s="170" t="s">
        <v>229</v>
      </c>
      <c r="R37" s="170"/>
      <c r="S37" s="170"/>
      <c r="T37" s="170"/>
      <c r="U37" s="170"/>
      <c r="V37" s="170"/>
      <c r="W37" s="170"/>
      <c r="X37" s="170"/>
    </row>
    <row r="38" spans="1:29">
      <c r="Q38" s="170" t="s">
        <v>230</v>
      </c>
      <c r="R38" s="170"/>
      <c r="S38" s="170"/>
      <c r="T38" s="170"/>
      <c r="U38" s="170"/>
      <c r="V38" s="170"/>
      <c r="W38" s="170"/>
      <c r="X38" s="170"/>
    </row>
  </sheetData>
  <mergeCells count="7">
    <mergeCell ref="R22:S22"/>
    <mergeCell ref="A1:N1"/>
    <mergeCell ref="P1:AC1"/>
    <mergeCell ref="A2:N2"/>
    <mergeCell ref="P2:AC2"/>
    <mergeCell ref="A20:N20"/>
    <mergeCell ref="P20:AC20"/>
  </mergeCells>
  <phoneticPr fontId="106"/>
  <pageMargins left="0.75" right="0.75" top="1" bottom="1" header="0.51200000000000001" footer="0.51200000000000001"/>
  <pageSetup paperSize="9" scale="44"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ヘッドライン</vt:lpstr>
      <vt:lpstr>スポンサー公告</vt:lpstr>
      <vt:lpstr>38(37)　ノロウイルス関連情報 </vt:lpstr>
      <vt:lpstr>3８(37)  衛生訓話</vt:lpstr>
      <vt:lpstr>38(37)　新型コロナウイルス情報</vt:lpstr>
      <vt:lpstr>38(37)　食中毒記事等 </vt:lpstr>
      <vt:lpstr>3８(37)　海外情報</vt:lpstr>
      <vt:lpstr>37　感染症情報</vt:lpstr>
      <vt:lpstr>38(37)　感染症統計</vt:lpstr>
      <vt:lpstr>38(37) 食品回収</vt:lpstr>
      <vt:lpstr>38(37)　食品表示</vt:lpstr>
      <vt:lpstr>3８(37) 残留農薬　等 </vt:lpstr>
      <vt:lpstr>'37　感染症情報'!Print_Area</vt:lpstr>
      <vt:lpstr>'3８(37)  衛生訓話'!Print_Area</vt:lpstr>
      <vt:lpstr>'38(37)　ノロウイルス関連情報 '!Print_Area</vt:lpstr>
      <vt:lpstr>'3８(37)　海外情報'!Print_Area</vt:lpstr>
      <vt:lpstr>'38(37)　感染症統計'!Print_Area</vt:lpstr>
      <vt:lpstr>'3８(37) 残留農薬　等 '!Print_Area</vt:lpstr>
      <vt:lpstr>'38(37)　食中毒記事等 '!Print_Area</vt:lpstr>
      <vt:lpstr>'38(37) 食品回収'!Print_Area</vt:lpstr>
      <vt:lpstr>'38(37)　食品表示'!Print_Area</vt:lpstr>
      <vt:lpstr>'3８(37) 残留農薬　等 '!Print_Titles</vt:lpstr>
      <vt:lpstr>'38(37)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2022-10-02T12:32:44Z</dcterms:modified>
</cp:coreProperties>
</file>