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xr:revisionPtr revIDLastSave="0" documentId="13_ncr:1_{D8A69DCA-663D-4CB8-AA23-243518028433}"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36　ノロウイルス関連情報 " sheetId="101" r:id="rId3"/>
    <sheet name="36  衛生訓話" sheetId="114" r:id="rId4"/>
    <sheet name="36　新型コロナウイルス情報" sheetId="82" r:id="rId5"/>
    <sheet name="36　食中毒記事等 " sheetId="29" r:id="rId6"/>
    <sheet name="36　海外情報" sheetId="31" r:id="rId7"/>
    <sheet name="35　感染症情報" sheetId="103" r:id="rId8"/>
    <sheet name="36　感染症統計" sheetId="106" r:id="rId9"/>
    <sheet name="36 食品回収" sheetId="60" r:id="rId10"/>
    <sheet name="36　食品表示" sheetId="34" r:id="rId11"/>
    <sheet name="36 残留農薬　等 " sheetId="35" r:id="rId12"/>
  </sheets>
  <definedNames>
    <definedName name="_xlnm._FilterDatabase" localSheetId="2" hidden="1">'36　ノロウイルス関連情報 '!$A$22:$G$75</definedName>
    <definedName name="_xlnm._FilterDatabase" localSheetId="11" hidden="1">'36 残留農薬　等 '!$A$1:$C$1</definedName>
    <definedName name="_xlnm._FilterDatabase" localSheetId="5" hidden="1">'36　食中毒記事等 '!$A$1:$D$1</definedName>
    <definedName name="_xlnm.Print_Area" localSheetId="7">'35　感染症情報'!$A$1:$E$21</definedName>
    <definedName name="_xlnm.Print_Area" localSheetId="3">'36  衛生訓話'!$A$1:$M$27</definedName>
    <definedName name="_xlnm.Print_Area" localSheetId="2">'36　ノロウイルス関連情報 '!$A$1:$N$84</definedName>
    <definedName name="_xlnm.Print_Area" localSheetId="6">'36　海外情報'!$A$1:$C$43</definedName>
    <definedName name="_xlnm.Print_Area" localSheetId="8">'36　感染症統計'!$A$1:$AC$36</definedName>
    <definedName name="_xlnm.Print_Area" localSheetId="11">'36 残留農薬　等 '!$A$1:$A$19</definedName>
    <definedName name="_xlnm.Print_Area" localSheetId="5">'36　食中毒記事等 '!$A$1:$D$6</definedName>
    <definedName name="_xlnm.Print_Area" localSheetId="9">'36 食品回収'!$A$1:$E$38</definedName>
    <definedName name="_xlnm.Print_Area" localSheetId="10">'36　食品表示'!$A$1:$N$18</definedName>
    <definedName name="_xlnm.Print_Titles" localSheetId="11">'36 残留農薬　等 '!$1:$1</definedName>
    <definedName name="_xlnm.Print_Titles" localSheetId="5">'36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3" i="78" l="1"/>
  <c r="B13" i="78"/>
  <c r="B11" i="78"/>
  <c r="B17" i="78"/>
  <c r="B25" i="101"/>
  <c r="B26" i="101"/>
  <c r="B27" i="101"/>
  <c r="B28" i="101"/>
  <c r="B29" i="101"/>
  <c r="B30" i="101"/>
  <c r="B31" i="101"/>
  <c r="B32" i="101"/>
  <c r="B33" i="101"/>
  <c r="B34" i="101"/>
  <c r="B35" i="101"/>
  <c r="B36" i="101"/>
  <c r="B68" i="101"/>
  <c r="I18" i="82"/>
  <c r="I14" i="82"/>
  <c r="I15" i="82"/>
  <c r="I16" i="82"/>
  <c r="I17" i="82"/>
  <c r="I19" i="82"/>
  <c r="I20" i="82"/>
  <c r="I21" i="82"/>
  <c r="I22" i="82"/>
  <c r="I23" i="82"/>
  <c r="Y4" i="106"/>
  <c r="X4" i="106"/>
  <c r="C14" i="78" l="1"/>
  <c r="B14" i="78"/>
  <c r="B16" i="78" l="1"/>
  <c r="M71" i="101" l="1"/>
  <c r="N71" i="101"/>
  <c r="G74" i="101" l="1"/>
  <c r="G24" i="101"/>
  <c r="G25" i="101"/>
  <c r="G26" i="101"/>
  <c r="G27" i="101"/>
  <c r="G28" i="101"/>
  <c r="G29" i="101"/>
  <c r="G30" i="101"/>
  <c r="G31" i="101"/>
  <c r="G32" i="101"/>
  <c r="G33" i="101"/>
  <c r="G34" i="101"/>
  <c r="G35"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B64" i="101" s="1"/>
  <c r="G65" i="101"/>
  <c r="G66" i="101"/>
  <c r="G67" i="101"/>
  <c r="G68" i="101"/>
  <c r="G69" i="101"/>
  <c r="G70" i="101"/>
  <c r="B70" i="101" s="1"/>
  <c r="G23" i="101"/>
  <c r="B23" i="101" s="1"/>
  <c r="B9" i="78"/>
  <c r="B42" i="101" l="1"/>
  <c r="B43" i="101"/>
  <c r="B44" i="101"/>
  <c r="B12" i="78" l="1"/>
  <c r="P11" i="82" l="1"/>
  <c r="Q8" i="82" l="1"/>
  <c r="L30" i="82" l="1"/>
  <c r="K28" i="82"/>
  <c r="K29" i="82"/>
  <c r="K30" i="82"/>
  <c r="I30" i="82"/>
  <c r="L27" i="82"/>
  <c r="B15" i="78" l="1"/>
  <c r="B4" i="106"/>
  <c r="C4" i="106"/>
  <c r="D4" i="106"/>
  <c r="E4" i="106"/>
  <c r="F4" i="106"/>
  <c r="G4" i="106"/>
  <c r="H4" i="106"/>
  <c r="I4" i="106"/>
  <c r="J4" i="106"/>
  <c r="K4" i="106"/>
  <c r="L4" i="106"/>
  <c r="M4" i="106"/>
  <c r="P4" i="106"/>
  <c r="Q4" i="106"/>
  <c r="AC4" i="106" s="1"/>
  <c r="R4" i="106"/>
  <c r="S4" i="106"/>
  <c r="T4" i="106"/>
  <c r="U4" i="106"/>
  <c r="V4" i="106"/>
  <c r="W4" i="106"/>
  <c r="Z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N14" i="82" l="1"/>
  <c r="B10" i="78" l="1"/>
  <c r="G75" i="101" l="1"/>
  <c r="F75" i="101" s="1"/>
  <c r="G73" i="101"/>
  <c r="D10" i="78" s="1"/>
  <c r="B69" i="101"/>
  <c r="B67" i="101"/>
  <c r="B66" i="101"/>
  <c r="B65" i="101"/>
  <c r="B63" i="101"/>
  <c r="B62" i="101"/>
  <c r="B61" i="101"/>
  <c r="B60" i="101"/>
  <c r="B59" i="101"/>
  <c r="B58" i="101"/>
  <c r="B57" i="101"/>
  <c r="B56" i="101"/>
  <c r="B55" i="101"/>
  <c r="B54" i="101"/>
  <c r="B53" i="101"/>
  <c r="B52" i="101"/>
  <c r="B51" i="101"/>
  <c r="B50" i="101"/>
  <c r="B49" i="101"/>
  <c r="B48" i="101"/>
  <c r="B47" i="101"/>
  <c r="B46" i="101"/>
  <c r="B45" i="101"/>
  <c r="B41" i="101"/>
  <c r="B40" i="101"/>
  <c r="B39" i="101"/>
  <c r="B38" i="101"/>
  <c r="B37" i="101"/>
  <c r="B24" i="10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<sst xmlns="http://schemas.openxmlformats.org/spreadsheetml/2006/main" count="667" uniqueCount="459">
  <si>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</si>
  <si>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</si>
  <si>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</si>
  <si>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</si>
  <si>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</si>
  <si>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</si>
  <si>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</si>
  <si>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</si>
  <si>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</si>
  <si>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</si>
  <si>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</si>
  <si>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</si>
  <si>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</si>
  <si>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</si>
  <si>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</si>
  <si>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</si>
  <si>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</si>
  <si>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</si>
  <si>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</si>
  <si>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</si>
  <si>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</si>
  <si>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</si>
  <si>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</si>
  <si>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</si>
  <si>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</si>
  <si>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</si>
  <si>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</si>
  <si>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</si>
  <si>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</si>
  <si>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</si>
  <si>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</si>
  <si>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</si>
  <si>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</si>
  <si>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</si>
  <si>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</si>
  <si>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</si>
  <si>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</si>
  <si>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</si>
  <si>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</si>
  <si>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</si>
  <si>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</si>
  <si>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</si>
  <si>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</si>
  <si>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</si>
  <si>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</si>
  <si>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</si>
  <si>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</si>
  <si>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</si>
  <si>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</si>
  <si>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</si>
  <si>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</si>
  <si>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</si>
  <si>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</si>
  <si>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</si>
  <si>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</si>
  <si>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</si>
  <si>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</si>
  <si>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</si>
  <si>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</si>
  <si>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</si>
  <si>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</si>
  <si>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</si>
  <si>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</si>
  <si>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</si>
  <si>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</si>
  <si>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</si>
  <si>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</si>
  <si>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</si>
  <si>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</si>
  <si>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</si>
  <si>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</si>
  <si>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</si>
  <si>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</si>
  <si>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</si>
  <si>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</si>
  <si>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</si>
  <si>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</si>
  <si>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</si>
  <si>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</si>
  <si>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</si>
  <si>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</si>
  <si>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</si>
  <si>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</si>
  <si>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</si>
  <si>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</si>
  <si>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</si>
  <si>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</si>
  <si>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</si>
  <si>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</si>
  <si>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</si>
  <si>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</si>
  <si>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</si>
  <si>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</si>
  <si>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</si>
  <si>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</si>
  <si>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</si>
  <si>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</si>
  <si>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</si>
  <si>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</si>
  <si>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</si>
  <si>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</si>
  <si>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</si>
  <si>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</si>
  <si>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</si>
  <si>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</si>
  <si>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</si>
  <si>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</si>
  <si>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</si>
  <si>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</si>
  <si>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</si>
  <si>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</si>
  <si>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</si>
  <si>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</si>
  <si>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</si>
  <si>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</si>
  <si>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</si>
  <si>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</si>
  <si>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</si>
  <si>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</si>
  <si>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</si>
  <si>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</si>
  <si>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</si>
  <si>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</si>
  <si>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</si>
  <si>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</si>
  <si>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</si>
  <si>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</si>
  <si>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</si>
  <si>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</si>
  <si>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</si>
  <si>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</si>
  <si>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</si>
  <si>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</si>
  <si>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</si>
  <si>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</si>
  <si>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</si>
  <si>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</si>
  <si>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3"/>
  </si>
  <si>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</si>
  <si>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</si>
  <si>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</si>
  <si>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</si>
  <si>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</si>
  <si>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</si>
  <si>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</si>
  <si>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</si>
  <si>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</si>
  <si>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</si>
  <si>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</si>
  <si>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</si>
  <si>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</si>
  <si>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</si>
  <si>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</si>
  <si>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</si>
  <si>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</si>
  <si>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</si>
  <si>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</si>
  <si>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</si>
  <si>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</si>
  <si>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</si>
  <si>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</si>
  <si>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</si>
  <si>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</si>
  <si>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</si>
  <si>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</si>
  <si>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</si>
  <si>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</si>
  <si>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</si>
  <si>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</si>
  <si>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</si>
  <si>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</si>
  <si>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</si>
  <si>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</si>
  <si>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</si>
  <si>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　</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</si>
  <si>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</si>
  <si>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</si>
  <si>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</si>
  <si>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</si>
  <si>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</si>
  <si>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</si>
  <si>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</si>
  <si>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</si>
  <si>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</si>
  <si>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</si>
  <si>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</si>
  <si>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</si>
  <si>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</si>
  <si>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</si>
  <si>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</si>
  <si>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</si>
  <si>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</si>
  <si>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</si>
  <si>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</si>
  <si>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</si>
  <si>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</si>
  <si>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</si>
  <si>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</si>
  <si>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</si>
  <si>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</si>
  <si>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</si>
  <si>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</si>
  <si>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</si>
  <si>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</si>
  <si>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</si>
  <si>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</si>
  <si>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</si>
  <si>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</si>
  <si>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</si>
  <si>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</si>
  <si>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</si>
  <si>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</si>
  <si>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</si>
  <si>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</si>
  <si>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</si>
  <si>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</si>
  <si>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</si>
  <si>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</si>
  <si>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</si>
  <si>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</si>
  <si>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</si>
  <si>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</si>
  <si>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</si>
  <si>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</si>
  <si>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</si>
  <si>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</si>
  <si>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</si>
  <si>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</si>
  <si>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</si>
  <si>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</si>
  <si>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</si>
  <si>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</si>
  <si>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</si>
  <si>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</si>
  <si>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</si>
  <si>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</si>
  <si>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</si>
  <si>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</si>
  <si>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</si>
  <si>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</si>
  <si>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</si>
  <si>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</si>
  <si>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</si>
  <si>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</si>
  <si>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</si>
  <si>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</si>
  <si>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</si>
  <si>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</si>
  <si>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トルコ</t>
    </r>
    <phoneticPr fontId="5"/>
  </si>
  <si>
    <r>
      <rPr>
        <b/>
        <sz val="13"/>
        <color theme="0"/>
        <rFont val="ＭＳ Ｐゴシック"/>
        <family val="3"/>
        <charset val="128"/>
      </rPr>
      <t>イラン</t>
    </r>
    <phoneticPr fontId="5"/>
  </si>
  <si>
    <r>
      <rPr>
        <b/>
        <sz val="13"/>
        <color theme="0"/>
        <rFont val="ＭＳ Ｐゴシック"/>
        <family val="3"/>
        <charset val="128"/>
      </rPr>
      <t>インド</t>
    </r>
    <phoneticPr fontId="5"/>
  </si>
  <si>
    <r>
      <rPr>
        <b/>
        <sz val="13"/>
        <color theme="0"/>
        <rFont val="ＭＳ Ｐゴシック"/>
        <family val="3"/>
        <charset val="128"/>
      </rPr>
      <t>パキスタン</t>
    </r>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</si>
  <si>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</si>
  <si>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</si>
  <si>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</si>
  <si>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t>ddf</t>
    <phoneticPr fontId="106"/>
  </si>
  <si>
    <t>　</t>
    <phoneticPr fontId="16"/>
  </si>
  <si>
    <r>
      <rPr>
        <sz val="13"/>
        <color theme="0"/>
        <rFont val="ＭＳ Ｐゴシック"/>
        <family val="3"/>
        <charset val="128"/>
      </rPr>
      <t>チリ</t>
    </r>
    <phoneticPr fontId="5"/>
  </si>
  <si>
    <r>
      <rPr>
        <b/>
        <sz val="12.55"/>
        <color theme="0"/>
        <rFont val="Inherit"/>
        <family val="2"/>
      </rPr>
      <t>中国</t>
    </r>
    <rPh sb="0" eb="2">
      <t>チュウゴク</t>
    </rPh>
    <phoneticPr fontId="106"/>
  </si>
  <si>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</si>
  <si>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</si>
  <si>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</si>
  <si>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毎週　　ひとつ　　覚えていきましょう</t>
    <phoneticPr fontId="5"/>
  </si>
  <si>
    <t>県内で流行・食中毒原因が一件以上報告される
定点観測値が2.00を超える</t>
    <phoneticPr fontId="106"/>
  </si>
  <si>
    <t>【情報共有】　週間・情報収集/情報共有は月一回以上
【体調管理】  従業員の健康チェックは続ける</t>
    <phoneticPr fontId="106"/>
  </si>
  <si>
    <t xml:space="preserve">  </t>
    <phoneticPr fontId="16"/>
  </si>
  <si>
    <t>皆様  週刊情報2022-32を配信いたします</t>
    <phoneticPr fontId="5"/>
  </si>
  <si>
    <t>l</t>
    <phoneticPr fontId="33"/>
  </si>
  <si>
    <t>　↓　職場の先輩は以下のことを理解して　わかり易く　指導しましょう　↓</t>
    <phoneticPr fontId="5"/>
  </si>
  <si>
    <t>コロナは既にWITHの時代、BA5の第五波も終息状態です。</t>
    <rPh sb="4" eb="5">
      <t>スデ</t>
    </rPh>
    <rPh sb="11" eb="13">
      <t>ジダイ</t>
    </rPh>
    <rPh sb="18" eb="21">
      <t>ダイゴハ</t>
    </rPh>
    <rPh sb="22" eb="26">
      <t>シュウソクジョウタイ</t>
    </rPh>
    <phoneticPr fontId="106"/>
  </si>
  <si>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</si>
  <si>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</si>
  <si>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2022/35週</t>
    <phoneticPr fontId="5"/>
  </si>
  <si>
    <t>細菌性赤痢　無</t>
    <rPh sb="6" eb="7">
      <t>ナシ</t>
    </rPh>
    <phoneticPr fontId="106"/>
  </si>
  <si>
    <t xml:space="preserve"> GⅡ　36週　0例</t>
    <rPh sb="9" eb="10">
      <t>レイ</t>
    </rPh>
    <phoneticPr fontId="5"/>
  </si>
  <si>
    <t xml:space="preserve"> GⅡ　35週　0例</t>
    <rPh sb="6" eb="7">
      <t>シュウ</t>
    </rPh>
    <phoneticPr fontId="5"/>
  </si>
  <si>
    <t>今週のニュース（Noroｖｉｒｕｓ）　(9/12-18)</t>
    <rPh sb="0" eb="2">
      <t>コンシュウ</t>
    </rPh>
    <phoneticPr fontId="5"/>
  </si>
  <si>
    <t>2022/36週</t>
    <phoneticPr fontId="5"/>
  </si>
  <si>
    <t>新規感染者数　 127</t>
    <rPh sb="0" eb="2">
      <t>シンキ</t>
    </rPh>
    <rPh sb="2" eb="5">
      <t>カンセンシャ</t>
    </rPh>
    <rPh sb="5" eb="6">
      <t>スウ</t>
    </rPh>
    <phoneticPr fontId="5"/>
  </si>
  <si>
    <t>食中毒情報　(9/12-18)</t>
    <rPh sb="0" eb="3">
      <t>ショクチュウドク</t>
    </rPh>
    <rPh sb="3" eb="5">
      <t>ジョウホウ</t>
    </rPh>
    <phoneticPr fontId="5"/>
  </si>
  <si>
    <t>海外情報　(9/12-18)</t>
    <rPh sb="0" eb="2">
      <t>カイガイ</t>
    </rPh>
    <rPh sb="2" eb="4">
      <t>ジョウホウ</t>
    </rPh>
    <phoneticPr fontId="5"/>
  </si>
  <si>
    <t>食品リコール・回収情報
(9/12-18)</t>
    <rPh sb="0" eb="2">
      <t>ショクヒン</t>
    </rPh>
    <rPh sb="7" eb="9">
      <t>カイシュウ</t>
    </rPh>
    <rPh sb="9" eb="11">
      <t>ジョウホウ</t>
    </rPh>
    <phoneticPr fontId="5"/>
  </si>
  <si>
    <t>食品表示　(9/12-18)</t>
    <rPh sb="0" eb="2">
      <t>ショクヒン</t>
    </rPh>
    <rPh sb="2" eb="4">
      <t>ヒョウジ</t>
    </rPh>
    <phoneticPr fontId="5"/>
  </si>
  <si>
    <t>残留農薬　(9/12-18)</t>
    <phoneticPr fontId="16"/>
  </si>
  <si>
    <t>今週の新型コロナ 新規感染者数　世界で341万人(対前週の増減 : 90万人減少)</t>
    <rPh sb="0" eb="2">
      <t>コンシュウ</t>
    </rPh>
    <rPh sb="9" eb="15">
      <t>シンキカンセンシャスウ</t>
    </rPh>
    <rPh sb="23" eb="24">
      <t>ニン</t>
    </rPh>
    <rPh sb="24" eb="25">
      <t>タイ</t>
    </rPh>
    <rPh sb="25" eb="27">
      <t>ゼンシュウ</t>
    </rPh>
    <rPh sb="29" eb="31">
      <t>ゾウゲン</t>
    </rPh>
    <rPh sb="36" eb="38">
      <t>マンニン</t>
    </rPh>
    <rPh sb="38" eb="40">
      <t>ゲンショウ</t>
    </rPh>
    <phoneticPr fontId="5"/>
  </si>
  <si>
    <t>Reported 9/18　 7:20 (前週より341万人) 　　世界は感染　第四波は終息中、アジアでは一部拡大傾向</t>
    <rPh sb="21" eb="23">
      <t>ゼンシュウ</t>
    </rPh>
    <rPh sb="22" eb="23">
      <t>シュウ</t>
    </rPh>
    <rPh sb="23" eb="24">
      <t>ゼンシュウ</t>
    </rPh>
    <rPh sb="28" eb="30">
      <t>マンニン</t>
    </rPh>
    <rPh sb="34" eb="36">
      <t>セカイ</t>
    </rPh>
    <rPh sb="37" eb="39">
      <t>カンセン</t>
    </rPh>
    <rPh sb="40" eb="42">
      <t>ダイヨン</t>
    </rPh>
    <rPh sb="42" eb="43">
      <t>ナミ</t>
    </rPh>
    <rPh sb="44" eb="46">
      <t>シュウソク</t>
    </rPh>
    <rPh sb="46" eb="47">
      <t>チュウ</t>
    </rPh>
    <rPh sb="53" eb="55">
      <t>イチブ</t>
    </rPh>
    <rPh sb="55" eb="59">
      <t>カクダイケイコウ</t>
    </rPh>
    <phoneticPr fontId="5"/>
  </si>
  <si>
    <t xml:space="preserve">
世界の新規感染者数: 341万人で感染終息 　世界は第5波が確実にピークアウト
北半球は冬から春に向かう。今年はインフルエンザが大流行した。</t>
    <rPh sb="1" eb="3">
      <t>セカイ</t>
    </rPh>
    <rPh sb="4" eb="6">
      <t>シンキ</t>
    </rPh>
    <rPh sb="6" eb="10">
      <t>カンセンシャスウ</t>
    </rPh>
    <rPh sb="15" eb="17">
      <t>マンニン</t>
    </rPh>
    <rPh sb="18" eb="20">
      <t>カンセン</t>
    </rPh>
    <rPh sb="20" eb="22">
      <t>シュウソク</t>
    </rPh>
    <rPh sb="24" eb="26">
      <t>セカイ</t>
    </rPh>
    <rPh sb="27" eb="28">
      <t>ダイ</t>
    </rPh>
    <rPh sb="29" eb="30">
      <t>ハ</t>
    </rPh>
    <rPh sb="31" eb="33">
      <t>カクジツ</t>
    </rPh>
    <rPh sb="41" eb="44">
      <t>キタハンキュウ</t>
    </rPh>
    <rPh sb="45" eb="46">
      <t>フユ</t>
    </rPh>
    <rPh sb="48" eb="49">
      <t>ハル</t>
    </rPh>
    <rPh sb="50" eb="51">
      <t>ム</t>
    </rPh>
    <rPh sb="54" eb="56">
      <t>コトシ</t>
    </rPh>
    <rPh sb="65" eb="68">
      <t>ダイリュウコウ</t>
    </rPh>
    <phoneticPr fontId="5"/>
  </si>
  <si>
    <t>日本は、世界第一位の増加率とはいえ、かなり沈静化してきている。</t>
    <rPh sb="0" eb="2">
      <t>ニホン</t>
    </rPh>
    <rPh sb="4" eb="6">
      <t>セカイ</t>
    </rPh>
    <rPh sb="6" eb="8">
      <t>ダイイチ</t>
    </rPh>
    <rPh sb="8" eb="9">
      <t>イ</t>
    </rPh>
    <rPh sb="10" eb="13">
      <t>ゾウカリツ</t>
    </rPh>
    <rPh sb="21" eb="24">
      <t>チンセイカ</t>
    </rPh>
    <phoneticPr fontId="106"/>
  </si>
  <si>
    <t xml:space="preserve">世界的にみて感染増加率は前週の80%以下になっています。また感染症の世界的流行以来でも致死率は、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3">
      <t>セカイテキ</t>
    </rPh>
    <rPh sb="6" eb="11">
      <t>カンセンゾウカリツ</t>
    </rPh>
    <rPh sb="12" eb="14">
      <t>ゼンシュウ</t>
    </rPh>
    <rPh sb="18" eb="20">
      <t>イカ</t>
    </rPh>
    <rPh sb="30" eb="33">
      <t>カンセンショウ</t>
    </rPh>
    <rPh sb="34" eb="37">
      <t>セカイテキ</t>
    </rPh>
    <rPh sb="37" eb="41">
      <t>リュウコウイライ</t>
    </rPh>
    <rPh sb="43" eb="46">
      <t>チシリツ</t>
    </rPh>
    <rPh sb="48" eb="50">
      <t>サイキン</t>
    </rPh>
    <rPh sb="54" eb="55">
      <t>カブ</t>
    </rPh>
    <rPh sb="62" eb="64">
      <t>イカ</t>
    </rPh>
    <rPh sb="72" eb="76">
      <t>カンセンショウホウ</t>
    </rPh>
    <rPh sb="77" eb="79">
      <t>イチ</t>
    </rPh>
    <rPh sb="87" eb="90">
      <t>キセツセイ</t>
    </rPh>
    <rPh sb="97" eb="99">
      <t>ソウトウ</t>
    </rPh>
    <rPh sb="100" eb="102">
      <t>テキトウ</t>
    </rPh>
    <rPh sb="111" eb="114">
      <t>カンジャスウ</t>
    </rPh>
    <rPh sb="116" eb="120">
      <t>ゼンスウハアク</t>
    </rPh>
    <rPh sb="121" eb="125">
      <t>トウゼンヒツヨウ</t>
    </rPh>
    <rPh sb="128" eb="130">
      <t>ショウサイ</t>
    </rPh>
    <rPh sb="131" eb="135">
      <t>シンダンジョウホウ</t>
    </rPh>
    <rPh sb="137" eb="140">
      <t>コウレイシャ</t>
    </rPh>
    <rPh sb="141" eb="145">
      <t>キソシッカン</t>
    </rPh>
    <rPh sb="146" eb="147">
      <t>モ</t>
    </rPh>
    <rPh sb="151" eb="152">
      <t>サラ</t>
    </rPh>
    <rPh sb="155" eb="158">
      <t>サイイカ</t>
    </rPh>
    <rPh sb="159" eb="161">
      <t>ガクドウ</t>
    </rPh>
    <rPh sb="162" eb="164">
      <t>ヨウジ</t>
    </rPh>
    <rPh sb="165" eb="168">
      <t>ジュウショウレイ</t>
    </rPh>
    <rPh sb="169" eb="171">
      <t>ヒツヨウ</t>
    </rPh>
    <phoneticPr fontId="106"/>
  </si>
  <si>
    <t>　　　　　今週のお題　(お客様からのお申し出や、ご指摘には速やかに答えましょう!)</t>
    <rPh sb="13" eb="15">
      <t>キャクサマ</t>
    </rPh>
    <rPh sb="19" eb="20">
      <t>モウ</t>
    </rPh>
    <rPh sb="21" eb="22">
      <t>デ</t>
    </rPh>
    <rPh sb="25" eb="27">
      <t>シテキ</t>
    </rPh>
    <rPh sb="29" eb="30">
      <t>スミ</t>
    </rPh>
    <rPh sb="33" eb="34">
      <t>コタ</t>
    </rPh>
    <phoneticPr fontId="5"/>
  </si>
  <si>
    <t>　お客様からのお申し出に速やかに答えられないと苦情になります</t>
    <rPh sb="2" eb="4">
      <t>キャクサマ</t>
    </rPh>
    <rPh sb="8" eb="9">
      <t>モウ</t>
    </rPh>
    <rPh sb="10" eb="11">
      <t>デ</t>
    </rPh>
    <rPh sb="12" eb="13">
      <t>スミ</t>
    </rPh>
    <rPh sb="16" eb="17">
      <t>コタ</t>
    </rPh>
    <rPh sb="23" eb="25">
      <t>クジョウ</t>
    </rPh>
    <phoneticPr fontId="5"/>
  </si>
  <si>
    <t>杉並区保健所のHPより引用</t>
    <rPh sb="0" eb="3">
      <t>スギナミク</t>
    </rPh>
    <rPh sb="3" eb="6">
      <t>ホケンジョ</t>
    </rPh>
    <rPh sb="11" eb="13">
      <t>インヨウ</t>
    </rPh>
    <phoneticPr fontId="5"/>
  </si>
  <si>
    <t>https://www.city.suginami.tokyo.jp/guide/kenko/shokuhin/1004830.html</t>
    <phoneticPr fontId="106"/>
  </si>
  <si>
    <r>
      <t>★東京都に寄せられる食品苦情数は年間で4,500-5,000件。そのうち半数の50%は飲食店が占めている。
★1/4が</t>
    </r>
    <r>
      <rPr>
        <b/>
        <sz val="12"/>
        <color rgb="FFFFFF00"/>
        <rFont val="ＭＳ Ｐゴシック"/>
        <family val="3"/>
        <charset val="128"/>
      </rPr>
      <t>体調不良に関するもの</t>
    </r>
    <r>
      <rPr>
        <b/>
        <sz val="12"/>
        <color indexed="9"/>
        <rFont val="ＭＳ Ｐゴシック"/>
        <family val="3"/>
        <charset val="128"/>
      </rPr>
      <t>で原因が不明な事例。次に多いのが</t>
    </r>
    <r>
      <rPr>
        <b/>
        <sz val="12"/>
        <color rgb="FFFFFF00"/>
        <rFont val="ＭＳ Ｐゴシック"/>
        <family val="3"/>
        <charset val="128"/>
      </rPr>
      <t>異物混入</t>
    </r>
    <r>
      <rPr>
        <b/>
        <sz val="12"/>
        <color indexed="9"/>
        <rFont val="ＭＳ Ｐゴシック"/>
        <family val="3"/>
        <charset val="128"/>
      </rPr>
      <t>である。
★飲食店など対面販売で、はっきりクレームをいう人は、1-2割程度であると言われる。これ以外の多くの客は、接客や施設の不具合、些細な不満について明言しない代わり簡単に次からその店に行かなくなる。
★客が飲食店に不快を感じる内容としては、</t>
    </r>
    <r>
      <rPr>
        <b/>
        <sz val="12"/>
        <color indexed="13"/>
        <rFont val="ＭＳ Ｐゴシック"/>
        <family val="3"/>
        <charset val="128"/>
      </rPr>
      <t>飲食物中の異物混入、食品取扱者の清潔感の無い身支度、行動、施設内外の汚れ、破損部放置、無愛想な接客態度など</t>
    </r>
    <r>
      <rPr>
        <b/>
        <sz val="12"/>
        <color indexed="9"/>
        <rFont val="ＭＳ Ｐゴシック"/>
        <family val="3"/>
        <charset val="128"/>
      </rPr>
      <t>多岐にわたる。
★お客様からの申し出やどんなに小さな問題に関しても、常にお客様に満足頂けているか、不満はないか感じ取ることが大切なことである。</t>
    </r>
    <rPh sb="64" eb="65">
      <t>カン</t>
    </rPh>
    <rPh sb="130" eb="131">
      <t>イ</t>
    </rPh>
    <rPh sb="137" eb="139">
      <t>イガイ</t>
    </rPh>
    <rPh sb="140" eb="141">
      <t>オオ</t>
    </rPh>
    <rPh sb="143" eb="144">
      <t>キャク</t>
    </rPh>
    <rPh sb="159" eb="161">
      <t>フマン</t>
    </rPh>
    <rPh sb="165" eb="167">
      <t>メイゲン</t>
    </rPh>
    <rPh sb="170" eb="171">
      <t>カ</t>
    </rPh>
    <rPh sb="173" eb="175">
      <t>カンタン</t>
    </rPh>
    <rPh sb="183" eb="184">
      <t>イ</t>
    </rPh>
    <rPh sb="192" eb="193">
      <t>キャク</t>
    </rPh>
    <rPh sb="198" eb="200">
      <t>フカイ</t>
    </rPh>
    <rPh sb="201" eb="202">
      <t>カン</t>
    </rPh>
    <rPh sb="204" eb="206">
      <t>ナイヨウ</t>
    </rPh>
    <rPh sb="211" eb="214">
      <t>インショクブツ</t>
    </rPh>
    <rPh sb="214" eb="215">
      <t>チュウ</t>
    </rPh>
    <rPh sb="218" eb="220">
      <t>コンニュウ</t>
    </rPh>
    <rPh sb="226" eb="227">
      <t>シャ</t>
    </rPh>
    <rPh sb="228" eb="231">
      <t>セイケツカン</t>
    </rPh>
    <rPh sb="232" eb="233">
      <t>ナ</t>
    </rPh>
    <rPh sb="234" eb="237">
      <t>ミジタク</t>
    </rPh>
    <rPh sb="238" eb="240">
      <t>コウドウ</t>
    </rPh>
    <rPh sb="243" eb="244">
      <t>ナイ</t>
    </rPh>
    <rPh sb="244" eb="245">
      <t>ガイ</t>
    </rPh>
    <rPh sb="265" eb="267">
      <t>タキ</t>
    </rPh>
    <rPh sb="275" eb="277">
      <t>キャクサマ</t>
    </rPh>
    <rPh sb="280" eb="281">
      <t>モウ</t>
    </rPh>
    <rPh sb="282" eb="283">
      <t>デ</t>
    </rPh>
    <rPh sb="288" eb="289">
      <t>チイ</t>
    </rPh>
    <rPh sb="291" eb="293">
      <t>モンダイ</t>
    </rPh>
    <rPh sb="294" eb="295">
      <t>カン</t>
    </rPh>
    <rPh sb="299" eb="300">
      <t>ツネ</t>
    </rPh>
    <rPh sb="302" eb="304">
      <t>キャクサマ</t>
    </rPh>
    <rPh sb="305" eb="307">
      <t>マンゾク</t>
    </rPh>
    <rPh sb="307" eb="308">
      <t>イタダ</t>
    </rPh>
    <rPh sb="314" eb="316">
      <t>フマン</t>
    </rPh>
    <rPh sb="320" eb="321">
      <t>カン</t>
    </rPh>
    <rPh sb="322" eb="323">
      <t>ト</t>
    </rPh>
    <rPh sb="327" eb="329">
      <t>タイセツ</t>
    </rPh>
    <phoneticPr fontId="5"/>
  </si>
  <si>
    <t xml:space="preserve">
★お客様からのお申し出や、ご指摘に対しては速やかに、適切にお答えしましょう　!
この対応を間違えると、クレームやお店のマイナスイメージにつながってしまいます。
速やかに責任者に取り次ぎ、適切に対応しましょう。</t>
    <rPh sb="3" eb="5">
      <t>キャクサマ</t>
    </rPh>
    <rPh sb="9" eb="10">
      <t>モウ</t>
    </rPh>
    <rPh sb="11" eb="12">
      <t>デ</t>
    </rPh>
    <rPh sb="15" eb="17">
      <t>シテキ</t>
    </rPh>
    <rPh sb="18" eb="19">
      <t>タイ</t>
    </rPh>
    <rPh sb="22" eb="23">
      <t>スミ</t>
    </rPh>
    <rPh sb="27" eb="29">
      <t>テキセツ</t>
    </rPh>
    <rPh sb="31" eb="32">
      <t>コタ</t>
    </rPh>
    <rPh sb="43" eb="45">
      <t>タイオウ</t>
    </rPh>
    <rPh sb="46" eb="48">
      <t>マチガ</t>
    </rPh>
    <rPh sb="58" eb="59">
      <t>ミセ</t>
    </rPh>
    <rPh sb="81" eb="82">
      <t>スミ</t>
    </rPh>
    <rPh sb="85" eb="87">
      <t>セキニン</t>
    </rPh>
    <rPh sb="87" eb="88">
      <t>モノ</t>
    </rPh>
    <rPh sb="89" eb="90">
      <t>ト</t>
    </rPh>
    <rPh sb="91" eb="92">
      <t>ツ</t>
    </rPh>
    <rPh sb="94" eb="96">
      <t>テキセツ</t>
    </rPh>
    <rPh sb="97" eb="99">
      <t>タイオウ</t>
    </rPh>
    <phoneticPr fontId="5"/>
  </si>
  <si>
    <t>京都・宇治のO157食中毒死「レアステーキ」と主張する社長が謝罪、説明した内容は</t>
    <phoneticPr fontId="16"/>
  </si>
  <si>
    <t>京都府宇治市の食品店「MEAT＆FRESH　TAKAMI」が販売した牛肉による集団食中毒で、肉を食べた90代女性が腸管出血性大腸菌O157で死亡したことを受け、運営会社「ジィーシーエム」（同市）の高見純社長が16日、京都新聞の取材に応じ、同店のほか京都府、兵庫県の精肉店全7店舗の営業を自粛したことを明らかにし、「信頼を裏切る結果になり、深くおわびします」と陳謝した。
　高見社長によると、死亡した女性が食べたのは、同社が「レアステーキ」と称して1パック70グラム、税抜き640円で販売する人気商品。「生肉を約300度で6分間、スチームコンベンションという装置で加熱処理し、細切りにして販売している」と説明した。</t>
    <phoneticPr fontId="16"/>
  </si>
  <si>
    <t>https://nordot.app/943779075278815232?c=724086615123804160</t>
    <phoneticPr fontId="16"/>
  </si>
  <si>
    <t>京都府</t>
    <rPh sb="0" eb="3">
      <t>キョウトフ</t>
    </rPh>
    <phoneticPr fontId="16"/>
  </si>
  <si>
    <t>京都新聞</t>
    <rPh sb="0" eb="4">
      <t>キョウトシンブン</t>
    </rPh>
    <phoneticPr fontId="16"/>
  </si>
  <si>
    <t>船橋の居酒屋で食中毒　胃にアニサキス　イワシの刺し身原因か</t>
    <phoneticPr fontId="16"/>
  </si>
  <si>
    <t>　船橋市保健所は16日、同市本町4の居酒屋「大衆酒場　増やま」でイワシの刺し身などを食べた市内の40代男性に、吐き気や腹痛の症状が出て、胃から寄生虫のアニサキスが見つかったと発表した。同保健所はアニサキス食中毒と断定し、同店での冷凍品を除く生食用鮮魚介類の提供を16日の1日間、停止処分とした。同保健所によると、男性は14日午後2時ごろに1人で来店。同5時ごろから症状が出た。既に回復している。マイナス20度での冷凍はアニサキス駆除に有効。</t>
    <phoneticPr fontId="16"/>
  </si>
  <si>
    <t>https://nordot.app/943732009284124672?c=516798125649773665</t>
    <phoneticPr fontId="16"/>
  </si>
  <si>
    <t>千葉県</t>
    <rPh sb="0" eb="3">
      <t>チバケン</t>
    </rPh>
    <phoneticPr fontId="16"/>
  </si>
  <si>
    <t>千葉日報</t>
    <rPh sb="0" eb="2">
      <t>チバ</t>
    </rPh>
    <rPh sb="2" eb="4">
      <t>ニッポウ</t>
    </rPh>
    <phoneticPr fontId="16"/>
  </si>
  <si>
    <t>「レアステーキ」食べた女性が死亡　精肉店で購入　食中毒とみられる症状で　女性からはO157検出</t>
    <phoneticPr fontId="16"/>
  </si>
  <si>
    <t>京都府宇治市の精肉店で購入した「レアステーキ」を食べた女性が、食中毒とみられる症状で死亡しました。京都府内の90代の女性は、8月27日、宇治市の「MEAT＆FRESH TAKAMI」で「レアステーキ」を購入し、自宅で食べたところ、6日後に腹痛や下痢を発症しました。女性からは腸管出血性大腸菌Ｏ157が検出され、入院し治療を受けていましたが、15日、死亡しました。
京都府によると、このレアステーキは、「ユッケ」のような状態で販売されていたということで、加熱などの処理が十分ではなかった可能性があるということです。
この店で先月22日から26日の間に「レアステーキ」と「ローストビーフ」を買った客22人が食中毒の症状を訴えていて、府は、この店を5日間の営業停止処分としました。京都府は、「肉の中心部まで十分に加熱して食べてほしい」と呼びかけています。</t>
    <phoneticPr fontId="16"/>
  </si>
  <si>
    <t>https://www.ktv.jp/news/articles/?id=01365</t>
    <phoneticPr fontId="16"/>
  </si>
  <si>
    <t>関西テレビ</t>
    <rPh sb="0" eb="2">
      <t>カンサイ</t>
    </rPh>
    <phoneticPr fontId="16"/>
  </si>
  <si>
    <t>有毒植物「イヌサフラン」で女性が食中毒　島根県</t>
    <phoneticPr fontId="16"/>
  </si>
  <si>
    <t>松江市保健衛生課によると、９月１４日午前６時ごろ、鳥取県内に住む６０代の女性が下痢や腹痛の症状で、松江市内の病院を受診した。
松江保健所では、医師への聞き取りを行い、症状などから「イヌサフラン」を原因とする食中毒と判断した。女性は軽症で、現在、経過観察のため入院しているという。
イヌサフランは園芸用として栽培される植物。
球根はニンニクやタマネギ、ジャガイモ、葉はギョウジャニンニクに似ているが、コルヒチンと呼ばれる毒が含まれている。
このため、誤って食べてしまうと、嘔吐や下痢のほか、重症の場合は死亡することもあり、毎年のようにイヌサフランによる食中毒が起きている。
松江市では、誤って食べることが無いよう人の手の届くところや台所に置かないなど、注意を呼び掛けている。</t>
    <phoneticPr fontId="16"/>
  </si>
  <si>
    <t>https://topics.smt.docomo.ne.jp/article/nkt_tv/region/nkt_tv-news10788f60rnjuhw1tqyu-html</t>
    <phoneticPr fontId="16"/>
  </si>
  <si>
    <t>日本海テレビ</t>
    <rPh sb="0" eb="3">
      <t>ニホンカイ</t>
    </rPh>
    <phoneticPr fontId="16"/>
  </si>
  <si>
    <t>鳥取県</t>
    <rPh sb="0" eb="3">
      <t>トットリケン</t>
    </rPh>
    <phoneticPr fontId="16"/>
  </si>
  <si>
    <t>株式会社mil-kinは、産業交流展2022 東京都ベンチャー技術大賞ゾーンに出展致します。</t>
    <phoneticPr fontId="16"/>
  </si>
  <si>
    <t>株式会社mil-kin（以下、mil-kin）が開発・販売するバクテリア・セルフチェック『mil-kin（見る菌）(R)︎』（以下、『mil-kin（見る菌）(R)︎』）は、スマートフォンを使用した、ピント調整の不要な高倍率（光学1,000倍）の携帯型の顕微鏡です。 スマートフォンを活用する事により、接眼レンズを覗く必要がなく、スマートフォンの大画面で観察する事が出来ます。 また、その場で動画や静止画を記録する事も可能ですので、食品業界や歯科業界、殺菌・清掃業界、教育業界の多く導入されてきました。 これまで微生物の観察は研究室など特定の場所や特定の人がチェックや観察をしておりましたが、『mil-kin（見る菌）(R)︎』を活用する事により、「いつでも・どこでも・誰でも」微生物をリアルタイムに観察することができ、現場担当者が “微生物” や “汚れ” などを直接見る事で、様々な微生物リスクなどを事前に察知しリスク回避をする事が出来ます。 『mil-kin（見る菌）(R)︎』は、2019年3月に国家基準である日本産業規格（JIS）に「携帯型微生物観察器」（JIS B 7271）に制定されております。</t>
    <phoneticPr fontId="16"/>
  </si>
  <si>
    <t>https://www.phileweb.com/prtimes/index.php?id=9675</t>
    <phoneticPr fontId="16"/>
  </si>
  <si>
    <t>東京都</t>
    <rPh sb="0" eb="3">
      <t>トウキョウト</t>
    </rPh>
    <phoneticPr fontId="16"/>
  </si>
  <si>
    <t>PR TIMES プレスリリース</t>
    <phoneticPr fontId="16"/>
  </si>
  <si>
    <t>保育園の給食「ブリの照り焼き」食べ…園児5人が顔面の発赤、発疹の症状　ヒスタミンによる食中毒と断定</t>
    <phoneticPr fontId="16"/>
  </si>
  <si>
    <t>長野県上田市の保育園の給食でブリの照り焼きを食べた5人の園児にヒスタミンによる食中毒の症状があらわれ、県はこの施設に対し2日間の給食供給の停止を命じました。園児5人は快方に向かっているということです。食中毒が発生したのは上田市内の保育園です。9月7日、保育園から上田保健所に「給食で調理・提供したブリの照り焼きを食べた複数の園児が顔面が赤くなり、発疹の症状があらわれ、医療機関を受診した」との連絡がありました。保健所によりますと、7日に調理した給食を食べた76人のうち10歳未満の男女5人の園児に症状が出て、このうち3人が医療機関を受診しました。なお、5人は快方に向かっているということです。県の環境保全研究所が検査したところ、調理提供した残品などからヒスタミンが検出され、食中毒と断定しました。これらのことから、県はこの保育園に対し、12日と13日の2日間、給食の供給の停止を命じました。
　県によりますと、ヒスタミンはモルガン菌などの細菌により、食品中のヒスチジンが分解されることで生成され、食べるとアレルギーのような症状があわわれます。ヒスチジンは青魚に比較的多く含まれ、ヒスタミンによる食中毒はマグロ、イワシ、サンマ、サバ、ブリなどを原因食品として多く発生しているということです。
　ヒスタミンによる食中毒の発生要因は、魚介類の温度管理が悪いことが挙げられ、温度が高いと細菌が増殖し、急激にヒスタミンが生成されるとことがあるといいます。また、ヒスタミンは腐敗臭が生じる前に生成され、傷んでいることに気が付きにくく、加熱しても分解されにくいため、一度、生成された魚介類は煮たり焼いたりしても食中毒は防げないということです。症状は摂食直後1時間以内に顔面紅潮、発疹、頭痛、吐き気、嘔吐、下痢、腹痛などで重症の場合は呼吸困難や意識不明になることもあるということです。（※死亡事例はない）県は症状が出たら医療機関を受診してほしいとしています。予防方法としては、魚介類、特にマグロ、イワシ、サンマ、サバ、ブリなどを購入したら、すぐに冷蔵庫で保管し、できるだけ早く調理して食べてほしいと呼び掛けています。</t>
    <phoneticPr fontId="16"/>
  </si>
  <si>
    <t>https://news.yahoo.co.jp/articles/43843f80dde3a5d5ec30a7b7161ecd293681df16</t>
    <phoneticPr fontId="16"/>
  </si>
  <si>
    <t>長野県</t>
    <rPh sb="0" eb="3">
      <t>ナガノケン</t>
    </rPh>
    <phoneticPr fontId="16"/>
  </si>
  <si>
    <t>長野放送</t>
    <rPh sb="0" eb="4">
      <t>ナガノホウソウ</t>
    </rPh>
    <phoneticPr fontId="16"/>
  </si>
  <si>
    <t>フグの卵巣を白子と誤り食べたか 男性（70代）自分で釣ったフグを食べ食中毒に フグの調理資格はなし</t>
    <phoneticPr fontId="16"/>
  </si>
  <si>
    <t>山形県鶴岡市の男性が自分で釣ったフグを食べ、食中毒になっていたことが分かりました。フグによる食中毒が県内で確認されたのはおよそ３年ぶりです。山形県によりますと、今月１０日、鶴岡市に住む７０代の男性が、市内の海で釣ったフグを煮つけにして友人２人と食べたところ、吐き気やめまい、口と手足にしびれなどの症状が出たということです。男性が入院した医療機関からの連絡で庄内保健所が調べたところ、フグによる食中毒だと判明しました。男性は回復し、きのう退院しています。友人２人に症状はありませんでした。
男性はフグの調理資格を持っておらず、男性のみが卵巣を白子と誤って食べた可能性があるということです。
県内でフグによる食中毒が確認されたのはおよそ３年ぶりです。県では、フグの毒は加熱や水にさらしても消えず、毒がある部位もフグの種類によって違うため、資格を持たない人は調理しないよう呼びかけています。</t>
    <phoneticPr fontId="16"/>
  </si>
  <si>
    <t>山形県</t>
    <rPh sb="0" eb="3">
      <t>ヤマガタケン</t>
    </rPh>
    <phoneticPr fontId="16"/>
  </si>
  <si>
    <t>Nスタやまがた</t>
    <phoneticPr fontId="16"/>
  </si>
  <si>
    <t>https://newsdig.tbs.co.jp/articles/tuy/151161?display=1</t>
    <phoneticPr fontId="16"/>
  </si>
  <si>
    <t>飲食店ですし食べた30代女性１人食中毒　群馬県館林市</t>
    <phoneticPr fontId="16"/>
  </si>
  <si>
    <t>群馬県は9日、館林市内の飲食店ですしを食べた宇都宮市の30代女性が腹痛を訴え、胃からアニサキスが発見されたと発表した。県は同店が原因の食中毒と断定し、食品衛生法に基づいて同店を同日1日間の営業停止とした。　県食品・生活衛生課によると、女性は5日夜に友人と2人で同店で食事し、6日朝に腹痛を発症した。サバやタイにアニサキスが寄生していた可能性があるという。女性は快方に向かっている。</t>
    <phoneticPr fontId="16"/>
  </si>
  <si>
    <t>https://www.jomo-news.co.jp/articles/-/172804</t>
    <phoneticPr fontId="16"/>
  </si>
  <si>
    <t>群馬県</t>
    <rPh sb="0" eb="2">
      <t>グンマケン</t>
    </rPh>
    <phoneticPr fontId="16"/>
  </si>
  <si>
    <t>上毛新聞</t>
    <rPh sb="0" eb="2">
      <t>ジョウモウ</t>
    </rPh>
    <rPh sb="2" eb="4">
      <t>シンブン</t>
    </rPh>
    <phoneticPr fontId="16"/>
  </si>
  <si>
    <t>※2022年 第36週（9/5～9/11） 現在</t>
    <phoneticPr fontId="5"/>
  </si>
  <si>
    <t>例年並み</t>
    <rPh sb="0" eb="3">
      <t>レイネンナ</t>
    </rPh>
    <phoneticPr fontId="106"/>
  </si>
  <si>
    <t>　コロナ渦</t>
    <rPh sb="4" eb="5">
      <t>ウズ</t>
    </rPh>
    <phoneticPr fontId="5"/>
  </si>
  <si>
    <t>回収＆返金</t>
  </si>
  <si>
    <t>特定非営利活動法...</t>
  </si>
  <si>
    <t>ベルジョイス</t>
  </si>
  <si>
    <t>回収＆返金/交換</t>
  </si>
  <si>
    <t>JAうすきたまご...</t>
  </si>
  <si>
    <t>タイヨー</t>
  </si>
  <si>
    <t>TAKEO</t>
  </si>
  <si>
    <t>昆虫煮干し 山梨かいこ蛹 甲州みそ味 一部賞味期限誤印字</t>
  </si>
  <si>
    <t>マックスバリュ西...</t>
  </si>
  <si>
    <t>お肉屋さんのコロッケ 一部ラベル誤貼付で表示欠落</t>
  </si>
  <si>
    <t>金秀商事</t>
  </si>
  <si>
    <t>広栄店 牛ハラミ焼肉用(味付) 食品表示ラベル誤貼付</t>
  </si>
  <si>
    <t>回収</t>
  </si>
  <si>
    <t>渡具知</t>
  </si>
  <si>
    <t>うるま玄米180ml 一部商品分離,発酵</t>
  </si>
  <si>
    <t>デリフレッシュフ...</t>
  </si>
  <si>
    <t>甘辛ダレの豚生姜焼き 一部加熱不十分</t>
  </si>
  <si>
    <t>ちちぶスイーツ</t>
  </si>
  <si>
    <t>秩父ぷりん いちご 一部カビ発生の恐れ</t>
  </si>
  <si>
    <t>花正</t>
  </si>
  <si>
    <t>ロンゴバルディ ガルバンゾビーンズ缶 一部虫混入の恐れ</t>
  </si>
  <si>
    <t>会津よつば農業協...</t>
  </si>
  <si>
    <t>JA会津よつばほうれん草 一部登録外農薬基準値超過</t>
  </si>
  <si>
    <t>神戸物産</t>
  </si>
  <si>
    <t>トースターピザ他 2品目 一部カビ発生</t>
  </si>
  <si>
    <t>サニーマート</t>
  </si>
  <si>
    <t>天然紅鮭切身(薄塩味) 一部ラベル誤貼付で消費期限誤表示</t>
  </si>
  <si>
    <t>サンエー</t>
  </si>
  <si>
    <t>東恩納店 活あさり 北海道産 一部消費期限表示欠落</t>
  </si>
  <si>
    <t>回収＆交換</t>
  </si>
  <si>
    <t>庫や</t>
  </si>
  <si>
    <t>那須チーズバウム 一部賞味期限前に劣化の恐れ</t>
  </si>
  <si>
    <t>イーティーズ</t>
  </si>
  <si>
    <t>小松島店 ヒレカツ巻,エビカツ巻 一部ラベル誤貼付で表示欠落</t>
  </si>
  <si>
    <t>北川製菓</t>
  </si>
  <si>
    <t>全粒粉香るふんわリング 賞味期限誤印字</t>
  </si>
  <si>
    <t>M.S.S</t>
  </si>
  <si>
    <t>ワッフル 一部消費期限誤表示</t>
  </si>
  <si>
    <t>揖斐菓匠庵みわ屋...</t>
  </si>
  <si>
    <t>和一の羽二重餅 一部消費期限誤表示</t>
  </si>
  <si>
    <t>マルハフーヅ</t>
  </si>
  <si>
    <t>佐渡もずくとうにのり 2品目 アレルギー(乳)表示欠落</t>
  </si>
  <si>
    <t>佐渡の極みさざえ味噌 アレルギー(小麦)表示欠落</t>
  </si>
  <si>
    <t>平和堂</t>
  </si>
  <si>
    <t>極厚ハンバーグの洋食Deli弁当 一部アレルゲン表示欠落</t>
  </si>
  <si>
    <t>ヨークベニマル</t>
  </si>
  <si>
    <t>伊達店 たらこ 一部ラベル誤貼付で表示欠落</t>
  </si>
  <si>
    <t>光洋</t>
  </si>
  <si>
    <t>千里中央店 かれい照り焼き 一部消費期限誤表示</t>
  </si>
  <si>
    <t>お詫び</t>
  </si>
  <si>
    <t>エバラ食品工業</t>
  </si>
  <si>
    <t>なべしゃぶ 鶏がら醤油つゆ 賞味期限誤表記</t>
  </si>
  <si>
    <t>ちゅらとり砂肝 金属異物混入の恐れ</t>
  </si>
  <si>
    <t>サクセス山陰</t>
  </si>
  <si>
    <t>ピーマン(スイートパレルモ) 農薬残留基準値超過</t>
  </si>
  <si>
    <t>南海堂</t>
  </si>
  <si>
    <t>ひとくちくろぼう 一部カビ発生の恐れ</t>
  </si>
  <si>
    <t>新美</t>
  </si>
  <si>
    <t>フードストック3品目 一部アレルギー表示欠落</t>
  </si>
  <si>
    <t>クッキー 一部特定原材料(乳)表示欠落</t>
  </si>
  <si>
    <t>矢巾店 鮭はらこ飯 一部ラベル誤貼付で表示欠落</t>
  </si>
  <si>
    <t>国産鶏卵Mサイズパック10個入り 一部賞味期限誤表記</t>
  </si>
  <si>
    <t>佐原店 赤魚開き お得パック 一部保存温度誤表記</t>
  </si>
  <si>
    <t>2022年第35週（8月29日〜9月4日）</t>
    <phoneticPr fontId="106"/>
  </si>
  <si>
    <t>結核例183</t>
    <phoneticPr fontId="5"/>
  </si>
  <si>
    <t>年齢群：‌1歳（2例）、2歳（2例）、3歳（2例）、4歳（5例）、5歳（1例）、6歳（1例）、  9歳（5例）、10代（12例）、20代（24例）、30代（18例）、40代（16例）、
50代（7例）、60代（6例）、70代（11例）、80代（4例）、90代以上（1例）</t>
    <phoneticPr fontId="106"/>
  </si>
  <si>
    <t xml:space="preserve">腸管出血性大腸菌感染症117例（有症者75例、うちHUS 1例）
感染地域：国内87例、ベトナム1例、国内・国外不明29例
国内の感染地域：福岡県12例、大阪府8例、愛知県7例、神奈川県6例、宮城県5例、千葉県5例、群馬県4例、長野県4例、北海道3例、東京都3例、岡山県3例、三重県2例、兵庫県2例、      秋田県1例、山形県1例、茨城県1例、埼玉県1例、石川県1例、岐阜県1例、滋賀県1例、京都府1例、愛媛県1例、佐賀県1例、大分県1例、宮崎県1例、沖縄県1例、
茨城県/栃木県1例、国内（都道府県不明）9例
</t>
    <phoneticPr fontId="106"/>
  </si>
  <si>
    <t>血清群・毒素型：‌O157 VT1・VT2（40例）、O157 VT2（28例）、O157 VT1（7例）、O26 VT1（7例）、
O103VT1（3 例）、O145 VT1（3 例）、O111VT1（1 例）、O124 VT2（1 例）、O168VT2（1例）、
O91 VT1・VT2（1例）、その他・不明（25例）
累積報告数：2,159例（有症者1,473例、うちHUS 27例．死亡2例）</t>
    <phoneticPr fontId="106"/>
  </si>
  <si>
    <t>腸チフス1例 感染地域：国内・国外不明
パラチフス1例 感染地域：インド</t>
    <phoneticPr fontId="106"/>
  </si>
  <si>
    <t>E型肝炎3例 感染地域（感染源）：‌東京都1例（不明）、神奈川県1例（豚肉）、  石川県1例（不明）
A型肝炎1例 感染地域：国内・国外不明</t>
    <phoneticPr fontId="106"/>
  </si>
  <si>
    <t>レジオネラ症47例（肺炎型45例、ポンティアック型2例）
感染地域：茨城県3例、群馬県3例、新潟県3例、兵庫県3例、栃木県2例、千葉県2例、東京都2例、静岡県2例、愛知県2例、広島県2例、福岡県2例、宮城県1例、福島県1例、神奈川県1例、石川県1例、長野県1例、
京都府1例、奈良県1例、熊本県1例、沖縄県1例、国内（都道府県不明）3例、
インド1例、国内・国外不明8例年齢群：‌30代（1例）、40代（5例）、50代（3例）、60代（10例）、70代（14例）、
80代（12例）、90代以上（2例）    累積報告数：1,358例</t>
    <phoneticPr fontId="106"/>
  </si>
  <si>
    <t>アメーバ赤痢8例（腸管アメーバ症7例、腸管外アメーバ症1例）
感染地域：群馬県1例、埼玉県1例、岡山県1例、山口県1例、国内（都道府県不明）1例、国内・国外不明3例感染経路：性的接触4例（異性間3例、異性間・同性間不明1例）、
経口感染1例、不明3例</t>
    <phoneticPr fontId="106"/>
  </si>
  <si>
    <t>機能性表示食9/18  現在　5,815品目です　</t>
    <phoneticPr fontId="16"/>
  </si>
  <si>
    <t>「蓄養」と「養殖」違いは？　アサリ産地表示のルール厳格化　育成環境、法的位置付けに違い</t>
    <phoneticPr fontId="16"/>
  </si>
  <si>
    <t>アサリの産地偽装対策として、政府が１８日、輸入アサリを一時保管する「蓄養」を経ただけでは国内産と表示できないように食品表示法に基づくルールを厳格化すると表明した。蓄養は輸入した貝類を出荷調整や砂抜きのため海浜に短期間保管する行為だが、稚貝を育てて出荷する「養殖」と混同されがち。しかし、蓄養と養殖には、貝の育成環境や法的な位置付けなどに明確な違いがある。　２月中旬に蒲島郁夫知事が視察した玉名市岱明町の蓄養場。岸から沖に約２００メートルの浅瀬が続き、干潮時には海底があらわになる。天然アサリの漁場はもっと沖にある。県の担当者は「蓄養場は天然漁場よりかなり浅く、干上がる時間が長い。貝が１年以上生存するのは難しい」と説明した。
　そもそも蓄養は、育てた期間が最も長い場所を産地と表示できる「長いところルール」以外に法的根拠や規定はない。貝類は税関の手続きを待つ間に死んだり弱ったりしないよう海浜での一時保管が認められている。通関後も段階的に出荷するため、そのまま一定期間置かれるのが通例となっている。この行為は漁業法に規定がなく、「漁業」とは見なされない。
　蓄養には、漁協が「共同漁業権」を持つ漁場が使われる。共同漁業権は一定の水面を共同利用して漁業を営む権利で、知事が免許を交付する。県の調査では、県北と県南の計４漁協が蓄養業者に漁場１０カ所を有料で貸し出している。漁協が漁場を貸し付けて収入を得るのは違法ではない。
蓄養場となる浅瀬は貝の管理が容易な半面、長期間の育成には向かず、特に夏場は高水温で死にやすい。業者に漁場を貸していた漁協は、県の聞き取りに「蓄養期間は１１月～翌年５月の間に２週間から１カ月ほど」と回答したという。
　一方、アサリの養殖は漁業法に基づく「養殖漁業」で、一定区域での漁業を認める「区画漁業権」の知事免許が必要だ。現在、熊本市と宇土市の３漁協が３カ所でアサリ養殖の免許を受けている。　熊本市南区の川口漁協は、養殖場を天然漁場とほぼ同じ区域に設置。柵や網で区切り、中国から輸入した稚貝をまいて育てる。餌は潮の満ち引きで供給されるため、人為的に与える必要はない。養殖期間は１年以上という。国は、養殖アサリについては輸入稚貝を１年半以上育てた場合に「国産」と表示できるようにする。その際、輸入時期などを示す書類の保存を業者らに求めて偽装を防ぐ考えだ。　一方、県が検討中の独自のトレーサビリティー（生産流通履歴）制度では、「熊本生まれ熊本育ち」の天然アサリと、輸入稚貝の養殖アサリは区別する方向。県水産振興課は「当面は天然アサリのブランド確立を最優先に取り組み、養殖についても必要に応じて課題に対応する」としている。</t>
    <phoneticPr fontId="16"/>
  </si>
  <si>
    <t>小さく読みづらい食品表示　87％が指針値以下　香港消費者委が調査</t>
    <phoneticPr fontId="16"/>
  </si>
  <si>
    <t>香港の消費者組織「香港消費者委員会」は9月15日、食品表示に関する調査結果を公表し、55品中48品（87％）にガイドラインよりも小さなフォントが使われていたと指摘した。消費者委は「正確な情報を受け取ることは消費者の基本的な権利だ。消費者が情報に基づいて選択できるよう、事業者は明確な表示を行う責任がある」とし、改善を要請した。
調査はパン、バター、冷凍食品、牛乳、飲料、菓子類、即席めん、缶詰、調味料など幅広い品目で実施。計55品の表示の読みやすさを調べたところ、48品目が「食品ラベルに関する貿易ガイドライン」の推奨値よりも小さいフォントを使用し、判読しにくいと判定された。33品目は表示面積にゆとりのある大きなパッケージだったが、やはり小さなフォントが使われていて視認性が低く、そのほとんどが輸入食品だった。
また、フォントの小ささとは別に、20品に「印刷の質が悪い」「文字がぼやけている・かすれている」「背景の色とテキストの色のコントラストが低い」「反射して読めない」などの問題が確認された。消費者委は「食品メーカーは栄養成分、原料、消費・賞味期限、アレルギーなど重要な情報を消費者に提供する義務がある。ガイドラインの順守はもちろんのこと、視力の弱い高齢者への配慮も含め、可能な限り食品表示を見やすくする必要がある」と求めた。</t>
    <phoneticPr fontId="16"/>
  </si>
  <si>
    <t>アレルギー、添加物表示が欠落した「極太ヒレカツ巻」「エビカツ巻」の自主回収について</t>
    <phoneticPr fontId="16"/>
  </si>
  <si>
    <t>株式会社イーティーズ ダイレックス小松島店が販売した、下記商品を自主回収しております。
この商品をお持ちの方は、お問い合わせ先へ連絡してください。
１　自主回収対象品
　　　商 品 名　：「極太ヒレカツ巻」、「エビカツ巻」
   　  包装形態　：パック詰め
 　 　消費期限　：２０２２年９月１２日
　　　販 売 数　：「極太ヒレカツ巻」２パック、「エビカツ巻」３パック
　　　　　　　 　　※「エビカツ巻」２パックは回収済み　　
２　製造者　　　製造者　　　　　株式会社イーティーズ　ダイレックス小松島店　惣菜部
３　販売方法　　　ダイレックス小松島店で消費者向けに販売
４　自主回収の理由
      ・「極太ヒレカツ巻」        　ヒレカツ巻に、エビカツ芯を使用して、ヒレカツ巻のラベルを貼付し、販売したため、次の表示が欠落
      　　アレルギー：えび・いか      　　添加物：リン酸塩（Ｎa)
　　・「エビカツ巻」　　　　エビカツ巻に、ヒレカツ芯を使用して、エビカツ巻のラベルを貼付し、販売したため、次の表示が欠落
　　　　　アレルギー：鶏肉・豚肉・もも・りんご  　　　　添加物：カラメル色素
       ・上記にアレルギーをお持ちの方に、健康被害が発生するおそれがある。      
５　自主回収開始年月日      令和４年９月１３日（火）</t>
    <phoneticPr fontId="16"/>
  </si>
  <si>
    <t>「無添加」表示ガイドライン作成へ、消費者庁の検討会が初会合</t>
    <phoneticPr fontId="16"/>
  </si>
  <si>
    <t>「無添加」「食品添加物不使用」と表示するためのルールを設けるため、消費者庁の「食品添加物の不使用表示に関するガイドライン検討会」（池戸重信座長）は4日、初会合を開き、ガイドライン作成に向けた検討に着手した。消費者庁は来年3月をメドに、ガイドラインを公表する計画だ。　現行制度では、企業の任意によって「無添加」「食品添加物不使用」と表示できる。しかし、食品添加物と同等の成分を含む代替品を使用しているケースもある。また、「保存料不使用」などと表示した場合であっても、すべての食品添加物が不使用であると誤認する消費者もいることが、消費者意向調査から判明している。　そうした現状を踏まえて同検討会は、消費者の誤認防止を目的に、「無添加」「食品添加物不使用」の表示ルールに関するガイドラインを作成する。
　初会合で消費者庁が示した案によると、ガイドラインの対象は容器包装の表示とする。ガイドラインでは、消費者が誤認するケースとそうでないケースを分類。これと合わせて、消費者の誤認につながらない表示方法を定める。また、今後設ける新たな表示ルールに沿って、事業者が商品パッケージを変更するための猶予期間についても検討する。　出席した委員からは、「消費者に誤認を与えないわかりやすい表示」や「容器包装だけでなく、インターネット上の表示や広告にもおよぶガイドラインの作成」を求める意見が寄せられた。
　同検討会は今後2カ月に1回のペースで開催。次回は、消費者や事業者からのヒアリングを予定している。</t>
    <phoneticPr fontId="16"/>
  </si>
  <si>
    <t>「令和４年度輸入食品等モニタリング計画」の実施について</t>
    <phoneticPr fontId="16"/>
  </si>
  <si>
    <t xml:space="preserve">（ベトナム産バナナのメタラキシル及びメフェノキサム及びイタリア産うるち米のデルタメトリン及びトラロメトリン）
標記については、令和４年３月30日付け薬生食輸発0330第２号（最終改正：令和４年９月８日付け薬生食輸発0908第１号）（以下「モニタリング通知」という。）に基づき実施しているところである。今般、ベトナム産バナナのモニタリング検査において、食品衛生法第13条に基づき定められた残留農薬等の基準に違反した事例があったことから、ベトナム産バナナのメタラキシル及びメフェノキサムに係るモニタリング検査の頻度を30％に引き上げるとともに、当該違反を生じた製造者、製造所、輸出者又は包装者の当該食品に対する輸入の都度の自主検査を実施することとし、モニタリング通知の別表第２（製造者、製造所、輸出者及び包装者の欄を除く。）及び別表第３に下記に追加することとした。また、過去一年間の検査実績を踏まえ、イタリア産うるち米のデルタメトリン及びトラロメトリンについてモニタリング通知の別表第２及び別表第３から削除することとしたので、御了知の上、関係業者等への周知方よろしくお願いする。 
   医薬・生活衛生局食品監視安全課  輸入食品安全対策室長
</t>
    <phoneticPr fontId="16"/>
  </si>
  <si>
    <t>https://www.mhlw.go.jp/content/11135200/000989746.pdf</t>
    <phoneticPr fontId="16"/>
  </si>
  <si>
    <t>会津よつば農協出荷のホウレンソウ 残留農薬検出で自主回収</t>
    <phoneticPr fontId="16"/>
  </si>
  <si>
    <t>会津よつば農業協同組合が出荷したホウレンソウから使用が認められていない農薬が検出され、農協は出荷を停止するとともに、販売したホウレンソウの自主回収を進めています。農薬が検出されたのは、会津若松市湊町の農家が生産し、会津よつば農業協同組合が今月５日から８日にかけて出荷したホウレンソウです。農協によりますと、定期的に農協が実施している残留農薬の自主検査で、今月８日にホウレンソウには使用が認められていない２種類の農薬の成分が検出されたということです。ホウレンソウのうち、１０００袋余りは市場の冷蔵庫に保管されていたため販売はされていないものの、２５袋が市内のスーパーで販売され、このうち、１６袋が回収できていないということです。農協によりますと、ホウレンソウに含まれる農薬の量はわずかで、ふつうに食べても健康に影響はないとしています。ホウレンソウは農業用のハウスで栽培されていたということですが、近くで作られていた農作物の農薬が風などでハウス内に混入し、ホウレンソウに付着した可能性があるとみて原因を調べています。会津よつば農業協同組合は「関係者の皆さまには大変なご迷惑をおかけし、深くおわび申し上げます」とコメントしています。</t>
    <phoneticPr fontId="16"/>
  </si>
  <si>
    <t>https://www3.nhk.or.jp/lnews/fukushima/20220912/6050020106.html</t>
    <phoneticPr fontId="16"/>
  </si>
  <si>
    <t>https://www.jc-press.com/?p=8710</t>
    <phoneticPr fontId="16"/>
  </si>
  <si>
    <t>https://www.jetro.go.jp/events/aff/756b193d3f674b4f.html</t>
    <phoneticPr fontId="16"/>
  </si>
  <si>
    <t>https://www.nikkei.com/article/DGXZQOGM0536U0V00C22A9000000/</t>
    <phoneticPr fontId="16"/>
  </si>
  <si>
    <t>https://www.fnn.jp/articles/-/417033</t>
    <phoneticPr fontId="16"/>
  </si>
  <si>
    <t>https://jp.reuters.com/article/britain-royals-queen-hotels-idJPL6N30L00M</t>
    <phoneticPr fontId="16"/>
  </si>
  <si>
    <t>https://www.jetro.go.jp/biznews/2022/09/67067423dfc9bdcb.html</t>
    <phoneticPr fontId="16"/>
  </si>
  <si>
    <t>https://www.travelvision.jp/news/detail/news-78662</t>
    <phoneticPr fontId="16"/>
  </si>
  <si>
    <t>https://straightpress.jp/company_news/detail?pr=000000002.000107829</t>
    <phoneticPr fontId="16"/>
  </si>
  <si>
    <t>小さく読みづらい食品表示 87％が指針値以下 香港消費者委が調査 ｜ WEBニッポン消費者新聞</t>
  </si>
  <si>
    <t>【食品輸出ウェビナー】香港における日本食品市場 ｜  - ジェトロ</t>
  </si>
  <si>
    <t>東南ア出前、外食回帰で成長岐路 グラブがシェア首位 - 日本経済新聞</t>
  </si>
  <si>
    <t>トルコ大統領が酒への規制強化 安い“密造酒”で命を落とす人が増加中【ネタプレ国際取材部】</t>
  </si>
  <si>
    <t>ロンドンの航空・ホテル料金が急騰、女王国葬控え 観光業支援も | ロイター</t>
  </si>
  <si>
    <t>英政府、食品への動物福祉ラベル要件の拡大に向けた意見募集結果を公表(英国) ｜  ジェトロ</t>
  </si>
  <si>
    <t xml:space="preserve">フィリピン マニラ／フィリピン全土禁煙化実施に伴う各ホテルの対応について - トラベルビジョン </t>
  </si>
  <si>
    <t>南米チリ・サンティアゴにて行われる日本酒を審査するコンペティション「Catad'Or World Spirits ...ストレートプレス</t>
  </si>
  <si>
    <t>香港の消費者組織「香港消費者委員会」は9月15日、食品表示に関する調査結果を公表し、55品中48品（87％）にガイドラインよりも小さなフォントが使われていたと指摘した。消費者委は「正確な情報を受け取ることは消費者の基本的な権利だ。消費者が情報に基づいて選択できるよう、事業者は明確な表示を行う責任がある」とし、改善を要請した。調査はパン、バター、冷凍食品、牛乳、飲料、菓子類、即席めん、缶詰、調味料など幅広い品目で実施。計55品の表示の読みやすさを調べたところ、48品目が「食品ラベルに関する貿易ガイドライン」の推奨値よりも小さいフォントを使用し、判読しにくいと判定された。33品目は表示面積にゆとりのある大きなパッケージだったが、やはり小さなフォントが使われていて視認性が低く、そのほとんどが輸入食品だった。
また、フォントの小ささとは別に、20品に「印刷の質が悪い」「文字がぼやけている・かすれている」「背景の色とテキストの色のコントラストが低い」「反射して読めない」などの問題が確認された。消費者委は「食品メーカーは栄養成分、原料、消費・賞味期限、アレルギーなど重要な情報を消費者に提供する義務がある。ガイドラインの順守はもちろんのこと、視力の弱い高齢者への配慮も含め、可能な限り食品表示を見やすくする必要がある」と求めた。</t>
    <phoneticPr fontId="16"/>
  </si>
  <si>
    <t>コロナ禍だが活気ある香港。
香港の食品市場で今、何が起こっているのだろうか？
24年ぶりの円安水準や物流の変化は香港の日本産食品業界にどのような影響を及ぼしているのだろうか？
本セミナーでは、食品小売店や飲食店、新たな動向など、現場の様子を交えながら、食品市場が抱える問題点、日本産食品に求められるもの、今後市場性のあるもの、そして、そのヒントになることをバイヤーのインタビューを交えて情報提供する。
※本セミナーは録画による配信のため、視聴の際に質問をお受けすることが出来ません。
オンライン・ブリーフィング（無料）：
現地の食品市場について海外コーディネーターが情報提供を行います。
※お申し込みの際は必ず連絡事項欄に「海外コーディネーター（農水分野）によるオンライン・ブリーフィング希望」と明記してください。
unable to write file /home/publis/publis/smarty/templates_c/wrt6327b0b46b3900_51293941</t>
    <phoneticPr fontId="16"/>
  </si>
  <si>
    <t>イスラム教では酒は禁じられています。一方でイスラム教徒が多くを占めるにもかかわらず、トルコは酒に対して比較的寛容で、街中でも酒が普通に売られていて、酒を飲む人も多くいます。しかし、敬虔なイスラム教徒であるエルドアン大統領は、自らの支持層へのアピールも含めて近年、酒への規制を強めています。
その手法は酒類への増税。最近では7月18日にも行われていて、2022年だけで酒類の値上げが6回も行われました。
実際、トルコで広く飲まれる蒸留酒「ラク」（700ミリリットル）は2021年1月時点で175トルコリラだったものが、今は335トルコリラになり、およそ倍の値段になっています。また、一般的なウイスキーも225リラが429リラに、ウォッカは137リラが265リラと全ての酒類の価格が上がっています。
その上、トルコリラの通貨安による物価高で生活が苦しく、酒が飲みたくても飲めない市民が、安い密造酒に手を出しているのです。
密造酒には人体に有害なメチルアルコールを使うことがあり、視力の低下や失明、摂取量によっては死に至ることもあります。密造酒による死者は2020年に92人死亡、2021年は109人死亡していて年々増加している状況です。当局は密造酒への取り締まりを強化していますが、急激な酒への締め付けが招いている事態との指摘もあります。</t>
    <phoneticPr fontId="16"/>
  </si>
  <si>
    <t>英国環境・食糧・農村地域省は8月30日、食品への動物福祉ラベルに関する影響について実施した意見募集（注）の結果概要を公表外部サイトへ、新しいウィンドウで開きますした。政府は今後、寄せられた意見を考慮し、また、サプライチェーン全体の関係者と調整しながら、動物福祉に関する現行の義務的ラベル要件を改善・拡大する。また、飲食業界においても補完的な対策を導入する施策案を検討し、2023年に同施策案に対する意見募集を実施する予定。なお、この施策案は英国産品と輸入品の両方を対象にする予定。
意見募集の結果概要によると、ラベル制度の見直しに際して考慮すべき以下のような一連の指針が明らかにされた。確たる証拠と消費者調査に基づいている
可能な範囲で、既存の措置に基づき、既存の認証・保証制度と整合する
見直しの基礎となる指標と基準を含め、サプライチェーン全体の利害関係者間の調整を踏まえて策定される十分な移行・対応期間のような適切な緩和措置の実施、および可能な範囲での他分野のラベル制度見直しとの整合などにより、業界への負担を最小限に抑える福祉基準に関する既存の措置があり比較的大筋での合意（任意の鶏肉販売規則など）がある分野や、福祉基準に最大の区別がある分野（英国産品と輸入品の比較を含む）、消費者が最大の関心を持つ分野を優先させる。初期の見直しが成功したとみなされた場合に限り、対象となる分野や製品（例えば、より加工度の高い製品など）を漸次的に拡大するまた、可能な範囲で以下のことも追求すべきとしている。消費者へ伝達する情報の簡略化（例えば、小売業者、飲食業、製品分野、サプライチェーン全体における標準化された用語の使用など）食品包装を過剰にせず、可能な限りの既存の包装上のラベル情報を合理化する動物福祉や食品ラベルについての権限は英国内の自治政府に委譲されており、英国政府、スコットランド自治政府、ウェールズ自治政府、北アイルランド自治政府は今後、施策案のパブリックコメントの対象範囲について調整を行うとされている。</t>
    <phoneticPr fontId="16"/>
  </si>
  <si>
    <t>2017年7月23日（日）より、フィリピン全土禁煙化が大統領令によって施行され、公共の場での喫煙が全面禁止となりました。
7月27日現在、ホテルより発表されている禁煙の対応は下記通りです。下記ホテル以外でも、ほとんどのホテルが全室禁煙可を進めております。
　なお、客室の他、レストランやロビーでの喫煙は、罰金対象となっておりますので、フィリピンを訪問予定の愛煙家の方は、十分にご注意ください。</t>
    <phoneticPr fontId="16"/>
  </si>
  <si>
    <t>今年も10月31日～11月3日の4日間で様々な酒類商品の審査が行われ、11月5日に授賞式が行われます。Catad’Or World Spirits AwardsのSAKE部門を盛り上げるべく、昨年より株式会社SAKEマーケティングハウス（代表取締役：松崎晴雄）、Be-Bridger株式会社（代表取締役：小泉和貴）の2社が事務局メンバーの一員として参画し、本年の募集を開始いたしました。
南米チリ、サンティアゴにて開催される同コンペティションは１９９５年に開催されて以降、今年で２7回目を迎えます。主要なワイン生産国であるチリで行われ、南米で最も影響力のあるコンペティションと言われています。ワイン諸部門のほか、２０２１年より日本酒部門が創設され、昨年は１３社、２４銘柄が出品し、うち１７銘柄が入賞を果たしております。特別金賞に輝いた５社には賞状が贈られ、最高金賞（特別金賞の最上位）に輝いた酒蔵には、賞状とトロフィーが贈呈されます。南半球では唯一の日本酒部門（今後は焼酎部門の創設検討中）を有する審査会として、同国だけでなく南米市場での日本産酒類の周知と、市場拡大、輸出促進が望まれます。</t>
    <phoneticPr fontId="16"/>
  </si>
  <si>
    <t>エリザベス英女王の国葬が１９日にロンドンのウェストミンスター寺院で執り行われるのを前に、市内のホテルや英国便の料金が高騰している。ロンドンの観光業が一時的に景気低迷の影響を免れ、活気を取り戻す可能性がある。旅行予約サイト「ホッパー」のエコノミスト、ヘイリー・バーグ氏によると、女王の死去発表以来、ロンドンのホテルの１泊平均料金は２４４ドルから３８４ドル（約５万５５００円）に急騰した。ロンドンの繁華街メイフェアにある高級ホテルのクラリッジス、ザ・コノート、ザ・ドーチェスター、ザ・バークレーはウェブサイト上で１８日夜が予約でいっぱいになった。ホテル予約情報サイト「ホテルプランナー」によると、五つ星ホテルの料金は１２日に１２００ポンド（約１９万９５００円）を突破し、市内ホテルの宿泊予約率が９５％に達する中、今後５日間で２倍に跳ね上がる見込み。予約客の６割以上が外国人観光客だという。一般的なホテルチェーンにも予約が殺到。ロイターが調べたところ、ホテルチェーン「プレミアイン」を傘下に持つ英ウィットブレッドがロンドン中心部で運営する十数軒のホテルは予約で満室となった。
ホッパーのデータでは、米国発ロンドン着の往復便の料金は１５日出発が１１２０ドル、１６日が１０５４ドル、１７日が９６７ドルと、平均料金（７１０ドル）を上回っている。ポンド安も海外の観光客を引き付けており、ロンドンのレストランや博物館などにも経済効果が波及する可能性がある。</t>
    <phoneticPr fontId="16"/>
  </si>
  <si>
    <t xml:space="preserve">ネスレ、アニマルフリーな乳製品開発で精密発酵スタートアップと提携  </t>
    <phoneticPr fontId="16"/>
  </si>
  <si>
    <t>https://foodtech-japan.com/2022/09/14/nestle-6/</t>
    <phoneticPr fontId="16"/>
  </si>
  <si>
    <t>R+Dアクセラレーターの所長を務めるJoanna Yarbrough氏は、「ネスレにとって、アニマルフリーな乳タンパク質を使った最初の製品をR+Dアクセラレーターを通じて試験できることをうれしく思います」とコメントしている。同氏はさらに、「この部門はまだ歴史が非常に浅いですが、消費者は環境負荷を軽減した製品を求めています。私たちはこの道を当社事業の今後の成長の機会として考えています」と述べ、精密発酵という食品開発における新興技術を重視する考えを示している。微生物に目的タンパク質の遺伝子を組み込んで、動物と同等のタンパク質を生産する精密発酵は近年、代替タンパク質分野において開発と投資が急速に加速している分野だ。パーフェクトデイが開発した乳タンパク質は、牛乳に含まれるホエイタンパク質と同等でありながら、生産プロセスで発生する温室効果ガス、消費する水・エネルギーが乳牛由来のタンパク質よりも少なく、持続可能な食品開発手段として注目されている。スイスのネスレ研究開発チームによって開発された製品は、アメリカのR+Dアクセラレーターを通じて試験運用される。同アクセラレーターは高度に差別化された製品コンセプトを6か月で市場に投入することを目指している。</t>
    <phoneticPr fontId="16"/>
  </si>
  <si>
    <t>香港</t>
    <rPh sb="0" eb="2">
      <t>ホンコン</t>
    </rPh>
    <phoneticPr fontId="16"/>
  </si>
  <si>
    <t>東南アジア</t>
    <rPh sb="0" eb="2">
      <t>トウナン</t>
    </rPh>
    <phoneticPr fontId="16"/>
  </si>
  <si>
    <t>東南アジアの料理宅配アプリ各社が新たな成長戦略を模索している。新型コロナウイルス禍の巣ごもり需要争奪を経て、足元ではシンガポールのグラブが先頭に立つ。ただ消費者が外食に回帰するなか、競合も含めて事業モデルの多角化が急務。赤字脱却や配達員の待遇向上など課題は多く、地道なコスト削減も勢力図を左右しそうだ。
「ローカル化戦略」推進
シンガポールの調査会社モメンタムワークスの推計で、主要6カ国の2021年の流通総額155億ドル（約2兆2千億円）のうち、グラブがシェア49%で首位だった。独デリバリーヒーロー傘下のフードパンダが22%、インドネシアのゴジェックを傘下に持つGoTo（ゴートゥー）が14%と続いた。フードパンダが首位のマレーシア以外はグラブが軒並みトップだ。グラブは配車サービスを軸に成長してきた。アプリの言語や画面構成、決済機能を各地域の顧客の特性に細かく合わせる「ローカル化戦略」を推し進めシェアを広げた。〝本家〟の米ウーバーテクノロジーズの域内事業を18年に買収し、料理宅配「ウーバーイーツ」の加盟店網や知見の獲得が後押しした。グラブを追うフードパンダは欧州系ながら、12年に参入した東南アジアの先駆けだ。21年3月には親会社が、ベトナムなどで料理宅配「ベミン」を運営する韓国の最大手ウーワ・ブラザーズの買収を完了した。ただ、二輪タクシーが根付いているインドネシアでは、配達網の構築でゴジェックに押され、16年に撤退。ベトナムでも15年に一時撤退していた。2030年に市場規模3.3倍へ
東南アジアの料理宅配市場は今後も成長する見通しだ。米調査会社フロスト&amp;サリバンによると、30年の市場規模は21年比3.3倍の497億ドル。食品配送や広告など関連需要も見込まれる。新規参入も続いており、シンガポールのネット大手シーは21年、インドネシアなどに進出した。</t>
    <phoneticPr fontId="16"/>
  </si>
  <si>
    <t>トルコ</t>
    <phoneticPr fontId="16"/>
  </si>
  <si>
    <t>英国</t>
    <rPh sb="0" eb="2">
      <t>エイコク</t>
    </rPh>
    <phoneticPr fontId="16"/>
  </si>
  <si>
    <t>米国</t>
    <rPh sb="0" eb="2">
      <t>ベイコク</t>
    </rPh>
    <phoneticPr fontId="16"/>
  </si>
  <si>
    <t>フィリピン</t>
    <phoneticPr fontId="16"/>
  </si>
  <si>
    <t>チリ</t>
    <phoneticPr fontId="16"/>
  </si>
  <si>
    <t>9月28日東京ビックサイトでセミナー開催</t>
    <rPh sb="1" eb="2">
      <t>ガツ</t>
    </rPh>
    <rPh sb="4" eb="5">
      <t>ニチ</t>
    </rPh>
    <rPh sb="5" eb="7">
      <t>トウキョウ</t>
    </rPh>
    <rPh sb="18" eb="20">
      <t>カイサイ</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</si>
</sst>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2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0"/>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b/>
      <sz val="20"/>
      <color rgb="FF222222"/>
      <name val="ＭＳ ゴシック"/>
      <family val="3"/>
      <charset val="128"/>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sz val="13"/>
      <color theme="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sz val="13"/>
      <color theme="0"/>
      <name val="ＭＳ Ｐゴシック"/>
      <family val="3"/>
      <charset val="128"/>
    </font>
    <font>
      <b/>
      <sz val="12.55"/>
      <color theme="0"/>
      <name val="Inherit"/>
    </font>
    <font>
      <b/>
      <sz val="12.55"/>
      <color theme="0"/>
      <name val="Inherit"/>
      <family val="2"/>
    </font>
    <font>
      <b/>
      <sz val="16"/>
      <name val="游ゴシック"/>
      <family val="3"/>
      <charset val="128"/>
    </font>
    <font>
      <b/>
      <sz val="16"/>
      <color indexed="18"/>
      <name val="游ゴシック"/>
      <family val="3"/>
      <charset val="128"/>
    </font>
    <font>
      <sz val="20"/>
      <color indexed="9"/>
      <name val="ＭＳ Ｐゴシック"/>
      <family val="3"/>
      <charset val="128"/>
    </font>
    <font>
      <sz val="14"/>
      <color indexed="63"/>
      <name val="Arial"/>
      <family val="2"/>
    </font>
    <font>
      <sz val="12"/>
      <color indexed="9"/>
      <name val="ＭＳ Ｐ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6"/>
      <color rgb="FF333333"/>
      <name val="メイリオ"/>
      <family val="3"/>
      <charset val="128"/>
    </font>
    <font>
      <b/>
      <sz val="20"/>
      <color rgb="FF000000"/>
      <name val="Arial"/>
      <family val="2"/>
    </font>
    <font>
      <b/>
      <sz val="13"/>
      <name val="游ゴシック"/>
      <family val="2"/>
      <charset val="128"/>
    </font>
    <font>
      <b/>
      <sz val="10"/>
      <name val="Arial"/>
      <family val="2"/>
    </font>
    <font>
      <sz val="8.8000000000000007"/>
      <color indexed="23"/>
      <name val="ＭＳ Ｐゴシック"/>
      <family val="3"/>
      <charset val="128"/>
    </font>
    <font>
      <b/>
      <sz val="13"/>
      <color indexed="9"/>
      <name val="ＭＳ Ｐゴシック"/>
      <family val="3"/>
      <charset val="128"/>
    </font>
    <font>
      <sz val="13"/>
      <color indexed="9"/>
      <name val="ＭＳ Ｐゴシック"/>
      <family val="3"/>
      <charset val="128"/>
    </font>
    <font>
      <sz val="10"/>
      <name val="Arial"/>
      <family val="2"/>
    </font>
    <font>
      <b/>
      <sz val="13"/>
      <color indexed="53"/>
      <name val="ＭＳ Ｐゴシック"/>
      <family val="3"/>
      <charset val="128"/>
    </font>
    <font>
      <sz val="13"/>
      <name val="ＭＳ Ｐゴシック"/>
      <family val="3"/>
      <charset val="128"/>
    </font>
    <font>
      <b/>
      <sz val="10"/>
      <color indexed="9"/>
      <name val="ＭＳ Ｐゴシック"/>
      <family val="3"/>
      <charset val="128"/>
    </font>
    <font>
      <sz val="10"/>
      <color indexed="9"/>
      <name val="ＭＳ Ｐゴシック"/>
      <family val="3"/>
      <charset val="128"/>
    </font>
    <font>
      <b/>
      <sz val="12"/>
      <color indexed="13"/>
      <name val="ＭＳ Ｐゴシック"/>
      <family val="3"/>
      <charset val="128"/>
    </font>
    <font>
      <b/>
      <u/>
      <sz val="11"/>
      <name val="ＭＳ Ｐゴシック"/>
      <family val="3"/>
      <charset val="128"/>
    </font>
    <font>
      <b/>
      <sz val="13"/>
      <name val="ＭＳ Ｐゴシック"/>
      <family val="3"/>
      <charset val="128"/>
    </font>
    <font>
      <b/>
      <sz val="16"/>
      <name val="メイリオ"/>
      <family val="3"/>
      <charset val="128"/>
    </font>
    <font>
      <b/>
      <sz val="20"/>
      <color rgb="FF000000"/>
      <name val="ＭＳ Ｐゴシック"/>
      <family val="3"/>
      <charset val="128"/>
    </font>
    <font>
      <b/>
      <sz val="16"/>
      <color theme="1"/>
      <name val="メイリオ"/>
      <family val="3"/>
      <charset val="128"/>
    </font>
    <font>
      <b/>
      <sz val="15"/>
      <name val="メイリオ"/>
      <family val="3"/>
      <charset val="128"/>
    </font>
  </fonts>
  <fills count="5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theme="5"/>
        <bgColor indexed="64"/>
      </patternFill>
    </fill>
    <fill>
      <patternFill patternType="solid">
        <fgColor rgb="FF00B0F0"/>
        <bgColor indexed="64"/>
      </patternFill>
    </fill>
    <fill>
      <patternFill patternType="solid">
        <fgColor theme="2"/>
        <bgColor indexed="64"/>
      </patternFill>
    </fill>
    <fill>
      <patternFill patternType="solid">
        <fgColor rgb="FFDFEAFF"/>
        <bgColor indexed="64"/>
      </patternFill>
    </fill>
    <fill>
      <patternFill patternType="solid">
        <fgColor indexed="12"/>
        <bgColor indexed="64"/>
      </patternFill>
    </fill>
    <fill>
      <patternFill patternType="solid">
        <fgColor indexed="45"/>
        <bgColor indexed="64"/>
      </patternFill>
    </fill>
    <fill>
      <patternFill patternType="solid">
        <fgColor indexed="60"/>
        <bgColor indexed="64"/>
      </patternFill>
    </fill>
    <fill>
      <patternFill patternType="solid">
        <fgColor rgb="FFFF9900"/>
        <bgColor indexed="64"/>
      </patternFill>
    </fill>
    <fill>
      <patternFill patternType="solid">
        <fgColor indexed="48"/>
        <bgColor indexed="64"/>
      </patternFill>
    </fill>
    <fill>
      <patternFill patternType="solid">
        <fgColor rgb="FF92D050"/>
        <bgColor indexed="64"/>
      </patternFill>
    </fill>
    <fill>
      <patternFill patternType="solid">
        <fgColor rgb="FF6DDDF7"/>
        <bgColor indexed="64"/>
      </patternFill>
    </fill>
    <fill>
      <patternFill patternType="solid">
        <fgColor theme="5" tint="0.59999389629810485"/>
        <bgColor indexed="64"/>
      </patternFill>
    </fill>
  </fills>
  <borders count="239">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style="medium">
        <color indexed="12"/>
      </right>
      <top/>
      <bottom style="medium">
        <color rgb="FF002060"/>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indexed="12"/>
      </left>
      <right style="medium">
        <color indexed="12"/>
      </right>
      <top style="thin">
        <color indexed="12"/>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style="medium">
        <color auto="1"/>
      </left>
      <right style="thick">
        <color indexed="12"/>
      </right>
      <top/>
      <bottom style="thin">
        <color auto="1"/>
      </bottom>
      <diagonal/>
    </border>
    <border>
      <left style="medium">
        <color auto="1"/>
      </left>
      <right style="medium">
        <color indexed="12"/>
      </right>
      <top/>
      <bottom style="thin">
        <color indexed="12"/>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auto="1"/>
      </left>
      <right/>
      <top style="thick">
        <color auto="1"/>
      </top>
      <bottom/>
      <diagonal/>
    </border>
    <border>
      <left style="medium">
        <color rgb="FF0070C0"/>
      </left>
      <right style="thick">
        <color indexed="12"/>
      </right>
      <top style="thin">
        <color indexed="12"/>
      </top>
      <bottom style="medium">
        <color rgb="FF0070C0"/>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71" fillId="0" borderId="0"/>
    <xf numFmtId="0" fontId="172" fillId="0" borderId="0" applyNumberFormat="0" applyFill="0" applyBorder="0" applyAlignment="0" applyProtection="0"/>
    <xf numFmtId="0" fontId="171" fillId="0" borderId="0"/>
  </cellStyleXfs>
  <cellXfs count="861">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14" fillId="6" borderId="18" xfId="2" applyFont="1"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4" xfId="2" applyFont="1" applyFill="1" applyBorder="1" applyAlignment="1">
      <alignment horizontal="center" vertical="center"/>
    </xf>
    <xf numFmtId="14" fontId="10" fillId="2" borderId="35" xfId="2" applyNumberFormat="1" applyFont="1" applyFill="1" applyBorder="1" applyAlignment="1">
      <alignment horizontal="center" vertical="center"/>
    </xf>
    <xf numFmtId="0" fontId="6" fillId="6" borderId="0" xfId="2" applyFill="1" applyAlignment="1">
      <alignment vertical="center" wrapText="1"/>
    </xf>
    <xf numFmtId="0" fontId="15" fillId="6" borderId="37" xfId="2" applyFont="1" applyFill="1" applyBorder="1" applyAlignment="1">
      <alignment vertical="center" wrapText="1"/>
    </xf>
    <xf numFmtId="0" fontId="6" fillId="6" borderId="38" xfId="2" applyFill="1" applyBorder="1" applyAlignment="1">
      <alignment vertical="center" wrapText="1"/>
    </xf>
    <xf numFmtId="0" fontId="6" fillId="6" borderId="39" xfId="2" applyFill="1" applyBorder="1" applyAlignment="1">
      <alignment vertical="center" wrapText="1"/>
    </xf>
    <xf numFmtId="0" fontId="26" fillId="0" borderId="0" xfId="19" applyFont="1" applyAlignment="1">
      <alignment horizontal="center" vertical="center"/>
    </xf>
    <xf numFmtId="0" fontId="26" fillId="0" borderId="0" xfId="19" applyFont="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7" xfId="17" applyFont="1" applyFill="1" applyBorder="1" applyAlignment="1">
      <alignment horizontal="left" vertical="center"/>
    </xf>
    <xf numFmtId="0" fontId="34" fillId="10" borderId="48" xfId="17" applyFont="1" applyFill="1" applyBorder="1" applyAlignment="1">
      <alignment horizontal="center" vertical="center"/>
    </xf>
    <xf numFmtId="0" fontId="34" fillId="10" borderId="48" xfId="2" applyFont="1" applyFill="1" applyBorder="1" applyAlignment="1">
      <alignment horizontal="center" vertical="center"/>
    </xf>
    <xf numFmtId="0" fontId="35" fillId="10" borderId="48" xfId="2" applyFont="1" applyFill="1" applyBorder="1" applyAlignment="1">
      <alignment horizontal="center" vertical="center"/>
    </xf>
    <xf numFmtId="0" fontId="35" fillId="10" borderId="49"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50" xfId="2" applyFont="1" applyFill="1" applyBorder="1" applyAlignment="1">
      <alignment horizontal="center" vertical="center"/>
    </xf>
    <xf numFmtId="0" fontId="35" fillId="10" borderId="51"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51"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50" xfId="1" applyFill="1" applyBorder="1" applyAlignment="1" applyProtection="1">
      <alignment vertical="center"/>
    </xf>
    <xf numFmtId="0" fontId="1" fillId="11" borderId="51"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51"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7" xfId="17" applyFont="1" applyFill="1" applyBorder="1" applyAlignment="1">
      <alignment horizontal="center" vertical="center"/>
    </xf>
    <xf numFmtId="0" fontId="57" fillId="3" borderId="59" xfId="17" applyFont="1" applyFill="1" applyBorder="1" applyAlignment="1">
      <alignment horizontal="center" vertical="center" wrapText="1"/>
    </xf>
    <xf numFmtId="0" fontId="7" fillId="3" borderId="60" xfId="17" applyFont="1" applyFill="1" applyBorder="1" applyAlignment="1">
      <alignment horizontal="center" vertical="center" wrapText="1"/>
    </xf>
    <xf numFmtId="0" fontId="14" fillId="3" borderId="60" xfId="17" applyFont="1" applyFill="1" applyBorder="1" applyAlignment="1">
      <alignment horizontal="center" vertical="center" wrapText="1"/>
    </xf>
    <xf numFmtId="0" fontId="59" fillId="3" borderId="60" xfId="17" applyFont="1" applyFill="1" applyBorder="1" applyAlignment="1">
      <alignment horizontal="center" vertical="center" wrapText="1"/>
    </xf>
    <xf numFmtId="0" fontId="7" fillId="3" borderId="61" xfId="17" applyFont="1" applyFill="1" applyBorder="1" applyAlignment="1">
      <alignment horizontal="center" vertical="center" wrapText="1"/>
    </xf>
    <xf numFmtId="0" fontId="7" fillId="3" borderId="36" xfId="17" applyFont="1" applyFill="1" applyBorder="1" applyAlignment="1">
      <alignment horizontal="center" vertical="center" wrapText="1"/>
    </xf>
    <xf numFmtId="176" fontId="60" fillId="3" borderId="43" xfId="17" applyNumberFormat="1" applyFont="1" applyFill="1" applyBorder="1" applyAlignment="1">
      <alignment horizontal="center" vertical="center" wrapText="1"/>
    </xf>
    <xf numFmtId="0" fontId="60" fillId="3" borderId="43"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62" xfId="17" applyNumberFormat="1" applyFont="1" applyFill="1" applyBorder="1" applyAlignment="1">
      <alignment horizontal="center" vertical="center" wrapText="1"/>
    </xf>
    <xf numFmtId="0" fontId="60" fillId="14" borderId="62" xfId="17" applyFont="1" applyFill="1" applyBorder="1" applyAlignment="1">
      <alignment horizontal="left" vertical="center" wrapText="1"/>
    </xf>
    <xf numFmtId="0" fontId="64" fillId="15" borderId="63" xfId="17" applyFont="1" applyFill="1" applyBorder="1" applyAlignment="1">
      <alignment horizontal="center" vertical="center" wrapText="1"/>
    </xf>
    <xf numFmtId="176" fontId="62" fillId="15" borderId="63" xfId="17" applyNumberFormat="1" applyFont="1" applyFill="1" applyBorder="1" applyAlignment="1">
      <alignment horizontal="center" vertical="center" wrapText="1"/>
    </xf>
    <xf numFmtId="181" fontId="64" fillId="11" borderId="63" xfId="0" applyNumberFormat="1" applyFont="1" applyFill="1" applyBorder="1" applyAlignment="1">
      <alignment horizontal="center" vertical="center"/>
    </xf>
    <xf numFmtId="0" fontId="64" fillId="15" borderId="64" xfId="17" applyFont="1" applyFill="1" applyBorder="1" applyAlignment="1">
      <alignment horizontal="center" vertical="center" wrapText="1"/>
    </xf>
    <xf numFmtId="182" fontId="66" fillId="15" borderId="65" xfId="17" applyNumberFormat="1" applyFont="1" applyFill="1" applyBorder="1" applyAlignment="1">
      <alignment horizontal="center" vertical="center" wrapText="1"/>
    </xf>
    <xf numFmtId="0" fontId="7"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4" fillId="3" borderId="38" xfId="17" applyFont="1" applyFill="1" applyBorder="1" applyAlignment="1">
      <alignment horizontal="center" vertical="center" wrapText="1"/>
    </xf>
    <xf numFmtId="0" fontId="59" fillId="3" borderId="38" xfId="17" applyFont="1" applyFill="1" applyBorder="1" applyAlignment="1">
      <alignment horizontal="center" vertical="center" wrapText="1"/>
    </xf>
    <xf numFmtId="0" fontId="7" fillId="3" borderId="39"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7" xfId="2" applyFill="1" applyBorder="1" applyAlignment="1">
      <alignment vertical="top" wrapText="1"/>
    </xf>
    <xf numFmtId="0" fontId="6" fillId="2" borderId="68" xfId="2" applyFill="1" applyBorder="1" applyAlignment="1">
      <alignment vertical="top" wrapText="1"/>
    </xf>
    <xf numFmtId="0" fontId="1" fillId="2" borderId="69" xfId="2" applyFont="1" applyFill="1" applyBorder="1" applyAlignment="1">
      <alignment vertical="top" wrapText="1"/>
    </xf>
    <xf numFmtId="0" fontId="1" fillId="2" borderId="67" xfId="2" applyFont="1" applyFill="1" applyBorder="1" applyAlignment="1">
      <alignment vertical="top" wrapText="1"/>
    </xf>
    <xf numFmtId="0" fontId="1" fillId="2" borderId="66" xfId="2" applyFont="1" applyFill="1" applyBorder="1" applyAlignment="1">
      <alignment vertical="top" wrapText="1"/>
    </xf>
    <xf numFmtId="0" fontId="6" fillId="3" borderId="14" xfId="2" applyFill="1" applyBorder="1">
      <alignment vertical="center"/>
    </xf>
    <xf numFmtId="0" fontId="1" fillId="3" borderId="70" xfId="2" applyFont="1" applyFill="1" applyBorder="1" applyAlignment="1">
      <alignment vertical="top" wrapText="1"/>
    </xf>
    <xf numFmtId="0" fontId="6" fillId="17" borderId="14" xfId="2" applyFill="1" applyBorder="1">
      <alignment vertical="center"/>
    </xf>
    <xf numFmtId="0" fontId="0" fillId="0" borderId="72" xfId="0" applyBorder="1">
      <alignment vertical="center"/>
    </xf>
    <xf numFmtId="0" fontId="15" fillId="0" borderId="72" xfId="0" applyFont="1" applyBorder="1">
      <alignment vertical="center"/>
    </xf>
    <xf numFmtId="0" fontId="0" fillId="0" borderId="73" xfId="0" applyBorder="1">
      <alignment vertical="center"/>
    </xf>
    <xf numFmtId="0" fontId="0" fillId="0" borderId="53"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8" xfId="2" applyBorder="1" applyAlignment="1">
      <alignment horizontal="center" vertical="center" wrapText="1"/>
    </xf>
    <xf numFmtId="0" fontId="6" fillId="7" borderId="108"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2"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9" xfId="2" applyFont="1" applyFill="1" applyBorder="1" applyAlignment="1">
      <alignment vertical="top" wrapText="1"/>
    </xf>
    <xf numFmtId="0" fontId="79" fillId="0" borderId="0" xfId="0" applyFont="1" applyAlignment="1">
      <alignment horizontal="justify" vertical="center"/>
    </xf>
    <xf numFmtId="0" fontId="82" fillId="0" borderId="61" xfId="0" applyFont="1" applyBorder="1" applyAlignment="1">
      <alignment horizontal="justify" vertical="center" wrapText="1"/>
    </xf>
    <xf numFmtId="0" fontId="82" fillId="0" borderId="39" xfId="0" applyFont="1" applyBorder="1" applyAlignment="1">
      <alignment horizontal="justify" vertical="center" wrapText="1"/>
    </xf>
    <xf numFmtId="0" fontId="79" fillId="0" borderId="114" xfId="0" applyFont="1" applyBorder="1" applyAlignment="1">
      <alignment horizontal="center" vertical="center" wrapText="1"/>
    </xf>
    <xf numFmtId="0" fontId="79" fillId="0" borderId="39" xfId="0" applyFont="1" applyBorder="1" applyAlignment="1">
      <alignment horizontal="center" vertical="center" wrapText="1"/>
    </xf>
    <xf numFmtId="0" fontId="79" fillId="30" borderId="39" xfId="0" applyFont="1" applyFill="1" applyBorder="1" applyAlignment="1">
      <alignment horizontal="justify" vertical="center" wrapText="1"/>
    </xf>
    <xf numFmtId="0" fontId="79" fillId="0" borderId="39" xfId="0" applyFont="1" applyBorder="1" applyAlignment="1">
      <alignment horizontal="justify" vertical="center" wrapText="1"/>
    </xf>
    <xf numFmtId="0" fontId="7" fillId="31" borderId="60"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4"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9" fillId="26" borderId="39"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4" xfId="0" applyFont="1" applyFill="1" applyBorder="1" applyAlignment="1">
      <alignment horizontal="center" vertical="center" wrapText="1"/>
    </xf>
    <xf numFmtId="0" fontId="79" fillId="22" borderId="39" xfId="0" applyFont="1" applyFill="1" applyBorder="1" applyAlignment="1">
      <alignment horizontal="center" vertical="center" wrapText="1"/>
    </xf>
    <xf numFmtId="0" fontId="79" fillId="22" borderId="39" xfId="0" applyFont="1" applyFill="1" applyBorder="1" applyAlignment="1">
      <alignment horizontal="justify" vertical="center" wrapText="1"/>
    </xf>
    <xf numFmtId="0" fontId="71" fillId="26" borderId="0" xfId="0" applyFont="1" applyFill="1" applyAlignment="1">
      <alignment vertical="top" wrapText="1"/>
    </xf>
    <xf numFmtId="0" fontId="8" fillId="0" borderId="137" xfId="1" applyFill="1" applyBorder="1" applyAlignment="1" applyProtection="1">
      <alignment vertical="center" wrapText="1"/>
    </xf>
    <xf numFmtId="0" fontId="97" fillId="0" borderId="61" xfId="0" applyFont="1" applyBorder="1" applyAlignment="1">
      <alignment horizontal="justify" vertical="center" wrapText="1"/>
    </xf>
    <xf numFmtId="0" fontId="97" fillId="0" borderId="39" xfId="0" applyFont="1" applyBorder="1" applyAlignment="1">
      <alignment horizontal="justify" vertical="center" wrapText="1"/>
    </xf>
    <xf numFmtId="0" fontId="97" fillId="30" borderId="39"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8"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26" fillId="0" borderId="0" xfId="19" applyFont="1">
      <alignment vertical="center"/>
    </xf>
    <xf numFmtId="0" fontId="18" fillId="2" borderId="46"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28" fillId="24" borderId="41" xfId="0" applyFont="1" applyFill="1" applyBorder="1" applyAlignment="1">
      <alignment horizontal="center" vertical="center" wrapText="1"/>
    </xf>
    <xf numFmtId="0" fontId="110" fillId="24" borderId="33" xfId="2" applyFont="1" applyFill="1" applyBorder="1" applyAlignment="1">
      <alignment horizontal="center" vertical="center" wrapText="1"/>
    </xf>
    <xf numFmtId="0" fontId="113" fillId="3" borderId="44" xfId="2" applyFont="1" applyFill="1" applyBorder="1" applyAlignment="1">
      <alignment horizontal="center" vertical="center"/>
    </xf>
    <xf numFmtId="14" fontId="113" fillId="3" borderId="43" xfId="2" applyNumberFormat="1" applyFont="1" applyFill="1" applyBorder="1" applyAlignment="1">
      <alignment horizontal="center" vertical="center"/>
    </xf>
    <xf numFmtId="14" fontId="113" fillId="3" borderId="1" xfId="2" applyNumberFormat="1" applyFont="1" applyFill="1" applyBorder="1" applyAlignment="1">
      <alignment horizontal="center" vertical="center"/>
    </xf>
    <xf numFmtId="0" fontId="113" fillId="3" borderId="42" xfId="2"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13" fillId="3" borderId="9" xfId="2" applyFont="1" applyFill="1" applyBorder="1" applyAlignment="1">
      <alignment horizontal="center" vertical="center"/>
    </xf>
    <xf numFmtId="0" fontId="113" fillId="22" borderId="0" xfId="2" applyFont="1" applyFill="1" applyAlignment="1">
      <alignment horizontal="center" vertical="center"/>
    </xf>
    <xf numFmtId="14" fontId="113" fillId="22" borderId="0" xfId="2" applyNumberFormat="1" applyFont="1" applyFill="1" applyAlignment="1">
      <alignment horizontal="center" vertical="center"/>
    </xf>
    <xf numFmtId="0" fontId="114" fillId="0" borderId="0" xfId="2" applyFont="1" applyAlignment="1">
      <alignment horizontal="center" vertical="center"/>
    </xf>
    <xf numFmtId="14" fontId="113" fillId="0" borderId="0" xfId="2" applyNumberFormat="1" applyFont="1" applyAlignment="1">
      <alignment horizontal="center" vertical="center"/>
    </xf>
    <xf numFmtId="0" fontId="107" fillId="26" borderId="117" xfId="0" applyFont="1" applyFill="1" applyBorder="1" applyAlignment="1">
      <alignment horizontal="left" vertical="center"/>
    </xf>
    <xf numFmtId="0" fontId="107" fillId="26" borderId="118" xfId="0" applyFont="1" applyFill="1" applyBorder="1" applyAlignment="1">
      <alignment horizontal="left" vertical="center"/>
    </xf>
    <xf numFmtId="0" fontId="118" fillId="26" borderId="116" xfId="0" applyFont="1" applyFill="1" applyBorder="1" applyAlignment="1">
      <alignment horizontal="left" vertical="center"/>
    </xf>
    <xf numFmtId="0" fontId="0" fillId="0" borderId="14" xfId="0" applyBorder="1" applyAlignment="1">
      <alignment vertical="top" wrapText="1"/>
    </xf>
    <xf numFmtId="0" fontId="24" fillId="22" borderId="40"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7"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31" fillId="37" borderId="0" xfId="0" applyFont="1" applyFill="1">
      <alignment vertical="center"/>
    </xf>
    <xf numFmtId="0" fontId="132" fillId="37" borderId="0" xfId="0" applyFont="1" applyFill="1">
      <alignment vertical="center"/>
    </xf>
    <xf numFmtId="0" fontId="133" fillId="37" borderId="0" xfId="0" applyFont="1" applyFill="1">
      <alignment vertical="center"/>
    </xf>
    <xf numFmtId="0" fontId="134"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7" fillId="27" borderId="0" xfId="0" applyNumberFormat="1" applyFont="1" applyFill="1" applyAlignment="1">
      <alignment vertical="center" wrapText="1"/>
    </xf>
    <xf numFmtId="0" fontId="127" fillId="26" borderId="0" xfId="0" applyFont="1" applyFill="1">
      <alignment vertical="center"/>
    </xf>
    <xf numFmtId="177" fontId="137" fillId="27" borderId="0" xfId="0" applyNumberFormat="1" applyFont="1" applyFill="1" applyAlignment="1">
      <alignment horizontal="right" vertical="center" wrapText="1"/>
    </xf>
    <xf numFmtId="0" fontId="138" fillId="27" borderId="0" xfId="0" applyFont="1" applyFill="1" applyAlignment="1">
      <alignment vertical="center" wrapText="1"/>
    </xf>
    <xf numFmtId="0" fontId="6" fillId="0" borderId="71" xfId="0" applyFont="1" applyBorder="1">
      <alignment vertical="center"/>
    </xf>
    <xf numFmtId="0" fontId="6" fillId="0" borderId="48" xfId="0" applyFont="1" applyBorder="1">
      <alignment vertical="center"/>
    </xf>
    <xf numFmtId="0" fontId="6" fillId="0" borderId="72" xfId="0" applyFont="1" applyBorder="1">
      <alignment vertical="center"/>
    </xf>
    <xf numFmtId="0" fontId="6" fillId="0" borderId="0" xfId="0" applyFont="1">
      <alignment vertical="center"/>
    </xf>
    <xf numFmtId="0" fontId="111" fillId="0" borderId="72" xfId="0" applyFont="1" applyBorder="1">
      <alignment vertical="center"/>
    </xf>
    <xf numFmtId="0" fontId="111" fillId="0" borderId="0" xfId="0" applyFont="1">
      <alignment vertical="center"/>
    </xf>
    <xf numFmtId="0" fontId="111" fillId="6" borderId="72" xfId="0" applyFont="1" applyFill="1" applyBorder="1">
      <alignment vertical="center"/>
    </xf>
    <xf numFmtId="0" fontId="111" fillId="6" borderId="0" xfId="0" applyFont="1" applyFill="1">
      <alignment vertical="center"/>
    </xf>
    <xf numFmtId="0" fontId="6" fillId="6" borderId="156" xfId="2" applyFill="1" applyBorder="1">
      <alignment vertical="center"/>
    </xf>
    <xf numFmtId="0" fontId="6" fillId="0" borderId="156" xfId="2" applyBorder="1">
      <alignment vertical="center"/>
    </xf>
    <xf numFmtId="3" fontId="144" fillId="22" borderId="0" xfId="0" applyNumberFormat="1" applyFont="1" applyFill="1" applyAlignment="1">
      <alignment vertical="center" wrapText="1"/>
    </xf>
    <xf numFmtId="0" fontId="115" fillId="22" borderId="154" xfId="17" applyFont="1" applyFill="1" applyBorder="1" applyAlignment="1">
      <alignment horizontal="center" vertical="center" wrapText="1"/>
    </xf>
    <xf numFmtId="14" fontId="115" fillId="22" borderId="155" xfId="17" applyNumberFormat="1" applyFont="1" applyFill="1" applyBorder="1" applyAlignment="1">
      <alignment horizontal="center" vertical="center"/>
    </xf>
    <xf numFmtId="185" fontId="144" fillId="22" borderId="0" xfId="0" applyNumberFormat="1" applyFont="1" applyFill="1" applyAlignment="1">
      <alignment horizontal="right" vertical="center" wrapText="1"/>
    </xf>
    <xf numFmtId="0" fontId="6" fillId="0" borderId="0" xfId="2" applyAlignment="1">
      <alignment horizontal="left" vertical="top"/>
    </xf>
    <xf numFmtId="0" fontId="6" fillId="38" borderId="167" xfId="2" applyFill="1" applyBorder="1" applyAlignment="1">
      <alignment horizontal="left" vertical="top"/>
    </xf>
    <xf numFmtId="0" fontId="8" fillId="38" borderId="166" xfId="1" applyFill="1" applyBorder="1" applyAlignment="1" applyProtection="1">
      <alignment horizontal="left" vertical="top"/>
    </xf>
    <xf numFmtId="14" fontId="19" fillId="3" borderId="106" xfId="2" applyNumberFormat="1" applyFont="1" applyFill="1" applyBorder="1" applyAlignment="1">
      <alignment horizontal="center" vertical="center" shrinkToFit="1"/>
    </xf>
    <xf numFmtId="14" fontId="27" fillId="3" borderId="106" xfId="1" applyNumberFormat="1" applyFont="1" applyFill="1" applyBorder="1" applyAlignment="1" applyProtection="1">
      <alignment horizontal="center" vertical="center" wrapText="1" shrinkToFit="1"/>
    </xf>
    <xf numFmtId="0" fontId="8" fillId="0" borderId="114"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6" fillId="22" borderId="0" xfId="0" applyNumberFormat="1" applyFont="1" applyFill="1" applyAlignment="1">
      <alignment horizontal="right" vertical="center"/>
    </xf>
    <xf numFmtId="185" fontId="146" fillId="0" borderId="0" xfId="0" applyNumberFormat="1" applyFont="1" applyAlignment="1">
      <alignment horizontal="right" vertical="center"/>
    </xf>
    <xf numFmtId="184" fontId="138" fillId="27" borderId="0" xfId="0" applyNumberFormat="1" applyFont="1" applyFill="1" applyAlignment="1">
      <alignment horizontal="center" vertical="center" wrapText="1"/>
    </xf>
    <xf numFmtId="184" fontId="138" fillId="27" borderId="0" xfId="0" applyNumberFormat="1" applyFont="1" applyFill="1" applyAlignment="1">
      <alignment vertical="center" wrapText="1"/>
    </xf>
    <xf numFmtId="0" fontId="150" fillId="2" borderId="67" xfId="2" applyFont="1" applyFill="1" applyBorder="1" applyAlignment="1">
      <alignment vertical="top" wrapText="1"/>
    </xf>
    <xf numFmtId="0" fontId="113" fillId="24" borderId="44" xfId="2" applyFont="1" applyFill="1" applyBorder="1" applyAlignment="1">
      <alignment horizontal="center" vertical="center"/>
    </xf>
    <xf numFmtId="0" fontId="113" fillId="24" borderId="9" xfId="2" applyFont="1" applyFill="1" applyBorder="1" applyAlignment="1">
      <alignment horizontal="center" vertical="center" wrapText="1"/>
    </xf>
    <xf numFmtId="0" fontId="113" fillId="24" borderId="42" xfId="2" applyFont="1" applyFill="1" applyBorder="1" applyAlignment="1">
      <alignment horizontal="center" vertical="center"/>
    </xf>
    <xf numFmtId="0" fontId="8" fillId="0" borderId="0" xfId="1" applyFill="1" applyBorder="1" applyAlignment="1" applyProtection="1">
      <alignment vertical="center" wrapText="1"/>
    </xf>
    <xf numFmtId="0" fontId="13" fillId="22" borderId="0" xfId="2" applyFont="1" applyFill="1" applyAlignment="1">
      <alignment horizontal="center" vertical="center" wrapText="1"/>
    </xf>
    <xf numFmtId="14" fontId="13" fillId="22" borderId="0" xfId="2" applyNumberFormat="1" applyFont="1" applyFill="1" applyAlignment="1">
      <alignment horizontal="center" vertical="center"/>
    </xf>
    <xf numFmtId="14" fontId="13" fillId="22" borderId="0" xfId="2" applyNumberFormat="1" applyFont="1" applyFill="1" applyAlignment="1">
      <alignment horizontal="left" vertical="center"/>
    </xf>
    <xf numFmtId="0" fontId="18" fillId="24" borderId="176" xfId="2" applyFont="1" applyFill="1" applyBorder="1" applyAlignment="1">
      <alignment horizontal="center" vertical="center" wrapText="1"/>
    </xf>
    <xf numFmtId="0" fontId="8" fillId="0" borderId="179" xfId="1" applyFill="1" applyBorder="1" applyAlignment="1" applyProtection="1">
      <alignment vertical="center" wrapText="1"/>
    </xf>
    <xf numFmtId="0" fontId="18" fillId="24" borderId="180" xfId="1" applyFont="1" applyFill="1" applyBorder="1" applyAlignment="1" applyProtection="1">
      <alignment horizontal="center" vertical="center" wrapText="1"/>
    </xf>
    <xf numFmtId="0" fontId="8" fillId="0" borderId="181" xfId="1" applyBorder="1" applyAlignment="1" applyProtection="1">
      <alignment vertical="center" wrapText="1"/>
    </xf>
    <xf numFmtId="0" fontId="108" fillId="0" borderId="171" xfId="0" applyFont="1" applyBorder="1" applyAlignment="1">
      <alignment horizontal="left" vertical="top" wrapText="1"/>
    </xf>
    <xf numFmtId="0" fontId="147" fillId="22" borderId="0" xfId="0" applyFont="1" applyFill="1" applyAlignment="1">
      <alignment vertical="center" wrapText="1"/>
    </xf>
    <xf numFmtId="0" fontId="144" fillId="22" borderId="0" xfId="0" applyFont="1" applyFill="1" applyAlignment="1">
      <alignment vertical="center" wrapText="1"/>
    </xf>
    <xf numFmtId="0" fontId="109" fillId="0" borderId="29" xfId="2" applyFont="1" applyBorder="1" applyAlignment="1">
      <alignment vertical="center" shrinkToFit="1"/>
    </xf>
    <xf numFmtId="0" fontId="109" fillId="0" borderId="103" xfId="2" applyFont="1" applyBorder="1" applyAlignment="1">
      <alignment vertical="center" shrinkToFit="1"/>
    </xf>
    <xf numFmtId="0" fontId="154" fillId="0" borderId="0" xfId="0" applyFont="1" applyAlignment="1">
      <alignment vertical="center" wrapText="1"/>
    </xf>
    <xf numFmtId="0" fontId="155" fillId="0" borderId="0" xfId="0" applyFont="1" applyAlignment="1">
      <alignment vertical="center" wrapText="1"/>
    </xf>
    <xf numFmtId="3" fontId="142" fillId="27" borderId="0" xfId="0" applyNumberFormat="1" applyFont="1" applyFill="1">
      <alignment vertical="center"/>
    </xf>
    <xf numFmtId="3" fontId="137" fillId="27" borderId="0" xfId="0" applyNumberFormat="1" applyFont="1" applyFill="1" applyAlignment="1">
      <alignment horizontal="right" vertical="center" wrapText="1"/>
    </xf>
    <xf numFmtId="177" fontId="138" fillId="27" borderId="0" xfId="0" applyNumberFormat="1" applyFont="1" applyFill="1" applyAlignment="1">
      <alignment horizontal="right" vertical="center" wrapText="1"/>
    </xf>
    <xf numFmtId="0" fontId="27" fillId="0" borderId="100" xfId="2" applyFont="1" applyBorder="1" applyAlignment="1">
      <alignment vertical="top" wrapText="1"/>
    </xf>
    <xf numFmtId="0" fontId="27" fillId="0" borderId="101" xfId="2" applyFont="1" applyBorder="1" applyAlignment="1">
      <alignment vertical="top" wrapText="1"/>
    </xf>
    <xf numFmtId="0" fontId="18" fillId="26" borderId="172" xfId="2" applyFont="1" applyFill="1" applyBorder="1" applyAlignment="1">
      <alignment horizontal="center" vertical="center" wrapText="1"/>
    </xf>
    <xf numFmtId="0" fontId="108" fillId="26" borderId="173" xfId="2" applyFont="1" applyFill="1" applyBorder="1" applyAlignment="1">
      <alignment horizontal="center" vertical="center"/>
    </xf>
    <xf numFmtId="0" fontId="108" fillId="26" borderId="174" xfId="2" applyFont="1" applyFill="1" applyBorder="1" applyAlignment="1">
      <alignment horizontal="center" vertical="center"/>
    </xf>
    <xf numFmtId="0" fontId="159" fillId="22" borderId="8" xfId="0" applyFont="1" applyFill="1" applyBorder="1" applyAlignment="1">
      <alignment horizontal="center" vertical="center" wrapText="1"/>
    </xf>
    <xf numFmtId="177" fontId="160" fillId="22" borderId="8" xfId="2" applyNumberFormat="1" applyFont="1" applyFill="1" applyBorder="1" applyAlignment="1">
      <alignment horizontal="center" vertical="center" shrinkToFit="1"/>
    </xf>
    <xf numFmtId="0" fontId="6" fillId="0" borderId="0" xfId="2" applyAlignment="1">
      <alignment horizontal="left" vertical="center"/>
    </xf>
    <xf numFmtId="3" fontId="161" fillId="27" borderId="0" xfId="0" applyNumberFormat="1" applyFont="1" applyFill="1" applyAlignment="1">
      <alignment vertical="center" wrapText="1"/>
    </xf>
    <xf numFmtId="177" fontId="23" fillId="24" borderId="8" xfId="2" applyNumberFormat="1" applyFont="1" applyFill="1" applyBorder="1" applyAlignment="1">
      <alignment horizontal="center" vertical="center" shrinkToFit="1"/>
    </xf>
    <xf numFmtId="0" fontId="163" fillId="6" borderId="72" xfId="0" applyFont="1" applyFill="1" applyBorder="1">
      <alignment vertical="center"/>
    </xf>
    <xf numFmtId="0" fontId="163" fillId="6" borderId="0" xfId="0" applyFont="1" applyFill="1" applyAlignment="1">
      <alignment horizontal="left" vertical="center"/>
    </xf>
    <xf numFmtId="0" fontId="163" fillId="6" borderId="0" xfId="0" applyFont="1" applyFill="1">
      <alignment vertical="center"/>
    </xf>
    <xf numFmtId="176" fontId="163" fillId="6" borderId="0" xfId="0" applyNumberFormat="1" applyFont="1" applyFill="1" applyAlignment="1">
      <alignment horizontal="left" vertical="center"/>
    </xf>
    <xf numFmtId="183" fontId="163" fillId="6" borderId="0" xfId="0" applyNumberFormat="1" applyFont="1" applyFill="1" applyAlignment="1">
      <alignment horizontal="center" vertical="center"/>
    </xf>
    <xf numFmtId="0" fontId="163" fillId="6" borderId="72" xfId="0" applyFont="1" applyFill="1" applyBorder="1" applyAlignment="1">
      <alignment vertical="top"/>
    </xf>
    <xf numFmtId="0" fontId="163" fillId="6" borderId="0" xfId="0" applyFont="1" applyFill="1" applyAlignment="1">
      <alignment vertical="top"/>
    </xf>
    <xf numFmtId="14" fontId="163" fillId="6" borderId="0" xfId="0" applyNumberFormat="1" applyFont="1" applyFill="1" applyAlignment="1">
      <alignment horizontal="left" vertical="center"/>
    </xf>
    <xf numFmtId="14" fontId="163" fillId="0" borderId="0" xfId="0" applyNumberFormat="1" applyFont="1">
      <alignment vertical="center"/>
    </xf>
    <xf numFmtId="0" fontId="164" fillId="0" borderId="0" xfId="0" applyFont="1">
      <alignment vertical="center"/>
    </xf>
    <xf numFmtId="0" fontId="8" fillId="0" borderId="190" xfId="1" applyBorder="1" applyAlignment="1" applyProtection="1">
      <alignment vertical="center"/>
    </xf>
    <xf numFmtId="0" fontId="6" fillId="0" borderId="66" xfId="2" applyBorder="1" applyAlignment="1">
      <alignment vertical="top" wrapText="1"/>
    </xf>
    <xf numFmtId="0" fontId="8" fillId="38" borderId="142" xfId="1" applyFill="1" applyBorder="1" applyAlignment="1" applyProtection="1">
      <alignment horizontal="left" vertical="top"/>
    </xf>
    <xf numFmtId="0" fontId="6" fillId="38" borderId="165"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50"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50"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3" xfId="17" applyFont="1" applyBorder="1">
      <alignment vertical="center"/>
    </xf>
    <xf numFmtId="0" fontId="50" fillId="0" borderId="53" xfId="17" applyFont="1" applyBorder="1" applyAlignment="1">
      <alignment horizontal="right" vertical="center"/>
    </xf>
    <xf numFmtId="0" fontId="38" fillId="0" borderId="55" xfId="17" applyFont="1" applyBorder="1" applyAlignment="1">
      <alignment horizontal="center" vertical="center"/>
    </xf>
    <xf numFmtId="0" fontId="38" fillId="0" borderId="191"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92" xfId="17" applyFont="1" applyBorder="1" applyAlignment="1">
      <alignment horizontal="center" vertical="center" shrinkToFit="1"/>
    </xf>
    <xf numFmtId="0" fontId="50" fillId="0" borderId="56" xfId="17" applyFont="1" applyBorder="1" applyAlignment="1">
      <alignment vertical="center" shrinkToFit="1"/>
    </xf>
    <xf numFmtId="0" fontId="50" fillId="0" borderId="56" xfId="17" applyFont="1" applyBorder="1" applyAlignment="1">
      <alignment horizontal="center" vertical="center"/>
    </xf>
    <xf numFmtId="0" fontId="1" fillId="0" borderId="146" xfId="17" applyBorder="1" applyAlignment="1">
      <alignment horizontal="center" vertical="center" wrapText="1"/>
    </xf>
    <xf numFmtId="0" fontId="1" fillId="0" borderId="147" xfId="17" applyBorder="1" applyAlignment="1">
      <alignment horizontal="center" vertical="center"/>
    </xf>
    <xf numFmtId="0" fontId="13" fillId="0" borderId="149" xfId="2" applyFont="1" applyBorder="1" applyAlignment="1">
      <alignment horizontal="center" vertical="center" wrapText="1"/>
    </xf>
    <xf numFmtId="0" fontId="13" fillId="0" borderId="150"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3"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40"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40"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7"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7"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9"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92" xfId="16" applyFont="1" applyFill="1" applyBorder="1">
      <alignment vertical="center"/>
    </xf>
    <xf numFmtId="0" fontId="50" fillId="22" borderId="193" xfId="16" applyFont="1" applyFill="1" applyBorder="1">
      <alignment vertical="center"/>
    </xf>
    <xf numFmtId="0" fontId="10" fillId="22" borderId="193" xfId="16" applyFont="1" applyFill="1" applyBorder="1">
      <alignment vertical="center"/>
    </xf>
    <xf numFmtId="0" fontId="37" fillId="0" borderId="0" xfId="17" applyFont="1" applyAlignment="1">
      <alignment horizontal="left" vertical="center" indent="2"/>
    </xf>
    <xf numFmtId="0" fontId="143" fillId="28" borderId="0" xfId="0" applyFont="1" applyFill="1">
      <alignment vertical="center"/>
    </xf>
    <xf numFmtId="0" fontId="165" fillId="0" borderId="0" xfId="17" applyFont="1">
      <alignment vertical="center"/>
    </xf>
    <xf numFmtId="0" fontId="24" fillId="5" borderId="7" xfId="2" applyFont="1" applyFill="1" applyBorder="1" applyAlignment="1">
      <alignment horizontal="center" vertical="top" wrapText="1"/>
    </xf>
    <xf numFmtId="10" fontId="138" fillId="27" borderId="0" xfId="0" applyNumberFormat="1" applyFont="1" applyFill="1" applyAlignment="1">
      <alignment horizontal="center" vertical="center" wrapText="1"/>
    </xf>
    <xf numFmtId="3" fontId="137" fillId="27" borderId="0" xfId="0" applyNumberFormat="1" applyFont="1" applyFill="1" applyAlignment="1">
      <alignment vertical="center" wrapText="1"/>
    </xf>
    <xf numFmtId="0" fontId="1" fillId="22" borderId="0" xfId="2" applyFont="1" applyFill="1">
      <alignment vertical="center"/>
    </xf>
    <xf numFmtId="0" fontId="24" fillId="22" borderId="40" xfId="2" applyFont="1" applyFill="1" applyBorder="1" applyAlignment="1">
      <alignment horizontal="center" vertical="top" wrapText="1"/>
    </xf>
    <xf numFmtId="0" fontId="23" fillId="22" borderId="194"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0" borderId="107" xfId="2" applyNumberFormat="1" applyFont="1" applyFill="1" applyBorder="1" applyAlignment="1">
      <alignment horizontal="center" vertical="center" wrapText="1"/>
    </xf>
    <xf numFmtId="177" fontId="13" fillId="40"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7" fillId="27" borderId="0" xfId="0" applyNumberFormat="1"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6" xfId="2" applyNumberFormat="1" applyFont="1" applyFill="1" applyBorder="1" applyAlignment="1">
      <alignment horizontal="center" vertical="center" wrapText="1"/>
    </xf>
    <xf numFmtId="177" fontId="13" fillId="22" borderId="107" xfId="2" applyNumberFormat="1" applyFont="1" applyFill="1" applyBorder="1" applyAlignment="1">
      <alignment horizontal="center" vertical="center" wrapText="1"/>
    </xf>
    <xf numFmtId="0" fontId="13" fillId="0" borderId="195" xfId="2" applyFont="1" applyBorder="1" applyAlignment="1">
      <alignment horizontal="center" vertical="center" wrapText="1"/>
    </xf>
    <xf numFmtId="0" fontId="13" fillId="0" borderId="196" xfId="2" applyFont="1" applyBorder="1" applyAlignment="1">
      <alignment horizontal="center" vertical="center" wrapText="1"/>
    </xf>
    <xf numFmtId="0" fontId="13" fillId="0" borderId="197" xfId="2" applyFont="1" applyBorder="1" applyAlignment="1">
      <alignment horizontal="center" vertical="center" wrapText="1"/>
    </xf>
    <xf numFmtId="0" fontId="13" fillId="0" borderId="195" xfId="2" applyFont="1" applyBorder="1" applyAlignment="1">
      <alignment horizontal="center" vertical="center"/>
    </xf>
    <xf numFmtId="0" fontId="13" fillId="6" borderId="195" xfId="2" applyFont="1" applyFill="1" applyBorder="1" applyAlignment="1">
      <alignment horizontal="center" vertical="center" wrapText="1"/>
    </xf>
    <xf numFmtId="0" fontId="159" fillId="22" borderId="157" xfId="0" applyFont="1" applyFill="1" applyBorder="1" applyAlignment="1">
      <alignment horizontal="center" vertical="center" wrapText="1"/>
    </xf>
    <xf numFmtId="0" fontId="159" fillId="22" borderId="186" xfId="0" applyFont="1" applyFill="1" applyBorder="1" applyAlignment="1">
      <alignment horizontal="center" vertical="center" wrapText="1"/>
    </xf>
    <xf numFmtId="0" fontId="173" fillId="22" borderId="194" xfId="2" applyFont="1" applyFill="1" applyBorder="1" applyAlignment="1">
      <alignment horizontal="center" vertical="center"/>
    </xf>
    <xf numFmtId="177" fontId="173" fillId="22" borderId="8" xfId="2" applyNumberFormat="1" applyFont="1" applyFill="1" applyBorder="1" applyAlignment="1">
      <alignment horizontal="center" vertical="center" shrinkToFit="1"/>
    </xf>
    <xf numFmtId="177" fontId="174" fillId="22" borderId="10" xfId="2" applyNumberFormat="1" applyFont="1" applyFill="1" applyBorder="1" applyAlignment="1">
      <alignment horizontal="center" vertical="center" shrinkToFit="1"/>
    </xf>
    <xf numFmtId="177" fontId="175" fillId="22" borderId="106" xfId="2" applyNumberFormat="1" applyFont="1" applyFill="1" applyBorder="1" applyAlignment="1">
      <alignment horizontal="center" vertical="center" wrapText="1"/>
    </xf>
    <xf numFmtId="0" fontId="128" fillId="34" borderId="198" xfId="2" applyFont="1" applyFill="1" applyBorder="1" applyAlignment="1">
      <alignment horizontal="center" vertical="center" wrapText="1"/>
    </xf>
    <xf numFmtId="0" fontId="129" fillId="34" borderId="199" xfId="2" applyFont="1" applyFill="1" applyBorder="1" applyAlignment="1">
      <alignment horizontal="center" vertical="center" wrapText="1"/>
    </xf>
    <xf numFmtId="0" fontId="168" fillId="34" borderId="199" xfId="2" applyFont="1" applyFill="1" applyBorder="1" applyAlignment="1">
      <alignment horizontal="left" vertical="center"/>
    </xf>
    <xf numFmtId="0" fontId="122" fillId="34" borderId="199" xfId="2" applyFont="1" applyFill="1" applyBorder="1" applyAlignment="1">
      <alignment horizontal="center" vertical="center"/>
    </xf>
    <xf numFmtId="0" fontId="122" fillId="34" borderId="200" xfId="2" applyFont="1" applyFill="1" applyBorder="1" applyAlignment="1">
      <alignment horizontal="center" vertical="center"/>
    </xf>
    <xf numFmtId="0" fontId="76" fillId="22" borderId="201" xfId="0" applyFont="1" applyFill="1" applyBorder="1" applyAlignment="1">
      <alignment horizontal="left" vertical="center"/>
    </xf>
    <xf numFmtId="14" fontId="76" fillId="22" borderId="201" xfId="0" applyNumberFormat="1" applyFont="1" applyFill="1" applyBorder="1" applyAlignment="1">
      <alignment horizontal="left" vertical="center"/>
    </xf>
    <xf numFmtId="0" fontId="103" fillId="0" borderId="138" xfId="0" applyFont="1" applyBorder="1" applyAlignment="1">
      <alignment horizontal="center" vertical="center" wrapText="1"/>
    </xf>
    <xf numFmtId="0" fontId="103" fillId="0" borderId="157" xfId="0" applyFont="1" applyBorder="1" applyAlignment="1">
      <alignment horizontal="center" vertical="center" wrapText="1"/>
    </xf>
    <xf numFmtId="184" fontId="162" fillId="41" borderId="0" xfId="0" applyNumberFormat="1" applyFont="1" applyFill="1" applyAlignment="1">
      <alignment horizontal="center" vertical="center" wrapText="1"/>
    </xf>
    <xf numFmtId="177" fontId="23" fillId="22" borderId="8" xfId="2" applyNumberFormat="1" applyFont="1" applyFill="1" applyBorder="1" applyAlignment="1">
      <alignment horizontal="center" vertical="center" shrinkToFit="1"/>
    </xf>
    <xf numFmtId="0" fontId="152" fillId="42" borderId="0" xfId="0" applyFont="1" applyFill="1" applyAlignment="1">
      <alignment horizontal="center" vertical="center" wrapText="1"/>
    </xf>
    <xf numFmtId="0" fontId="151" fillId="42" borderId="113" xfId="0" applyFont="1" applyFill="1" applyBorder="1" applyAlignment="1">
      <alignment horizontal="center" vertical="center" wrapText="1"/>
    </xf>
    <xf numFmtId="0" fontId="113" fillId="24" borderId="27" xfId="2" applyFont="1" applyFill="1" applyBorder="1" applyAlignment="1">
      <alignment horizontal="center" vertical="center"/>
    </xf>
    <xf numFmtId="14" fontId="113" fillId="24" borderId="28"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wrapText="1"/>
    </xf>
    <xf numFmtId="0" fontId="113" fillId="24" borderId="2" xfId="2" applyFont="1" applyFill="1" applyBorder="1" applyAlignment="1">
      <alignment horizontal="center" vertical="center" shrinkToFit="1"/>
    </xf>
    <xf numFmtId="0" fontId="18" fillId="26" borderId="46" xfId="2" applyFont="1" applyFill="1" applyBorder="1" applyAlignment="1">
      <alignment horizontal="center" vertical="center" wrapText="1"/>
    </xf>
    <xf numFmtId="0" fontId="176" fillId="42" borderId="0" xfId="0" applyFont="1" applyFill="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14" fontId="115" fillId="0" borderId="155" xfId="17" applyNumberFormat="1" applyFont="1" applyBorder="1" applyAlignment="1">
      <alignment horizontal="center" vertical="center"/>
    </xf>
    <xf numFmtId="0" fontId="1" fillId="0" borderId="154" xfId="17" applyBorder="1" applyAlignment="1">
      <alignment horizontal="center" vertical="center" wrapText="1"/>
    </xf>
    <xf numFmtId="0" fontId="146" fillId="22" borderId="0" xfId="0" applyFont="1" applyFill="1" applyAlignment="1">
      <alignment horizontal="center" vertical="center" wrapText="1"/>
    </xf>
    <xf numFmtId="14" fontId="37" fillId="22" borderId="155" xfId="17" applyNumberFormat="1" applyFont="1" applyFill="1" applyBorder="1" applyAlignment="1">
      <alignment horizontal="center" vertical="center" wrapText="1"/>
    </xf>
    <xf numFmtId="0" fontId="13" fillId="22" borderId="154" xfId="17" applyFont="1" applyFill="1" applyBorder="1" applyAlignment="1">
      <alignment horizontal="center" vertical="center" wrapText="1"/>
    </xf>
    <xf numFmtId="14" fontId="13" fillId="22" borderId="155" xfId="17" applyNumberFormat="1" applyFont="1" applyFill="1" applyBorder="1" applyAlignment="1">
      <alignment horizontal="center" vertical="center"/>
    </xf>
    <xf numFmtId="0" fontId="37" fillId="22" borderId="154" xfId="17" applyFont="1" applyFill="1" applyBorder="1" applyAlignment="1">
      <alignment horizontal="center" vertical="center" wrapText="1"/>
    </xf>
    <xf numFmtId="14" fontId="37" fillId="22" borderId="155" xfId="17" applyNumberFormat="1" applyFont="1" applyFill="1" applyBorder="1" applyAlignment="1">
      <alignment horizontal="center" vertical="center"/>
    </xf>
    <xf numFmtId="0" fontId="1" fillId="22" borderId="154" xfId="17" applyFill="1" applyBorder="1" applyAlignment="1">
      <alignment horizontal="center" vertical="center" wrapText="1"/>
    </xf>
    <xf numFmtId="14" fontId="1" fillId="22" borderId="155"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5" xfId="2" applyNumberFormat="1" applyFont="1" applyFill="1" applyBorder="1" applyAlignment="1">
      <alignment horizontal="center" vertical="center"/>
    </xf>
    <xf numFmtId="0" fontId="108" fillId="0" borderId="0" xfId="0" applyFont="1" applyAlignment="1">
      <alignment horizontal="left" vertical="top" wrapText="1"/>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14" fontId="115" fillId="22" borderId="155" xfId="17" applyNumberFormat="1" applyFont="1" applyFill="1" applyBorder="1" applyAlignment="1">
      <alignment horizontal="center" vertical="center" wrapText="1"/>
    </xf>
    <xf numFmtId="0" fontId="119" fillId="22" borderId="0" xfId="0" applyFont="1" applyFill="1" applyAlignment="1">
      <alignment horizontal="center" vertical="center"/>
    </xf>
    <xf numFmtId="0" fontId="76" fillId="22" borderId="0" xfId="0" applyFont="1" applyFill="1" applyAlignment="1">
      <alignment horizontal="center" vertical="center" wrapText="1"/>
    </xf>
    <xf numFmtId="0" fontId="167" fillId="0" borderId="0" xfId="0" applyFont="1">
      <alignment vertical="center"/>
    </xf>
    <xf numFmtId="14" fontId="29" fillId="24" borderId="1" xfId="2" applyNumberFormat="1" applyFont="1" applyFill="1" applyBorder="1" applyAlignment="1">
      <alignment horizontal="center" vertical="center" shrinkToFit="1"/>
    </xf>
    <xf numFmtId="0" fontId="177" fillId="0" borderId="0" xfId="0" applyFont="1" applyAlignment="1">
      <alignment vertical="center" wrapText="1"/>
    </xf>
    <xf numFmtId="0" fontId="8" fillId="0" borderId="202" xfId="1" applyBorder="1" applyAlignment="1" applyProtection="1">
      <alignment vertical="center"/>
    </xf>
    <xf numFmtId="0" fontId="108" fillId="24" borderId="1" xfId="2" applyFont="1" applyFill="1" applyBorder="1">
      <alignment vertical="center"/>
    </xf>
    <xf numFmtId="14" fontId="108" fillId="24" borderId="1" xfId="1" applyNumberFormat="1" applyFont="1" applyFill="1" applyBorder="1" applyAlignment="1" applyProtection="1">
      <alignment vertical="center" wrapText="1"/>
    </xf>
    <xf numFmtId="14" fontId="108" fillId="24" borderId="204" xfId="1" applyNumberFormat="1" applyFont="1" applyFill="1" applyBorder="1" applyAlignment="1" applyProtection="1">
      <alignment vertical="center" wrapText="1"/>
    </xf>
    <xf numFmtId="0" fontId="41" fillId="0" borderId="0" xfId="17" applyFont="1" applyAlignment="1">
      <alignment horizontal="center" vertical="center"/>
    </xf>
    <xf numFmtId="0" fontId="163" fillId="6" borderId="0" xfId="0" applyFont="1" applyFill="1" applyAlignment="1">
      <alignment horizontal="left" vertical="top"/>
    </xf>
    <xf numFmtId="0" fontId="76" fillId="22" borderId="0" xfId="0" applyFont="1" applyFill="1" applyAlignment="1">
      <alignment horizontal="center" vertical="center"/>
    </xf>
    <xf numFmtId="0" fontId="120" fillId="22" borderId="0" xfId="0" applyFont="1" applyFill="1" applyAlignment="1">
      <alignment vertical="center" wrapText="1"/>
    </xf>
    <xf numFmtId="0" fontId="166" fillId="27" borderId="0" xfId="0" applyFont="1" applyFill="1" applyAlignment="1">
      <alignment horizontal="left" vertical="center" wrapText="1"/>
    </xf>
    <xf numFmtId="0" fontId="180" fillId="27" borderId="0" xfId="0" applyFont="1" applyFill="1" applyAlignment="1">
      <alignment horizontal="left" vertical="center" wrapText="1"/>
    </xf>
    <xf numFmtId="0" fontId="166" fillId="41" borderId="0" xfId="0" applyFont="1" applyFill="1" applyAlignment="1">
      <alignment horizontal="left" vertical="center" wrapText="1"/>
    </xf>
    <xf numFmtId="0" fontId="166" fillId="41" borderId="0" xfId="0" applyFont="1" applyFill="1" applyAlignment="1">
      <alignment horizontal="left" vertical="center" shrinkToFit="1"/>
    </xf>
    <xf numFmtId="0" fontId="181" fillId="27" borderId="0" xfId="0" applyFont="1" applyFill="1" applyAlignment="1">
      <alignment horizontal="left" vertical="center" shrinkToFit="1"/>
    </xf>
    <xf numFmtId="0" fontId="182" fillId="24" borderId="183" xfId="1" applyFont="1" applyFill="1" applyBorder="1" applyAlignment="1" applyProtection="1">
      <alignment horizontal="center" vertical="center" wrapText="1"/>
    </xf>
    <xf numFmtId="0" fontId="18" fillId="2" borderId="205" xfId="2" applyFont="1" applyFill="1" applyBorder="1" applyAlignment="1">
      <alignment horizontal="center" vertical="center" wrapText="1"/>
    </xf>
    <xf numFmtId="0" fontId="179" fillId="22" borderId="0" xfId="17" applyFont="1" applyFill="1" applyAlignment="1">
      <alignment horizontal="left" vertical="center"/>
    </xf>
    <xf numFmtId="3" fontId="142" fillId="27" borderId="0" xfId="0" applyNumberFormat="1" applyFont="1" applyFill="1" applyAlignment="1">
      <alignment vertical="center" wrapText="1"/>
    </xf>
    <xf numFmtId="3" fontId="154" fillId="0" borderId="0" xfId="0" applyNumberFormat="1" applyFont="1" applyAlignment="1">
      <alignment vertical="center" wrapText="1"/>
    </xf>
    <xf numFmtId="0" fontId="111" fillId="22" borderId="0" xfId="0" applyFont="1" applyFill="1">
      <alignment vertical="center"/>
    </xf>
    <xf numFmtId="3" fontId="184" fillId="27" borderId="0" xfId="0" applyNumberFormat="1" applyFont="1" applyFill="1" applyAlignment="1">
      <alignment vertical="top" wrapText="1"/>
    </xf>
    <xf numFmtId="0" fontId="183" fillId="27" borderId="0" xfId="0" applyFont="1" applyFill="1" applyAlignment="1">
      <alignment vertical="top" wrapText="1"/>
    </xf>
    <xf numFmtId="0" fontId="185" fillId="22" borderId="0" xfId="0" applyFont="1" applyFill="1" applyAlignment="1">
      <alignment vertical="top" wrapText="1"/>
    </xf>
    <xf numFmtId="177" fontId="157" fillId="27" borderId="0" xfId="0" applyNumberFormat="1" applyFont="1" applyFill="1">
      <alignment vertical="center"/>
    </xf>
    <xf numFmtId="0" fontId="186" fillId="27" borderId="0" xfId="0" applyFont="1" applyFill="1" applyAlignment="1">
      <alignment horizontal="left" vertical="center"/>
    </xf>
    <xf numFmtId="0" fontId="178" fillId="27" borderId="0" xfId="0" applyFont="1" applyFill="1" applyAlignment="1">
      <alignment horizontal="left" vertical="center" shrinkToFit="1"/>
    </xf>
    <xf numFmtId="184" fontId="137" fillId="27" borderId="0" xfId="0" applyNumberFormat="1" applyFont="1" applyFill="1" applyAlignment="1">
      <alignment horizontal="center" vertical="center" wrapText="1"/>
    </xf>
    <xf numFmtId="184" fontId="130" fillId="41" borderId="0" xfId="0" applyNumberFormat="1" applyFont="1" applyFill="1" applyAlignment="1">
      <alignment horizontal="center" vertical="center" wrapText="1"/>
    </xf>
    <xf numFmtId="0" fontId="166" fillId="41" borderId="0" xfId="0" applyFont="1" applyFill="1" applyAlignment="1">
      <alignment horizontal="left" vertical="center"/>
    </xf>
    <xf numFmtId="3" fontId="0" fillId="0" borderId="0" xfId="0" applyNumberFormat="1">
      <alignment vertical="center"/>
    </xf>
    <xf numFmtId="0" fontId="108" fillId="0" borderId="0" xfId="2" applyFont="1" applyAlignment="1">
      <alignment vertical="top" wrapText="1"/>
    </xf>
    <xf numFmtId="0" fontId="148" fillId="22" borderId="154" xfId="17" applyFont="1" applyFill="1" applyBorder="1" applyAlignment="1">
      <alignment horizontal="center" vertical="center" wrapText="1"/>
    </xf>
    <xf numFmtId="3" fontId="72" fillId="27" borderId="0" xfId="0" applyNumberFormat="1" applyFont="1" applyFill="1" applyAlignment="1">
      <alignment vertical="top" wrapText="1"/>
    </xf>
    <xf numFmtId="0" fontId="8" fillId="0" borderId="32" xfId="1" applyFill="1" applyBorder="1" applyAlignment="1" applyProtection="1">
      <alignment vertical="center" wrapText="1"/>
    </xf>
    <xf numFmtId="0" fontId="149" fillId="24" borderId="0" xfId="0" applyFont="1" applyFill="1" applyAlignment="1">
      <alignment horizontal="center" vertical="center" shrinkToFit="1"/>
    </xf>
    <xf numFmtId="0" fontId="8" fillId="0" borderId="213" xfId="1" applyBorder="1" applyAlignment="1" applyProtection="1">
      <alignment vertical="center" wrapText="1"/>
    </xf>
    <xf numFmtId="0" fontId="189" fillId="0" borderId="157" xfId="0" applyFont="1" applyBorder="1" applyAlignment="1">
      <alignment horizontal="center" vertical="center" wrapText="1"/>
    </xf>
    <xf numFmtId="0" fontId="189" fillId="0" borderId="186" xfId="0" applyFont="1" applyBorder="1" applyAlignment="1">
      <alignment horizontal="center" vertical="center" wrapText="1"/>
    </xf>
    <xf numFmtId="14" fontId="113" fillId="24" borderId="43"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8" fillId="0" borderId="203" xfId="1" applyFill="1" applyBorder="1" applyAlignment="1" applyProtection="1">
      <alignment vertical="center" wrapText="1"/>
    </xf>
    <xf numFmtId="0" fontId="25" fillId="22" borderId="0" xfId="2" applyFont="1" applyFill="1">
      <alignment vertical="center"/>
    </xf>
    <xf numFmtId="0" fontId="113" fillId="3" borderId="9" xfId="2" applyFont="1" applyFill="1" applyBorder="1" applyAlignment="1">
      <alignment horizontal="center" vertical="center" shrinkToFit="1"/>
    </xf>
    <xf numFmtId="0" fontId="8" fillId="0" borderId="203" xfId="1" applyFill="1" applyBorder="1" applyAlignment="1" applyProtection="1">
      <alignment vertical="center"/>
    </xf>
    <xf numFmtId="0" fontId="137" fillId="27" borderId="0" xfId="0" applyFont="1" applyFill="1" applyAlignment="1">
      <alignment horizontal="left" vertical="center" wrapText="1"/>
    </xf>
    <xf numFmtId="180" fontId="50" fillId="13" borderId="214"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90" xfId="1" applyBorder="1" applyAlignment="1" applyProtection="1">
      <alignment vertical="center" wrapText="1"/>
    </xf>
    <xf numFmtId="0" fontId="193" fillId="0" borderId="178" xfId="1" applyFont="1" applyFill="1" applyBorder="1" applyAlignment="1" applyProtection="1">
      <alignment vertical="top" wrapText="1"/>
    </xf>
    <xf numFmtId="0" fontId="193" fillId="0" borderId="171" xfId="1" applyFont="1" applyBorder="1" applyAlignment="1" applyProtection="1">
      <alignment horizontal="left" vertical="top" wrapText="1"/>
    </xf>
    <xf numFmtId="0" fontId="193" fillId="0" borderId="45" xfId="1" applyFont="1" applyFill="1" applyBorder="1" applyAlignment="1" applyProtection="1">
      <alignment vertical="top" wrapText="1"/>
    </xf>
    <xf numFmtId="0" fontId="194"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177" fontId="166" fillId="27" borderId="0" xfId="0" applyNumberFormat="1" applyFont="1" applyFill="1" applyAlignment="1">
      <alignment vertical="center" wrapText="1"/>
    </xf>
    <xf numFmtId="184" fontId="166" fillId="27" borderId="0" xfId="0" applyNumberFormat="1" applyFont="1" applyFill="1" applyAlignment="1">
      <alignment vertical="center" wrapText="1"/>
    </xf>
    <xf numFmtId="3" fontId="166" fillId="27" borderId="0" xfId="0" applyNumberFormat="1" applyFont="1" applyFill="1" applyAlignment="1">
      <alignment vertical="center" wrapText="1"/>
    </xf>
    <xf numFmtId="184" fontId="166" fillId="27" borderId="0" xfId="0" applyNumberFormat="1" applyFont="1" applyFill="1" applyAlignment="1">
      <alignment horizontal="center" vertical="center" wrapText="1"/>
    </xf>
    <xf numFmtId="0" fontId="166" fillId="44" borderId="0" xfId="0" applyFont="1" applyFill="1" applyAlignment="1">
      <alignment horizontal="left" vertical="center" wrapText="1"/>
    </xf>
    <xf numFmtId="0" fontId="186" fillId="43" borderId="0" xfId="0" applyFont="1" applyFill="1" applyAlignment="1">
      <alignment horizontal="left" vertical="center"/>
    </xf>
    <xf numFmtId="184" fontId="162" fillId="43" borderId="0" xfId="0" applyNumberFormat="1" applyFont="1" applyFill="1" applyAlignment="1">
      <alignment vertical="center" wrapText="1"/>
    </xf>
    <xf numFmtId="0" fontId="153" fillId="45" borderId="102" xfId="2" applyFont="1" applyFill="1" applyBorder="1" applyAlignment="1">
      <alignment horizontal="center" vertical="center" wrapText="1" shrinkToFit="1"/>
    </xf>
    <xf numFmtId="0" fontId="103" fillId="46" borderId="138" xfId="0" applyFont="1" applyFill="1" applyBorder="1" applyAlignment="1">
      <alignment horizontal="center" vertical="center" wrapText="1"/>
    </xf>
    <xf numFmtId="0" fontId="21" fillId="0" borderId="99" xfId="1" applyFont="1" applyBorder="1" applyAlignment="1" applyProtection="1">
      <alignment vertical="top" wrapText="1"/>
    </xf>
    <xf numFmtId="0" fontId="6" fillId="0" borderId="0" xfId="4"/>
    <xf numFmtId="0" fontId="196" fillId="0" borderId="0" xfId="2" applyFont="1">
      <alignment vertical="center"/>
    </xf>
    <xf numFmtId="3" fontId="142" fillId="27" borderId="0" xfId="0" applyNumberFormat="1" applyFont="1" applyFill="1" applyAlignment="1">
      <alignment horizontal="right" vertical="center"/>
    </xf>
    <xf numFmtId="14" fontId="148" fillId="22" borderId="155" xfId="17" applyNumberFormat="1" applyFont="1" applyFill="1" applyBorder="1" applyAlignment="1">
      <alignment horizontal="center" vertical="center" wrapText="1"/>
    </xf>
    <xf numFmtId="3" fontId="198" fillId="27" borderId="0" xfId="0" applyNumberFormat="1" applyFont="1" applyFill="1" applyAlignment="1">
      <alignment vertical="center" wrapText="1"/>
    </xf>
    <xf numFmtId="0" fontId="8" fillId="0" borderId="0" xfId="1" applyFill="1" applyAlignment="1" applyProtection="1">
      <alignment vertical="center"/>
    </xf>
    <xf numFmtId="0" fontId="21" fillId="0" borderId="137" xfId="1" applyFont="1" applyFill="1" applyBorder="1" applyAlignment="1" applyProtection="1">
      <alignment horizontal="left" vertical="top" wrapText="1"/>
    </xf>
    <xf numFmtId="0" fontId="113" fillId="3" borderId="9" xfId="2" applyFont="1" applyFill="1" applyBorder="1" applyAlignment="1">
      <alignment horizontal="center" vertical="center" wrapText="1" shrinkToFit="1"/>
    </xf>
    <xf numFmtId="0" fontId="137" fillId="27" borderId="0" xfId="0" applyFont="1" applyFill="1" applyAlignment="1">
      <alignment vertical="top" wrapText="1"/>
    </xf>
    <xf numFmtId="3" fontId="138" fillId="27" borderId="0" xfId="0" applyNumberFormat="1" applyFont="1" applyFill="1">
      <alignment vertical="center"/>
    </xf>
    <xf numFmtId="3" fontId="199" fillId="27" borderId="0" xfId="0" applyNumberFormat="1" applyFont="1" applyFill="1">
      <alignment vertical="center"/>
    </xf>
    <xf numFmtId="0" fontId="200" fillId="0" borderId="0" xfId="0" applyFont="1" applyAlignment="1">
      <alignment horizontal="left" vertical="center" wrapText="1"/>
    </xf>
    <xf numFmtId="185" fontId="201" fillId="0" borderId="0" xfId="0" applyNumberFormat="1" applyFont="1" applyAlignment="1">
      <alignment horizontal="left" vertical="center"/>
    </xf>
    <xf numFmtId="0" fontId="8" fillId="22" borderId="0" xfId="1" applyFill="1" applyBorder="1" applyAlignment="1" applyProtection="1">
      <alignment vertical="center" wrapText="1"/>
    </xf>
    <xf numFmtId="14" fontId="113" fillId="24" borderId="1" xfId="2" applyNumberFormat="1" applyFont="1" applyFill="1" applyBorder="1" applyAlignment="1">
      <alignment vertical="center" shrinkToFit="1"/>
    </xf>
    <xf numFmtId="14" fontId="113" fillId="24" borderId="158" xfId="2" applyNumberFormat="1" applyFont="1" applyFill="1" applyBorder="1" applyAlignment="1">
      <alignment vertical="center" shrinkToFit="1"/>
    </xf>
    <xf numFmtId="0" fontId="203" fillId="24" borderId="0" xfId="0" applyFont="1" applyFill="1" applyAlignment="1">
      <alignment horizontal="center" vertical="center" wrapText="1"/>
    </xf>
    <xf numFmtId="0" fontId="193" fillId="22" borderId="171" xfId="1" applyFont="1" applyFill="1" applyBorder="1" applyAlignment="1" applyProtection="1">
      <alignment horizontal="left" vertical="top" wrapText="1"/>
    </xf>
    <xf numFmtId="0" fontId="8" fillId="0" borderId="2" xfId="1" applyFill="1" applyBorder="1" applyAlignment="1" applyProtection="1">
      <alignment horizontal="left" vertical="top" wrapText="1"/>
    </xf>
    <xf numFmtId="0" fontId="28" fillId="24" borderId="226" xfId="0" applyFont="1" applyFill="1" applyBorder="1" applyAlignment="1">
      <alignment horizontal="center" vertical="center" wrapText="1"/>
    </xf>
    <xf numFmtId="14" fontId="29" fillId="24" borderId="227" xfId="2" applyNumberFormat="1" applyFont="1" applyFill="1" applyBorder="1" applyAlignment="1">
      <alignment horizontal="center" vertical="center" shrinkToFit="1"/>
    </xf>
    <xf numFmtId="0" fontId="108" fillId="24" borderId="228" xfId="2" applyFont="1" applyFill="1" applyBorder="1">
      <alignment vertical="center"/>
    </xf>
    <xf numFmtId="0" fontId="202" fillId="0" borderId="159" xfId="0" applyFont="1" applyBorder="1" applyAlignment="1">
      <alignment horizontal="left" vertical="top" wrapText="1"/>
    </xf>
    <xf numFmtId="14" fontId="108" fillId="24" borderId="229" xfId="1" applyNumberFormat="1" applyFont="1" applyFill="1" applyBorder="1" applyAlignment="1" applyProtection="1">
      <alignment vertical="center" wrapText="1"/>
    </xf>
    <xf numFmtId="0" fontId="8" fillId="0" borderId="230" xfId="1" applyFill="1" applyBorder="1" applyAlignment="1" applyProtection="1">
      <alignment vertical="center"/>
    </xf>
    <xf numFmtId="14" fontId="108" fillId="24" borderId="231" xfId="1" applyNumberFormat="1" applyFont="1" applyFill="1" applyBorder="1" applyAlignment="1" applyProtection="1">
      <alignment vertical="center" wrapText="1"/>
    </xf>
    <xf numFmtId="0" fontId="187" fillId="22" borderId="232" xfId="0" applyFont="1" applyFill="1" applyBorder="1" applyAlignment="1">
      <alignment horizontal="left" vertical="center"/>
    </xf>
    <xf numFmtId="14" fontId="76" fillId="22" borderId="233" xfId="0" applyNumberFormat="1" applyFont="1" applyFill="1" applyBorder="1" applyAlignment="1">
      <alignment horizontal="left" vertical="center"/>
    </xf>
    <xf numFmtId="0" fontId="23" fillId="22" borderId="232" xfId="2" applyFont="1" applyFill="1" applyBorder="1" applyAlignment="1">
      <alignment horizontal="left" vertical="center" wrapText="1"/>
    </xf>
    <xf numFmtId="14" fontId="23" fillId="22" borderId="201" xfId="2" applyNumberFormat="1" applyFont="1" applyFill="1" applyBorder="1" applyAlignment="1">
      <alignment horizontal="left" vertical="center"/>
    </xf>
    <xf numFmtId="14" fontId="23" fillId="22" borderId="233" xfId="2" applyNumberFormat="1" applyFont="1" applyFill="1" applyBorder="1" applyAlignment="1">
      <alignment horizontal="left" vertical="center"/>
    </xf>
    <xf numFmtId="0" fontId="187" fillId="22" borderId="234" xfId="0" applyFont="1" applyFill="1" applyBorder="1" applyAlignment="1">
      <alignment horizontal="left" vertical="center"/>
    </xf>
    <xf numFmtId="0" fontId="76" fillId="22" borderId="235" xfId="0" applyFont="1" applyFill="1" applyBorder="1" applyAlignment="1">
      <alignment horizontal="left" vertical="center"/>
    </xf>
    <xf numFmtId="14" fontId="76" fillId="22" borderId="235" xfId="0" applyNumberFormat="1" applyFont="1" applyFill="1" applyBorder="1" applyAlignment="1">
      <alignment horizontal="left" vertical="center"/>
    </xf>
    <xf numFmtId="14" fontId="76" fillId="22" borderId="236" xfId="0" applyNumberFormat="1" applyFont="1" applyFill="1" applyBorder="1" applyAlignment="1">
      <alignment horizontal="left" vertical="center"/>
    </xf>
    <xf numFmtId="0" fontId="204" fillId="0" borderId="0" xfId="0" applyFont="1" applyAlignment="1">
      <alignment horizontal="left" vertical="center" wrapText="1"/>
    </xf>
    <xf numFmtId="0" fontId="113" fillId="3" borderId="9" xfId="2" applyFont="1" applyFill="1" applyBorder="1" applyAlignment="1">
      <alignment horizontal="center" vertical="center" wrapText="1"/>
    </xf>
    <xf numFmtId="0" fontId="205" fillId="0" borderId="0" xfId="0" applyFont="1" applyAlignment="1">
      <alignment vertical="center" wrapText="1"/>
    </xf>
    <xf numFmtId="177" fontId="142" fillId="27" borderId="0" xfId="0" applyNumberFormat="1" applyFont="1" applyFill="1" applyAlignment="1">
      <alignment horizontal="right" vertical="center" wrapText="1"/>
    </xf>
    <xf numFmtId="0" fontId="188" fillId="27" borderId="0" xfId="0" applyFont="1" applyFill="1" applyAlignment="1">
      <alignment vertical="top" wrapText="1"/>
    </xf>
    <xf numFmtId="0" fontId="191" fillId="43" borderId="0" xfId="0" applyFont="1" applyFill="1" applyAlignment="1">
      <alignment vertical="center" wrapText="1"/>
    </xf>
    <xf numFmtId="0" fontId="166" fillId="43" borderId="0" xfId="0" applyFont="1" applyFill="1" applyAlignment="1">
      <alignment horizontal="left" vertical="center" shrinkToFit="1"/>
    </xf>
    <xf numFmtId="0" fontId="206" fillId="0" borderId="0" xfId="2" applyFont="1">
      <alignment vertical="center"/>
    </xf>
    <xf numFmtId="0" fontId="34" fillId="12" borderId="0" xfId="4" applyFont="1" applyFill="1" applyAlignment="1">
      <alignment vertical="top"/>
    </xf>
    <xf numFmtId="0" fontId="34" fillId="12" borderId="0" xfId="2" applyFont="1" applyFill="1" applyAlignment="1"/>
    <xf numFmtId="0" fontId="34" fillId="12" borderId="0" xfId="2" applyFont="1" applyFill="1" applyAlignment="1">
      <alignment vertical="top"/>
    </xf>
    <xf numFmtId="0" fontId="34" fillId="50" borderId="0" xfId="2" applyFont="1" applyFill="1" applyAlignment="1">
      <alignment vertical="top"/>
    </xf>
    <xf numFmtId="0" fontId="7" fillId="50" borderId="0" xfId="2" applyFont="1" applyFill="1" applyAlignment="1">
      <alignment vertical="top"/>
    </xf>
    <xf numFmtId="0" fontId="215" fillId="12" borderId="0" xfId="1" applyFont="1" applyFill="1" applyAlignment="1" applyProtection="1">
      <alignment vertical="top" wrapText="1"/>
    </xf>
    <xf numFmtId="0" fontId="35" fillId="49" borderId="0" xfId="4" applyFont="1" applyFill="1"/>
    <xf numFmtId="0" fontId="112" fillId="49" borderId="0" xfId="4" applyFont="1" applyFill="1"/>
    <xf numFmtId="0" fontId="6" fillId="49" borderId="0" xfId="4" applyFill="1"/>
    <xf numFmtId="0" fontId="6" fillId="0" borderId="0" xfId="4" applyAlignment="1">
      <alignment vertical="center"/>
    </xf>
    <xf numFmtId="0" fontId="217" fillId="0" borderId="178" xfId="1" applyFont="1" applyFill="1" applyBorder="1" applyAlignment="1" applyProtection="1">
      <alignment vertical="top" wrapText="1"/>
    </xf>
    <xf numFmtId="0" fontId="217" fillId="0" borderId="238" xfId="2" applyFont="1" applyBorder="1" applyAlignment="1">
      <alignment horizontal="left" vertical="top" wrapText="1"/>
    </xf>
    <xf numFmtId="0" fontId="91" fillId="26" borderId="0" xfId="2" applyFont="1" applyFill="1">
      <alignment vertical="center"/>
    </xf>
    <xf numFmtId="0" fontId="76" fillId="24" borderId="201" xfId="0" applyFont="1" applyFill="1" applyBorder="1" applyAlignment="1">
      <alignment horizontal="left" vertical="center"/>
    </xf>
    <xf numFmtId="14" fontId="23" fillId="52" borderId="201" xfId="2" applyNumberFormat="1" applyFont="1" applyFill="1" applyBorder="1" applyAlignment="1">
      <alignment horizontal="left" vertical="center"/>
    </xf>
    <xf numFmtId="0" fontId="76" fillId="52" borderId="201" xfId="0" applyFont="1" applyFill="1" applyBorder="1" applyAlignment="1">
      <alignment horizontal="left" vertical="center"/>
    </xf>
    <xf numFmtId="0" fontId="76" fillId="53" borderId="201" xfId="0" applyFont="1" applyFill="1" applyBorder="1" applyAlignment="1">
      <alignment horizontal="left" vertical="center"/>
    </xf>
    <xf numFmtId="0" fontId="76" fillId="54" borderId="201" xfId="0" applyFont="1" applyFill="1" applyBorder="1" applyAlignment="1">
      <alignment horizontal="left" vertical="center"/>
    </xf>
    <xf numFmtId="0" fontId="76" fillId="38" borderId="201" xfId="0" applyFont="1" applyFill="1" applyBorder="1" applyAlignment="1">
      <alignment horizontal="left" vertical="center"/>
    </xf>
    <xf numFmtId="14" fontId="23" fillId="38" borderId="201" xfId="2" applyNumberFormat="1" applyFont="1" applyFill="1" applyBorder="1" applyAlignment="1">
      <alignment horizontal="left" vertical="center"/>
    </xf>
    <xf numFmtId="0" fontId="219" fillId="0" borderId="0" xfId="0" applyFont="1" applyAlignment="1">
      <alignment vertical="top" wrapText="1"/>
    </xf>
    <xf numFmtId="0" fontId="217" fillId="0" borderId="45" xfId="1" applyFont="1" applyFill="1" applyBorder="1" applyAlignment="1" applyProtection="1">
      <alignment vertical="top" wrapText="1"/>
    </xf>
    <xf numFmtId="0" fontId="217" fillId="0" borderId="216" xfId="1" applyFont="1" applyFill="1" applyBorder="1" applyAlignment="1" applyProtection="1">
      <alignment horizontal="left" vertical="top" wrapText="1"/>
    </xf>
    <xf numFmtId="0" fontId="220" fillId="0" borderId="45" xfId="1" applyFont="1" applyFill="1" applyBorder="1" applyAlignment="1" applyProtection="1">
      <alignment vertical="top" wrapText="1"/>
    </xf>
    <xf numFmtId="0" fontId="219" fillId="0" borderId="0" xfId="1" applyFont="1" applyAlignment="1" applyProtection="1">
      <alignment horizontal="left" vertical="top" wrapText="1"/>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72" xfId="0" applyFont="1" applyBorder="1" applyAlignment="1">
      <alignment horizontal="left" vertical="center"/>
    </xf>
    <xf numFmtId="0" fontId="6" fillId="0" borderId="0" xfId="0" applyFont="1" applyAlignment="1">
      <alignment horizontal="left" vertical="center"/>
    </xf>
    <xf numFmtId="0" fontId="6" fillId="0" borderId="74" xfId="0" applyFont="1" applyBorder="1" applyAlignment="1">
      <alignment horizontal="left" vertical="center"/>
    </xf>
    <xf numFmtId="0" fontId="163" fillId="6" borderId="0" xfId="0" applyFont="1" applyFill="1" applyAlignment="1">
      <alignment horizontal="left" vertical="center" wrapText="1"/>
    </xf>
    <xf numFmtId="0" fontId="163" fillId="6" borderId="74" xfId="0" applyFont="1" applyFill="1" applyBorder="1" applyAlignment="1">
      <alignment horizontal="left" vertical="center" wrapText="1"/>
    </xf>
    <xf numFmtId="0" fontId="163" fillId="6" borderId="0" xfId="0" applyFont="1" applyFill="1" applyAlignment="1">
      <alignment horizontal="left" vertical="center"/>
    </xf>
    <xf numFmtId="0" fontId="163" fillId="6" borderId="0" xfId="0" applyFont="1" applyFill="1" applyAlignment="1">
      <alignment horizontal="left" vertical="top" wrapText="1"/>
    </xf>
    <xf numFmtId="0" fontId="8" fillId="0" borderId="0" xfId="1" applyAlignment="1" applyProtection="1">
      <alignment horizontal="center" vertical="center" wrapText="1"/>
    </xf>
    <xf numFmtId="0" fontId="10" fillId="7" borderId="151" xfId="17" applyFont="1" applyFill="1" applyBorder="1" applyAlignment="1">
      <alignment horizontal="left" vertical="center" wrapText="1"/>
    </xf>
    <xf numFmtId="0" fontId="10" fillId="7" borderId="148" xfId="17" applyFont="1" applyFill="1" applyBorder="1" applyAlignment="1">
      <alignment horizontal="left" vertical="center" wrapText="1"/>
    </xf>
    <xf numFmtId="0" fontId="10" fillId="7" borderId="152" xfId="17" applyFont="1" applyFill="1" applyBorder="1" applyAlignment="1">
      <alignment horizontal="left" vertical="center" wrapText="1"/>
    </xf>
    <xf numFmtId="0" fontId="37" fillId="22" borderId="187" xfId="17" applyFont="1" applyFill="1" applyBorder="1" applyAlignment="1">
      <alignment horizontal="left" vertical="top" wrapText="1"/>
    </xf>
    <xf numFmtId="0" fontId="37" fillId="22" borderId="188" xfId="17" applyFont="1" applyFill="1" applyBorder="1" applyAlignment="1">
      <alignment horizontal="left" vertical="top" wrapText="1"/>
    </xf>
    <xf numFmtId="0" fontId="37" fillId="22" borderId="189" xfId="17" applyFont="1" applyFill="1" applyBorder="1" applyAlignment="1">
      <alignment horizontal="left" vertical="top" wrapText="1"/>
    </xf>
    <xf numFmtId="0" fontId="50" fillId="0" borderId="52" xfId="17" applyFont="1" applyBorder="1" applyAlignment="1">
      <alignment horizontal="center" vertical="center"/>
    </xf>
    <xf numFmtId="0" fontId="50" fillId="0" borderId="53" xfId="17" applyFont="1" applyBorder="1" applyAlignment="1">
      <alignment horizontal="center" vertical="center"/>
    </xf>
    <xf numFmtId="0" fontId="50" fillId="0" borderId="54" xfId="17" applyFont="1" applyBorder="1" applyAlignment="1">
      <alignment horizontal="center" vertical="center"/>
    </xf>
    <xf numFmtId="0" fontId="1" fillId="0" borderId="80" xfId="17" applyBorder="1" applyAlignment="1">
      <alignment horizontal="center" vertical="center"/>
    </xf>
    <xf numFmtId="0" fontId="1" fillId="0" borderId="81" xfId="17" applyBorder="1" applyAlignment="1">
      <alignment horizontal="center" vertical="center"/>
    </xf>
    <xf numFmtId="0" fontId="1" fillId="0" borderId="82" xfId="17" applyBorder="1" applyAlignment="1">
      <alignment horizontal="center" vertical="center"/>
    </xf>
    <xf numFmtId="0" fontId="38" fillId="0" borderId="83" xfId="17" applyFont="1" applyBorder="1" applyAlignment="1">
      <alignment horizontal="center" vertical="center" wrapText="1"/>
    </xf>
    <xf numFmtId="0" fontId="38" fillId="0" borderId="48" xfId="17" applyFont="1" applyBorder="1" applyAlignment="1">
      <alignment horizontal="center" vertical="center" wrapText="1"/>
    </xf>
    <xf numFmtId="0" fontId="34" fillId="19" borderId="0" xfId="17" applyFont="1" applyFill="1" applyAlignment="1">
      <alignment horizontal="center" vertical="center"/>
    </xf>
    <xf numFmtId="179" fontId="11" fillId="0" borderId="84" xfId="17" applyNumberFormat="1" applyFont="1" applyBorder="1" applyAlignment="1">
      <alignment horizontal="center" vertical="center" shrinkToFit="1"/>
    </xf>
    <xf numFmtId="179" fontId="11" fillId="0" borderId="85" xfId="17" applyNumberFormat="1" applyFont="1" applyBorder="1" applyAlignment="1">
      <alignment horizontal="center" vertical="center" shrinkToFit="1"/>
    </xf>
    <xf numFmtId="0" fontId="48" fillId="0" borderId="86" xfId="17" applyFont="1" applyBorder="1" applyAlignment="1">
      <alignment horizontal="center" vertical="center"/>
    </xf>
    <xf numFmtId="0" fontId="48" fillId="0" borderId="87" xfId="17" applyFont="1" applyBorder="1" applyAlignment="1">
      <alignment horizontal="center" vertical="center"/>
    </xf>
    <xf numFmtId="0" fontId="37" fillId="12" borderId="88" xfId="18" applyFont="1" applyFill="1" applyBorder="1" applyAlignment="1">
      <alignment horizontal="center" vertical="center"/>
    </xf>
    <xf numFmtId="0" fontId="37" fillId="12" borderId="89" xfId="18" applyFont="1" applyFill="1" applyBorder="1" applyAlignment="1">
      <alignment horizontal="center" vertical="center"/>
    </xf>
    <xf numFmtId="0" fontId="12" fillId="0" borderId="139" xfId="17" applyFont="1" applyBorder="1" applyAlignment="1">
      <alignment horizontal="center" vertical="center" wrapText="1"/>
    </xf>
    <xf numFmtId="0" fontId="12" fillId="0" borderId="140" xfId="17" applyFont="1" applyBorder="1" applyAlignment="1">
      <alignment horizontal="center" vertical="center" wrapText="1"/>
    </xf>
    <xf numFmtId="0" fontId="12" fillId="0" borderId="141" xfId="17" applyFont="1" applyBorder="1" applyAlignment="1">
      <alignment horizontal="center" vertical="center" wrapText="1"/>
    </xf>
    <xf numFmtId="0" fontId="55" fillId="0" borderId="143" xfId="17" applyFont="1" applyBorder="1" applyAlignment="1">
      <alignment horizontal="center" vertical="center"/>
    </xf>
    <xf numFmtId="0" fontId="55" fillId="0" borderId="144" xfId="17" applyFont="1" applyBorder="1" applyAlignment="1">
      <alignment horizontal="center" vertical="center"/>
    </xf>
    <xf numFmtId="0" fontId="55" fillId="0" borderId="145" xfId="17" applyFont="1" applyBorder="1" applyAlignment="1">
      <alignment horizontal="center" vertical="center"/>
    </xf>
    <xf numFmtId="0" fontId="170" fillId="22" borderId="187" xfId="17" applyFont="1" applyFill="1" applyBorder="1" applyAlignment="1">
      <alignment horizontal="left" vertical="top" wrapText="1"/>
    </xf>
    <xf numFmtId="0" fontId="170" fillId="22" borderId="188" xfId="17" applyFont="1" applyFill="1" applyBorder="1" applyAlignment="1">
      <alignment horizontal="left" vertical="top" wrapText="1"/>
    </xf>
    <xf numFmtId="0" fontId="170" fillId="22" borderId="189" xfId="17" applyFont="1" applyFill="1" applyBorder="1" applyAlignment="1">
      <alignment horizontal="left" vertical="top" wrapText="1"/>
    </xf>
    <xf numFmtId="0" fontId="13" fillId="22" borderId="187" xfId="17" applyFont="1" applyFill="1" applyBorder="1" applyAlignment="1">
      <alignment horizontal="left" vertical="top" wrapText="1"/>
    </xf>
    <xf numFmtId="0" fontId="13" fillId="22" borderId="188" xfId="17" applyFont="1" applyFill="1" applyBorder="1" applyAlignment="1">
      <alignment horizontal="left" vertical="top" wrapText="1"/>
    </xf>
    <xf numFmtId="0" fontId="13" fillId="22" borderId="189" xfId="17" applyFont="1" applyFill="1" applyBorder="1" applyAlignment="1">
      <alignment horizontal="left" vertical="top" wrapText="1"/>
    </xf>
    <xf numFmtId="0" fontId="13" fillId="22" borderId="187" xfId="2" applyFont="1" applyFill="1" applyBorder="1" applyAlignment="1">
      <alignment horizontal="left" vertical="top" wrapText="1"/>
    </xf>
    <xf numFmtId="0" fontId="13" fillId="22" borderId="188" xfId="2" applyFont="1" applyFill="1" applyBorder="1" applyAlignment="1">
      <alignment horizontal="left" vertical="top" wrapText="1"/>
    </xf>
    <xf numFmtId="0" fontId="13" fillId="22" borderId="189" xfId="2" applyFont="1" applyFill="1" applyBorder="1" applyAlignment="1">
      <alignment horizontal="left" vertical="top" wrapText="1"/>
    </xf>
    <xf numFmtId="0" fontId="60" fillId="14" borderId="62" xfId="17" applyFont="1" applyFill="1" applyBorder="1" applyAlignment="1">
      <alignment horizontal="right" vertical="center" wrapText="1"/>
    </xf>
    <xf numFmtId="0" fontId="61" fillId="14" borderId="62" xfId="0" applyFont="1" applyFill="1" applyBorder="1" applyAlignment="1">
      <alignment horizontal="right" vertical="center"/>
    </xf>
    <xf numFmtId="0" fontId="0" fillId="14" borderId="62" xfId="0" applyFill="1" applyBorder="1" applyAlignment="1">
      <alignment horizontal="right" vertical="center"/>
    </xf>
    <xf numFmtId="180" fontId="60" fillId="14" borderId="62" xfId="17" applyNumberFormat="1" applyFont="1" applyFill="1" applyBorder="1" applyAlignment="1">
      <alignment horizontal="center" vertical="center" wrapText="1"/>
    </xf>
    <xf numFmtId="180" fontId="0" fillId="14" borderId="62" xfId="0" applyNumberFormat="1" applyFill="1" applyBorder="1" applyAlignment="1">
      <alignment horizontal="center" vertical="center" wrapText="1"/>
    </xf>
    <xf numFmtId="0" fontId="62" fillId="15" borderId="63" xfId="17" applyFont="1" applyFill="1" applyBorder="1" applyAlignment="1">
      <alignment horizontal="center" vertical="center" wrapText="1"/>
    </xf>
    <xf numFmtId="0" fontId="63" fillId="15" borderId="63" xfId="0" applyFont="1" applyFill="1" applyBorder="1" applyAlignment="1">
      <alignment horizontal="center" vertical="center"/>
    </xf>
    <xf numFmtId="0" fontId="62" fillId="11" borderId="63" xfId="0" applyFont="1" applyFill="1" applyBorder="1" applyAlignment="1">
      <alignment horizontal="center" vertical="center"/>
    </xf>
    <xf numFmtId="0" fontId="65" fillId="11" borderId="63" xfId="0" applyFont="1" applyFill="1" applyBorder="1" applyAlignment="1">
      <alignment horizontal="center" vertical="center"/>
    </xf>
    <xf numFmtId="0" fontId="67" fillId="21" borderId="125" xfId="16" applyFont="1" applyFill="1" applyBorder="1" applyAlignment="1">
      <alignment horizontal="center" vertical="center"/>
    </xf>
    <xf numFmtId="0" fontId="67" fillId="21" borderId="130" xfId="16" applyFont="1" applyFill="1" applyBorder="1" applyAlignment="1">
      <alignment horizontal="center" vertical="center"/>
    </xf>
    <xf numFmtId="0" fontId="67" fillId="21" borderId="132" xfId="16" applyFont="1" applyFill="1" applyBorder="1" applyAlignment="1">
      <alignment horizontal="center" vertical="center"/>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28" xfId="16" applyFont="1" applyFill="1" applyBorder="1" applyAlignment="1">
      <alignment vertical="center" wrapText="1"/>
    </xf>
    <xf numFmtId="0" fontId="68" fillId="2" borderId="104" xfId="16" applyFont="1" applyFill="1" applyBorder="1" applyAlignment="1">
      <alignment vertical="center" wrapText="1"/>
    </xf>
    <xf numFmtId="0" fontId="68" fillId="2" borderId="0" xfId="16" applyFont="1" applyFill="1" applyAlignment="1">
      <alignment vertical="center" wrapText="1"/>
    </xf>
    <xf numFmtId="0" fontId="68" fillId="2" borderId="105" xfId="16" applyFont="1" applyFill="1" applyBorder="1" applyAlignment="1">
      <alignment vertical="center" wrapText="1"/>
    </xf>
    <xf numFmtId="0" fontId="68" fillId="2" borderId="133" xfId="16" applyFont="1" applyFill="1" applyBorder="1" applyAlignment="1">
      <alignment vertical="center" wrapText="1"/>
    </xf>
    <xf numFmtId="0" fontId="68" fillId="2" borderId="134" xfId="16" applyFont="1" applyFill="1" applyBorder="1" applyAlignment="1">
      <alignment vertical="center" wrapText="1"/>
    </xf>
    <xf numFmtId="0" fontId="68" fillId="2" borderId="135" xfId="16" applyFont="1" applyFill="1" applyBorder="1" applyAlignment="1">
      <alignment vertical="center" wrapText="1"/>
    </xf>
    <xf numFmtId="0" fontId="68" fillId="2" borderId="126" xfId="16" applyFont="1" applyFill="1" applyBorder="1" applyAlignment="1">
      <alignment horizontal="left" vertical="center" wrapText="1"/>
    </xf>
    <xf numFmtId="0" fontId="68" fillId="2" borderId="127" xfId="16" applyFont="1" applyFill="1" applyBorder="1" applyAlignment="1">
      <alignment horizontal="left" vertical="center" wrapText="1"/>
    </xf>
    <xf numFmtId="0" fontId="68" fillId="2" borderId="129" xfId="16" applyFont="1" applyFill="1" applyBorder="1" applyAlignment="1">
      <alignment horizontal="left" vertical="center" wrapText="1"/>
    </xf>
    <xf numFmtId="0" fontId="68" fillId="2" borderId="104"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31"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68" fillId="2" borderId="134" xfId="16" applyFont="1" applyFill="1" applyBorder="1" applyAlignment="1">
      <alignment horizontal="left" vertical="center" wrapText="1"/>
    </xf>
    <xf numFmtId="0" fontId="68" fillId="2" borderId="136" xfId="16" applyFont="1" applyFill="1" applyBorder="1" applyAlignment="1">
      <alignment horizontal="left" vertical="center" wrapText="1"/>
    </xf>
    <xf numFmtId="0" fontId="7" fillId="6" borderId="38" xfId="17" applyFont="1" applyFill="1" applyBorder="1" applyAlignment="1">
      <alignment horizontal="center" vertical="center" wrapText="1"/>
    </xf>
    <xf numFmtId="0" fontId="60" fillId="31" borderId="76" xfId="17" applyFont="1" applyFill="1" applyBorder="1" applyAlignment="1">
      <alignment horizontal="center" vertical="center" wrapText="1"/>
    </xf>
    <xf numFmtId="0" fontId="58" fillId="18" borderId="76" xfId="17" applyFont="1" applyFill="1" applyBorder="1" applyAlignment="1">
      <alignment horizontal="center" vertical="center" wrapText="1"/>
    </xf>
    <xf numFmtId="0" fontId="0" fillId="18" borderId="76" xfId="0" applyFill="1" applyBorder="1" applyAlignment="1">
      <alignment horizontal="center" vertical="center" wrapText="1"/>
    </xf>
    <xf numFmtId="0" fontId="68" fillId="3" borderId="77" xfId="17" applyFont="1" applyFill="1" applyBorder="1" applyAlignment="1">
      <alignment horizontal="center" vertical="center" wrapText="1"/>
    </xf>
    <xf numFmtId="0" fontId="68" fillId="3" borderId="78" xfId="17" applyFont="1" applyFill="1" applyBorder="1" applyAlignment="1">
      <alignment horizontal="center" vertical="center" wrapText="1"/>
    </xf>
    <xf numFmtId="0" fontId="68" fillId="3" borderId="79" xfId="17" applyFont="1" applyFill="1" applyBorder="1" applyAlignment="1">
      <alignment horizontal="center" vertical="center" wrapText="1"/>
    </xf>
    <xf numFmtId="180" fontId="60" fillId="3" borderId="77" xfId="17" applyNumberFormat="1" applyFont="1" applyFill="1" applyBorder="1" applyAlignment="1">
      <alignment horizontal="center" vertical="center" wrapText="1"/>
    </xf>
    <xf numFmtId="180" fontId="60" fillId="3" borderId="79" xfId="17" applyNumberFormat="1" applyFont="1" applyFill="1" applyBorder="1" applyAlignment="1">
      <alignment horizontal="center" vertical="center" wrapText="1"/>
    </xf>
    <xf numFmtId="0" fontId="37" fillId="0" borderId="187" xfId="17" applyFont="1" applyBorder="1" applyAlignment="1">
      <alignment horizontal="left" vertical="top" wrapText="1"/>
    </xf>
    <xf numFmtId="0" fontId="37" fillId="0" borderId="188" xfId="17" applyFont="1" applyBorder="1" applyAlignment="1">
      <alignment horizontal="left" vertical="top" wrapText="1"/>
    </xf>
    <xf numFmtId="0" fontId="37" fillId="0" borderId="189" xfId="17" applyFont="1" applyBorder="1" applyAlignment="1">
      <alignment horizontal="left" vertical="top" wrapText="1"/>
    </xf>
    <xf numFmtId="0" fontId="121" fillId="22" borderId="187" xfId="2" applyFont="1" applyFill="1" applyBorder="1" applyAlignment="1">
      <alignment horizontal="left" vertical="top" wrapText="1"/>
    </xf>
    <xf numFmtId="0" fontId="121" fillId="22" borderId="188" xfId="2" applyFont="1" applyFill="1" applyBorder="1" applyAlignment="1">
      <alignment horizontal="left" vertical="top" wrapText="1"/>
    </xf>
    <xf numFmtId="0" fontId="121" fillId="22" borderId="189" xfId="2" applyFont="1" applyFill="1" applyBorder="1" applyAlignment="1">
      <alignment horizontal="left" vertical="top" wrapText="1"/>
    </xf>
    <xf numFmtId="0" fontId="13" fillId="22" borderId="187" xfId="2" applyFont="1" applyFill="1" applyBorder="1" applyAlignment="1">
      <alignment horizontal="center" vertical="center" wrapText="1"/>
    </xf>
    <xf numFmtId="0" fontId="13" fillId="22" borderId="188" xfId="2" applyFont="1" applyFill="1" applyBorder="1" applyAlignment="1">
      <alignment horizontal="center" vertical="center" wrapText="1"/>
    </xf>
    <xf numFmtId="0" fontId="13" fillId="22" borderId="189" xfId="2" applyFont="1" applyFill="1" applyBorder="1" applyAlignment="1">
      <alignment horizontal="center" vertical="center" wrapText="1"/>
    </xf>
    <xf numFmtId="0" fontId="216" fillId="20" borderId="237" xfId="4" applyFont="1" applyFill="1" applyBorder="1" applyAlignment="1">
      <alignment horizontal="center" vertical="top" wrapText="1"/>
    </xf>
    <xf numFmtId="0" fontId="13" fillId="20" borderId="220" xfId="4" applyFont="1" applyFill="1" applyBorder="1" applyAlignment="1">
      <alignment horizontal="center" vertical="top" wrapText="1"/>
    </xf>
    <xf numFmtId="0" fontId="13" fillId="20" borderId="221" xfId="4" applyFont="1" applyFill="1" applyBorder="1" applyAlignment="1">
      <alignment horizontal="center" vertical="top" wrapText="1"/>
    </xf>
    <xf numFmtId="0" fontId="13" fillId="20" borderId="217" xfId="4" applyFont="1" applyFill="1" applyBorder="1" applyAlignment="1">
      <alignment horizontal="center" vertical="top" wrapText="1"/>
    </xf>
    <xf numFmtId="0" fontId="13" fillId="20" borderId="0" xfId="4" applyFont="1" applyFill="1" applyAlignment="1">
      <alignment horizontal="center" vertical="top" wrapText="1"/>
    </xf>
    <xf numFmtId="0" fontId="13" fillId="20" borderId="218" xfId="4" applyFont="1" applyFill="1" applyBorder="1" applyAlignment="1">
      <alignment horizontal="center" vertical="top" wrapText="1"/>
    </xf>
    <xf numFmtId="0" fontId="13" fillId="20" borderId="219" xfId="4" applyFont="1" applyFill="1" applyBorder="1" applyAlignment="1">
      <alignment horizontal="center" vertical="top" wrapText="1"/>
    </xf>
    <xf numFmtId="0" fontId="13" fillId="20" borderId="222" xfId="4" applyFont="1" applyFill="1" applyBorder="1" applyAlignment="1">
      <alignment horizontal="center" vertical="top" wrapText="1"/>
    </xf>
    <xf numFmtId="0" fontId="13" fillId="20" borderId="223" xfId="4" applyFont="1" applyFill="1" applyBorder="1" applyAlignment="1">
      <alignment horizontal="center" vertical="top" wrapText="1"/>
    </xf>
    <xf numFmtId="0" fontId="195" fillId="47" borderId="0" xfId="2" applyFont="1" applyFill="1" applyAlignment="1">
      <alignment horizontal="center" vertical="center"/>
    </xf>
    <xf numFmtId="0" fontId="6" fillId="0" borderId="0" xfId="2">
      <alignment vertical="center"/>
    </xf>
    <xf numFmtId="0" fontId="35" fillId="48" borderId="0" xfId="2" applyFont="1" applyFill="1" applyAlignment="1">
      <alignment horizontal="center" vertical="center"/>
    </xf>
    <xf numFmtId="0" fontId="25" fillId="48" borderId="0" xfId="2" applyFont="1" applyFill="1" applyAlignment="1">
      <alignment horizontal="center" vertical="center"/>
    </xf>
    <xf numFmtId="0" fontId="207" fillId="49" borderId="0" xfId="2" applyFont="1" applyFill="1" applyAlignment="1">
      <alignment horizontal="center" vertical="center" wrapText="1" shrinkToFit="1"/>
    </xf>
    <xf numFmtId="0" fontId="208" fillId="49" borderId="0" xfId="2" applyFont="1" applyFill="1" applyAlignment="1">
      <alignment horizontal="center" vertical="center" wrapText="1" shrinkToFit="1"/>
    </xf>
    <xf numFmtId="0" fontId="209" fillId="0" borderId="0" xfId="2" applyFont="1">
      <alignment vertical="center"/>
    </xf>
    <xf numFmtId="0" fontId="210" fillId="0" borderId="0" xfId="2" applyFont="1" applyAlignment="1">
      <alignment horizontal="center" vertical="center"/>
    </xf>
    <xf numFmtId="0" fontId="211" fillId="0" borderId="0" xfId="2" applyFont="1" applyAlignment="1">
      <alignment horizontal="center" vertical="center"/>
    </xf>
    <xf numFmtId="0" fontId="212" fillId="12" borderId="0" xfId="2" applyFont="1" applyFill="1" applyAlignment="1">
      <alignment vertical="top" wrapText="1"/>
    </xf>
    <xf numFmtId="0" fontId="213" fillId="12" borderId="0" xfId="2" applyFont="1" applyFill="1" applyAlignment="1">
      <alignment vertical="top" wrapText="1"/>
    </xf>
    <xf numFmtId="0" fontId="17" fillId="12" borderId="0" xfId="2" applyFont="1" applyFill="1" applyAlignment="1">
      <alignment vertical="top" wrapText="1"/>
    </xf>
    <xf numFmtId="0" fontId="51" fillId="51" borderId="0" xfId="2" applyFont="1" applyFill="1" applyAlignment="1">
      <alignment horizontal="left" vertical="center" wrapText="1" indent="1"/>
    </xf>
    <xf numFmtId="0" fontId="197" fillId="0" borderId="0" xfId="2" applyFont="1" applyAlignment="1">
      <alignment horizontal="left" vertical="center" wrapText="1" indent="1"/>
    </xf>
    <xf numFmtId="0" fontId="215" fillId="12" borderId="0" xfId="1" applyFont="1" applyFill="1" applyAlignment="1" applyProtection="1">
      <alignment horizontal="left" vertical="top" wrapText="1"/>
    </xf>
    <xf numFmtId="0" fontId="104" fillId="22" borderId="0" xfId="0" applyFont="1" applyFill="1" applyAlignment="1">
      <alignment horizontal="left" vertical="center"/>
    </xf>
    <xf numFmtId="0" fontId="79" fillId="0" borderId="115" xfId="0" applyFont="1" applyBorder="1" applyAlignment="1">
      <alignment horizontal="left" vertical="center"/>
    </xf>
    <xf numFmtId="0" fontId="79" fillId="22" borderId="115" xfId="0" applyFont="1" applyFill="1" applyBorder="1" applyAlignment="1">
      <alignment horizontal="left" vertical="center"/>
    </xf>
    <xf numFmtId="0" fontId="149" fillId="22" borderId="0" xfId="0" applyFont="1" applyFill="1" applyAlignment="1">
      <alignment horizontal="left" vertical="top" wrapText="1"/>
    </xf>
    <xf numFmtId="0" fontId="105" fillId="33" borderId="0" xfId="0" applyFont="1" applyFill="1" applyAlignment="1">
      <alignment horizontal="left" vertical="center" wrapText="1"/>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79" fillId="25" borderId="118" xfId="0" applyFont="1" applyFill="1" applyBorder="1" applyAlignment="1">
      <alignment horizontal="left"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07" fillId="26" borderId="118"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24" xfId="0" applyFont="1" applyFill="1" applyBorder="1" applyAlignment="1">
      <alignment horizontal="left" vertical="center"/>
    </xf>
    <xf numFmtId="0" fontId="79" fillId="25" borderId="122" xfId="0" applyFont="1" applyFill="1" applyBorder="1" applyAlignment="1">
      <alignment horizontal="left" vertical="center"/>
    </xf>
    <xf numFmtId="0" fontId="79" fillId="25" borderId="123" xfId="0" applyFont="1" applyFill="1" applyBorder="1" applyAlignment="1">
      <alignment horizontal="left" vertical="center"/>
    </xf>
    <xf numFmtId="0" fontId="81" fillId="0" borderId="113" xfId="0" applyFont="1" applyBorder="1" applyAlignment="1">
      <alignment horizontal="justify" vertical="center" wrapText="1"/>
    </xf>
    <xf numFmtId="0" fontId="81" fillId="0" borderId="114" xfId="0" applyFont="1" applyBorder="1" applyAlignment="1">
      <alignment horizontal="justify" vertical="center" wrapText="1"/>
    </xf>
    <xf numFmtId="0" fontId="79" fillId="0" borderId="113" xfId="0" applyFont="1" applyBorder="1" applyAlignment="1">
      <alignment horizontal="justify" vertical="center" wrapText="1"/>
    </xf>
    <xf numFmtId="0" fontId="79" fillId="0" borderId="114" xfId="0" applyFont="1" applyBorder="1" applyAlignment="1">
      <alignment horizontal="justify" vertical="center" wrapText="1"/>
    </xf>
    <xf numFmtId="0" fontId="156" fillId="27" borderId="0" xfId="0" applyFont="1" applyFill="1" applyAlignment="1">
      <alignment horizontal="center" vertical="top" wrapText="1"/>
    </xf>
    <xf numFmtId="0" fontId="183" fillId="27" borderId="0" xfId="0" applyFont="1" applyFill="1" applyAlignment="1">
      <alignment horizontal="left" vertical="top" wrapText="1"/>
    </xf>
    <xf numFmtId="0" fontId="143" fillId="28" borderId="0" xfId="0" applyFont="1" applyFill="1" applyAlignment="1">
      <alignment horizontal="left" vertical="center" wrapText="1"/>
    </xf>
    <xf numFmtId="0" fontId="139" fillId="26" borderId="0" xfId="0" applyFont="1" applyFill="1" applyAlignment="1">
      <alignment horizontal="left" vertical="center"/>
    </xf>
    <xf numFmtId="0" fontId="140"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83" fillId="27" borderId="0" xfId="0" applyFont="1" applyFill="1" applyAlignment="1">
      <alignment horizontal="right" vertical="top" wrapText="1"/>
    </xf>
    <xf numFmtId="0" fontId="116" fillId="32" borderId="0" xfId="0" applyFont="1" applyFill="1" applyAlignment="1">
      <alignment horizontal="center" vertical="top" wrapText="1"/>
    </xf>
    <xf numFmtId="0" fontId="105" fillId="32" borderId="0" xfId="0" applyFont="1" applyFill="1" applyAlignment="1">
      <alignment horizontal="center" vertical="top" wrapText="1"/>
    </xf>
    <xf numFmtId="0" fontId="136" fillId="36" borderId="0" xfId="0" applyFont="1" applyFill="1" applyAlignment="1">
      <alignment horizontal="left" vertical="top" wrapText="1"/>
    </xf>
    <xf numFmtId="0" fontId="135" fillId="36" borderId="0" xfId="0" applyFont="1" applyFill="1" applyAlignment="1">
      <alignment horizontal="left" vertical="top" wrapText="1"/>
    </xf>
    <xf numFmtId="0" fontId="18" fillId="36" borderId="0" xfId="0" applyFont="1" applyFill="1" applyAlignment="1">
      <alignment horizontal="center" vertical="center"/>
    </xf>
    <xf numFmtId="0" fontId="116" fillId="36" borderId="0" xfId="0" applyFont="1" applyFill="1" applyAlignment="1">
      <alignment horizontal="center" vertical="center"/>
    </xf>
    <xf numFmtId="0" fontId="188" fillId="27" borderId="0" xfId="0" applyFont="1" applyFill="1" applyAlignment="1">
      <alignment horizontal="left" vertical="top" wrapText="1"/>
    </xf>
    <xf numFmtId="0" fontId="217" fillId="0" borderId="215" xfId="1" applyFont="1" applyFill="1" applyBorder="1" applyAlignment="1" applyProtection="1">
      <alignment horizontal="left" vertical="top" wrapText="1"/>
    </xf>
    <xf numFmtId="0" fontId="217" fillId="0" borderId="225" xfId="1" applyFont="1" applyFill="1" applyBorder="1" applyAlignment="1" applyProtection="1">
      <alignment horizontal="left" vertical="top" wrapText="1"/>
    </xf>
    <xf numFmtId="0" fontId="113" fillId="24" borderId="1" xfId="2" quotePrefix="1" applyFont="1" applyFill="1" applyBorder="1" applyAlignment="1">
      <alignment horizontal="center" vertical="center" wrapText="1"/>
    </xf>
    <xf numFmtId="0" fontId="108" fillId="0" borderId="212" xfId="2" applyFont="1" applyBorder="1" applyAlignment="1">
      <alignment horizontal="left" vertical="top" wrapText="1"/>
    </xf>
    <xf numFmtId="0" fontId="108" fillId="0" borderId="224" xfId="2" applyFont="1" applyBorder="1" applyAlignment="1">
      <alignment horizontal="left" vertical="top" wrapText="1"/>
    </xf>
    <xf numFmtId="0" fontId="113" fillId="24" borderId="43" xfId="2" applyFont="1" applyFill="1" applyBorder="1" applyAlignment="1">
      <alignment horizontal="center" vertical="center" wrapText="1"/>
    </xf>
    <xf numFmtId="0" fontId="113" fillId="24" borderId="1" xfId="2" applyFont="1" applyFill="1" applyBorder="1" applyAlignment="1">
      <alignment horizontal="center" vertical="center" wrapText="1"/>
    </xf>
    <xf numFmtId="0" fontId="113" fillId="24" borderId="2" xfId="2" applyFont="1" applyFill="1" applyBorder="1" applyAlignment="1">
      <alignment horizontal="center" vertical="center" wrapText="1"/>
    </xf>
    <xf numFmtId="14" fontId="108" fillId="24" borderId="161" xfId="2" applyNumberFormat="1" applyFont="1" applyFill="1" applyBorder="1" applyAlignment="1">
      <alignment horizontal="center" vertical="center" wrapText="1" shrinkToFit="1"/>
    </xf>
    <xf numFmtId="14" fontId="108" fillId="24" borderId="159" xfId="2" applyNumberFormat="1" applyFont="1" applyFill="1" applyBorder="1" applyAlignment="1">
      <alignment horizontal="center" vertical="center" wrapText="1" shrinkToFit="1"/>
    </xf>
    <xf numFmtId="14" fontId="108" fillId="24" borderId="160" xfId="2" applyNumberFormat="1" applyFont="1" applyFill="1" applyBorder="1" applyAlignment="1">
      <alignment horizontal="center" vertical="center" wrapText="1" shrinkToFit="1"/>
    </xf>
    <xf numFmtId="14" fontId="108" fillId="24" borderId="162" xfId="1" applyNumberFormat="1" applyFont="1" applyFill="1" applyBorder="1" applyAlignment="1" applyProtection="1">
      <alignment horizontal="center" vertical="center" wrapText="1" shrinkToFit="1"/>
    </xf>
    <xf numFmtId="14" fontId="108" fillId="24" borderId="164" xfId="1" applyNumberFormat="1" applyFont="1" applyFill="1" applyBorder="1" applyAlignment="1" applyProtection="1">
      <alignment horizontal="center" vertical="center" wrapText="1" shrinkToFit="1"/>
    </xf>
    <xf numFmtId="14" fontId="108" fillId="24" borderId="163" xfId="1" applyNumberFormat="1" applyFont="1" applyFill="1" applyBorder="1" applyAlignment="1" applyProtection="1">
      <alignment horizontal="center" vertical="center" wrapText="1" shrinkToFit="1"/>
    </xf>
    <xf numFmtId="14" fontId="108" fillId="24" borderId="209" xfId="1" applyNumberFormat="1" applyFont="1" applyFill="1" applyBorder="1" applyAlignment="1" applyProtection="1">
      <alignment horizontal="center" vertical="center" wrapText="1"/>
    </xf>
    <xf numFmtId="14" fontId="108" fillId="24" borderId="210" xfId="1" applyNumberFormat="1" applyFont="1" applyFill="1" applyBorder="1" applyAlignment="1" applyProtection="1">
      <alignment horizontal="center" vertical="center" wrapText="1"/>
    </xf>
    <xf numFmtId="14" fontId="108" fillId="24" borderId="211" xfId="1" applyNumberFormat="1" applyFont="1" applyFill="1" applyBorder="1" applyAlignment="1" applyProtection="1">
      <alignment horizontal="center" vertical="center" wrapText="1"/>
    </xf>
    <xf numFmtId="56" fontId="108" fillId="24" borderId="43"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77" xfId="1" applyNumberFormat="1" applyFont="1" applyFill="1" applyBorder="1" applyAlignment="1" applyProtection="1">
      <alignment horizontal="center" vertical="center" wrapText="1"/>
    </xf>
    <xf numFmtId="0" fontId="108" fillId="24" borderId="177" xfId="2" applyFont="1" applyFill="1" applyBorder="1" applyAlignment="1">
      <alignment horizontal="center" vertical="center"/>
    </xf>
    <xf numFmtId="0" fontId="108" fillId="24" borderId="209" xfId="2" applyFont="1" applyFill="1" applyBorder="1" applyAlignment="1">
      <alignment horizontal="center" vertical="center"/>
    </xf>
    <xf numFmtId="0" fontId="108" fillId="24" borderId="182" xfId="2" applyFont="1" applyFill="1" applyBorder="1" applyAlignment="1">
      <alignment horizontal="center" vertical="center"/>
    </xf>
    <xf numFmtId="56" fontId="108" fillId="24" borderId="43"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8" xfId="2" applyNumberFormat="1" applyFont="1" applyFill="1" applyBorder="1" applyAlignment="1">
      <alignment horizontal="center" vertical="center" wrapText="1"/>
    </xf>
    <xf numFmtId="14" fontId="108" fillId="24" borderId="206" xfId="2" applyNumberFormat="1" applyFont="1" applyFill="1" applyBorder="1" applyAlignment="1">
      <alignment horizontal="center" vertical="center"/>
    </xf>
    <xf numFmtId="14" fontId="108" fillId="24" borderId="207" xfId="2" applyNumberFormat="1" applyFont="1" applyFill="1" applyBorder="1" applyAlignment="1">
      <alignment horizontal="center" vertical="center"/>
    </xf>
    <xf numFmtId="14" fontId="108" fillId="24" borderId="208"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shrinkToFit="1"/>
    </xf>
    <xf numFmtId="14" fontId="113" fillId="24" borderId="2" xfId="2" applyNumberFormat="1" applyFont="1" applyFill="1" applyBorder="1" applyAlignment="1">
      <alignment horizontal="center" vertical="center" shrinkToFit="1"/>
    </xf>
    <xf numFmtId="14" fontId="108" fillId="24" borderId="43"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204" xfId="2" applyNumberFormat="1" applyFont="1" applyFill="1" applyBorder="1" applyAlignment="1">
      <alignment horizontal="center" vertical="center" shrinkToFit="1"/>
    </xf>
    <xf numFmtId="56" fontId="108" fillId="24" borderId="43" xfId="1" applyNumberFormat="1" applyFont="1" applyFill="1" applyBorder="1" applyAlignment="1" applyProtection="1">
      <alignment horizontal="center" vertical="center"/>
    </xf>
    <xf numFmtId="56" fontId="108" fillId="24" borderId="1" xfId="1" applyNumberFormat="1" applyFont="1" applyFill="1" applyBorder="1" applyAlignment="1" applyProtection="1">
      <alignment horizontal="center" vertical="center"/>
    </xf>
    <xf numFmtId="56" fontId="108" fillId="24" borderId="2" xfId="1" applyNumberFormat="1" applyFont="1" applyFill="1" applyBorder="1" applyAlignment="1" applyProtection="1">
      <alignment horizontal="center" vertical="center"/>
    </xf>
    <xf numFmtId="14" fontId="108" fillId="24" borderId="227" xfId="2" applyNumberFormat="1" applyFont="1" applyFill="1" applyBorder="1" applyAlignment="1">
      <alignment horizontal="center" vertical="center" shrinkToFit="1"/>
    </xf>
    <xf numFmtId="14" fontId="108" fillId="24" borderId="158" xfId="2" applyNumberFormat="1" applyFont="1" applyFill="1" applyBorder="1" applyAlignment="1">
      <alignment horizontal="center" vertical="center" shrinkToFit="1"/>
    </xf>
    <xf numFmtId="56" fontId="113" fillId="24" borderId="43" xfId="2" applyNumberFormat="1" applyFont="1" applyFill="1" applyBorder="1" applyAlignment="1">
      <alignment horizontal="center" vertical="center" wrapText="1"/>
    </xf>
    <xf numFmtId="0" fontId="10" fillId="0" borderId="60" xfId="2" applyFont="1" applyBorder="1">
      <alignment vertical="center"/>
    </xf>
    <xf numFmtId="0" fontId="10" fillId="0" borderId="0" xfId="2" applyFont="1" applyAlignment="1">
      <alignment vertical="center" wrapText="1"/>
    </xf>
    <xf numFmtId="0" fontId="10" fillId="0" borderId="0" xfId="2" applyFont="1">
      <alignment vertical="center"/>
    </xf>
    <xf numFmtId="0" fontId="113" fillId="3" borderId="1" xfId="2" applyFont="1" applyFill="1" applyBorder="1" applyAlignment="1">
      <alignment horizontal="center" vertical="center"/>
    </xf>
    <xf numFmtId="0" fontId="113" fillId="3" borderId="2" xfId="2" applyFont="1" applyFill="1" applyBorder="1" applyAlignment="1">
      <alignment horizontal="center" vertical="center"/>
    </xf>
    <xf numFmtId="14" fontId="113" fillId="3" borderId="1" xfId="2" applyNumberFormat="1"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 fillId="17" borderId="70" xfId="2" applyFont="1" applyFill="1" applyBorder="1" applyAlignment="1">
      <alignment vertical="top" wrapText="1"/>
    </xf>
    <xf numFmtId="0" fontId="6" fillId="0" borderId="66" xfId="2" applyBorder="1" applyAlignment="1">
      <alignment vertical="top" wrapText="1"/>
    </xf>
    <xf numFmtId="0" fontId="69" fillId="0" borderId="0" xfId="1" applyFont="1" applyAlignment="1" applyProtection="1">
      <alignment vertical="center"/>
    </xf>
    <xf numFmtId="0" fontId="6" fillId="29" borderId="58" xfId="2" applyFill="1" applyBorder="1" applyAlignment="1">
      <alignment horizontal="left" vertical="top" wrapText="1"/>
    </xf>
    <xf numFmtId="0" fontId="6" fillId="29" borderId="142" xfId="2" applyFill="1" applyBorder="1" applyAlignment="1">
      <alignment horizontal="left" vertical="top" wrapText="1"/>
    </xf>
    <xf numFmtId="0" fontId="6" fillId="29" borderId="166" xfId="2" applyFill="1" applyBorder="1" applyAlignment="1">
      <alignment horizontal="left" vertical="top" wrapText="1"/>
    </xf>
    <xf numFmtId="0" fontId="1" fillId="38" borderId="58" xfId="2" applyFont="1" applyFill="1" applyBorder="1" applyAlignment="1">
      <alignment horizontal="left" vertical="top" wrapText="1"/>
    </xf>
    <xf numFmtId="0" fontId="1" fillId="38" borderId="69" xfId="2" applyFont="1" applyFill="1" applyBorder="1" applyAlignment="1">
      <alignment horizontal="left" vertical="top" wrapText="1"/>
    </xf>
    <xf numFmtId="0" fontId="8" fillId="38" borderId="142" xfId="1" applyFill="1" applyBorder="1" applyAlignment="1" applyProtection="1">
      <alignment horizontal="left" vertical="top"/>
    </xf>
    <xf numFmtId="0" fontId="6" fillId="38" borderId="165" xfId="2" applyFill="1" applyBorder="1" applyAlignment="1">
      <alignment horizontal="left" vertical="top"/>
    </xf>
    <xf numFmtId="0" fontId="6" fillId="2" borderId="75" xfId="2" applyFill="1" applyBorder="1" applyAlignment="1">
      <alignment vertical="top" wrapText="1"/>
    </xf>
    <xf numFmtId="0" fontId="15" fillId="2" borderId="66" xfId="0" applyFont="1" applyFill="1" applyBorder="1" applyAlignment="1">
      <alignment vertical="top" wrapText="1"/>
    </xf>
    <xf numFmtId="0" fontId="1" fillId="2" borderId="75" xfId="2" applyFont="1" applyFill="1" applyBorder="1" applyAlignment="1">
      <alignment horizontal="left" vertical="top" wrapText="1"/>
    </xf>
    <xf numFmtId="0" fontId="1" fillId="2" borderId="66" xfId="2" applyFont="1" applyFill="1" applyBorder="1" applyAlignment="1">
      <alignment horizontal="left" vertical="top" wrapText="1"/>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90" xfId="2" applyFill="1" applyBorder="1">
      <alignment vertical="center"/>
    </xf>
    <xf numFmtId="0" fontId="6" fillId="6" borderId="25" xfId="2" applyFill="1" applyBorder="1">
      <alignment vertical="center"/>
    </xf>
    <xf numFmtId="0" fontId="6" fillId="6" borderId="91" xfId="2" applyFill="1" applyBorder="1">
      <alignment vertical="center"/>
    </xf>
    <xf numFmtId="0" fontId="6" fillId="6" borderId="92" xfId="2" applyFill="1" applyBorder="1">
      <alignment vertical="center"/>
    </xf>
    <xf numFmtId="0" fontId="6" fillId="6" borderId="93" xfId="2" applyFill="1" applyBorder="1">
      <alignment vertical="center"/>
    </xf>
    <xf numFmtId="0" fontId="6" fillId="6" borderId="94" xfId="2" applyFill="1" applyBorder="1">
      <alignment vertical="center"/>
    </xf>
    <xf numFmtId="0" fontId="22" fillId="6" borderId="95" xfId="2" applyFont="1" applyFill="1" applyBorder="1" applyAlignment="1">
      <alignment horizontal="center" vertical="top" wrapText="1"/>
    </xf>
    <xf numFmtId="0" fontId="22" fillId="6" borderId="87" xfId="2" applyFont="1" applyFill="1" applyBorder="1" applyAlignment="1">
      <alignment horizontal="center" vertical="top" wrapText="1"/>
    </xf>
    <xf numFmtId="0" fontId="22" fillId="6" borderId="96" xfId="2" applyFont="1" applyFill="1" applyBorder="1" applyAlignment="1">
      <alignment horizontal="center" vertical="top" wrapText="1"/>
    </xf>
    <xf numFmtId="0" fontId="22" fillId="6" borderId="97" xfId="2" applyFont="1" applyFill="1" applyBorder="1" applyAlignment="1">
      <alignment horizontal="center" vertical="top" wrapText="1"/>
    </xf>
    <xf numFmtId="0" fontId="22" fillId="6" borderId="98"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26" fillId="0" borderId="0" xfId="19" applyFont="1" applyAlignment="1">
      <alignment vertical="center" wrapText="1"/>
    </xf>
    <xf numFmtId="0" fontId="28" fillId="24" borderId="102"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3" xfId="2" applyFont="1" applyFill="1" applyBorder="1" applyAlignment="1">
      <alignment horizontal="center" vertical="center" shrinkToFit="1"/>
    </xf>
    <xf numFmtId="0" fontId="218" fillId="22" borderId="102"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3" xfId="2" applyFont="1" applyFill="1" applyBorder="1" applyAlignment="1">
      <alignment horizontal="center" vertical="center" shrinkToFit="1"/>
    </xf>
    <xf numFmtId="0" fontId="21" fillId="22" borderId="99" xfId="1" applyFont="1" applyFill="1" applyBorder="1" applyAlignment="1" applyProtection="1">
      <alignment vertical="top" wrapText="1"/>
    </xf>
    <xf numFmtId="0" fontId="21" fillId="22" borderId="100" xfId="2" applyFont="1" applyFill="1" applyBorder="1" applyAlignment="1">
      <alignment vertical="top" wrapText="1"/>
    </xf>
    <xf numFmtId="0" fontId="21" fillId="22" borderId="101" xfId="2" applyFont="1" applyFill="1" applyBorder="1" applyAlignment="1">
      <alignment vertical="top" wrapText="1"/>
    </xf>
    <xf numFmtId="0" fontId="21" fillId="39" borderId="99" xfId="1" applyFont="1" applyFill="1" applyBorder="1" applyAlignment="1" applyProtection="1">
      <alignment vertical="top" wrapText="1"/>
    </xf>
    <xf numFmtId="0" fontId="21" fillId="39" borderId="100" xfId="2" applyFont="1" applyFill="1" applyBorder="1" applyAlignment="1">
      <alignment vertical="top" wrapText="1"/>
    </xf>
    <xf numFmtId="0" fontId="21" fillId="39" borderId="101" xfId="2" applyFont="1" applyFill="1" applyBorder="1" applyAlignment="1">
      <alignment vertical="top" wrapText="1"/>
    </xf>
    <xf numFmtId="0" fontId="145" fillId="39" borderId="102" xfId="2" applyFont="1" applyFill="1" applyBorder="1" applyAlignment="1">
      <alignment horizontal="center" vertical="center" wrapText="1" shrinkToFit="1"/>
    </xf>
    <xf numFmtId="0" fontId="32" fillId="39" borderId="29" xfId="2" applyFont="1" applyFill="1" applyBorder="1" applyAlignment="1">
      <alignment horizontal="center" vertical="center" shrinkToFit="1"/>
    </xf>
    <xf numFmtId="0" fontId="32" fillId="39" borderId="103" xfId="2" applyFont="1" applyFill="1" applyBorder="1" applyAlignment="1">
      <alignment horizontal="center" vertical="center" shrinkToFit="1"/>
    </xf>
    <xf numFmtId="0" fontId="28" fillId="22" borderId="168" xfId="2" applyFont="1" applyFill="1" applyBorder="1" applyAlignment="1">
      <alignment horizontal="center" vertical="center" wrapText="1" shrinkToFit="1"/>
    </xf>
    <xf numFmtId="0" fontId="28" fillId="22" borderId="169" xfId="2" applyFont="1" applyFill="1" applyBorder="1" applyAlignment="1">
      <alignment horizontal="center" vertical="center" wrapText="1" shrinkToFit="1"/>
    </xf>
    <xf numFmtId="0" fontId="28" fillId="22" borderId="170" xfId="2" applyFont="1" applyFill="1" applyBorder="1" applyAlignment="1">
      <alignment horizontal="center" vertical="center" wrapText="1" shrinkToFit="1"/>
    </xf>
    <xf numFmtId="0" fontId="20" fillId="22" borderId="59" xfId="2" applyFont="1" applyFill="1" applyBorder="1" applyAlignment="1">
      <alignment horizontal="left" vertical="top" wrapText="1" shrinkToFit="1"/>
    </xf>
    <xf numFmtId="0" fontId="20" fillId="22" borderId="60" xfId="2" applyFont="1" applyFill="1" applyBorder="1" applyAlignment="1">
      <alignment horizontal="left" vertical="top" wrapText="1" shrinkToFit="1"/>
    </xf>
    <xf numFmtId="0" fontId="20" fillId="22" borderId="61" xfId="2" applyFont="1" applyFill="1" applyBorder="1" applyAlignment="1">
      <alignment horizontal="left" vertical="top" wrapText="1" shrinkToFit="1"/>
    </xf>
    <xf numFmtId="0" fontId="25" fillId="22" borderId="110" xfId="2" applyFont="1" applyFill="1" applyBorder="1" applyAlignment="1">
      <alignment horizontal="left" vertical="top" wrapText="1"/>
    </xf>
    <xf numFmtId="0" fontId="25" fillId="22" borderId="111" xfId="2" applyFont="1" applyFill="1" applyBorder="1" applyAlignment="1">
      <alignment horizontal="left" vertical="top" wrapText="1"/>
    </xf>
    <xf numFmtId="0" fontId="25" fillId="22" borderId="112" xfId="2" applyFont="1" applyFill="1" applyBorder="1" applyAlignment="1">
      <alignment horizontal="left" vertical="top" wrapText="1"/>
    </xf>
    <xf numFmtId="0" fontId="28" fillId="39" borderId="168" xfId="2" applyFont="1" applyFill="1" applyBorder="1" applyAlignment="1">
      <alignment horizontal="center" vertical="center" wrapText="1" shrinkToFit="1"/>
    </xf>
    <xf numFmtId="0" fontId="28" fillId="39" borderId="169" xfId="2" applyFont="1" applyFill="1" applyBorder="1" applyAlignment="1">
      <alignment horizontal="center" vertical="center" wrapText="1" shrinkToFit="1"/>
    </xf>
    <xf numFmtId="0" fontId="28" fillId="39" borderId="170" xfId="2" applyFont="1" applyFill="1" applyBorder="1" applyAlignment="1">
      <alignment horizontal="center" vertical="center" wrapText="1" shrinkToFit="1"/>
    </xf>
    <xf numFmtId="0" fontId="20" fillId="39" borderId="59" xfId="2" applyFont="1" applyFill="1" applyBorder="1" applyAlignment="1">
      <alignment horizontal="left" vertical="top" wrapText="1" shrinkToFit="1"/>
    </xf>
    <xf numFmtId="0" fontId="20" fillId="39" borderId="60" xfId="2" applyFont="1" applyFill="1" applyBorder="1" applyAlignment="1">
      <alignment horizontal="left" vertical="top" wrapText="1" shrinkToFit="1"/>
    </xf>
    <xf numFmtId="0" fontId="20" fillId="39" borderId="61" xfId="2" applyFont="1" applyFill="1" applyBorder="1" applyAlignment="1">
      <alignment horizontal="left" vertical="top" wrapText="1" shrinkToFit="1"/>
    </xf>
    <xf numFmtId="0" fontId="28" fillId="20" borderId="60" xfId="2" applyFont="1" applyFill="1" applyBorder="1" applyAlignment="1">
      <alignment horizontal="center" vertical="center" shrinkToFit="1"/>
    </xf>
    <xf numFmtId="0" fontId="28" fillId="20" borderId="61" xfId="2" applyFont="1" applyFill="1" applyBorder="1" applyAlignment="1">
      <alignment horizontal="center" vertical="center" shrinkToFit="1"/>
    </xf>
    <xf numFmtId="0" fontId="109" fillId="22" borderId="102"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3" xfId="1" applyFont="1" applyFill="1" applyBorder="1" applyAlignment="1" applyProtection="1">
      <alignment horizontal="center" vertical="center" wrapText="1"/>
    </xf>
    <xf numFmtId="0" fontId="21" fillId="22" borderId="99" xfId="1" applyFont="1" applyFill="1" applyBorder="1" applyAlignment="1" applyProtection="1">
      <alignment horizontal="left" vertical="top" wrapText="1"/>
    </xf>
    <xf numFmtId="0" fontId="21" fillId="22" borderId="184" xfId="1" applyFont="1" applyFill="1" applyBorder="1" applyAlignment="1" applyProtection="1">
      <alignment horizontal="left" vertical="top" wrapText="1"/>
    </xf>
    <xf numFmtId="0" fontId="21" fillId="22" borderId="185"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F99FF"/>
      <color rgb="FF3399FF"/>
      <color rgb="FF6EF729"/>
      <color rgb="FF00CC00"/>
      <color rgb="FF0033CC"/>
      <color rgb="FF66CCFF"/>
      <color rgb="FFFF0066"/>
      <color rgb="FFBB1F05"/>
      <color rgb="FFEBA9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'36　感染症統計'!$A$7</c:f>
              <c:strCache>
                <c:ptCount val="1"/>
                <c:pt idx="0">
                  <c:v>2022年</c:v>
                </c:pt>
              </c:strCache>
            </c:strRef>
          </c:tx>
          <c:spPr>
            <a:ln w="63500" cap="rnd">
              <a:solidFill>
                <a:srgbClr val="FF0000"/>
              </a:solidFill>
              <a:round/>
            </a:ln>
            <a:effectLst/>
          </c:spPr>
          <c:marker>
            <c:symbol val="none"/>
          </c:marker>
          <c:val>
            <c:numRef>
              <c:f>'36　感染症統計'!$B$7:$M$7</c:f>
              <c:numCache>
                <c:formatCode>#,##0_ </c:formatCode>
                <c:ptCount val="12"/>
                <c:pt idx="0" formatCode="General">
                  <c:v>81</c:v>
                </c:pt>
                <c:pt idx="1">
                  <c:v>39</c:v>
                </c:pt>
                <c:pt idx="2">
                  <c:v>72</c:v>
                </c:pt>
                <c:pt idx="3" formatCode="General">
                  <c:v>88</c:v>
                </c:pt>
                <c:pt idx="4" formatCode="General">
                  <c:v>258</c:v>
                </c:pt>
                <c:pt idx="5" formatCode="General">
                  <c:v>412</c:v>
                </c:pt>
                <c:pt idx="6" formatCode="General">
                  <c:v>545</c:v>
                </c:pt>
                <c:pt idx="7" formatCode="General">
                  <c:v>555</c:v>
                </c:pt>
                <c:pt idx="8" formatCode="General">
                  <c:v>229</c:v>
                </c:pt>
              </c:numCache>
            </c:numRef>
          </c:val>
          <c:smooth val="0"/>
          <c:extLst>
            <c:ext xmlns:c16="http://schemas.microsoft.com/office/drawing/2014/chart" uri="{C3380CC4-5D6E-409C-BE32-E72D297353CC}">
              <c16:uniqueId val="{00000000-B26B-4AAB-ADDF-AF634710DDB6}"/>
            </c:ext>
          </c:extLst>
        </c:ser>
        <c:ser>
          <c:idx val="7"/>
          <c:order val="1"/>
          <c:tx>
            <c:strRef>
              <c:f>'36　感染症統計'!$A$8</c:f>
              <c:strCache>
                <c:ptCount val="1"/>
                <c:pt idx="0">
                  <c:v>2021年</c:v>
                </c:pt>
              </c:strCache>
            </c:strRef>
          </c:tx>
          <c:spPr>
            <a:ln w="25400" cap="rnd">
              <a:solidFill>
                <a:schemeClr val="accent6">
                  <a:lumMod val="75000"/>
                </a:schemeClr>
              </a:solidFill>
              <a:round/>
            </a:ln>
            <a:effectLst/>
          </c:spPr>
          <c:marker>
            <c:symbol val="none"/>
          </c:marker>
          <c:val>
            <c:numRef>
              <c:f>'36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'36　感染症統計'!$A$9</c:f>
              <c:strCache>
                <c:ptCount val="1"/>
                <c:pt idx="0">
                  <c:v>2020年</c:v>
                </c:pt>
              </c:strCache>
            </c:strRef>
          </c:tx>
          <c:spPr>
            <a:ln w="19050" cap="rnd">
              <a:solidFill>
                <a:schemeClr val="accent1"/>
              </a:solidFill>
              <a:round/>
            </a:ln>
            <a:effectLst/>
          </c:spPr>
          <c:marker>
            <c:symbol val="none"/>
          </c:marker>
          <c:val>
            <c:numRef>
              <c:f>'36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'36　感染症統計'!$A$10</c:f>
              <c:strCache>
                <c:ptCount val="1"/>
                <c:pt idx="0">
                  <c:v>2019年</c:v>
                </c:pt>
              </c:strCache>
            </c:strRef>
          </c:tx>
          <c:spPr>
            <a:ln w="12700" cap="rnd">
              <a:solidFill>
                <a:srgbClr val="FF0066"/>
              </a:solidFill>
              <a:round/>
            </a:ln>
            <a:effectLst/>
          </c:spPr>
          <c:marker>
            <c:symbol val="none"/>
          </c:marker>
          <c:val>
            <c:numRef>
              <c:f>'36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'36　感染症統計'!$A$11</c:f>
              <c:strCache>
                <c:ptCount val="1"/>
                <c:pt idx="0">
                  <c:v>2018年</c:v>
                </c:pt>
              </c:strCache>
            </c:strRef>
          </c:tx>
          <c:spPr>
            <a:ln w="12700" cap="rnd">
              <a:solidFill>
                <a:schemeClr val="accent3"/>
              </a:solidFill>
              <a:round/>
            </a:ln>
            <a:effectLst/>
          </c:spPr>
          <c:marker>
            <c:symbol val="none"/>
          </c:marker>
          <c:val>
            <c:numRef>
              <c:f>'36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'36　感染症統計'!$A$12</c:f>
              <c:strCache>
                <c:ptCount val="1"/>
                <c:pt idx="0">
                  <c:v>2017年</c:v>
                </c:pt>
              </c:strCache>
            </c:strRef>
          </c:tx>
          <c:spPr>
            <a:ln w="12700" cap="rnd">
              <a:solidFill>
                <a:schemeClr val="accent4"/>
              </a:solidFill>
              <a:round/>
            </a:ln>
            <a:effectLst/>
          </c:spPr>
          <c:marker>
            <c:symbol val="none"/>
          </c:marker>
          <c:val>
            <c:numRef>
              <c:f>'36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'36　感染症統計'!$A$13</c:f>
              <c:strCache>
                <c:ptCount val="1"/>
                <c:pt idx="0">
                  <c:v>2016年</c:v>
                </c:pt>
              </c:strCache>
            </c:strRef>
          </c:tx>
          <c:spPr>
            <a:ln w="12700" cap="rnd">
              <a:solidFill>
                <a:schemeClr val="accent5"/>
              </a:solidFill>
              <a:round/>
            </a:ln>
            <a:effectLst/>
          </c:spPr>
          <c:marker>
            <c:symbol val="none"/>
          </c:marker>
          <c:val>
            <c:numRef>
              <c:f>'36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'36　感染症統計'!$A$14</c:f>
              <c:strCache>
                <c:ptCount val="1"/>
                <c:pt idx="0">
                  <c:v>2015年</c:v>
                </c:pt>
              </c:strCache>
            </c:strRef>
          </c:tx>
          <c:spPr>
            <a:ln w="12700" cap="rnd">
              <a:solidFill>
                <a:schemeClr val="accent6"/>
              </a:solidFill>
              <a:round/>
            </a:ln>
            <a:effectLst/>
          </c:spPr>
          <c:marker>
            <c:symbol val="none"/>
          </c:marker>
          <c:val>
            <c:numRef>
              <c:f>'36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'36　感染症統計'!$P$8</c:f>
              <c:strCache>
                <c:ptCount val="1"/>
                <c:pt idx="0">
                  <c:v>2021年</c:v>
                </c:pt>
              </c:strCache>
            </c:strRef>
          </c:tx>
          <c:spPr>
            <a:ln w="63500" cap="rnd">
              <a:solidFill>
                <a:srgbClr val="FF0000"/>
              </a:solidFill>
              <a:round/>
            </a:ln>
            <a:effectLst/>
          </c:spPr>
          <c:marker>
            <c:symbol val="none"/>
          </c:marker>
          <c:cat>
            <c:numRef>
              <c:f>'36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'36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2962-4A89-9B35-A3E6A78CA0FE}"/>
            </c:ext>
          </c:extLst>
        </c:ser>
        <c:ser>
          <c:idx val="7"/>
          <c:order val="1"/>
          <c:tx>
            <c:strRef>
              <c:f>'36　感染症統計'!$P$9</c:f>
              <c:strCache>
                <c:ptCount val="1"/>
                <c:pt idx="0">
                  <c:v>2020年</c:v>
                </c:pt>
              </c:strCache>
            </c:strRef>
          </c:tx>
          <c:spPr>
            <a:ln w="25400" cap="rnd">
              <a:solidFill>
                <a:schemeClr val="accent6">
                  <a:lumMod val="75000"/>
                </a:schemeClr>
              </a:solidFill>
              <a:round/>
            </a:ln>
            <a:effectLst/>
          </c:spPr>
          <c:marker>
            <c:symbol val="none"/>
          </c:marker>
          <c:cat>
            <c:numRef>
              <c:f>'36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'36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2962-4A89-9B35-A3E6A78CA0FE}"/>
            </c:ext>
          </c:extLst>
        </c:ser>
        <c:ser>
          <c:idx val="0"/>
          <c:order val="2"/>
          <c:tx>
            <c:strRef>
              <c:f>'36　感染症統計'!$P$10</c:f>
              <c:strCache>
                <c:ptCount val="1"/>
                <c:pt idx="0">
                  <c:v>2019年</c:v>
                </c:pt>
              </c:strCache>
            </c:strRef>
          </c:tx>
          <c:spPr>
            <a:ln w="19050" cap="rnd">
              <a:solidFill>
                <a:schemeClr val="accent1"/>
              </a:solidFill>
              <a:round/>
            </a:ln>
            <a:effectLst/>
          </c:spPr>
          <c:marker>
            <c:symbol val="none"/>
          </c:marker>
          <c:cat>
            <c:numRef>
              <c:f>'36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'36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2962-4A89-9B35-A3E6A78CA0FE}"/>
            </c:ext>
          </c:extLst>
        </c:ser>
        <c:ser>
          <c:idx val="1"/>
          <c:order val="3"/>
          <c:tx>
            <c:strRef>
              <c:f>'36　感染症統計'!$P$11</c:f>
              <c:strCache>
                <c:ptCount val="1"/>
                <c:pt idx="0">
                  <c:v>2018年</c:v>
                </c:pt>
              </c:strCache>
            </c:strRef>
          </c:tx>
          <c:spPr>
            <a:ln w="12700" cap="rnd">
              <a:solidFill>
                <a:schemeClr val="accent2"/>
              </a:solidFill>
              <a:round/>
            </a:ln>
            <a:effectLst/>
          </c:spPr>
          <c:marker>
            <c:symbol val="none"/>
          </c:marker>
          <c:cat>
            <c:numRef>
              <c:f>'36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'36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2962-4A89-9B35-A3E6A78CA0FE}"/>
            </c:ext>
          </c:extLst>
        </c:ser>
        <c:ser>
          <c:idx val="2"/>
          <c:order val="4"/>
          <c:tx>
            <c:strRef>
              <c:f>'36　感染症統計'!$P$12</c:f>
              <c:strCache>
                <c:ptCount val="1"/>
                <c:pt idx="0">
                  <c:v>2017年</c:v>
                </c:pt>
              </c:strCache>
            </c:strRef>
          </c:tx>
          <c:spPr>
            <a:ln w="12700" cap="rnd">
              <a:solidFill>
                <a:schemeClr val="accent3"/>
              </a:solidFill>
              <a:round/>
            </a:ln>
            <a:effectLst/>
          </c:spPr>
          <c:marker>
            <c:symbol val="none"/>
          </c:marker>
          <c:cat>
            <c:numRef>
              <c:f>'36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'36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2962-4A89-9B35-A3E6A78CA0FE}"/>
            </c:ext>
          </c:extLst>
        </c:ser>
        <c:ser>
          <c:idx val="3"/>
          <c:order val="5"/>
          <c:tx>
            <c:strRef>
              <c:f>'36　感染症統計'!$P$13</c:f>
              <c:strCache>
                <c:ptCount val="1"/>
                <c:pt idx="0">
                  <c:v>2016年</c:v>
                </c:pt>
              </c:strCache>
            </c:strRef>
          </c:tx>
          <c:spPr>
            <a:ln w="12700" cap="rnd">
              <a:solidFill>
                <a:schemeClr val="accent4"/>
              </a:solidFill>
              <a:round/>
            </a:ln>
            <a:effectLst/>
          </c:spPr>
          <c:marker>
            <c:symbol val="none"/>
          </c:marker>
          <c:cat>
            <c:numRef>
              <c:f>'36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'36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2962-4A89-9B35-A3E6A78CA0FE}"/>
            </c:ext>
          </c:extLst>
        </c:ser>
        <c:ser>
          <c:idx val="4"/>
          <c:order val="6"/>
          <c:tx>
            <c:strRef>
              <c:f>'36　感染症統計'!$P$14</c:f>
              <c:strCache>
                <c:ptCount val="1"/>
                <c:pt idx="0">
                  <c:v>2015年</c:v>
                </c:pt>
              </c:strCache>
            </c:strRef>
          </c:tx>
          <c:spPr>
            <a:ln w="12700" cap="rnd">
              <a:solidFill>
                <a:schemeClr val="accent5"/>
              </a:solidFill>
              <a:round/>
            </a:ln>
            <a:effectLst/>
          </c:spPr>
          <c:marker>
            <c:symbol val="none"/>
          </c:marker>
          <c:cat>
            <c:numRef>
              <c:f>'36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'36　感染症統計'!$Q$14:$AB$14</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eneral"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546&amp;page=1&amp;start=0&amp;ndsp=12" TargetMode="External"/><Relationship Id="rId7" Type="http://schemas.microsoft.com/office/2007/relationships/hdphoto" Target="../media/hdphoto1.wdp"/><Relationship Id="rId2"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323&amp;page=1&amp;start=0&amp;ndsp=12"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7.png"/><Relationship Id="rId5" Type="http://schemas.openxmlformats.org/officeDocument/2006/relationships/hyperlink" Target="http://www.google.com/imgres?imgurl=http://t.pimg.jp/002/314/501/1/2314501.jpg&amp;imgrefurl=http://pixta.jp/illustration/2314501&amp;h=450&amp;w=403&amp;tbnid=g8e9hKY8WtvDpM:&amp;zoom=1&amp;docid=iPZhJz2EOLrt7M&amp;hl=ja&amp;ei=SXboU7D5FIq78gWok4HoAw&amp;tbm=isch&amp;ved=0CB0QMygCMAI&amp;iact=rc&amp;uact=3&amp;dur=191&amp;page=1&amp;start=0&amp;ndsp=15" TargetMode="External"/><Relationship Id="rId4"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0.sv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sv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6.png"/></Relationships>
</file>

<file path=xl/drawings/_rels/drawing8.xml.rels><?xml version="1.0" encoding="UTF-8" standalone="yes"?>
<Relationships xmlns="http://schemas.openxmlformats.org/package/2006/relationships"><Relationship Id="rId1"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30480</xdr:rowOff>
    </xdr:from>
    <xdr:to>
      <xdr:col>19</xdr:col>
      <xdr:colOff>141772</xdr:colOff>
      <xdr:row>39</xdr:row>
      <xdr:rowOff>137160</xdr:rowOff>
    </xdr:to>
    <xdr:pic>
      <xdr:nvPicPr>
        <xdr:cNvPr id="3" name="図 2">
          <a:extLst>
            <a:ext uri="{FF2B5EF4-FFF2-40B4-BE49-F238E27FC236}">
              <a16:creationId xmlns:a16="http://schemas.microsoft.com/office/drawing/2014/main" id="{315C75EE-5ECC-0855-CC10-5370D01AB6E4}"/>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30480"/>
          <a:ext cx="10558312" cy="6644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xdr:colOff>
      <xdr:row>4</xdr:row>
      <xdr:rowOff>0</xdr:rowOff>
    </xdr:from>
    <xdr:to>
      <xdr:col>13</xdr:col>
      <xdr:colOff>167640</xdr:colOff>
      <xdr:row>18</xdr:row>
      <xdr:rowOff>30480</xdr:rowOff>
    </xdr:to>
    <xdr:pic>
      <xdr:nvPicPr>
        <xdr:cNvPr id="2" name="図 1" descr="感染性胃腸炎患者報告数　直近5シーズン">
          <a:extLst>
            <a:ext uri="{FF2B5EF4-FFF2-40B4-BE49-F238E27FC236}">
              <a16:creationId xmlns:a16="http://schemas.microsoft.com/office/drawing/2014/main" id="{77EF9090-DA10-C6F7-1F62-3EFA22F0D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56760" y="990600"/>
          <a:ext cx="7216140" cy="284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1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2.15</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44235"/>
            <a:gd name="adj6" fmla="val -149302"/>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739864</xdr:colOff>
      <xdr:row>15</xdr:row>
      <xdr:rowOff>31607</xdr:rowOff>
    </xdr:from>
    <xdr:to>
      <xdr:col>7</xdr:col>
      <xdr:colOff>1062682</xdr:colOff>
      <xdr:row>16</xdr:row>
      <xdr:rowOff>163366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5273764" y="291958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11530</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F2A9D810-205B-493C-891C-589160E091C9}"/>
            </a:ext>
          </a:extLst>
        </xdr:cNvPr>
        <xdr:cNvSpPr>
          <a:spLocks noChangeAspect="1" noChangeArrowheads="1"/>
        </xdr:cNvSpPr>
      </xdr:nvSpPr>
      <xdr:spPr bwMode="auto">
        <a:xfrm>
          <a:off x="4907280" y="4632960"/>
          <a:ext cx="304800" cy="30109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304800</xdr:colOff>
      <xdr:row>12</xdr:row>
      <xdr:rowOff>28575</xdr:rowOff>
    </xdr:to>
    <xdr:sp macro="" textlink="">
      <xdr:nvSpPr>
        <xdr:cNvPr id="3" name="AutoShape 180"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CD37BE58-AF08-4CDB-ABA4-15EA32946FEB}"/>
            </a:ext>
          </a:extLst>
        </xdr:cNvPr>
        <xdr:cNvSpPr>
          <a:spLocks noChangeAspect="1" noChangeArrowheads="1"/>
        </xdr:cNvSpPr>
      </xdr:nvSpPr>
      <xdr:spPr bwMode="auto">
        <a:xfrm>
          <a:off x="9852660" y="3002280"/>
          <a:ext cx="304800" cy="302895"/>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304800</xdr:colOff>
      <xdr:row>12</xdr:row>
      <xdr:rowOff>28575</xdr:rowOff>
    </xdr:to>
    <xdr:sp macro="" textlink="">
      <xdr:nvSpPr>
        <xdr:cNvPr id="4" name="AutoShape 181"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FD48BC38-BA65-4D76-A844-34180E8F1DE0}"/>
            </a:ext>
          </a:extLst>
        </xdr:cNvPr>
        <xdr:cNvSpPr>
          <a:spLocks noChangeAspect="1" noChangeArrowheads="1"/>
        </xdr:cNvSpPr>
      </xdr:nvSpPr>
      <xdr:spPr bwMode="auto">
        <a:xfrm>
          <a:off x="9852660" y="3002280"/>
          <a:ext cx="304800" cy="302895"/>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304800</xdr:colOff>
      <xdr:row>12</xdr:row>
      <xdr:rowOff>28575</xdr:rowOff>
    </xdr:to>
    <xdr:sp macro="" textlink="">
      <xdr:nvSpPr>
        <xdr:cNvPr id="5" name="AutoShape 182"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3"/>
          <a:extLst>
            <a:ext uri="{FF2B5EF4-FFF2-40B4-BE49-F238E27FC236}">
              <a16:creationId xmlns:a16="http://schemas.microsoft.com/office/drawing/2014/main" id="{8AB7D901-6A43-4488-936A-647885DD66D6}"/>
            </a:ext>
          </a:extLst>
        </xdr:cNvPr>
        <xdr:cNvSpPr>
          <a:spLocks noChangeAspect="1" noChangeArrowheads="1"/>
        </xdr:cNvSpPr>
      </xdr:nvSpPr>
      <xdr:spPr bwMode="auto">
        <a:xfrm>
          <a:off x="9852660" y="3002280"/>
          <a:ext cx="304800" cy="302895"/>
        </a:xfrm>
        <a:prstGeom prst="rect">
          <a:avLst/>
        </a:prstGeom>
        <a:noFill/>
        <a:ln w="9525">
          <a:noFill/>
          <a:miter lim="800000"/>
          <a:headEnd/>
          <a:tailEnd/>
        </a:ln>
      </xdr:spPr>
    </xdr:sp>
    <xdr:clientData/>
  </xdr:twoCellAnchor>
  <xdr:twoCellAnchor editAs="oneCell">
    <xdr:from>
      <xdr:col>14</xdr:col>
      <xdr:colOff>161925</xdr:colOff>
      <xdr:row>56</xdr:row>
      <xdr:rowOff>114300</xdr:rowOff>
    </xdr:from>
    <xdr:to>
      <xdr:col>18</xdr:col>
      <xdr:colOff>613410</xdr:colOff>
      <xdr:row>67</xdr:row>
      <xdr:rowOff>28575</xdr:rowOff>
    </xdr:to>
    <xdr:pic>
      <xdr:nvPicPr>
        <xdr:cNvPr id="6" name="図 3">
          <a:extLst>
            <a:ext uri="{FF2B5EF4-FFF2-40B4-BE49-F238E27FC236}">
              <a16:creationId xmlns:a16="http://schemas.microsoft.com/office/drawing/2014/main" id="{DE329816-73C4-4009-A93D-30180A73C723}"/>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0014585" y="11727180"/>
          <a:ext cx="2920365" cy="1758314"/>
        </a:xfrm>
        <a:prstGeom prst="rect">
          <a:avLst/>
        </a:prstGeom>
        <a:noFill/>
        <a:ln w="9525">
          <a:noFill/>
          <a:miter lim="800000"/>
          <a:headEnd/>
          <a:tailEnd/>
        </a:ln>
      </xdr:spPr>
    </xdr:pic>
    <xdr:clientData/>
  </xdr:twoCellAnchor>
  <xdr:twoCellAnchor editAs="oneCell">
    <xdr:from>
      <xdr:col>17</xdr:col>
      <xdr:colOff>0</xdr:colOff>
      <xdr:row>5</xdr:row>
      <xdr:rowOff>0</xdr:rowOff>
    </xdr:from>
    <xdr:to>
      <xdr:col>17</xdr:col>
      <xdr:colOff>304800</xdr:colOff>
      <xdr:row>6</xdr:row>
      <xdr:rowOff>28575</xdr:rowOff>
    </xdr:to>
    <xdr:sp macro="" textlink="">
      <xdr:nvSpPr>
        <xdr:cNvPr id="7" name="AutoShape 285" descr="Z">
          <a:hlinkClick xmlns:r="http://schemas.openxmlformats.org/officeDocument/2006/relationships" r:id="rId5"/>
          <a:extLst>
            <a:ext uri="{FF2B5EF4-FFF2-40B4-BE49-F238E27FC236}">
              <a16:creationId xmlns:a16="http://schemas.microsoft.com/office/drawing/2014/main" id="{5CCE7A37-FF95-4114-80E6-B4C42F83EB8D}"/>
            </a:ext>
          </a:extLst>
        </xdr:cNvPr>
        <xdr:cNvSpPr>
          <a:spLocks noChangeAspect="1" noChangeArrowheads="1"/>
        </xdr:cNvSpPr>
      </xdr:nvSpPr>
      <xdr:spPr bwMode="auto">
        <a:xfrm>
          <a:off x="11704320" y="1356360"/>
          <a:ext cx="304800" cy="302895"/>
        </a:xfrm>
        <a:prstGeom prst="rect">
          <a:avLst/>
        </a:prstGeom>
        <a:noFill/>
        <a:ln w="9525">
          <a:noFill/>
          <a:miter lim="800000"/>
          <a:headEnd/>
          <a:tailEnd/>
        </a:ln>
      </xdr:spPr>
    </xdr:sp>
    <xdr:clientData/>
  </xdr:twoCellAnchor>
  <xdr:twoCellAnchor>
    <xdr:from>
      <xdr:col>1</xdr:col>
      <xdr:colOff>64669</xdr:colOff>
      <xdr:row>20</xdr:row>
      <xdr:rowOff>128337</xdr:rowOff>
    </xdr:from>
    <xdr:to>
      <xdr:col>11</xdr:col>
      <xdr:colOff>971449</xdr:colOff>
      <xdr:row>23</xdr:row>
      <xdr:rowOff>120316</xdr:rowOff>
    </xdr:to>
    <xdr:sp macro="" textlink="">
      <xdr:nvSpPr>
        <xdr:cNvPr id="8" name="テキスト ボックス 7">
          <a:extLst>
            <a:ext uri="{FF2B5EF4-FFF2-40B4-BE49-F238E27FC236}">
              <a16:creationId xmlns:a16="http://schemas.microsoft.com/office/drawing/2014/main" id="{2650BD8A-497B-4EE6-A2EC-CCA6A5017731}"/>
            </a:ext>
          </a:extLst>
        </xdr:cNvPr>
        <xdr:cNvSpPr txBox="1">
          <a:spLocks noChangeArrowheads="1"/>
        </xdr:cNvSpPr>
      </xdr:nvSpPr>
      <xdr:spPr bwMode="auto">
        <a:xfrm>
          <a:off x="401553" y="5550569"/>
          <a:ext cx="8895749" cy="697831"/>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8000"/>
              </a:solidFill>
              <a:latin typeface="ＭＳ Ｐゴシック"/>
              <a:ea typeface="ＭＳ Ｐゴシック"/>
            </a:rPr>
            <a:t>問題をこじらせる対応</a:t>
          </a:r>
          <a:r>
            <a:rPr lang="ja-JP" altLang="en-US" sz="1100" b="0" i="0" u="none" strike="noStrike" baseline="0">
              <a:solidFill>
                <a:srgbClr val="000000"/>
              </a:solidFill>
              <a:latin typeface="ＭＳ Ｐゴシック"/>
              <a:ea typeface="ＭＳ Ｐゴシック"/>
            </a:rPr>
            <a:t>　　</a:t>
          </a:r>
        </a:p>
        <a:p>
          <a:pPr lvl="1"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・話を真剣に聞かない　　　　　</a:t>
          </a:r>
          <a:r>
            <a:rPr lang="ja-JP" altLang="en-US" sz="1000" b="1" i="0" u="none" strike="noStrike" baseline="0">
              <a:solidFill>
                <a:srgbClr val="000000"/>
              </a:solidFill>
              <a:latin typeface="ＭＳ Ｐゴシック"/>
              <a:ea typeface="ＭＳ Ｐゴシック"/>
            </a:rPr>
            <a:t>・よく話を聞かず言い訳ばかりする　　　　　　　　</a:t>
          </a:r>
          <a:r>
            <a:rPr lang="ja-JP" altLang="en-US" sz="1100" b="1" i="0" u="none" strike="noStrike" baseline="0">
              <a:solidFill>
                <a:srgbClr val="000000"/>
              </a:solidFill>
              <a:latin typeface="ＭＳ Ｐゴシック"/>
              <a:ea typeface="ＭＳ Ｐゴシック"/>
            </a:rPr>
            <a:t>・責任を持った者がなかなか出てこない　　　　　　　　　</a:t>
          </a:r>
        </a:p>
        <a:p>
          <a:pPr lvl="1" algn="l" rtl="0">
            <a:defRPr sz="1000"/>
          </a:pPr>
          <a:r>
            <a:rPr lang="ja-JP" altLang="en-US" sz="1100" b="1" i="0" u="none" strike="noStrike" baseline="0">
              <a:solidFill>
                <a:srgbClr val="000000"/>
              </a:solidFill>
              <a:latin typeface="ＭＳ Ｐゴシック"/>
              <a:ea typeface="ＭＳ Ｐゴシック"/>
            </a:rPr>
            <a:t>　　・言いがかりとして反論する　  ・クレーマーとして片付けようとする　　　  　 ・お金や物で対応しようとする</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editAs="oneCell">
    <xdr:from>
      <xdr:col>0</xdr:col>
      <xdr:colOff>160422</xdr:colOff>
      <xdr:row>5</xdr:row>
      <xdr:rowOff>151710</xdr:rowOff>
    </xdr:from>
    <xdr:to>
      <xdr:col>6</xdr:col>
      <xdr:colOff>8022</xdr:colOff>
      <xdr:row>13</xdr:row>
      <xdr:rowOff>208546</xdr:rowOff>
    </xdr:to>
    <xdr:pic>
      <xdr:nvPicPr>
        <xdr:cNvPr id="9" name="図 8">
          <a:extLst>
            <a:ext uri="{FF2B5EF4-FFF2-40B4-BE49-F238E27FC236}">
              <a16:creationId xmlns:a16="http://schemas.microsoft.com/office/drawing/2014/main" id="{B104A431-02AA-49E7-97A7-6BD5F4458A46}"/>
            </a:ext>
          </a:extLst>
        </xdr:cNvPr>
        <xdr:cNvPicPr>
          <a:picLocks noChangeAspect="1"/>
        </xdr:cNvPicPr>
      </xdr:nvPicPr>
      <xdr:blipFill>
        <a:blip xmlns:r="http://schemas.openxmlformats.org/officeDocument/2006/relationships" r:embed="rId6" cstate="email">
          <a:extLst>
            <a:ext uri="{BEBA8EAE-BF5A-486C-A8C5-ECC9F3942E4B}">
              <a14:imgProps xmlns:a14="http://schemas.microsoft.com/office/drawing/2010/main">
                <a14:imgLayer r:embed="rId7">
                  <a14:imgEffect>
                    <a14:sharpenSoften amount="100000"/>
                  </a14:imgEffect>
                  <a14:imgEffect>
                    <a14:brightnessContrast contrast="32000"/>
                  </a14:imgEffect>
                </a14:imgLayer>
              </a14:imgProps>
            </a:ext>
            <a:ext uri="{28A0092B-C50C-407E-A947-70E740481C1C}">
              <a14:useLocalDpi xmlns:a14="http://schemas.microsoft.com/office/drawing/2010/main"/>
            </a:ext>
          </a:extLst>
        </a:blip>
        <a:stretch>
          <a:fillRect/>
        </a:stretch>
      </xdr:blipFill>
      <xdr:spPr>
        <a:xfrm>
          <a:off x="160422" y="1508070"/>
          <a:ext cx="3268980" cy="2251396"/>
        </a:xfrm>
        <a:prstGeom prst="rect">
          <a:avLst/>
        </a:prstGeom>
      </xdr:spPr>
    </xdr:pic>
    <xdr:clientData/>
  </xdr:twoCellAnchor>
  <xdr:twoCellAnchor>
    <xdr:from>
      <xdr:col>5</xdr:col>
      <xdr:colOff>397543</xdr:colOff>
      <xdr:row>8</xdr:row>
      <xdr:rowOff>24064</xdr:rowOff>
    </xdr:from>
    <xdr:to>
      <xdr:col>6</xdr:col>
      <xdr:colOff>561475</xdr:colOff>
      <xdr:row>10</xdr:row>
      <xdr:rowOff>266701</xdr:rowOff>
    </xdr:to>
    <xdr:sp macro="" textlink="">
      <xdr:nvSpPr>
        <xdr:cNvPr id="10" name="右矢印 2">
          <a:extLst>
            <a:ext uri="{FF2B5EF4-FFF2-40B4-BE49-F238E27FC236}">
              <a16:creationId xmlns:a16="http://schemas.microsoft.com/office/drawing/2014/main" id="{D468A77F-47C0-49C7-8946-091D19FB6AD7}"/>
            </a:ext>
          </a:extLst>
        </xdr:cNvPr>
        <xdr:cNvSpPr>
          <a:spLocks noChangeArrowheads="1"/>
        </xdr:cNvSpPr>
      </xdr:nvSpPr>
      <xdr:spPr bwMode="auto">
        <a:xfrm>
          <a:off x="3201703" y="2203384"/>
          <a:ext cx="781152" cy="791277"/>
        </a:xfrm>
        <a:prstGeom prst="rightArrow">
          <a:avLst>
            <a:gd name="adj1" fmla="val 50000"/>
            <a:gd name="adj2" fmla="val 50002"/>
          </a:avLst>
        </a:prstGeom>
        <a:solidFill>
          <a:srgbClr val="4F81BD"/>
        </a:solidFill>
        <a:ln w="25400" algn="ctr">
          <a:solidFill>
            <a:srgbClr val="FFFFFF"/>
          </a:solidFill>
          <a:miter lim="800000"/>
          <a:headEnd/>
          <a:tailEnd/>
        </a:ln>
        <a:effectLst>
          <a:outerShdw dist="50800" dir="5400000" algn="ctr" rotWithShape="0">
            <a:srgbClr val="C0C0C0"/>
          </a:outerShdw>
        </a:effec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91441</xdr:colOff>
      <xdr:row>31</xdr:row>
      <xdr:rowOff>30480</xdr:rowOff>
    </xdr:from>
    <xdr:to>
      <xdr:col>10</xdr:col>
      <xdr:colOff>436881</xdr:colOff>
      <xdr:row>41</xdr:row>
      <xdr:rowOff>254000</xdr:rowOff>
    </xdr:to>
    <xdr:pic>
      <xdr:nvPicPr>
        <xdr:cNvPr id="7" name="図 6">
          <a:extLst>
            <a:ext uri="{FF2B5EF4-FFF2-40B4-BE49-F238E27FC236}">
              <a16:creationId xmlns:a16="http://schemas.microsoft.com/office/drawing/2014/main" id="{0759B23D-4AA7-B8C7-DD64-BDD36963F417}"/>
            </a:ext>
          </a:extLst>
        </xdr:cNvPr>
        <xdr:cNvPicPr>
          <a:picLocks noChangeAspect="1"/>
        </xdr:cNvPicPr>
      </xdr:nvPicPr>
      <xdr:blipFill>
        <a:blip xmlns:r="http://schemas.openxmlformats.org/officeDocument/2006/relationships" r:embed="rId1"/>
        <a:stretch>
          <a:fillRect/>
        </a:stretch>
      </xdr:blipFill>
      <xdr:spPr>
        <a:xfrm>
          <a:off x="965201" y="14010640"/>
          <a:ext cx="11094720" cy="2966720"/>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1.07% :</a:t>
          </a:r>
          <a:r>
            <a:rPr kumimoji="1" lang="ja-JP" altLang="en-US" sz="1400" b="1">
              <a:solidFill>
                <a:srgbClr val="FFFF00"/>
              </a:solidFill>
            </a:rPr>
            <a:t>　</a:t>
          </a:r>
          <a:r>
            <a:rPr kumimoji="1" lang="en-US" altLang="ja-JP" sz="1400" b="1">
              <a:solidFill>
                <a:srgbClr val="FFFF00"/>
              </a:solidFill>
            </a:rPr>
            <a:t>0.01</a:t>
          </a:r>
          <a:r>
            <a:rPr kumimoji="1" lang="ja-JP" altLang="en-US" sz="1400" b="1">
              <a:solidFill>
                <a:srgbClr val="FFFF00"/>
              </a:solidFill>
            </a:rPr>
            <a:t>％減少</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4</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61</a:t>
          </a:r>
          <a:r>
            <a:rPr kumimoji="1" lang="ja-JP" altLang="en-US" sz="2000" b="1">
              <a:solidFill>
                <a:srgbClr val="FFFF00"/>
              </a:solidFill>
            </a:rPr>
            <a:t>万人が新規感染状態。　　　　　　　　　　　　　　　　　　　　　　　　　　　*なぜ進まない</a:t>
          </a:r>
          <a:r>
            <a:rPr kumimoji="1" lang="ja-JP" altLang="en-US" sz="2000" b="1">
              <a:solidFill>
                <a:schemeClr val="bg1"/>
              </a:solidFill>
            </a:rPr>
            <a:t>国産ワクチン製造承認</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680720</xdr:colOff>
      <xdr:row>2</xdr:row>
      <xdr:rowOff>345440</xdr:rowOff>
    </xdr:from>
    <xdr:to>
      <xdr:col>13</xdr:col>
      <xdr:colOff>1320800</xdr:colOff>
      <xdr:row>2</xdr:row>
      <xdr:rowOff>3088640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807200" y="11379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日あたりに確認される感染者数を</a:t>
          </a:r>
          <a:r>
            <a:rPr lang="en-US" altLang="ja-JP" sz="2000" b="0" i="0">
              <a:solidFill>
                <a:schemeClr val="dk1"/>
              </a:solidFill>
              <a:effectLst/>
              <a:latin typeface="+mn-lt"/>
              <a:ea typeface="+mn-ea"/>
              <a:cs typeface="+mn-cs"/>
            </a:rPr>
            <a:t>7</a:t>
          </a:r>
          <a:r>
            <a:rPr lang="ja-JP" altLang="en-US" sz="2000" b="0" i="0">
              <a:solidFill>
                <a:schemeClr val="dk1"/>
              </a:solidFill>
              <a:effectLst/>
              <a:latin typeface="+mn-lt"/>
              <a:ea typeface="+mn-ea"/>
              <a:cs typeface="+mn-cs"/>
            </a:rPr>
            <a:t>日移動平均で国別に見る。米国は</a:t>
          </a:r>
          <a:r>
            <a:rPr lang="en-US" altLang="ja-JP" sz="2000" b="0" i="0">
              <a:solidFill>
                <a:schemeClr val="dk1"/>
              </a:solidFill>
              <a:effectLst/>
              <a:latin typeface="+mn-lt"/>
              <a:ea typeface="+mn-ea"/>
              <a:cs typeface="+mn-cs"/>
            </a:rPr>
            <a:t>9</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9</a:t>
          </a:r>
          <a:r>
            <a:rPr lang="ja-JP" altLang="en-US" sz="2000" b="0" i="0">
              <a:solidFill>
                <a:schemeClr val="dk1"/>
              </a:solidFill>
              <a:effectLst/>
              <a:latin typeface="+mn-lt"/>
              <a:ea typeface="+mn-ea"/>
              <a:cs typeface="+mn-cs"/>
            </a:rPr>
            <a:t>日時点で</a:t>
          </a:r>
          <a:r>
            <a:rPr lang="en-US" altLang="ja-JP" sz="2000" b="0" i="0">
              <a:solidFill>
                <a:schemeClr val="dk1"/>
              </a:solidFill>
              <a:effectLst/>
              <a:latin typeface="+mn-lt"/>
              <a:ea typeface="+mn-ea"/>
              <a:cs typeface="+mn-cs"/>
            </a:rPr>
            <a:t>7</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1220</a:t>
          </a:r>
          <a:r>
            <a:rPr lang="ja-JP" altLang="en-US" sz="2000" b="0" i="0">
              <a:solidFill>
                <a:schemeClr val="dk1"/>
              </a:solidFill>
              <a:effectLst/>
              <a:latin typeface="+mn-lt"/>
              <a:ea typeface="+mn-ea"/>
              <a:cs typeface="+mn-cs"/>
            </a:rPr>
            <a:t>人だった。</a:t>
          </a:r>
          <a:r>
            <a:rPr lang="en-US" altLang="ja-JP" sz="2000" b="0" i="0">
              <a:solidFill>
                <a:schemeClr val="dk1"/>
              </a:solidFill>
              <a:effectLst/>
              <a:latin typeface="+mn-lt"/>
              <a:ea typeface="+mn-ea"/>
              <a:cs typeface="+mn-cs"/>
            </a:rPr>
            <a:t>2022</a:t>
          </a:r>
          <a:r>
            <a:rPr lang="ja-JP" altLang="en-US" sz="2000" b="0" i="0">
              <a:solidFill>
                <a:schemeClr val="dk1"/>
              </a:solidFill>
              <a:effectLst/>
              <a:latin typeface="+mn-lt"/>
              <a:ea typeface="+mn-ea"/>
              <a:cs typeface="+mn-cs"/>
            </a:rPr>
            <a:t>年</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15</a:t>
          </a:r>
          <a:r>
            <a:rPr lang="ja-JP" altLang="en-US" sz="2000" b="0" i="0">
              <a:solidFill>
                <a:schemeClr val="dk1"/>
              </a:solidFill>
              <a:effectLst/>
              <a:latin typeface="+mn-lt"/>
              <a:ea typeface="+mn-ea"/>
              <a:cs typeface="+mn-cs"/>
            </a:rPr>
            <a:t>日の過去最多（</a:t>
          </a:r>
          <a:r>
            <a:rPr lang="en-US" altLang="ja-JP" sz="2000" b="0" i="0">
              <a:solidFill>
                <a:schemeClr val="dk1"/>
              </a:solidFill>
              <a:effectLst/>
              <a:latin typeface="+mn-lt"/>
              <a:ea typeface="+mn-ea"/>
              <a:cs typeface="+mn-cs"/>
            </a:rPr>
            <a:t>80</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6982</a:t>
          </a:r>
          <a:r>
            <a:rPr lang="ja-JP" altLang="en-US" sz="2000" b="0" i="0">
              <a:solidFill>
                <a:schemeClr val="dk1"/>
              </a:solidFill>
              <a:effectLst/>
              <a:latin typeface="+mn-lt"/>
              <a:ea typeface="+mn-ea"/>
              <a:cs typeface="+mn-cs"/>
            </a:rPr>
            <a:t>人）に比べて</a:t>
          </a:r>
          <a:r>
            <a:rPr lang="en-US" altLang="ja-JP" sz="2000" b="0" i="0">
              <a:solidFill>
                <a:schemeClr val="dk1"/>
              </a:solidFill>
              <a:effectLst/>
              <a:latin typeface="+mn-lt"/>
              <a:ea typeface="+mn-ea"/>
              <a:cs typeface="+mn-cs"/>
            </a:rPr>
            <a:t>91.2</a:t>
          </a:r>
          <a:r>
            <a:rPr lang="ja-JP" altLang="en-US" sz="2000" b="0" i="0">
              <a:solidFill>
                <a:schemeClr val="dk1"/>
              </a:solidFill>
              <a:effectLst/>
              <a:latin typeface="+mn-lt"/>
              <a:ea typeface="+mn-ea"/>
              <a:cs typeface="+mn-cs"/>
            </a:rPr>
            <a:t>％少なかった。ロシアの動きが他国と異なる原因が良くわからない。新規感染者数もロシアが高くなっている。</a:t>
          </a:r>
        </a:p>
        <a:p>
          <a:endParaRPr lang="ja-JP" altLang="en-US" sz="2000" b="1" i="0">
            <a:solidFill>
              <a:schemeClr val="dk1"/>
            </a:solidFill>
            <a:effectLst/>
            <a:latin typeface="+mn-lt"/>
            <a:ea typeface="+mn-ea"/>
            <a:cs typeface="+mn-cs"/>
          </a:endParaRPr>
        </a:p>
      </xdr:txBody>
    </xdr:sp>
    <xdr:clientData/>
  </xdr:twoCellAnchor>
  <xdr:twoCellAnchor>
    <xdr:from>
      <xdr:col>1</xdr:col>
      <xdr:colOff>1688641</xdr:colOff>
      <xdr:row>36</xdr:row>
      <xdr:rowOff>50800</xdr:rowOff>
    </xdr:from>
    <xdr:to>
      <xdr:col>3</xdr:col>
      <xdr:colOff>955040</xdr:colOff>
      <xdr:row>39</xdr:row>
      <xdr:rowOff>193040</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2886481" y="15078480"/>
          <a:ext cx="96520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508452</xdr:colOff>
      <xdr:row>34</xdr:row>
      <xdr:rowOff>152400</xdr:rowOff>
    </xdr:from>
    <xdr:to>
      <xdr:col>7</xdr:col>
      <xdr:colOff>528324</xdr:colOff>
      <xdr:row>39</xdr:row>
      <xdr:rowOff>182880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6873468" y="14716984"/>
          <a:ext cx="1402080" cy="1879152"/>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1493523</xdr:colOff>
      <xdr:row>34</xdr:row>
      <xdr:rowOff>193043</xdr:rowOff>
    </xdr:from>
    <xdr:to>
      <xdr:col>4</xdr:col>
      <xdr:colOff>1270002</xdr:colOff>
      <xdr:row>39</xdr:row>
      <xdr:rowOff>200369</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4700420" y="15009986"/>
          <a:ext cx="1378926" cy="135127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2</xdr:col>
      <xdr:colOff>42428</xdr:colOff>
      <xdr:row>39</xdr:row>
      <xdr:rowOff>138796</xdr:rowOff>
    </xdr:from>
    <xdr:to>
      <xdr:col>10</xdr:col>
      <xdr:colOff>243840</xdr:colOff>
      <xdr:row>41</xdr:row>
      <xdr:rowOff>142220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2633228" y="16313516"/>
          <a:ext cx="9233652"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843280</xdr:colOff>
      <xdr:row>34</xdr:row>
      <xdr:rowOff>40640</xdr:rowOff>
    </xdr:from>
    <xdr:to>
      <xdr:col>8</xdr:col>
      <xdr:colOff>538480</xdr:colOff>
      <xdr:row>39</xdr:row>
      <xdr:rowOff>213360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620760" y="15052040"/>
          <a:ext cx="1544320" cy="112776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8</xdr:col>
      <xdr:colOff>975360</xdr:colOff>
      <xdr:row>37</xdr:row>
      <xdr:rowOff>162560</xdr:rowOff>
    </xdr:from>
    <xdr:to>
      <xdr:col>9</xdr:col>
      <xdr:colOff>589280</xdr:colOff>
      <xdr:row>39</xdr:row>
      <xdr:rowOff>193040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561320" y="15621000"/>
          <a:ext cx="579120" cy="9144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editAs="oneCell">
    <xdr:from>
      <xdr:col>1</xdr:col>
      <xdr:colOff>1524000</xdr:colOff>
      <xdr:row>0</xdr:row>
      <xdr:rowOff>375921</xdr:rowOff>
    </xdr:from>
    <xdr:to>
      <xdr:col>5</xdr:col>
      <xdr:colOff>274320</xdr:colOff>
      <xdr:row>2</xdr:row>
      <xdr:rowOff>3080073</xdr:rowOff>
    </xdr:to>
    <xdr:pic>
      <xdr:nvPicPr>
        <xdr:cNvPr id="9" name="図 8">
          <a:extLst>
            <a:ext uri="{FF2B5EF4-FFF2-40B4-BE49-F238E27FC236}">
              <a16:creationId xmlns:a16="http://schemas.microsoft.com/office/drawing/2014/main" id="{9E8D3029-8DF6-9F29-15FC-2FED1AACE19D}"/>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2397760" y="375921"/>
          <a:ext cx="4003040" cy="34966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2675</xdr:colOff>
      <xdr:row>22</xdr:row>
      <xdr:rowOff>0</xdr:rowOff>
    </xdr:from>
    <xdr:to>
      <xdr:col>22</xdr:col>
      <xdr:colOff>267511</xdr:colOff>
      <xdr:row>44</xdr:row>
      <xdr:rowOff>137809</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00888" y="3753255"/>
          <a:ext cx="2113091" cy="3858639"/>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8</xdr:col>
      <xdr:colOff>283723</xdr:colOff>
      <xdr:row>42</xdr:row>
      <xdr:rowOff>113489</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a:off x="1959717" y="3895117"/>
          <a:ext cx="2061049" cy="3351989"/>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368440</xdr:colOff>
      <xdr:row>18</xdr:row>
      <xdr:rowOff>8374</xdr:rowOff>
    </xdr:from>
    <xdr:to>
      <xdr:col>13</xdr:col>
      <xdr:colOff>2242731</xdr:colOff>
      <xdr:row>43</xdr:row>
      <xdr:rowOff>212882</xdr:rowOff>
    </xdr:to>
    <xdr:pic>
      <xdr:nvPicPr>
        <xdr:cNvPr id="2" name="図 1">
          <a:extLst>
            <a:ext uri="{FF2B5EF4-FFF2-40B4-BE49-F238E27FC236}">
              <a16:creationId xmlns:a16="http://schemas.microsoft.com/office/drawing/2014/main" id="{53ED3241-DB87-D0C8-76F7-90CF4B991CC6}"/>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68440" y="20004594"/>
          <a:ext cx="9929720" cy="60660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3.nhk.or.jp/lnews/fukushima/20220912/6050020106.html" TargetMode="External"/><Relationship Id="rId1" Type="http://schemas.openxmlformats.org/officeDocument/2006/relationships/hyperlink" Target="https://www.mhlw.go.jp/content/11135200/000989746.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city.suginami.tokyo.jp/guide/kenko/shokuhin/1004830.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jomo-news.co.jp/articles/-/172804" TargetMode="External"/><Relationship Id="rId3" Type="http://schemas.openxmlformats.org/officeDocument/2006/relationships/hyperlink" Target="https://www.ktv.jp/news/articles/?id=01365" TargetMode="External"/><Relationship Id="rId7" Type="http://schemas.openxmlformats.org/officeDocument/2006/relationships/hyperlink" Target="https://newsdig.tbs.co.jp/articles/tuy/151161?display=1" TargetMode="External"/><Relationship Id="rId2" Type="http://schemas.openxmlformats.org/officeDocument/2006/relationships/hyperlink" Target="https://nordot.app/943779075278815232?c=724086615123804160" TargetMode="External"/><Relationship Id="rId1" Type="http://schemas.openxmlformats.org/officeDocument/2006/relationships/hyperlink" Target="https://nordot.app/943732009284124672?c=516798125649773665" TargetMode="External"/><Relationship Id="rId6" Type="http://schemas.openxmlformats.org/officeDocument/2006/relationships/hyperlink" Target="https://news.yahoo.co.jp/articles/43843f80dde3a5d5ec30a7b7161ecd293681df16" TargetMode="External"/><Relationship Id="rId5" Type="http://schemas.openxmlformats.org/officeDocument/2006/relationships/hyperlink" Target="https://www.phileweb.com/prtimes/index.php?id=9675" TargetMode="External"/><Relationship Id="rId4" Type="http://schemas.openxmlformats.org/officeDocument/2006/relationships/hyperlink" Target="https://topics.smt.docomo.ne.jp/article/nkt_tv/region/nkt_tv-news10788f60rnjuhw1tqyu-html"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straightpress.jp/company_news/detail?pr=000000002.000107829" TargetMode="External"/><Relationship Id="rId3" Type="http://schemas.openxmlformats.org/officeDocument/2006/relationships/hyperlink" Target="https://www.nikkei.com/article/DGXZQOGM0536U0V00C22A9000000/" TargetMode="External"/><Relationship Id="rId7" Type="http://schemas.openxmlformats.org/officeDocument/2006/relationships/hyperlink" Target="https://www.travelvision.jp/news/detail/news-78662" TargetMode="External"/><Relationship Id="rId2" Type="http://schemas.openxmlformats.org/officeDocument/2006/relationships/hyperlink" Target="https://www.jetro.go.jp/events/aff/756b193d3f674b4f.html" TargetMode="External"/><Relationship Id="rId1" Type="http://schemas.openxmlformats.org/officeDocument/2006/relationships/hyperlink" Target="https://www.jc-press.com/?p=8710" TargetMode="External"/><Relationship Id="rId6" Type="http://schemas.openxmlformats.org/officeDocument/2006/relationships/hyperlink" Target="https://www.jetro.go.jp/biznews/2022/09/67067423dfc9bdcb.html" TargetMode="External"/><Relationship Id="rId5" Type="http://schemas.openxmlformats.org/officeDocument/2006/relationships/hyperlink" Target="https://jp.reuters.com/article/britain-royals-queen-hotels-idJPL6N30L00M" TargetMode="External"/><Relationship Id="rId10" Type="http://schemas.openxmlformats.org/officeDocument/2006/relationships/printerSettings" Target="../printerSettings/printerSettings7.bin"/><Relationship Id="rId4" Type="http://schemas.openxmlformats.org/officeDocument/2006/relationships/hyperlink" Target="https://www.fnn.jp/articles/-/417033" TargetMode="External"/><Relationship Id="rId9" Type="http://schemas.openxmlformats.org/officeDocument/2006/relationships/hyperlink" Target="https://foodtech-japan.com/2022/09/14/nestle-6/"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F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21" t="s">
        <v>266</v>
      </c>
      <c r="B1" s="222"/>
      <c r="C1" s="222" t="s">
        <v>267</v>
      </c>
      <c r="D1" s="222"/>
      <c r="E1" s="222"/>
      <c r="F1" s="222"/>
      <c r="G1" s="222"/>
      <c r="H1" s="222"/>
      <c r="I1" s="122"/>
    </row>
    <row r="2" spans="1:10">
      <c r="A2" s="223" t="s">
        <v>121</v>
      </c>
      <c r="B2" s="224"/>
      <c r="C2" s="224"/>
      <c r="D2" s="224"/>
      <c r="E2" s="224"/>
      <c r="F2" s="224"/>
      <c r="G2" s="224"/>
      <c r="H2" s="224"/>
      <c r="I2" s="122"/>
    </row>
    <row r="3" spans="1:10" ht="15.75" customHeight="1">
      <c r="A3" s="591" t="s">
        <v>29</v>
      </c>
      <c r="B3" s="592"/>
      <c r="C3" s="592"/>
      <c r="D3" s="592"/>
      <c r="E3" s="592"/>
      <c r="F3" s="592"/>
      <c r="G3" s="592"/>
      <c r="H3" s="593"/>
      <c r="I3" s="122"/>
    </row>
    <row r="4" spans="1:10">
      <c r="A4" s="223" t="s">
        <v>194</v>
      </c>
      <c r="B4" s="224"/>
      <c r="C4" s="224"/>
      <c r="D4" s="224"/>
      <c r="E4" s="224"/>
      <c r="F4" s="224"/>
      <c r="G4" s="224"/>
      <c r="H4" s="224"/>
      <c r="I4" s="122"/>
    </row>
    <row r="5" spans="1:10">
      <c r="A5" s="223" t="s">
        <v>122</v>
      </c>
      <c r="B5" s="224"/>
      <c r="C5" s="224"/>
      <c r="D5" s="224"/>
      <c r="E5" s="224"/>
      <c r="F5" s="224"/>
      <c r="G5" s="224"/>
      <c r="H5" s="224"/>
      <c r="I5" s="122"/>
    </row>
    <row r="6" spans="1:10">
      <c r="A6" s="225" t="s">
        <v>121</v>
      </c>
      <c r="B6" s="226"/>
      <c r="C6" s="226"/>
      <c r="D6" s="226"/>
      <c r="E6" s="226"/>
      <c r="F6" s="226"/>
      <c r="G6" s="226"/>
      <c r="H6" s="226"/>
      <c r="I6" s="122"/>
    </row>
    <row r="7" spans="1:10">
      <c r="A7" s="225" t="s">
        <v>123</v>
      </c>
      <c r="B7" s="226"/>
      <c r="C7" s="226"/>
      <c r="D7" s="226"/>
      <c r="E7" s="226"/>
      <c r="F7" s="226"/>
      <c r="G7" s="226"/>
      <c r="H7" s="226"/>
      <c r="I7" s="122"/>
    </row>
    <row r="8" spans="1:10">
      <c r="A8" s="227" t="s">
        <v>124</v>
      </c>
      <c r="B8" s="228"/>
      <c r="C8" s="228"/>
      <c r="D8" s="228"/>
      <c r="E8" s="228"/>
      <c r="F8" s="228"/>
      <c r="G8" s="228"/>
      <c r="H8" s="228"/>
      <c r="I8" s="122"/>
    </row>
    <row r="9" spans="1:10" ht="15" customHeight="1">
      <c r="A9" s="279" t="s">
        <v>125</v>
      </c>
      <c r="B9" s="280" t="str">
        <f>+'36　食中毒記事等 '!A8</f>
        <v>船橋の居酒屋で食中毒　胃にアニサキス　イワシの刺し身原因か</v>
      </c>
      <c r="C9" s="281"/>
      <c r="D9" s="281"/>
      <c r="E9" s="281"/>
      <c r="F9" s="281"/>
      <c r="G9" s="281"/>
      <c r="H9" s="281"/>
      <c r="I9" s="122"/>
    </row>
    <row r="10" spans="1:10" ht="15" customHeight="1">
      <c r="A10" s="279" t="s">
        <v>126</v>
      </c>
      <c r="B10" s="280" t="str">
        <f>+'36　ノロウイルス関連情報 '!H72</f>
        <v>管理レベル「1」　</v>
      </c>
      <c r="C10" s="280" t="s">
        <v>231</v>
      </c>
      <c r="D10" s="282">
        <f>+'36　ノロウイルス関連情報 '!G73</f>
        <v>2.15</v>
      </c>
      <c r="E10" s="280" t="s">
        <v>232</v>
      </c>
      <c r="F10" s="283">
        <f>+'36　ノロウイルス関連情報 '!I73</f>
        <v>4.0000000000000036E-2</v>
      </c>
      <c r="G10" s="281" t="s">
        <v>137</v>
      </c>
      <c r="H10" s="281"/>
      <c r="I10" s="122"/>
    </row>
    <row r="11" spans="1:10" s="141" customFormat="1" ht="15" customHeight="1">
      <c r="A11" s="284" t="s">
        <v>127</v>
      </c>
      <c r="B11" s="597" t="str">
        <f>+'36 残留農薬　等 '!A2</f>
        <v>「令和４年度輸入食品等モニタリング計画」の実施について</v>
      </c>
      <c r="C11" s="597"/>
      <c r="D11" s="597"/>
      <c r="E11" s="597"/>
      <c r="F11" s="597"/>
      <c r="G11" s="597"/>
      <c r="H11" s="285"/>
      <c r="I11" s="140"/>
      <c r="J11" s="141" t="s">
        <v>128</v>
      </c>
    </row>
    <row r="12" spans="1:10" ht="15" customHeight="1">
      <c r="A12" s="279" t="s">
        <v>129</v>
      </c>
      <c r="B12" s="280" t="str">
        <f>+'36　食品表示'!A2</f>
        <v>「蓄養」と「養殖」違いは？　アサリ産地表示のルール厳格化　育成環境、法的位置付けに違い</v>
      </c>
      <c r="C12" s="281"/>
      <c r="D12" s="281"/>
      <c r="E12" s="281"/>
      <c r="F12" s="281"/>
      <c r="G12" s="281"/>
      <c r="H12" s="281"/>
      <c r="I12" s="122"/>
    </row>
    <row r="13" spans="1:10" ht="15" customHeight="1">
      <c r="A13" s="279" t="s">
        <v>130</v>
      </c>
      <c r="B13" s="286" t="str">
        <f>+'36　海外情報'!B6</f>
        <v>香港</v>
      </c>
      <c r="C13" s="281" t="str">
        <f>+'36　海外情報'!A5</f>
        <v>【食品輸出ウェビナー】香港における日本食品市場 ｜  - ジェトロ</v>
      </c>
      <c r="D13" s="281"/>
      <c r="E13" s="281"/>
      <c r="F13" s="281"/>
      <c r="G13" s="281"/>
      <c r="H13" s="281"/>
      <c r="I13" s="122"/>
    </row>
    <row r="14" spans="1:10" ht="15" customHeight="1">
      <c r="A14" s="286" t="s">
        <v>131</v>
      </c>
      <c r="B14" s="287" t="str">
        <f>+'36　海外情報'!B3</f>
        <v>香港</v>
      </c>
      <c r="C14" s="594" t="str">
        <f>+'36　海外情報'!A2</f>
        <v>小さく読みづらい食品表示 87％が指針値以下 香港消費者委が調査 ｜ WEBニッポン消費者新聞</v>
      </c>
      <c r="D14" s="594"/>
      <c r="E14" s="594"/>
      <c r="F14" s="594"/>
      <c r="G14" s="594"/>
      <c r="H14" s="595"/>
      <c r="I14" s="122"/>
    </row>
    <row r="15" spans="1:10" ht="15" customHeight="1">
      <c r="A15" s="279" t="s">
        <v>132</v>
      </c>
      <c r="B15" s="280" t="str">
        <f>+'36　感染症統計'!A20</f>
        <v>※2022年 第36週（9/5～9/11） 現在</v>
      </c>
      <c r="C15" s="281"/>
      <c r="D15" s="280" t="s">
        <v>174</v>
      </c>
      <c r="E15" s="281"/>
      <c r="F15" s="281"/>
      <c r="G15" s="281"/>
      <c r="H15" s="281"/>
      <c r="I15" s="122"/>
    </row>
    <row r="16" spans="1:10" ht="15" customHeight="1">
      <c r="A16" s="279" t="s">
        <v>133</v>
      </c>
      <c r="B16" s="596" t="str">
        <f>+'35　感染症情報'!B2</f>
        <v>2022年第35週（8月29日〜9月4日）</v>
      </c>
      <c r="C16" s="596"/>
      <c r="D16" s="596"/>
      <c r="E16" s="596"/>
      <c r="F16" s="596"/>
      <c r="G16" s="596"/>
      <c r="H16" s="281"/>
      <c r="I16" s="122"/>
    </row>
    <row r="17" spans="1:14" ht="15" customHeight="1">
      <c r="A17" s="279" t="s">
        <v>235</v>
      </c>
      <c r="B17" s="459" t="str">
        <f>+'36  衛生訓話'!A2</f>
        <v>　　　　　今週のお題　(お客様からのお申し出や、ご指摘には速やかに答えましょう!)</v>
      </c>
      <c r="C17" s="281"/>
      <c r="D17" s="281"/>
      <c r="E17" s="281"/>
      <c r="F17" s="288"/>
      <c r="G17" s="281"/>
      <c r="H17" s="281"/>
      <c r="I17" s="122"/>
    </row>
    <row r="18" spans="1:14" ht="15" customHeight="1">
      <c r="A18" s="279" t="s">
        <v>138</v>
      </c>
      <c r="B18" s="281" t="str">
        <f>+'36　新型コロナウイルス情報'!C4</f>
        <v>今週の新型コロナ 新規感染者数　世界で341万人(対前週の増減 : 90万人減少)</v>
      </c>
      <c r="C18" s="281"/>
      <c r="D18" s="281"/>
      <c r="E18" s="281"/>
      <c r="F18" s="281" t="s">
        <v>21</v>
      </c>
      <c r="G18" s="281"/>
      <c r="H18" s="281"/>
      <c r="I18" s="122"/>
    </row>
    <row r="19" spans="1:14" ht="15" customHeight="1">
      <c r="A19" s="279" t="s">
        <v>197</v>
      </c>
      <c r="B19" s="281" t="s">
        <v>458</v>
      </c>
      <c r="C19" s="281"/>
      <c r="D19" s="281"/>
      <c r="E19" s="281"/>
      <c r="F19" s="281"/>
      <c r="G19" s="281"/>
      <c r="H19" s="281"/>
      <c r="I19" s="122"/>
    </row>
    <row r="20" spans="1:14">
      <c r="A20" s="227" t="s">
        <v>124</v>
      </c>
      <c r="B20" s="228"/>
      <c r="C20" s="228"/>
      <c r="D20" s="228"/>
      <c r="E20" s="228"/>
      <c r="F20" s="228"/>
      <c r="G20" s="228"/>
      <c r="H20" s="228"/>
      <c r="I20" s="122"/>
    </row>
    <row r="21" spans="1:14">
      <c r="A21" s="225" t="s">
        <v>21</v>
      </c>
      <c r="B21" s="226"/>
      <c r="C21" s="226"/>
      <c r="D21" s="226"/>
      <c r="E21" s="226"/>
      <c r="F21" s="226"/>
      <c r="G21" s="226"/>
      <c r="H21" s="226"/>
      <c r="I21" s="122"/>
    </row>
    <row r="22" spans="1:14">
      <c r="A22" s="123" t="s">
        <v>134</v>
      </c>
      <c r="I22" s="122"/>
    </row>
    <row r="23" spans="1:14">
      <c r="A23" s="122"/>
      <c r="I23" s="122"/>
    </row>
    <row r="24" spans="1:14">
      <c r="A24" s="122"/>
      <c r="I24" s="122"/>
    </row>
    <row r="25" spans="1:14">
      <c r="A25" s="122"/>
      <c r="I25" s="122"/>
      <c r="N25" t="s">
        <v>174</v>
      </c>
    </row>
    <row r="26" spans="1:14">
      <c r="A26" s="122"/>
      <c r="I26" s="122"/>
    </row>
    <row r="27" spans="1:14">
      <c r="A27" s="122"/>
      <c r="I27" s="122"/>
    </row>
    <row r="28" spans="1:14">
      <c r="A28" s="122"/>
      <c r="I28" s="122"/>
    </row>
    <row r="29" spans="1:14">
      <c r="A29" s="122"/>
      <c r="I29" s="122"/>
    </row>
    <row r="30" spans="1:14">
      <c r="A30" s="122"/>
      <c r="I30" s="122"/>
    </row>
    <row r="31" spans="1:14">
      <c r="A31" s="122"/>
      <c r="I31" s="122"/>
    </row>
    <row r="32" spans="1:14">
      <c r="A32" s="122"/>
      <c r="I32" s="122"/>
    </row>
    <row r="33" spans="1:9" ht="13.8" thickBot="1">
      <c r="A33" s="124"/>
      <c r="B33" s="125"/>
      <c r="C33" s="125"/>
      <c r="D33" s="125"/>
      <c r="E33" s="125"/>
      <c r="F33" s="125"/>
      <c r="G33" s="125"/>
      <c r="H33" s="125"/>
      <c r="I33" s="122"/>
    </row>
    <row r="34" spans="1:9" ht="13.8" thickTop="1"/>
    <row r="37" spans="1:9" ht="24.6">
      <c r="A37" s="154" t="s">
        <v>159</v>
      </c>
    </row>
    <row r="38" spans="1:9" ht="40.5" customHeight="1">
      <c r="A38" s="598" t="s">
        <v>160</v>
      </c>
      <c r="B38" s="598"/>
      <c r="C38" s="598"/>
      <c r="D38" s="598"/>
      <c r="E38" s="598"/>
      <c r="F38" s="598"/>
      <c r="G38" s="598"/>
    </row>
    <row r="39" spans="1:9" ht="30.75" customHeight="1">
      <c r="A39" s="590" t="s">
        <v>161</v>
      </c>
      <c r="B39" s="590"/>
      <c r="C39" s="590"/>
      <c r="D39" s="590"/>
      <c r="E39" s="590"/>
      <c r="F39" s="590"/>
      <c r="G39" s="590"/>
    </row>
    <row r="40" spans="1:9" ht="15">
      <c r="A40" s="155"/>
    </row>
    <row r="41" spans="1:9" ht="69.75" customHeight="1">
      <c r="A41" s="585" t="s">
        <v>169</v>
      </c>
      <c r="B41" s="585"/>
      <c r="C41" s="585"/>
      <c r="D41" s="585"/>
      <c r="E41" s="585"/>
      <c r="F41" s="585"/>
      <c r="G41" s="585"/>
    </row>
    <row r="42" spans="1:9" ht="35.25" customHeight="1">
      <c r="A42" s="590" t="s">
        <v>162</v>
      </c>
      <c r="B42" s="590"/>
      <c r="C42" s="590"/>
      <c r="D42" s="590"/>
      <c r="E42" s="590"/>
      <c r="F42" s="590"/>
      <c r="G42" s="590"/>
    </row>
    <row r="43" spans="1:9" ht="59.25" customHeight="1">
      <c r="A43" s="585" t="s">
        <v>163</v>
      </c>
      <c r="B43" s="585"/>
      <c r="C43" s="585"/>
      <c r="D43" s="585"/>
      <c r="E43" s="585"/>
      <c r="F43" s="585"/>
      <c r="G43" s="585"/>
    </row>
    <row r="44" spans="1:9" ht="15">
      <c r="A44" s="156"/>
    </row>
    <row r="45" spans="1:9" ht="27.75" customHeight="1">
      <c r="A45" s="587" t="s">
        <v>164</v>
      </c>
      <c r="B45" s="587"/>
      <c r="C45" s="587"/>
      <c r="D45" s="587"/>
      <c r="E45" s="587"/>
      <c r="F45" s="587"/>
      <c r="G45" s="587"/>
    </row>
    <row r="46" spans="1:9" ht="53.25" customHeight="1">
      <c r="A46" s="586" t="s">
        <v>170</v>
      </c>
      <c r="B46" s="585"/>
      <c r="C46" s="585"/>
      <c r="D46" s="585"/>
      <c r="E46" s="585"/>
      <c r="F46" s="585"/>
      <c r="G46" s="585"/>
    </row>
    <row r="47" spans="1:9" ht="15">
      <c r="A47" s="156"/>
    </row>
    <row r="48" spans="1:9" ht="32.25" customHeight="1">
      <c r="A48" s="587" t="s">
        <v>165</v>
      </c>
      <c r="B48" s="587"/>
      <c r="C48" s="587"/>
      <c r="D48" s="587"/>
      <c r="E48" s="587"/>
      <c r="F48" s="587"/>
      <c r="G48" s="587"/>
    </row>
    <row r="49" spans="1:7" ht="15">
      <c r="A49" s="155"/>
    </row>
    <row r="50" spans="1:7" ht="87" customHeight="1">
      <c r="A50" s="586" t="s">
        <v>171</v>
      </c>
      <c r="B50" s="585"/>
      <c r="C50" s="585"/>
      <c r="D50" s="585"/>
      <c r="E50" s="585"/>
      <c r="F50" s="585"/>
      <c r="G50" s="585"/>
    </row>
    <row r="51" spans="1:7" ht="15">
      <c r="A51" s="156"/>
    </row>
    <row r="52" spans="1:7" ht="32.25" customHeight="1">
      <c r="A52" s="587" t="s">
        <v>166</v>
      </c>
      <c r="B52" s="587"/>
      <c r="C52" s="587"/>
      <c r="D52" s="587"/>
      <c r="E52" s="587"/>
      <c r="F52" s="587"/>
      <c r="G52" s="587"/>
    </row>
    <row r="53" spans="1:7" ht="29.25" customHeight="1">
      <c r="A53" s="585" t="s">
        <v>167</v>
      </c>
      <c r="B53" s="585"/>
      <c r="C53" s="585"/>
      <c r="D53" s="585"/>
      <c r="E53" s="585"/>
      <c r="F53" s="585"/>
      <c r="G53" s="585"/>
    </row>
    <row r="54" spans="1:7" ht="15">
      <c r="A54" s="156"/>
    </row>
    <row r="55" spans="1:7" s="141" customFormat="1" ht="110.25" customHeight="1">
      <c r="A55" s="588" t="s">
        <v>172</v>
      </c>
      <c r="B55" s="589"/>
      <c r="C55" s="589"/>
      <c r="D55" s="589"/>
      <c r="E55" s="589"/>
      <c r="F55" s="589"/>
      <c r="G55" s="589"/>
    </row>
    <row r="56" spans="1:7" ht="34.5" customHeight="1">
      <c r="A56" s="590" t="s">
        <v>168</v>
      </c>
      <c r="B56" s="590"/>
      <c r="C56" s="590"/>
      <c r="D56" s="590"/>
      <c r="E56" s="590"/>
      <c r="F56" s="590"/>
      <c r="G56" s="590"/>
    </row>
    <row r="57" spans="1:7" ht="114" customHeight="1">
      <c r="A57" s="586" t="s">
        <v>173</v>
      </c>
      <c r="B57" s="585"/>
      <c r="C57" s="585"/>
      <c r="D57" s="585"/>
      <c r="E57" s="585"/>
      <c r="F57" s="585"/>
      <c r="G57" s="585"/>
    </row>
    <row r="58" spans="1:7" ht="109.5" customHeight="1">
      <c r="A58" s="585"/>
      <c r="B58" s="585"/>
      <c r="C58" s="585"/>
      <c r="D58" s="585"/>
      <c r="E58" s="585"/>
      <c r="F58" s="585"/>
      <c r="G58" s="585"/>
    </row>
    <row r="59" spans="1:7" ht="15">
      <c r="A59" s="156"/>
    </row>
    <row r="60" spans="1:7" s="153" customFormat="1" ht="57.75" customHeight="1">
      <c r="A60" s="585"/>
      <c r="B60" s="585"/>
      <c r="C60" s="585"/>
      <c r="D60" s="585"/>
      <c r="E60" s="585"/>
      <c r="F60" s="585"/>
      <c r="G60" s="585"/>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8"/>
  <sheetViews>
    <sheetView view="pageBreakPreview" zoomScaleNormal="100" zoomScaleSheetLayoutView="100" workbookViewId="0">
      <selection activeCell="F23" sqref="F23"/>
    </sheetView>
  </sheetViews>
  <sheetFormatPr defaultColWidth="9" defaultRowHeight="13.2"/>
  <cols>
    <col min="1" max="1" width="21.33203125" style="44" customWidth="1"/>
    <col min="2" max="2" width="19.77734375" style="44" customWidth="1"/>
    <col min="3" max="3" width="80.21875" style="391" customWidth="1"/>
    <col min="4" max="4" width="14.44140625" style="45" customWidth="1"/>
    <col min="5" max="5" width="13.6640625" style="45"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411" t="s">
        <v>281</v>
      </c>
      <c r="B1" s="412" t="s">
        <v>226</v>
      </c>
      <c r="C1" s="413" t="s">
        <v>271</v>
      </c>
      <c r="D1" s="414" t="s">
        <v>25</v>
      </c>
      <c r="E1" s="415" t="s">
        <v>26</v>
      </c>
    </row>
    <row r="2" spans="1:5" s="131" customFormat="1" ht="22.95" customHeight="1">
      <c r="A2" s="543" t="s">
        <v>337</v>
      </c>
      <c r="B2" s="416" t="s">
        <v>338</v>
      </c>
      <c r="C2" s="575" t="s">
        <v>396</v>
      </c>
      <c r="D2" s="417">
        <v>44820</v>
      </c>
      <c r="E2" s="544">
        <v>44820</v>
      </c>
    </row>
    <row r="3" spans="1:5" s="131" customFormat="1" ht="22.95" customHeight="1">
      <c r="A3" s="543" t="s">
        <v>337</v>
      </c>
      <c r="B3" s="416" t="s">
        <v>339</v>
      </c>
      <c r="C3" s="576" t="s">
        <v>397</v>
      </c>
      <c r="D3" s="417">
        <v>44820</v>
      </c>
      <c r="E3" s="544">
        <v>44820</v>
      </c>
    </row>
    <row r="4" spans="1:5" s="131" customFormat="1" ht="22.95" customHeight="1">
      <c r="A4" s="543" t="s">
        <v>340</v>
      </c>
      <c r="B4" s="416" t="s">
        <v>341</v>
      </c>
      <c r="C4" s="573" t="s">
        <v>398</v>
      </c>
      <c r="D4" s="417">
        <v>44820</v>
      </c>
      <c r="E4" s="544">
        <v>44820</v>
      </c>
    </row>
    <row r="5" spans="1:5" s="131" customFormat="1" ht="22.95" customHeight="1">
      <c r="A5" s="543" t="s">
        <v>337</v>
      </c>
      <c r="B5" s="416" t="s">
        <v>342</v>
      </c>
      <c r="C5" s="576" t="s">
        <v>399</v>
      </c>
      <c r="D5" s="417">
        <v>44819</v>
      </c>
      <c r="E5" s="544">
        <v>44820</v>
      </c>
    </row>
    <row r="6" spans="1:5" s="131" customFormat="1" ht="22.95" customHeight="1">
      <c r="A6" s="543" t="s">
        <v>337</v>
      </c>
      <c r="B6" s="416" t="s">
        <v>343</v>
      </c>
      <c r="C6" s="573" t="s">
        <v>344</v>
      </c>
      <c r="D6" s="417">
        <v>44819</v>
      </c>
      <c r="E6" s="544">
        <v>44819</v>
      </c>
    </row>
    <row r="7" spans="1:5" s="131" customFormat="1" ht="22.95" customHeight="1">
      <c r="A7" s="543" t="s">
        <v>337</v>
      </c>
      <c r="B7" s="416" t="s">
        <v>345</v>
      </c>
      <c r="C7" s="576" t="s">
        <v>346</v>
      </c>
      <c r="D7" s="417">
        <v>44818</v>
      </c>
      <c r="E7" s="544">
        <v>44819</v>
      </c>
    </row>
    <row r="8" spans="1:5" s="131" customFormat="1" ht="22.95" customHeight="1">
      <c r="A8" s="543" t="s">
        <v>337</v>
      </c>
      <c r="B8" s="416" t="s">
        <v>347</v>
      </c>
      <c r="C8" s="576" t="s">
        <v>348</v>
      </c>
      <c r="D8" s="417">
        <v>44818</v>
      </c>
      <c r="E8" s="544">
        <v>44819</v>
      </c>
    </row>
    <row r="9" spans="1:5" s="131" customFormat="1" ht="22.95" customHeight="1">
      <c r="A9" s="543" t="s">
        <v>349</v>
      </c>
      <c r="B9" s="416" t="s">
        <v>350</v>
      </c>
      <c r="C9" s="416" t="s">
        <v>351</v>
      </c>
      <c r="D9" s="417">
        <v>44818</v>
      </c>
      <c r="E9" s="544">
        <v>44819</v>
      </c>
    </row>
    <row r="10" spans="1:5" s="131" customFormat="1" ht="22.95" customHeight="1">
      <c r="A10" s="543" t="s">
        <v>337</v>
      </c>
      <c r="B10" s="416" t="s">
        <v>352</v>
      </c>
      <c r="C10" s="416" t="s">
        <v>353</v>
      </c>
      <c r="D10" s="417">
        <v>44818</v>
      </c>
      <c r="E10" s="544">
        <v>44819</v>
      </c>
    </row>
    <row r="11" spans="1:5" s="131" customFormat="1" ht="22.95" customHeight="1">
      <c r="A11" s="543" t="s">
        <v>337</v>
      </c>
      <c r="B11" s="416" t="s">
        <v>354</v>
      </c>
      <c r="C11" s="578" t="s">
        <v>355</v>
      </c>
      <c r="D11" s="417">
        <v>44818</v>
      </c>
      <c r="E11" s="544">
        <v>44819</v>
      </c>
    </row>
    <row r="12" spans="1:5" s="131" customFormat="1" ht="22.95" customHeight="1">
      <c r="A12" s="543" t="s">
        <v>337</v>
      </c>
      <c r="B12" s="416" t="s">
        <v>356</v>
      </c>
      <c r="C12" s="578" t="s">
        <v>357</v>
      </c>
      <c r="D12" s="417">
        <v>44818</v>
      </c>
      <c r="E12" s="544">
        <v>44818</v>
      </c>
    </row>
    <row r="13" spans="1:5" s="131" customFormat="1" ht="22.95" customHeight="1">
      <c r="A13" s="543" t="s">
        <v>337</v>
      </c>
      <c r="B13" s="416" t="s">
        <v>358</v>
      </c>
      <c r="C13" s="577" t="s">
        <v>359</v>
      </c>
      <c r="D13" s="417">
        <v>44818</v>
      </c>
      <c r="E13" s="544">
        <v>44818</v>
      </c>
    </row>
    <row r="14" spans="1:5" s="131" customFormat="1" ht="22.95" customHeight="1">
      <c r="A14" s="543" t="s">
        <v>337</v>
      </c>
      <c r="B14" s="416" t="s">
        <v>360</v>
      </c>
      <c r="C14" s="578" t="s">
        <v>361</v>
      </c>
      <c r="D14" s="417">
        <v>44818</v>
      </c>
      <c r="E14" s="544">
        <v>44818</v>
      </c>
    </row>
    <row r="15" spans="1:5" s="131" customFormat="1" ht="22.95" customHeight="1">
      <c r="A15" s="543" t="s">
        <v>349</v>
      </c>
      <c r="B15" s="416" t="s">
        <v>362</v>
      </c>
      <c r="C15" s="573" t="s">
        <v>363</v>
      </c>
      <c r="D15" s="417">
        <v>44818</v>
      </c>
      <c r="E15" s="544">
        <v>44818</v>
      </c>
    </row>
    <row r="16" spans="1:5" s="131" customFormat="1" ht="22.95" customHeight="1">
      <c r="A16" s="543" t="s">
        <v>337</v>
      </c>
      <c r="B16" s="416" t="s">
        <v>364</v>
      </c>
      <c r="C16" s="573" t="s">
        <v>365</v>
      </c>
      <c r="D16" s="417">
        <v>44818</v>
      </c>
      <c r="E16" s="544">
        <v>44818</v>
      </c>
    </row>
    <row r="17" spans="1:5" s="131" customFormat="1" ht="22.95" customHeight="1">
      <c r="A17" s="543" t="s">
        <v>366</v>
      </c>
      <c r="B17" s="416" t="s">
        <v>367</v>
      </c>
      <c r="C17" s="573" t="s">
        <v>368</v>
      </c>
      <c r="D17" s="417">
        <v>44818</v>
      </c>
      <c r="E17" s="544">
        <v>44818</v>
      </c>
    </row>
    <row r="18" spans="1:5" s="131" customFormat="1" ht="22.95" customHeight="1">
      <c r="A18" s="543" t="s">
        <v>337</v>
      </c>
      <c r="B18" s="416" t="s">
        <v>369</v>
      </c>
      <c r="C18" s="576" t="s">
        <v>370</v>
      </c>
      <c r="D18" s="417">
        <v>44818</v>
      </c>
      <c r="E18" s="544">
        <v>44818</v>
      </c>
    </row>
    <row r="19" spans="1:5" s="131" customFormat="1" ht="22.95" customHeight="1">
      <c r="A19" s="543" t="s">
        <v>337</v>
      </c>
      <c r="B19" s="416" t="s">
        <v>371</v>
      </c>
      <c r="C19" s="573" t="s">
        <v>372</v>
      </c>
      <c r="D19" s="417">
        <v>44817</v>
      </c>
      <c r="E19" s="544">
        <v>44818</v>
      </c>
    </row>
    <row r="20" spans="1:5" s="131" customFormat="1" ht="22.95" customHeight="1">
      <c r="A20" s="543" t="s">
        <v>340</v>
      </c>
      <c r="B20" s="416" t="s">
        <v>373</v>
      </c>
      <c r="C20" s="573" t="s">
        <v>374</v>
      </c>
      <c r="D20" s="417">
        <v>44817</v>
      </c>
      <c r="E20" s="544">
        <v>44818</v>
      </c>
    </row>
    <row r="21" spans="1:5" s="131" customFormat="1" ht="22.95" customHeight="1">
      <c r="A21" s="543" t="s">
        <v>337</v>
      </c>
      <c r="B21" s="416" t="s">
        <v>375</v>
      </c>
      <c r="C21" s="573" t="s">
        <v>376</v>
      </c>
      <c r="D21" s="417">
        <v>44817</v>
      </c>
      <c r="E21" s="544">
        <v>44817</v>
      </c>
    </row>
    <row r="22" spans="1:5" s="131" customFormat="1" ht="22.95" customHeight="1">
      <c r="A22" s="543" t="s">
        <v>337</v>
      </c>
      <c r="B22" s="416" t="s">
        <v>377</v>
      </c>
      <c r="C22" s="575" t="s">
        <v>378</v>
      </c>
      <c r="D22" s="417">
        <v>44817</v>
      </c>
      <c r="E22" s="544">
        <v>44817</v>
      </c>
    </row>
    <row r="23" spans="1:5" s="131" customFormat="1" ht="22.95" customHeight="1">
      <c r="A23" s="543" t="s">
        <v>337</v>
      </c>
      <c r="B23" s="416" t="s">
        <v>377</v>
      </c>
      <c r="C23" s="575" t="s">
        <v>379</v>
      </c>
      <c r="D23" s="417">
        <v>44816</v>
      </c>
      <c r="E23" s="544">
        <v>44817</v>
      </c>
    </row>
    <row r="24" spans="1:5" s="131" customFormat="1" ht="22.95" customHeight="1">
      <c r="A24" s="543" t="s">
        <v>349</v>
      </c>
      <c r="B24" s="416" t="s">
        <v>380</v>
      </c>
      <c r="C24" s="575" t="s">
        <v>381</v>
      </c>
      <c r="D24" s="417">
        <v>44816</v>
      </c>
      <c r="E24" s="544">
        <v>44816</v>
      </c>
    </row>
    <row r="25" spans="1:5" s="131" customFormat="1" ht="22.95" customHeight="1">
      <c r="A25" s="543" t="s">
        <v>337</v>
      </c>
      <c r="B25" s="416" t="s">
        <v>382</v>
      </c>
      <c r="C25" s="576" t="s">
        <v>383</v>
      </c>
      <c r="D25" s="417">
        <v>44816</v>
      </c>
      <c r="E25" s="544">
        <v>44816</v>
      </c>
    </row>
    <row r="26" spans="1:5" s="131" customFormat="1" ht="22.95" customHeight="1">
      <c r="A26" s="543" t="s">
        <v>337</v>
      </c>
      <c r="B26" s="416" t="s">
        <v>384</v>
      </c>
      <c r="C26" s="573" t="s">
        <v>385</v>
      </c>
      <c r="D26" s="417">
        <v>44816</v>
      </c>
      <c r="E26" s="544">
        <v>44816</v>
      </c>
    </row>
    <row r="27" spans="1:5" s="131" customFormat="1" ht="22.95" customHeight="1">
      <c r="A27" s="543" t="s">
        <v>386</v>
      </c>
      <c r="B27" s="416" t="s">
        <v>387</v>
      </c>
      <c r="C27" s="573" t="s">
        <v>388</v>
      </c>
      <c r="D27" s="417">
        <v>44813</v>
      </c>
      <c r="E27" s="544">
        <v>44816</v>
      </c>
    </row>
    <row r="28" spans="1:5" s="131" customFormat="1" ht="22.95" customHeight="1">
      <c r="A28" s="543" t="s">
        <v>337</v>
      </c>
      <c r="B28" s="416" t="s">
        <v>347</v>
      </c>
      <c r="C28" s="578" t="s">
        <v>389</v>
      </c>
      <c r="D28" s="417">
        <v>44816</v>
      </c>
      <c r="E28" s="544">
        <v>44816</v>
      </c>
    </row>
    <row r="29" spans="1:5" s="131" customFormat="1" ht="22.95" customHeight="1">
      <c r="A29" s="543" t="s">
        <v>349</v>
      </c>
      <c r="B29" s="416" t="s">
        <v>390</v>
      </c>
      <c r="C29" s="577" t="s">
        <v>391</v>
      </c>
      <c r="D29" s="417">
        <v>44816</v>
      </c>
      <c r="E29" s="544">
        <v>44816</v>
      </c>
    </row>
    <row r="30" spans="1:5" s="131" customFormat="1" ht="22.95" customHeight="1">
      <c r="A30" s="545" t="s">
        <v>340</v>
      </c>
      <c r="B30" s="546" t="s">
        <v>392</v>
      </c>
      <c r="C30" s="579" t="s">
        <v>393</v>
      </c>
      <c r="D30" s="546">
        <v>44816</v>
      </c>
      <c r="E30" s="547">
        <v>44816</v>
      </c>
    </row>
    <row r="31" spans="1:5" s="131" customFormat="1" ht="22.95" customHeight="1">
      <c r="A31" s="545" t="s">
        <v>337</v>
      </c>
      <c r="B31" s="546" t="s">
        <v>394</v>
      </c>
      <c r="C31" s="574" t="s">
        <v>395</v>
      </c>
      <c r="D31" s="546">
        <v>44813</v>
      </c>
      <c r="E31" s="547">
        <v>44816</v>
      </c>
    </row>
    <row r="32" spans="1:5" s="131" customFormat="1" ht="22.95" customHeight="1" thickBot="1">
      <c r="A32" s="548"/>
      <c r="B32" s="549"/>
      <c r="C32" s="549"/>
      <c r="D32" s="550"/>
      <c r="E32" s="551"/>
    </row>
    <row r="33" spans="1:11" s="131" customFormat="1" ht="22.2" customHeight="1">
      <c r="A33" s="252"/>
      <c r="B33" s="253"/>
      <c r="C33" s="254"/>
      <c r="D33" s="253"/>
      <c r="E33" s="253"/>
    </row>
    <row r="34" spans="1:11" s="131" customFormat="1" ht="18" customHeight="1">
      <c r="A34" s="41"/>
      <c r="B34" s="42"/>
      <c r="C34" s="389" t="s">
        <v>225</v>
      </c>
      <c r="D34" s="43"/>
      <c r="E34" s="43"/>
    </row>
    <row r="35" spans="1:11" ht="18.75" customHeight="1">
      <c r="A35" s="1"/>
      <c r="B35" s="1"/>
      <c r="C35" s="131"/>
      <c r="D35" s="1"/>
      <c r="E35" s="1"/>
    </row>
    <row r="36" spans="1:11" ht="9" customHeight="1">
      <c r="A36" s="41"/>
      <c r="B36" s="42"/>
      <c r="C36" s="389"/>
      <c r="D36" s="43"/>
      <c r="E36" s="43"/>
    </row>
    <row r="37" spans="1:11" ht="20.25" customHeight="1">
      <c r="A37" s="175" t="s">
        <v>175</v>
      </c>
      <c r="B37" s="175"/>
      <c r="C37" s="390"/>
      <c r="D37" s="53"/>
      <c r="E37" s="53"/>
    </row>
    <row r="38" spans="1:11" ht="20.25" customHeight="1">
      <c r="A38" s="820" t="s">
        <v>27</v>
      </c>
      <c r="B38" s="820"/>
      <c r="C38" s="820"/>
      <c r="D38" s="54"/>
      <c r="E38" s="54"/>
      <c r="J38" s="174"/>
      <c r="K38" s="174"/>
    </row>
  </sheetData>
  <mergeCells count="1">
    <mergeCell ref="A38:C38"/>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1024"/>
  <sheetViews>
    <sheetView zoomScale="91" zoomScaleNormal="91" zoomScaleSheetLayoutView="100" workbookViewId="0">
      <selection activeCell="A10" sqref="A10:XFD11"/>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5" ht="43.8" customHeight="1" thickBot="1">
      <c r="A1" s="821" t="s">
        <v>282</v>
      </c>
      <c r="B1" s="822"/>
      <c r="C1" s="822"/>
      <c r="D1" s="822"/>
      <c r="E1" s="822"/>
      <c r="F1" s="822"/>
      <c r="G1" s="822"/>
      <c r="H1" s="822"/>
      <c r="I1" s="822"/>
      <c r="J1" s="822"/>
      <c r="K1" s="822"/>
      <c r="L1" s="822"/>
      <c r="M1" s="822"/>
      <c r="N1" s="823"/>
    </row>
    <row r="2" spans="1:15" ht="47.4" customHeight="1">
      <c r="A2" s="824" t="s">
        <v>410</v>
      </c>
      <c r="B2" s="825"/>
      <c r="C2" s="825"/>
      <c r="D2" s="825"/>
      <c r="E2" s="825"/>
      <c r="F2" s="825"/>
      <c r="G2" s="825"/>
      <c r="H2" s="825"/>
      <c r="I2" s="825"/>
      <c r="J2" s="825"/>
      <c r="K2" s="825"/>
      <c r="L2" s="825"/>
      <c r="M2" s="825"/>
      <c r="N2" s="826"/>
    </row>
    <row r="3" spans="1:15" ht="300" customHeight="1" thickBot="1">
      <c r="A3" s="827" t="s">
        <v>411</v>
      </c>
      <c r="B3" s="828"/>
      <c r="C3" s="828"/>
      <c r="D3" s="828"/>
      <c r="E3" s="828"/>
      <c r="F3" s="828"/>
      <c r="G3" s="828"/>
      <c r="H3" s="828"/>
      <c r="I3" s="828"/>
      <c r="J3" s="828"/>
      <c r="K3" s="828"/>
      <c r="L3" s="828"/>
      <c r="M3" s="828"/>
      <c r="N3" s="829"/>
    </row>
    <row r="4" spans="1:15" ht="42" customHeight="1">
      <c r="A4" s="833" t="s">
        <v>412</v>
      </c>
      <c r="B4" s="834"/>
      <c r="C4" s="834"/>
      <c r="D4" s="834"/>
      <c r="E4" s="834"/>
      <c r="F4" s="834"/>
      <c r="G4" s="834"/>
      <c r="H4" s="834"/>
      <c r="I4" s="834"/>
      <c r="J4" s="834"/>
      <c r="K4" s="834"/>
      <c r="L4" s="834"/>
      <c r="M4" s="834"/>
      <c r="N4" s="835"/>
    </row>
    <row r="5" spans="1:15" ht="186" customHeight="1" thickBot="1">
      <c r="A5" s="830" t="s">
        <v>413</v>
      </c>
      <c r="B5" s="831"/>
      <c r="C5" s="831"/>
      <c r="D5" s="831"/>
      <c r="E5" s="831"/>
      <c r="F5" s="831"/>
      <c r="G5" s="831"/>
      <c r="H5" s="831"/>
      <c r="I5" s="831"/>
      <c r="J5" s="831"/>
      <c r="K5" s="831"/>
      <c r="L5" s="831"/>
      <c r="M5" s="831"/>
      <c r="N5" s="832"/>
    </row>
    <row r="6" spans="1:15" ht="45" customHeight="1" thickBot="1">
      <c r="A6" s="836" t="s">
        <v>414</v>
      </c>
      <c r="B6" s="837"/>
      <c r="C6" s="837"/>
      <c r="D6" s="837"/>
      <c r="E6" s="837"/>
      <c r="F6" s="837"/>
      <c r="G6" s="837"/>
      <c r="H6" s="837"/>
      <c r="I6" s="837"/>
      <c r="J6" s="837"/>
      <c r="K6" s="837"/>
      <c r="L6" s="837"/>
      <c r="M6" s="837"/>
      <c r="N6" s="838"/>
    </row>
    <row r="7" spans="1:15" ht="357.6" customHeight="1" thickBot="1">
      <c r="A7" s="839" t="s">
        <v>415</v>
      </c>
      <c r="B7" s="840"/>
      <c r="C7" s="840"/>
      <c r="D7" s="840"/>
      <c r="E7" s="840"/>
      <c r="F7" s="840"/>
      <c r="G7" s="840"/>
      <c r="H7" s="840"/>
      <c r="I7" s="840"/>
      <c r="J7" s="840"/>
      <c r="K7" s="840"/>
      <c r="L7" s="840"/>
      <c r="M7" s="840"/>
      <c r="N7" s="841"/>
      <c r="O7" s="46"/>
    </row>
    <row r="8" spans="1:15" ht="50.4" customHeight="1" thickBot="1">
      <c r="A8" s="845" t="s">
        <v>416</v>
      </c>
      <c r="B8" s="846"/>
      <c r="C8" s="846"/>
      <c r="D8" s="846"/>
      <c r="E8" s="846"/>
      <c r="F8" s="846"/>
      <c r="G8" s="846"/>
      <c r="H8" s="846"/>
      <c r="I8" s="846"/>
      <c r="J8" s="846"/>
      <c r="K8" s="846"/>
      <c r="L8" s="846"/>
      <c r="M8" s="846"/>
      <c r="N8" s="847"/>
      <c r="O8" s="49"/>
    </row>
    <row r="9" spans="1:15" ht="184.8" customHeight="1">
      <c r="A9" s="848" t="s">
        <v>417</v>
      </c>
      <c r="B9" s="849"/>
      <c r="C9" s="849"/>
      <c r="D9" s="849"/>
      <c r="E9" s="849"/>
      <c r="F9" s="849"/>
      <c r="G9" s="849"/>
      <c r="H9" s="849"/>
      <c r="I9" s="849"/>
      <c r="J9" s="849"/>
      <c r="K9" s="849"/>
      <c r="L9" s="849"/>
      <c r="M9" s="849"/>
      <c r="N9" s="850"/>
      <c r="O9" s="49"/>
    </row>
    <row r="10" spans="1:15" s="131" customFormat="1" ht="52.2" hidden="1" customHeight="1">
      <c r="A10" s="853"/>
      <c r="B10" s="854"/>
      <c r="C10" s="854"/>
      <c r="D10" s="854"/>
      <c r="E10" s="854"/>
      <c r="F10" s="854"/>
      <c r="G10" s="854"/>
      <c r="H10" s="854"/>
      <c r="I10" s="854"/>
      <c r="J10" s="854"/>
      <c r="K10" s="854"/>
      <c r="L10" s="854"/>
      <c r="M10" s="854"/>
      <c r="N10" s="855"/>
      <c r="O10" s="430"/>
    </row>
    <row r="11" spans="1:15" s="131" customFormat="1" ht="110.4" hidden="1" customHeight="1" thickBot="1">
      <c r="A11" s="856"/>
      <c r="B11" s="857"/>
      <c r="C11" s="857"/>
      <c r="D11" s="857"/>
      <c r="E11" s="857"/>
      <c r="F11" s="857"/>
      <c r="G11" s="857"/>
      <c r="H11" s="857"/>
      <c r="I11" s="857"/>
      <c r="J11" s="857"/>
      <c r="K11" s="857"/>
      <c r="L11" s="857"/>
      <c r="M11" s="857"/>
      <c r="N11" s="858"/>
      <c r="O11" s="430"/>
    </row>
    <row r="12" spans="1:15" s="131" customFormat="1" ht="27.6" customHeight="1">
      <c r="A12" s="127"/>
      <c r="B12" s="128"/>
      <c r="C12" s="128"/>
      <c r="D12" s="128"/>
      <c r="E12" s="128"/>
      <c r="F12" s="128"/>
      <c r="G12" s="128"/>
      <c r="H12" s="128"/>
      <c r="I12" s="128"/>
      <c r="J12" s="128"/>
      <c r="K12" s="128"/>
      <c r="L12" s="128"/>
      <c r="M12" s="128"/>
      <c r="N12" s="129"/>
      <c r="O12" s="130"/>
    </row>
    <row r="13" spans="1:15" s="131" customFormat="1" ht="16.8" customHeight="1" thickBot="1">
      <c r="A13" s="127"/>
      <c r="B13" s="128"/>
      <c r="C13" s="128"/>
      <c r="D13" s="128"/>
      <c r="E13" s="128"/>
      <c r="F13" s="128"/>
      <c r="G13" s="128"/>
      <c r="H13" s="128"/>
      <c r="I13" s="128"/>
      <c r="J13" s="128"/>
      <c r="K13" s="128"/>
      <c r="L13" s="128"/>
      <c r="M13" s="128"/>
      <c r="N13" s="129"/>
      <c r="O13" s="130"/>
    </row>
    <row r="14" spans="1:15" ht="49.2" customHeight="1">
      <c r="A14" s="851" t="s">
        <v>409</v>
      </c>
      <c r="B14" s="851"/>
      <c r="C14" s="851"/>
      <c r="D14" s="851"/>
      <c r="E14" s="851"/>
      <c r="F14" s="851"/>
      <c r="G14" s="851"/>
      <c r="H14" s="851"/>
      <c r="I14" s="851"/>
      <c r="J14" s="851"/>
      <c r="K14" s="851"/>
      <c r="L14" s="851"/>
      <c r="M14" s="851"/>
      <c r="N14" s="852"/>
    </row>
    <row r="15" spans="1:15" ht="21.6" customHeight="1">
      <c r="A15" s="842" t="s">
        <v>240</v>
      </c>
      <c r="B15" s="843"/>
      <c r="C15" s="843"/>
      <c r="D15" s="843"/>
      <c r="E15" s="843"/>
      <c r="F15" s="843"/>
      <c r="G15" s="843"/>
      <c r="H15" s="843"/>
      <c r="I15" s="843"/>
      <c r="J15" s="843"/>
      <c r="K15" s="843"/>
      <c r="L15" s="843"/>
      <c r="M15" s="843"/>
      <c r="N15" s="844"/>
      <c r="O15" s="55" t="s">
        <v>215</v>
      </c>
    </row>
    <row r="16" spans="1:15" ht="30" customHeight="1" thickBot="1">
      <c r="A16" s="50"/>
      <c r="B16" s="51"/>
      <c r="C16" s="51"/>
      <c r="D16" s="51"/>
      <c r="E16" s="51"/>
      <c r="F16" s="51"/>
      <c r="G16" s="51"/>
      <c r="H16" s="51"/>
      <c r="I16" s="51"/>
      <c r="J16" s="51"/>
      <c r="K16" s="51"/>
      <c r="L16" s="51"/>
      <c r="M16" s="51"/>
      <c r="N16" s="52"/>
    </row>
    <row r="17" spans="1:14" ht="22.8" customHeight="1">
      <c r="A17" s="783" t="s">
        <v>29</v>
      </c>
      <c r="B17" s="783"/>
      <c r="C17" s="783"/>
      <c r="D17" s="783"/>
      <c r="E17" s="783"/>
      <c r="F17" s="783"/>
      <c r="G17" s="783"/>
      <c r="H17" s="783"/>
      <c r="I17" s="783"/>
      <c r="J17" s="783"/>
      <c r="K17" s="783"/>
      <c r="L17" s="783"/>
      <c r="M17" s="783"/>
      <c r="N17" s="783"/>
    </row>
    <row r="18" spans="1:14" ht="40.200000000000003" customHeight="1">
      <c r="A18" s="784" t="s">
        <v>27</v>
      </c>
      <c r="B18" s="785"/>
      <c r="C18" s="785"/>
      <c r="D18" s="785"/>
      <c r="E18" s="785"/>
      <c r="F18" s="785"/>
      <c r="G18" s="785"/>
      <c r="H18" s="785"/>
      <c r="I18" s="785"/>
      <c r="J18" s="785"/>
      <c r="K18" s="785"/>
      <c r="L18" s="785"/>
      <c r="M18" s="785"/>
      <c r="N18" s="785"/>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265</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6:N6"/>
    <mergeCell ref="A7:N7"/>
    <mergeCell ref="A18:N18"/>
    <mergeCell ref="A17:N17"/>
    <mergeCell ref="A15:N15"/>
    <mergeCell ref="A8:N8"/>
    <mergeCell ref="A9:N9"/>
    <mergeCell ref="A14:N14"/>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N40"/>
  <sheetViews>
    <sheetView view="pageBreakPreview" zoomScale="95" zoomScaleNormal="75" zoomScaleSheetLayoutView="95" workbookViewId="0">
      <selection activeCell="A17" sqref="A17"/>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14" s="44" customFormat="1" ht="46.2" customHeight="1" thickBot="1">
      <c r="A1" s="190" t="s">
        <v>283</v>
      </c>
      <c r="B1" s="47" t="s">
        <v>0</v>
      </c>
      <c r="C1" s="48" t="s">
        <v>2</v>
      </c>
    </row>
    <row r="2" spans="1:14" ht="40.799999999999997" customHeight="1">
      <c r="A2" s="429" t="s">
        <v>418</v>
      </c>
      <c r="B2" s="2"/>
      <c r="C2" s="859"/>
    </row>
    <row r="3" spans="1:14" ht="168.6" customHeight="1">
      <c r="A3" s="506" t="s">
        <v>419</v>
      </c>
      <c r="B3" s="56"/>
      <c r="C3" s="860"/>
    </row>
    <row r="4" spans="1:14" ht="31.8" customHeight="1" thickBot="1">
      <c r="A4" s="165" t="s">
        <v>420</v>
      </c>
      <c r="B4" s="1"/>
      <c r="C4" s="1"/>
    </row>
    <row r="5" spans="1:14" ht="41.4" customHeight="1">
      <c r="A5" s="422" t="s">
        <v>421</v>
      </c>
      <c r="B5" s="2"/>
      <c r="C5" s="859"/>
    </row>
    <row r="6" spans="1:14" ht="216.6" customHeight="1">
      <c r="A6" s="580" t="s">
        <v>422</v>
      </c>
      <c r="B6" s="56"/>
      <c r="C6" s="860"/>
      <c r="D6" t="s">
        <v>215</v>
      </c>
    </row>
    <row r="7" spans="1:14" ht="42.6" customHeight="1">
      <c r="A7" s="522" t="s">
        <v>423</v>
      </c>
      <c r="B7" s="1"/>
      <c r="C7" s="1"/>
    </row>
    <row r="8" spans="1:14" ht="43.2" hidden="1" customHeight="1">
      <c r="A8" s="423"/>
      <c r="B8" s="238"/>
      <c r="C8" s="859"/>
    </row>
    <row r="9" spans="1:14" ht="129.6" hidden="1" customHeight="1" thickBot="1">
      <c r="A9" s="523"/>
      <c r="B9" s="239"/>
      <c r="C9" s="860"/>
    </row>
    <row r="10" spans="1:14" ht="28.8" hidden="1" customHeight="1" thickBot="1">
      <c r="A10" s="240"/>
      <c r="B10" s="1"/>
      <c r="C10" s="1"/>
    </row>
    <row r="11" spans="1:14" ht="42.6" hidden="1" customHeight="1">
      <c r="A11" s="514"/>
      <c r="B11" s="262"/>
      <c r="C11" s="262"/>
      <c r="D11" s="262"/>
      <c r="E11" s="262"/>
      <c r="F11" s="262"/>
      <c r="G11" s="262"/>
      <c r="H11" s="262"/>
      <c r="I11" s="262"/>
      <c r="J11" s="262"/>
      <c r="K11" s="262"/>
      <c r="L11" s="262"/>
      <c r="M11" s="262"/>
      <c r="N11" s="263"/>
    </row>
    <row r="12" spans="1:14" ht="179.4" hidden="1" customHeight="1" thickBot="1">
      <c r="A12" s="516"/>
      <c r="B12" s="269"/>
      <c r="C12" s="269"/>
      <c r="D12" s="269"/>
      <c r="E12" s="269"/>
      <c r="F12" s="269"/>
      <c r="G12" s="269"/>
      <c r="H12" s="269"/>
      <c r="I12" s="269"/>
      <c r="J12" s="269"/>
      <c r="K12" s="269"/>
      <c r="L12" s="269"/>
      <c r="M12" s="269"/>
      <c r="N12" s="270"/>
    </row>
    <row r="13" spans="1:14" ht="42.6" hidden="1" customHeight="1" thickBot="1">
      <c r="A13" s="165"/>
      <c r="B13" s="1"/>
      <c r="C13" s="1"/>
    </row>
    <row r="14" spans="1:14" ht="42.6" hidden="1" customHeight="1">
      <c r="A14" s="514"/>
      <c r="B14" s="262"/>
      <c r="C14" s="262"/>
      <c r="D14" s="262"/>
      <c r="E14" s="262"/>
      <c r="F14" s="262"/>
      <c r="G14" s="262"/>
      <c r="H14" s="262"/>
      <c r="I14" s="262"/>
      <c r="J14" s="262"/>
      <c r="K14" s="262"/>
      <c r="L14" s="262"/>
      <c r="M14" s="262"/>
      <c r="N14" s="263"/>
    </row>
    <row r="15" spans="1:14" ht="141.6" hidden="1" customHeight="1" thickBot="1">
      <c r="A15" s="516"/>
      <c r="B15" s="269"/>
      <c r="C15" s="269"/>
      <c r="D15" s="269"/>
      <c r="E15" s="269"/>
      <c r="F15" s="269"/>
      <c r="G15" s="269"/>
      <c r="H15" s="269"/>
      <c r="I15" s="269"/>
      <c r="J15" s="269"/>
      <c r="K15" s="269"/>
      <c r="L15" s="269"/>
      <c r="M15" s="269"/>
      <c r="N15" s="270"/>
    </row>
    <row r="16" spans="1:14" ht="42.6" hidden="1" customHeight="1" thickBot="1">
      <c r="A16" s="165"/>
      <c r="B16" s="1"/>
      <c r="C16" s="1"/>
    </row>
    <row r="17" spans="1:3" ht="42.6" customHeight="1">
      <c r="A17" s="251"/>
      <c r="B17" s="1"/>
      <c r="C17" s="1"/>
    </row>
    <row r="18" spans="1:3" ht="39" customHeight="1">
      <c r="A18" s="1" t="s">
        <v>222</v>
      </c>
      <c r="B18" s="1"/>
      <c r="C18" s="1"/>
    </row>
    <row r="19" spans="1:3" ht="32.25" customHeight="1">
      <c r="A19" s="1" t="s">
        <v>223</v>
      </c>
      <c r="B19" s="1"/>
      <c r="C19" s="1"/>
    </row>
    <row r="20" spans="1:3" ht="36.75" customHeight="1"/>
    <row r="21" spans="1:3" ht="33" customHeight="1"/>
    <row r="22" spans="1:3" ht="36.75" customHeight="1"/>
    <row r="23" spans="1:3" ht="36.75" customHeight="1"/>
    <row r="24" spans="1:3" ht="25.5" customHeight="1"/>
    <row r="25" spans="1:3" ht="32.25" customHeight="1"/>
    <row r="26" spans="1:3" ht="30.75" customHeight="1"/>
    <row r="27" spans="1:3" ht="42.75" customHeight="1"/>
    <row r="28" spans="1:3" ht="43.5" customHeight="1"/>
    <row r="29" spans="1:3" ht="27.75" customHeight="1"/>
    <row r="30" spans="1:3" ht="30.75" customHeight="1"/>
    <row r="31" spans="1:3" ht="29.25" customHeight="1"/>
    <row r="32" spans="1:3" ht="27" customHeight="1"/>
    <row r="33" ht="27" customHeight="1"/>
    <row r="34" ht="27" customHeight="1"/>
    <row r="35" ht="27" customHeight="1"/>
    <row r="36" ht="27" customHeight="1"/>
    <row r="37" ht="27" customHeight="1"/>
    <row r="38" ht="27" customHeight="1"/>
    <row r="39" ht="27" customHeight="1"/>
    <row r="40" ht="27" customHeight="1"/>
  </sheetData>
  <mergeCells count="3">
    <mergeCell ref="C2:C3"/>
    <mergeCell ref="C5:C6"/>
    <mergeCell ref="C8:C9"/>
  </mergeCells>
  <phoneticPr fontId="16"/>
  <hyperlinks>
    <hyperlink ref="A4" r:id="rId1" xr:uid="{E8C1F773-C12D-4017-B727-45769D59BBDD}"/>
    <hyperlink ref="A7" r:id="rId2" xr:uid="{51C5365F-18AB-4B1F-966A-648136EC4852}"/>
  </hyperlinks>
  <pageMargins left="0" right="0" top="0.19685039370078741" bottom="0.39370078740157483" header="0" footer="0.19685039370078741"/>
  <pageSetup paperSize="8" scale="55"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N1"/>
  <sheetViews>
    <sheetView view="pageBreakPreview" zoomScaleNormal="100" zoomScaleSheetLayoutView="100" workbookViewId="0">
      <selection activeCell="X12" sqref="X12"/>
    </sheetView>
  </sheetViews>
  <sheetFormatPr defaultRowHeight="13.2"/>
  <cols>
    <col min="13" max="13" width="8.88671875" customWidth="1"/>
    <col min="14" max="14" width="8.88671875" hidden="1" customWidth="1"/>
    <col min="15" max="15" width="0.77734375" customWidth="1"/>
    <col min="23" max="23" width="4.77734375" customWidth="1"/>
  </cols>
  <sheetData/>
  <phoneticPr fontId="106"/>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N15" sqref="N15"/>
    </sheetView>
  </sheetViews>
  <sheetFormatPr defaultColWidth="9" defaultRowHeight="13.2"/>
  <cols>
    <col min="1" max="1" width="12.77734375" style="65" customWidth="1"/>
    <col min="2" max="2" width="5.109375" style="65" customWidth="1"/>
    <col min="3" max="3" width="3.77734375" style="65" customWidth="1"/>
    <col min="4" max="4" width="6.88671875" style="65" customWidth="1"/>
    <col min="5" max="5" width="13.109375" style="65" customWidth="1"/>
    <col min="6" max="6" width="13.109375" style="108" customWidth="1"/>
    <col min="7" max="7" width="11.33203125" style="65" customWidth="1"/>
    <col min="8" max="8" width="26.6640625" style="82" customWidth="1"/>
    <col min="9" max="9" width="13" style="73" customWidth="1"/>
    <col min="10" max="10" width="16.109375" style="73" customWidth="1"/>
    <col min="11" max="11" width="13.44140625" style="108" customWidth="1"/>
    <col min="12" max="12" width="20.44140625" style="108" customWidth="1"/>
    <col min="13" max="13" width="13.44140625" style="80" customWidth="1"/>
    <col min="14" max="14" width="22.44140625" style="65" customWidth="1"/>
    <col min="15" max="15" width="9" style="66"/>
    <col min="16" max="16384" width="9" style="65"/>
  </cols>
  <sheetData>
    <row r="1" spans="1:16" ht="26.25" customHeight="1" thickTop="1">
      <c r="A1" s="57" t="s">
        <v>241</v>
      </c>
      <c r="B1" s="58"/>
      <c r="C1" s="58"/>
      <c r="D1" s="59"/>
      <c r="E1" s="59"/>
      <c r="F1" s="60"/>
      <c r="G1" s="61"/>
      <c r="H1" s="62"/>
      <c r="I1" s="293" t="s">
        <v>38</v>
      </c>
      <c r="J1" s="82"/>
      <c r="K1" s="63"/>
      <c r="L1" s="294"/>
      <c r="M1" s="64"/>
    </row>
    <row r="2" spans="1:16" ht="17.399999999999999">
      <c r="A2" s="67"/>
      <c r="B2" s="295"/>
      <c r="C2" s="295"/>
      <c r="D2" s="295"/>
      <c r="E2" s="295"/>
      <c r="F2" s="295"/>
      <c r="G2" s="68"/>
      <c r="H2" s="69"/>
      <c r="I2" s="296" t="s">
        <v>39</v>
      </c>
      <c r="J2" s="70"/>
      <c r="K2" s="297" t="s">
        <v>21</v>
      </c>
      <c r="L2" s="71"/>
      <c r="M2" s="64"/>
      <c r="N2" s="241"/>
      <c r="P2" s="169"/>
    </row>
    <row r="3" spans="1:16" ht="17.399999999999999">
      <c r="A3" s="298" t="s">
        <v>29</v>
      </c>
      <c r="B3" s="299"/>
      <c r="D3" s="300"/>
      <c r="E3" s="300"/>
      <c r="F3" s="300"/>
      <c r="G3" s="72"/>
      <c r="H3"/>
      <c r="J3" s="301"/>
      <c r="L3" s="63"/>
      <c r="M3" s="74"/>
    </row>
    <row r="4" spans="1:16" ht="17.399999999999999">
      <c r="A4" s="75"/>
      <c r="B4" s="299"/>
      <c r="C4" s="108"/>
      <c r="D4" s="300"/>
      <c r="E4" s="300"/>
      <c r="F4" s="302"/>
      <c r="G4" s="76"/>
      <c r="H4" s="77"/>
      <c r="I4" s="77"/>
      <c r="J4" s="82"/>
      <c r="L4" s="63"/>
      <c r="M4" s="74"/>
      <c r="N4" s="374"/>
    </row>
    <row r="5" spans="1:16">
      <c r="A5" s="303"/>
      <c r="D5" s="300"/>
      <c r="E5" s="78"/>
      <c r="F5" s="304"/>
      <c r="G5" s="79"/>
      <c r="H5"/>
      <c r="I5" s="305"/>
      <c r="J5" s="82"/>
      <c r="M5" s="74"/>
    </row>
    <row r="6" spans="1:16" ht="17.399999999999999">
      <c r="A6" s="303"/>
      <c r="D6" s="300"/>
      <c r="E6" s="304"/>
      <c r="F6" s="304"/>
      <c r="G6" s="79"/>
      <c r="H6" s="69"/>
      <c r="I6" s="306"/>
      <c r="J6" s="82"/>
      <c r="M6" s="74"/>
    </row>
    <row r="7" spans="1:16">
      <c r="A7" s="303"/>
      <c r="D7" s="300"/>
      <c r="E7" s="304"/>
      <c r="F7" s="304"/>
      <c r="G7" s="79"/>
      <c r="H7" s="307"/>
      <c r="I7" s="305"/>
      <c r="J7" s="82"/>
      <c r="M7" s="74"/>
    </row>
    <row r="8" spans="1:16">
      <c r="A8" s="303"/>
      <c r="D8" s="300"/>
      <c r="E8" s="304"/>
      <c r="F8" s="304"/>
      <c r="G8" s="79"/>
      <c r="H8" s="70"/>
      <c r="I8" s="44"/>
      <c r="J8" s="44"/>
      <c r="K8" s="44"/>
    </row>
    <row r="9" spans="1:16">
      <c r="A9" s="303"/>
      <c r="D9" s="300"/>
      <c r="E9" s="304"/>
      <c r="F9" s="304"/>
      <c r="G9" s="79"/>
      <c r="H9" s="44"/>
      <c r="I9" s="44"/>
      <c r="J9" s="44"/>
      <c r="K9" s="44"/>
      <c r="N9" s="81"/>
    </row>
    <row r="10" spans="1:16">
      <c r="A10" s="303"/>
      <c r="D10" s="300"/>
      <c r="E10" s="304"/>
      <c r="F10" s="304"/>
      <c r="G10" s="79"/>
      <c r="H10" s="44"/>
      <c r="I10" s="44"/>
      <c r="J10" s="44"/>
      <c r="K10" s="44"/>
      <c r="N10" s="81" t="s">
        <v>40</v>
      </c>
    </row>
    <row r="11" spans="1:16">
      <c r="A11" s="303"/>
      <c r="D11" s="300"/>
      <c r="E11" s="304"/>
      <c r="F11" s="304"/>
      <c r="G11" s="79"/>
      <c r="H11" s="44"/>
      <c r="I11" s="44"/>
      <c r="J11" s="44"/>
      <c r="K11" s="44"/>
    </row>
    <row r="12" spans="1:16">
      <c r="A12" s="303"/>
      <c r="D12" s="300"/>
      <c r="E12" s="304"/>
      <c r="F12" s="304"/>
      <c r="G12" s="79"/>
      <c r="H12" s="44"/>
      <c r="I12" s="44"/>
      <c r="J12" s="44"/>
      <c r="K12" s="44"/>
      <c r="N12" s="81" t="s">
        <v>41</v>
      </c>
      <c r="O12" s="458"/>
    </row>
    <row r="13" spans="1:16">
      <c r="A13" s="303"/>
      <c r="D13" s="300"/>
      <c r="E13" s="304"/>
      <c r="F13" s="304"/>
      <c r="G13" s="79"/>
      <c r="H13" s="44"/>
      <c r="I13" s="44"/>
      <c r="J13" s="44"/>
      <c r="K13" s="44"/>
    </row>
    <row r="14" spans="1:16">
      <c r="A14" s="303"/>
      <c r="D14" s="300"/>
      <c r="E14" s="304"/>
      <c r="F14" s="304"/>
      <c r="G14" s="79"/>
      <c r="H14" s="44"/>
      <c r="I14" s="44"/>
      <c r="J14" s="44"/>
      <c r="K14" s="44"/>
      <c r="N14" s="308" t="s">
        <v>42</v>
      </c>
    </row>
    <row r="15" spans="1:16">
      <c r="A15" s="303"/>
      <c r="D15" s="300"/>
      <c r="E15" s="300" t="s">
        <v>21</v>
      </c>
      <c r="F15" s="302"/>
      <c r="G15" s="72"/>
      <c r="H15" s="307"/>
      <c r="I15" s="305"/>
      <c r="J15" s="70"/>
    </row>
    <row r="16" spans="1:16">
      <c r="A16" s="303"/>
      <c r="D16" s="300"/>
      <c r="E16" s="300"/>
      <c r="F16" s="302"/>
      <c r="G16" s="72"/>
      <c r="I16" s="305"/>
      <c r="J16" s="82"/>
      <c r="N16" s="376" t="s">
        <v>234</v>
      </c>
    </row>
    <row r="17" spans="1:19" ht="20.25" customHeight="1" thickBot="1">
      <c r="A17" s="605" t="s">
        <v>275</v>
      </c>
      <c r="B17" s="606"/>
      <c r="C17" s="606"/>
      <c r="D17" s="310"/>
      <c r="E17" s="311"/>
      <c r="F17" s="606" t="s">
        <v>274</v>
      </c>
      <c r="G17" s="607"/>
      <c r="H17" s="307"/>
      <c r="I17" s="305"/>
      <c r="J17" s="70"/>
      <c r="L17" s="71"/>
      <c r="M17" s="74"/>
      <c r="N17" s="309" t="s">
        <v>135</v>
      </c>
    </row>
    <row r="18" spans="1:19" ht="39" customHeight="1" thickTop="1">
      <c r="A18" s="608" t="s">
        <v>43</v>
      </c>
      <c r="B18" s="609"/>
      <c r="C18" s="610"/>
      <c r="D18" s="312" t="s">
        <v>44</v>
      </c>
      <c r="E18" s="313"/>
      <c r="F18" s="611" t="s">
        <v>45</v>
      </c>
      <c r="G18" s="612"/>
      <c r="I18" s="305"/>
      <c r="J18" s="82"/>
      <c r="M18" s="74"/>
      <c r="Q18" s="65" t="s">
        <v>29</v>
      </c>
      <c r="S18" s="65" t="s">
        <v>21</v>
      </c>
    </row>
    <row r="19" spans="1:19" ht="30" customHeight="1">
      <c r="A19" s="613" t="s">
        <v>239</v>
      </c>
      <c r="B19" s="613"/>
      <c r="C19" s="613"/>
      <c r="D19" s="613"/>
      <c r="E19" s="613"/>
      <c r="F19" s="613"/>
      <c r="G19" s="613"/>
      <c r="H19" s="314"/>
      <c r="I19" s="83" t="s">
        <v>46</v>
      </c>
      <c r="J19" s="83"/>
      <c r="K19" s="83"/>
      <c r="L19" s="71"/>
      <c r="M19" s="74"/>
    </row>
    <row r="20" spans="1:19" ht="17.399999999999999">
      <c r="E20" s="315" t="s">
        <v>47</v>
      </c>
      <c r="F20" s="316" t="s">
        <v>48</v>
      </c>
      <c r="H20" s="469" t="s">
        <v>216</v>
      </c>
      <c r="I20" s="305"/>
      <c r="J20" s="82" t="s">
        <v>21</v>
      </c>
      <c r="K20" s="317" t="s">
        <v>21</v>
      </c>
      <c r="M20" s="74"/>
    </row>
    <row r="21" spans="1:19" ht="16.8" thickBot="1">
      <c r="A21" s="318"/>
      <c r="B21" s="614">
        <v>44822</v>
      </c>
      <c r="C21" s="615"/>
      <c r="D21" s="319" t="s">
        <v>49</v>
      </c>
      <c r="E21" s="616" t="s">
        <v>50</v>
      </c>
      <c r="F21" s="617"/>
      <c r="G21" s="73" t="s">
        <v>51</v>
      </c>
      <c r="H21" s="618" t="s">
        <v>276</v>
      </c>
      <c r="I21" s="619"/>
      <c r="J21" s="619"/>
      <c r="K21" s="619"/>
      <c r="L21" s="619"/>
      <c r="M21" s="84" t="s">
        <v>216</v>
      </c>
      <c r="N21" s="85"/>
    </row>
    <row r="22" spans="1:19" ht="36" customHeight="1" thickTop="1" thickBot="1">
      <c r="A22" s="320" t="s">
        <v>52</v>
      </c>
      <c r="B22" s="620" t="s">
        <v>53</v>
      </c>
      <c r="C22" s="621"/>
      <c r="D22" s="622"/>
      <c r="E22" s="86" t="s">
        <v>272</v>
      </c>
      <c r="F22" s="86" t="s">
        <v>277</v>
      </c>
      <c r="G22" s="321" t="s">
        <v>54</v>
      </c>
      <c r="H22" s="623" t="s">
        <v>55</v>
      </c>
      <c r="I22" s="624"/>
      <c r="J22" s="624"/>
      <c r="K22" s="624"/>
      <c r="L22" s="625"/>
      <c r="M22" s="322" t="s">
        <v>56</v>
      </c>
      <c r="N22" s="323" t="s">
        <v>57</v>
      </c>
      <c r="R22" s="65" t="s">
        <v>29</v>
      </c>
    </row>
    <row r="23" spans="1:19" ht="81.599999999999994" customHeight="1" thickBot="1">
      <c r="A23" s="324" t="s">
        <v>58</v>
      </c>
      <c r="B23" s="599" t="str">
        <f t="shared" ref="B23" si="0">IF(G23&gt;5,"☆☆☆☆",IF(AND(G23&gt;=2.39,G23&lt;5),"☆☆☆",IF(AND(G23&gt;=1.39,G23&lt;2.4),"☆☆",IF(AND(G23&gt;0,G23&lt;1.4),"☆",IF(AND(G23&gt;=-1.39,G23&lt;0),"★",IF(AND(G23&gt;=-2.39,G23&lt;-1.4),"★★",IF(AND(G23&gt;=-3.39,G23&lt;-2.4),"★★★")))))))</f>
        <v>★</v>
      </c>
      <c r="C23" s="600"/>
      <c r="D23" s="601"/>
      <c r="E23" s="418">
        <v>0.91</v>
      </c>
      <c r="F23" s="418">
        <v>0.67</v>
      </c>
      <c r="G23" s="499">
        <f>+F23-E23</f>
        <v>-0.24</v>
      </c>
      <c r="H23" s="603"/>
      <c r="I23" s="603"/>
      <c r="J23" s="603"/>
      <c r="K23" s="603"/>
      <c r="L23" s="604"/>
      <c r="M23" s="484"/>
      <c r="N23" s="520"/>
      <c r="O23" s="392" t="s">
        <v>233</v>
      </c>
    </row>
    <row r="24" spans="1:19" ht="66" customHeight="1" thickBot="1">
      <c r="A24" s="325" t="s">
        <v>59</v>
      </c>
      <c r="B24" s="599" t="str">
        <f t="shared" ref="B24" si="1">IF(G24&gt;5,"☆☆☆☆",IF(AND(G24&gt;=2.39,G24&lt;5),"☆☆☆",IF(AND(G24&gt;=1.39,G24&lt;2.4),"☆☆",IF(AND(G24&gt;0,G24&lt;1.4),"☆",IF(AND(G24&gt;=-1.39,G24&lt;0),"★",IF(AND(G24&gt;=-2.39,G24&lt;-1.4),"★★",IF(AND(G24&gt;=-3.39,G24&lt;-2.4),"★★★")))))))</f>
        <v>☆</v>
      </c>
      <c r="C24" s="600"/>
      <c r="D24" s="601"/>
      <c r="E24" s="418">
        <v>1.19</v>
      </c>
      <c r="F24" s="418">
        <v>1.31</v>
      </c>
      <c r="G24" s="499">
        <f t="shared" ref="G24:G70" si="2">+F24-E24</f>
        <v>0.12000000000000011</v>
      </c>
      <c r="H24" s="626"/>
      <c r="I24" s="627"/>
      <c r="J24" s="627"/>
      <c r="K24" s="627"/>
      <c r="L24" s="628"/>
      <c r="M24" s="232"/>
      <c r="N24" s="233"/>
      <c r="O24" s="392" t="s">
        <v>59</v>
      </c>
      <c r="Q24" s="65" t="s">
        <v>29</v>
      </c>
    </row>
    <row r="25" spans="1:19" ht="81" customHeight="1" thickBot="1">
      <c r="A25" s="400" t="s">
        <v>60</v>
      </c>
      <c r="B25" s="599" t="str">
        <f t="shared" ref="B25:B36" si="3">IF(G25&gt;5,"☆☆☆☆",IF(AND(G25&gt;=2.39,G25&lt;5),"☆☆☆",IF(AND(G25&gt;=1.39,G25&lt;2.4),"☆☆",IF(AND(G25&gt;0,G25&lt;1.4),"☆",IF(AND(G25&gt;=-1.39,G25&lt;0),"★",IF(AND(G25&gt;=-2.39,G25&lt;-1.4),"★★",IF(AND(G25&gt;=-3.39,G25&lt;-2.4),"★★★")))))))</f>
        <v>★</v>
      </c>
      <c r="C25" s="600"/>
      <c r="D25" s="601"/>
      <c r="E25" s="418">
        <v>2.88</v>
      </c>
      <c r="F25" s="418">
        <v>2.2000000000000002</v>
      </c>
      <c r="G25" s="499">
        <f t="shared" si="2"/>
        <v>-0.67999999999999972</v>
      </c>
      <c r="H25" s="602"/>
      <c r="I25" s="603"/>
      <c r="J25" s="603"/>
      <c r="K25" s="603"/>
      <c r="L25" s="604"/>
      <c r="M25" s="484"/>
      <c r="N25" s="233"/>
      <c r="O25" s="392" t="s">
        <v>60</v>
      </c>
    </row>
    <row r="26" spans="1:19" ht="83.25" customHeight="1" thickBot="1">
      <c r="A26" s="400" t="s">
        <v>61</v>
      </c>
      <c r="B26" s="599" t="str">
        <f t="shared" si="3"/>
        <v>☆</v>
      </c>
      <c r="C26" s="600"/>
      <c r="D26" s="601"/>
      <c r="E26" s="418">
        <v>1.66</v>
      </c>
      <c r="F26" s="418">
        <v>1.9</v>
      </c>
      <c r="G26" s="499">
        <f t="shared" si="2"/>
        <v>0.24</v>
      </c>
      <c r="H26" s="602"/>
      <c r="I26" s="603"/>
      <c r="J26" s="603"/>
      <c r="K26" s="603"/>
      <c r="L26" s="604"/>
      <c r="M26" s="232"/>
      <c r="N26" s="233"/>
      <c r="O26" s="392" t="s">
        <v>61</v>
      </c>
    </row>
    <row r="27" spans="1:19" ht="78.599999999999994" customHeight="1" thickBot="1">
      <c r="A27" s="400" t="s">
        <v>62</v>
      </c>
      <c r="B27" s="599" t="str">
        <f t="shared" si="3"/>
        <v>☆</v>
      </c>
      <c r="C27" s="600"/>
      <c r="D27" s="601"/>
      <c r="E27" s="418">
        <v>0.42</v>
      </c>
      <c r="F27" s="418">
        <v>0.56000000000000005</v>
      </c>
      <c r="G27" s="499">
        <f t="shared" si="2"/>
        <v>0.14000000000000007</v>
      </c>
      <c r="H27" s="602"/>
      <c r="I27" s="603"/>
      <c r="J27" s="603"/>
      <c r="K27" s="603"/>
      <c r="L27" s="604"/>
      <c r="M27" s="232"/>
      <c r="N27" s="233"/>
      <c r="O27" s="392" t="s">
        <v>62</v>
      </c>
    </row>
    <row r="28" spans="1:19" ht="87" customHeight="1" thickBot="1">
      <c r="A28" s="400" t="s">
        <v>63</v>
      </c>
      <c r="B28" s="599" t="str">
        <f t="shared" si="3"/>
        <v>★</v>
      </c>
      <c r="C28" s="600"/>
      <c r="D28" s="601"/>
      <c r="E28" s="418">
        <v>1.55</v>
      </c>
      <c r="F28" s="418">
        <v>1.32</v>
      </c>
      <c r="G28" s="499">
        <f t="shared" si="2"/>
        <v>-0.22999999999999998</v>
      </c>
      <c r="H28" s="602"/>
      <c r="I28" s="603"/>
      <c r="J28" s="603"/>
      <c r="K28" s="603"/>
      <c r="L28" s="604"/>
      <c r="M28" s="232"/>
      <c r="N28" s="233"/>
      <c r="O28" s="392" t="s">
        <v>63</v>
      </c>
    </row>
    <row r="29" spans="1:19" ht="71.25" customHeight="1" thickBot="1">
      <c r="A29" s="400" t="s">
        <v>64</v>
      </c>
      <c r="B29" s="599" t="str">
        <f t="shared" si="3"/>
        <v>☆</v>
      </c>
      <c r="C29" s="600"/>
      <c r="D29" s="601"/>
      <c r="E29" s="418">
        <v>1.32</v>
      </c>
      <c r="F29" s="418">
        <v>1.42</v>
      </c>
      <c r="G29" s="499">
        <f t="shared" si="2"/>
        <v>9.9999999999999867E-2</v>
      </c>
      <c r="H29" s="602"/>
      <c r="I29" s="603"/>
      <c r="J29" s="603"/>
      <c r="K29" s="603"/>
      <c r="L29" s="604"/>
      <c r="M29" s="232"/>
      <c r="N29" s="233"/>
      <c r="O29" s="392" t="s">
        <v>64</v>
      </c>
    </row>
    <row r="30" spans="1:19" ht="73.5" customHeight="1" thickBot="1">
      <c r="A30" s="400" t="s">
        <v>65</v>
      </c>
      <c r="B30" s="599" t="str">
        <f t="shared" si="3"/>
        <v>★</v>
      </c>
      <c r="C30" s="600"/>
      <c r="D30" s="601"/>
      <c r="E30" s="418">
        <v>1.67</v>
      </c>
      <c r="F30" s="418">
        <v>1.64</v>
      </c>
      <c r="G30" s="499">
        <f t="shared" si="2"/>
        <v>-3.0000000000000027E-2</v>
      </c>
      <c r="H30" s="602"/>
      <c r="I30" s="603"/>
      <c r="J30" s="603"/>
      <c r="K30" s="603"/>
      <c r="L30" s="604"/>
      <c r="M30" s="232"/>
      <c r="N30" s="233"/>
      <c r="O30" s="392" t="s">
        <v>65</v>
      </c>
    </row>
    <row r="31" spans="1:19" ht="75.75" customHeight="1" thickBot="1">
      <c r="A31" s="400" t="s">
        <v>66</v>
      </c>
      <c r="B31" s="599" t="str">
        <f t="shared" si="3"/>
        <v>★</v>
      </c>
      <c r="C31" s="600"/>
      <c r="D31" s="601"/>
      <c r="E31" s="418">
        <v>0.79</v>
      </c>
      <c r="F31" s="418">
        <v>0.67</v>
      </c>
      <c r="G31" s="499">
        <f t="shared" si="2"/>
        <v>-0.12</v>
      </c>
      <c r="H31" s="602"/>
      <c r="I31" s="603"/>
      <c r="J31" s="603"/>
      <c r="K31" s="603"/>
      <c r="L31" s="604"/>
      <c r="M31" s="232"/>
      <c r="N31" s="233"/>
      <c r="O31" s="392" t="s">
        <v>66</v>
      </c>
    </row>
    <row r="32" spans="1:19" ht="78.599999999999994" customHeight="1" thickBot="1">
      <c r="A32" s="401" t="s">
        <v>67</v>
      </c>
      <c r="B32" s="599" t="b">
        <f t="shared" si="3"/>
        <v>0</v>
      </c>
      <c r="C32" s="600"/>
      <c r="D32" s="601"/>
      <c r="E32" s="418">
        <v>2.09</v>
      </c>
      <c r="F32" s="418">
        <v>2.09</v>
      </c>
      <c r="G32" s="499">
        <f t="shared" si="2"/>
        <v>0</v>
      </c>
      <c r="H32" s="602"/>
      <c r="I32" s="603"/>
      <c r="J32" s="603"/>
      <c r="K32" s="603"/>
      <c r="L32" s="604"/>
      <c r="M32" s="232"/>
      <c r="N32" s="233"/>
      <c r="O32" s="392" t="s">
        <v>67</v>
      </c>
    </row>
    <row r="33" spans="1:16" ht="94.95" customHeight="1" thickBot="1">
      <c r="A33" s="402" t="s">
        <v>68</v>
      </c>
      <c r="B33" s="599" t="str">
        <f t="shared" si="3"/>
        <v>☆</v>
      </c>
      <c r="C33" s="600"/>
      <c r="D33" s="601"/>
      <c r="E33" s="418">
        <v>2.76</v>
      </c>
      <c r="F33" s="418">
        <v>2.79</v>
      </c>
      <c r="G33" s="499">
        <f t="shared" si="2"/>
        <v>3.0000000000000249E-2</v>
      </c>
      <c r="H33" s="602"/>
      <c r="I33" s="603"/>
      <c r="J33" s="603"/>
      <c r="K33" s="603"/>
      <c r="L33" s="604"/>
      <c r="M33" s="232"/>
      <c r="N33" s="233"/>
      <c r="O33" s="392" t="s">
        <v>68</v>
      </c>
    </row>
    <row r="34" spans="1:16" ht="81" customHeight="1" thickBot="1">
      <c r="A34" s="325" t="s">
        <v>69</v>
      </c>
      <c r="B34" s="599" t="str">
        <f t="shared" si="3"/>
        <v>☆</v>
      </c>
      <c r="C34" s="600"/>
      <c r="D34" s="601"/>
      <c r="E34" s="418">
        <v>2.16</v>
      </c>
      <c r="F34" s="418">
        <v>2.36</v>
      </c>
      <c r="G34" s="499">
        <f t="shared" si="2"/>
        <v>0.19999999999999973</v>
      </c>
      <c r="H34" s="602"/>
      <c r="I34" s="603"/>
      <c r="J34" s="603"/>
      <c r="K34" s="603"/>
      <c r="L34" s="604"/>
      <c r="M34" s="434"/>
      <c r="N34" s="435"/>
      <c r="O34" s="392" t="s">
        <v>69</v>
      </c>
    </row>
    <row r="35" spans="1:16" ht="94.5" customHeight="1" thickBot="1">
      <c r="A35" s="401" t="s">
        <v>70</v>
      </c>
      <c r="B35" s="599" t="str">
        <f t="shared" si="3"/>
        <v>☆</v>
      </c>
      <c r="C35" s="600"/>
      <c r="D35" s="601"/>
      <c r="E35" s="418">
        <v>2.2000000000000002</v>
      </c>
      <c r="F35" s="418">
        <v>2.38</v>
      </c>
      <c r="G35" s="499">
        <f t="shared" si="2"/>
        <v>0.17999999999999972</v>
      </c>
      <c r="H35" s="629"/>
      <c r="I35" s="630"/>
      <c r="J35" s="630"/>
      <c r="K35" s="630"/>
      <c r="L35" s="631"/>
      <c r="M35" s="436"/>
      <c r="N35" s="437"/>
      <c r="O35" s="392" t="s">
        <v>70</v>
      </c>
    </row>
    <row r="36" spans="1:16" ht="92.4" customHeight="1" thickBot="1">
      <c r="A36" s="403" t="s">
        <v>71</v>
      </c>
      <c r="B36" s="599" t="str">
        <f t="shared" si="3"/>
        <v>☆</v>
      </c>
      <c r="C36" s="600"/>
      <c r="D36" s="601"/>
      <c r="E36" s="418">
        <v>1.99</v>
      </c>
      <c r="F36" s="418">
        <v>2.2000000000000002</v>
      </c>
      <c r="G36" s="499">
        <f t="shared" si="2"/>
        <v>0.21000000000000019</v>
      </c>
      <c r="H36" s="602"/>
      <c r="I36" s="603"/>
      <c r="J36" s="603"/>
      <c r="K36" s="603"/>
      <c r="L36" s="604"/>
      <c r="M36" s="438"/>
      <c r="N36" s="439"/>
      <c r="O36" s="392" t="s">
        <v>71</v>
      </c>
    </row>
    <row r="37" spans="1:16" ht="87.75" customHeight="1" thickBot="1">
      <c r="A37" s="400" t="s">
        <v>72</v>
      </c>
      <c r="B37" s="599" t="str">
        <f t="shared" ref="B37:B69" si="4">IF(G37&gt;5,"☆☆☆☆",IF(AND(G37&gt;=2.39,G37&lt;5),"☆☆☆",IF(AND(G37&gt;=1.39,G37&lt;2.4),"☆☆",IF(AND(G37&gt;0,G37&lt;1.4),"☆",IF(AND(G37&gt;=-1.39,G37&lt;0),"★",IF(AND(G37&gt;=-2.39,G37&lt;-1.4),"★★",IF(AND(G37&gt;=-3.39,G37&lt;-2.4),"★★★")))))))</f>
        <v>★</v>
      </c>
      <c r="C37" s="600"/>
      <c r="D37" s="601"/>
      <c r="E37" s="418">
        <v>1.34</v>
      </c>
      <c r="F37" s="418">
        <v>1.25</v>
      </c>
      <c r="G37" s="499">
        <f t="shared" si="2"/>
        <v>-9.000000000000008E-2</v>
      </c>
      <c r="H37" s="602"/>
      <c r="I37" s="603"/>
      <c r="J37" s="603"/>
      <c r="K37" s="603"/>
      <c r="L37" s="604"/>
      <c r="M37" s="232"/>
      <c r="N37" s="233"/>
      <c r="O37" s="392" t="s">
        <v>72</v>
      </c>
    </row>
    <row r="38" spans="1:16" ht="75.75" customHeight="1" thickBot="1">
      <c r="A38" s="400" t="s">
        <v>73</v>
      </c>
      <c r="B38" s="599" t="str">
        <f t="shared" si="4"/>
        <v>☆</v>
      </c>
      <c r="C38" s="600"/>
      <c r="D38" s="601"/>
      <c r="E38" s="418">
        <v>1.93</v>
      </c>
      <c r="F38" s="418">
        <v>2.59</v>
      </c>
      <c r="G38" s="499">
        <f t="shared" si="2"/>
        <v>0.65999999999999992</v>
      </c>
      <c r="H38" s="602"/>
      <c r="I38" s="603"/>
      <c r="J38" s="603"/>
      <c r="K38" s="603"/>
      <c r="L38" s="604"/>
      <c r="M38" s="440"/>
      <c r="N38" s="441"/>
      <c r="O38" s="392" t="s">
        <v>73</v>
      </c>
    </row>
    <row r="39" spans="1:16" ht="70.2" customHeight="1" thickBot="1">
      <c r="A39" s="400" t="s">
        <v>74</v>
      </c>
      <c r="B39" s="599" t="str">
        <f t="shared" si="4"/>
        <v>☆</v>
      </c>
      <c r="C39" s="600"/>
      <c r="D39" s="601"/>
      <c r="E39" s="171">
        <v>3.14</v>
      </c>
      <c r="F39" s="171">
        <v>3.59</v>
      </c>
      <c r="G39" s="499">
        <f t="shared" si="2"/>
        <v>0.44999999999999973</v>
      </c>
      <c r="H39" s="602"/>
      <c r="I39" s="603"/>
      <c r="J39" s="603"/>
      <c r="K39" s="603"/>
      <c r="L39" s="604"/>
      <c r="M39" s="438"/>
      <c r="N39" s="439"/>
      <c r="O39" s="392" t="s">
        <v>74</v>
      </c>
    </row>
    <row r="40" spans="1:16" ht="78.75" customHeight="1" thickBot="1">
      <c r="A40" s="400" t="s">
        <v>75</v>
      </c>
      <c r="B40" s="599" t="str">
        <f t="shared" si="4"/>
        <v>☆</v>
      </c>
      <c r="C40" s="600"/>
      <c r="D40" s="601"/>
      <c r="E40" s="171">
        <v>3.3</v>
      </c>
      <c r="F40" s="171">
        <v>3.52</v>
      </c>
      <c r="G40" s="499">
        <f t="shared" si="2"/>
        <v>0.2200000000000002</v>
      </c>
      <c r="H40" s="602"/>
      <c r="I40" s="603"/>
      <c r="J40" s="603"/>
      <c r="K40" s="603"/>
      <c r="L40" s="604"/>
      <c r="M40" s="440"/>
      <c r="N40" s="441"/>
      <c r="O40" s="392" t="s">
        <v>75</v>
      </c>
    </row>
    <row r="41" spans="1:16" ht="66" customHeight="1" thickBot="1">
      <c r="A41" s="400" t="s">
        <v>76</v>
      </c>
      <c r="B41" s="599" t="str">
        <f t="shared" si="4"/>
        <v>☆</v>
      </c>
      <c r="C41" s="600"/>
      <c r="D41" s="601"/>
      <c r="E41" s="418">
        <v>1.75</v>
      </c>
      <c r="F41" s="418">
        <v>1.88</v>
      </c>
      <c r="G41" s="499">
        <f t="shared" si="2"/>
        <v>0.12999999999999989</v>
      </c>
      <c r="H41" s="602"/>
      <c r="I41" s="603"/>
      <c r="J41" s="603"/>
      <c r="K41" s="603"/>
      <c r="L41" s="604"/>
      <c r="M41" s="232"/>
      <c r="N41" s="233"/>
      <c r="O41" s="392" t="s">
        <v>76</v>
      </c>
    </row>
    <row r="42" spans="1:16" ht="77.25" customHeight="1" thickBot="1">
      <c r="A42" s="400" t="s">
        <v>77</v>
      </c>
      <c r="B42" s="599" t="str">
        <f t="shared" ref="B42:B44" si="5">IF(G42&gt;5,"☆☆☆☆",IF(AND(G42&gt;=2.39,G42&lt;5),"☆☆☆",IF(AND(G42&gt;=1.39,G42&lt;2.4),"☆☆",IF(AND(G42&gt;0,G42&lt;1.4),"☆",IF(AND(G42&gt;=-1.39,G42&lt;0),"★",IF(AND(G42&gt;=-2.39,G42&lt;-1.4),"★★",IF(AND(G42&gt;=-3.39,G42&lt;-2.4),"★★★")))))))</f>
        <v>☆</v>
      </c>
      <c r="C42" s="600"/>
      <c r="D42" s="601"/>
      <c r="E42" s="418">
        <v>1.75</v>
      </c>
      <c r="F42" s="418">
        <v>1.87</v>
      </c>
      <c r="G42" s="499">
        <f t="shared" si="2"/>
        <v>0.12000000000000011</v>
      </c>
      <c r="H42" s="602"/>
      <c r="I42" s="603"/>
      <c r="J42" s="603"/>
      <c r="K42" s="603"/>
      <c r="L42" s="604"/>
      <c r="M42" s="438"/>
      <c r="N42" s="233"/>
      <c r="O42" s="392" t="s">
        <v>77</v>
      </c>
      <c r="P42" s="65" t="s">
        <v>216</v>
      </c>
    </row>
    <row r="43" spans="1:16" ht="69.75" customHeight="1" thickBot="1">
      <c r="A43" s="400" t="s">
        <v>78</v>
      </c>
      <c r="B43" s="599" t="str">
        <f t="shared" si="5"/>
        <v>☆</v>
      </c>
      <c r="C43" s="600"/>
      <c r="D43" s="601"/>
      <c r="E43" s="418">
        <v>1.23</v>
      </c>
      <c r="F43" s="418">
        <v>1.3</v>
      </c>
      <c r="G43" s="499">
        <f t="shared" si="2"/>
        <v>7.0000000000000062E-2</v>
      </c>
      <c r="H43" s="602"/>
      <c r="I43" s="603"/>
      <c r="J43" s="603"/>
      <c r="K43" s="603"/>
      <c r="L43" s="604"/>
      <c r="M43" s="232"/>
      <c r="N43" s="233"/>
      <c r="O43" s="392" t="s">
        <v>78</v>
      </c>
    </row>
    <row r="44" spans="1:16" ht="77.25" customHeight="1" thickBot="1">
      <c r="A44" s="404" t="s">
        <v>79</v>
      </c>
      <c r="B44" s="599" t="str">
        <f t="shared" si="5"/>
        <v>☆</v>
      </c>
      <c r="C44" s="600"/>
      <c r="D44" s="601"/>
      <c r="E44" s="418">
        <v>1.9</v>
      </c>
      <c r="F44" s="418">
        <v>1.94</v>
      </c>
      <c r="G44" s="499">
        <f t="shared" si="2"/>
        <v>4.0000000000000036E-2</v>
      </c>
      <c r="H44" s="602"/>
      <c r="I44" s="603"/>
      <c r="J44" s="603"/>
      <c r="K44" s="603"/>
      <c r="L44" s="604"/>
      <c r="M44" s="232"/>
      <c r="N44" s="233"/>
      <c r="O44" s="392" t="s">
        <v>79</v>
      </c>
    </row>
    <row r="45" spans="1:16" ht="81.75" customHeight="1" thickBot="1">
      <c r="A45" s="400" t="s">
        <v>80</v>
      </c>
      <c r="B45" s="599" t="str">
        <f t="shared" si="4"/>
        <v>★</v>
      </c>
      <c r="C45" s="600"/>
      <c r="D45" s="601"/>
      <c r="E45" s="418">
        <v>1.8</v>
      </c>
      <c r="F45" s="418">
        <v>1.57</v>
      </c>
      <c r="G45" s="499">
        <f t="shared" si="2"/>
        <v>-0.22999999999999998</v>
      </c>
      <c r="H45" s="602"/>
      <c r="I45" s="603"/>
      <c r="J45" s="603"/>
      <c r="K45" s="603"/>
      <c r="L45" s="604"/>
      <c r="M45" s="232"/>
      <c r="N45" s="448"/>
      <c r="O45" s="392" t="s">
        <v>80</v>
      </c>
    </row>
    <row r="46" spans="1:16" ht="72.75" customHeight="1" thickBot="1">
      <c r="A46" s="400" t="s">
        <v>81</v>
      </c>
      <c r="B46" s="599" t="str">
        <f t="shared" si="4"/>
        <v>☆</v>
      </c>
      <c r="C46" s="600"/>
      <c r="D46" s="601"/>
      <c r="E46" s="418">
        <v>1.98</v>
      </c>
      <c r="F46" s="418">
        <v>2.39</v>
      </c>
      <c r="G46" s="499">
        <f t="shared" si="2"/>
        <v>0.41000000000000014</v>
      </c>
      <c r="H46" s="602"/>
      <c r="I46" s="603"/>
      <c r="J46" s="603"/>
      <c r="K46" s="603"/>
      <c r="L46" s="604"/>
      <c r="M46" s="232"/>
      <c r="N46" s="233"/>
      <c r="O46" s="392" t="s">
        <v>81</v>
      </c>
    </row>
    <row r="47" spans="1:16" ht="81.75" customHeight="1" thickBot="1">
      <c r="A47" s="400" t="s">
        <v>82</v>
      </c>
      <c r="B47" s="599" t="str">
        <f t="shared" si="4"/>
        <v>☆</v>
      </c>
      <c r="C47" s="600"/>
      <c r="D47" s="601"/>
      <c r="E47" s="418">
        <v>1.36</v>
      </c>
      <c r="F47" s="418">
        <v>1.47</v>
      </c>
      <c r="G47" s="499">
        <f t="shared" si="2"/>
        <v>0.10999999999999988</v>
      </c>
      <c r="H47" s="602"/>
      <c r="I47" s="603"/>
      <c r="J47" s="603"/>
      <c r="K47" s="603"/>
      <c r="L47" s="604"/>
      <c r="M47" s="449"/>
      <c r="N47" s="233"/>
      <c r="O47" s="392" t="s">
        <v>82</v>
      </c>
    </row>
    <row r="48" spans="1:16" ht="78.75" customHeight="1" thickBot="1">
      <c r="A48" s="400" t="s">
        <v>83</v>
      </c>
      <c r="B48" s="599" t="str">
        <f t="shared" si="4"/>
        <v>☆</v>
      </c>
      <c r="C48" s="600"/>
      <c r="D48" s="601"/>
      <c r="E48" s="418">
        <v>1.49</v>
      </c>
      <c r="F48" s="418">
        <v>1.73</v>
      </c>
      <c r="G48" s="499">
        <f t="shared" si="2"/>
        <v>0.24</v>
      </c>
      <c r="H48" s="632"/>
      <c r="I48" s="633"/>
      <c r="J48" s="633"/>
      <c r="K48" s="633"/>
      <c r="L48" s="634"/>
      <c r="M48" s="232"/>
      <c r="N48" s="233"/>
      <c r="O48" s="392" t="s">
        <v>83</v>
      </c>
    </row>
    <row r="49" spans="1:15" ht="74.25" customHeight="1" thickBot="1">
      <c r="A49" s="400" t="s">
        <v>84</v>
      </c>
      <c r="B49" s="599" t="str">
        <f t="shared" si="4"/>
        <v>☆</v>
      </c>
      <c r="C49" s="600"/>
      <c r="D49" s="601"/>
      <c r="E49" s="418">
        <v>2.13</v>
      </c>
      <c r="F49" s="418">
        <v>2.2200000000000002</v>
      </c>
      <c r="G49" s="499">
        <f t="shared" si="2"/>
        <v>9.0000000000000302E-2</v>
      </c>
      <c r="H49" s="602"/>
      <c r="I49" s="603"/>
      <c r="J49" s="603"/>
      <c r="K49" s="603"/>
      <c r="L49" s="604"/>
      <c r="M49" s="450"/>
      <c r="N49" s="233"/>
      <c r="O49" s="392" t="s">
        <v>84</v>
      </c>
    </row>
    <row r="50" spans="1:15" ht="73.2" customHeight="1" thickBot="1">
      <c r="A50" s="400" t="s">
        <v>85</v>
      </c>
      <c r="B50" s="599" t="str">
        <f t="shared" si="4"/>
        <v>☆</v>
      </c>
      <c r="C50" s="600"/>
      <c r="D50" s="601"/>
      <c r="E50" s="418">
        <v>2.64</v>
      </c>
      <c r="F50" s="171">
        <v>3.01</v>
      </c>
      <c r="G50" s="499">
        <f t="shared" si="2"/>
        <v>0.36999999999999966</v>
      </c>
      <c r="H50" s="632"/>
      <c r="I50" s="633"/>
      <c r="J50" s="633"/>
      <c r="K50" s="633"/>
      <c r="L50" s="634"/>
      <c r="M50" s="232"/>
      <c r="N50" s="233"/>
      <c r="O50" s="392" t="s">
        <v>85</v>
      </c>
    </row>
    <row r="51" spans="1:15" ht="73.5" customHeight="1" thickBot="1">
      <c r="A51" s="400" t="s">
        <v>86</v>
      </c>
      <c r="B51" s="599" t="str">
        <f t="shared" si="4"/>
        <v>★</v>
      </c>
      <c r="C51" s="600"/>
      <c r="D51" s="601"/>
      <c r="E51" s="418">
        <v>2.15</v>
      </c>
      <c r="F51" s="418">
        <v>2.0299999999999998</v>
      </c>
      <c r="G51" s="499">
        <f t="shared" si="2"/>
        <v>-0.12000000000000011</v>
      </c>
      <c r="H51" s="602"/>
      <c r="I51" s="603"/>
      <c r="J51" s="603"/>
      <c r="K51" s="603"/>
      <c r="L51" s="604"/>
      <c r="M51" s="440"/>
      <c r="N51" s="441"/>
      <c r="O51" s="392" t="s">
        <v>86</v>
      </c>
    </row>
    <row r="52" spans="1:15" ht="91.95" customHeight="1" thickBot="1">
      <c r="A52" s="400" t="s">
        <v>87</v>
      </c>
      <c r="B52" s="599" t="str">
        <f t="shared" si="4"/>
        <v>☆</v>
      </c>
      <c r="C52" s="600"/>
      <c r="D52" s="601"/>
      <c r="E52" s="418">
        <v>1.67</v>
      </c>
      <c r="F52" s="418">
        <v>2.0699999999999998</v>
      </c>
      <c r="G52" s="499">
        <f t="shared" si="2"/>
        <v>0.39999999999999991</v>
      </c>
      <c r="H52" s="602"/>
      <c r="I52" s="603"/>
      <c r="J52" s="603"/>
      <c r="K52" s="603"/>
      <c r="L52" s="604"/>
      <c r="M52" s="232"/>
      <c r="N52" s="233"/>
      <c r="O52" s="392" t="s">
        <v>87</v>
      </c>
    </row>
    <row r="53" spans="1:15" ht="77.25" customHeight="1" thickBot="1">
      <c r="A53" s="400" t="s">
        <v>88</v>
      </c>
      <c r="B53" s="599" t="str">
        <f t="shared" si="4"/>
        <v>★</v>
      </c>
      <c r="C53" s="600"/>
      <c r="D53" s="601"/>
      <c r="E53" s="418">
        <v>1.95</v>
      </c>
      <c r="F53" s="418">
        <v>1.84</v>
      </c>
      <c r="G53" s="499">
        <f t="shared" si="2"/>
        <v>-0.10999999999999988</v>
      </c>
      <c r="H53" s="602"/>
      <c r="I53" s="603"/>
      <c r="J53" s="603"/>
      <c r="K53" s="603"/>
      <c r="L53" s="604"/>
      <c r="M53" s="232"/>
      <c r="N53" s="233"/>
      <c r="O53" s="392" t="s">
        <v>88</v>
      </c>
    </row>
    <row r="54" spans="1:15" ht="63.75" customHeight="1" thickBot="1">
      <c r="A54" s="400" t="s">
        <v>89</v>
      </c>
      <c r="B54" s="599" t="str">
        <f t="shared" si="4"/>
        <v>★★</v>
      </c>
      <c r="C54" s="600"/>
      <c r="D54" s="601"/>
      <c r="E54" s="171">
        <v>3.7</v>
      </c>
      <c r="F54" s="418">
        <v>2.2599999999999998</v>
      </c>
      <c r="G54" s="499">
        <f t="shared" si="2"/>
        <v>-1.4400000000000004</v>
      </c>
      <c r="H54" s="602"/>
      <c r="I54" s="603"/>
      <c r="J54" s="603"/>
      <c r="K54" s="603"/>
      <c r="L54" s="604"/>
      <c r="M54" s="232"/>
      <c r="N54" s="233"/>
      <c r="O54" s="392" t="s">
        <v>89</v>
      </c>
    </row>
    <row r="55" spans="1:15" ht="75" customHeight="1" thickBot="1">
      <c r="A55" s="400" t="s">
        <v>90</v>
      </c>
      <c r="B55" s="599" t="str">
        <f t="shared" si="4"/>
        <v>★</v>
      </c>
      <c r="C55" s="600"/>
      <c r="D55" s="601"/>
      <c r="E55" s="418">
        <v>2.74</v>
      </c>
      <c r="F55" s="418">
        <v>2.52</v>
      </c>
      <c r="G55" s="499">
        <f t="shared" si="2"/>
        <v>-0.2200000000000002</v>
      </c>
      <c r="H55" s="602"/>
      <c r="I55" s="603"/>
      <c r="J55" s="603"/>
      <c r="K55" s="603"/>
      <c r="L55" s="604"/>
      <c r="M55" s="232"/>
      <c r="N55" s="233"/>
      <c r="O55" s="392" t="s">
        <v>90</v>
      </c>
    </row>
    <row r="56" spans="1:15" ht="80.25" customHeight="1" thickBot="1">
      <c r="A56" s="400" t="s">
        <v>91</v>
      </c>
      <c r="B56" s="599" t="str">
        <f t="shared" si="4"/>
        <v>☆</v>
      </c>
      <c r="C56" s="600"/>
      <c r="D56" s="601"/>
      <c r="E56" s="418">
        <v>2.62</v>
      </c>
      <c r="F56" s="418">
        <v>2.79</v>
      </c>
      <c r="G56" s="499">
        <f t="shared" si="2"/>
        <v>0.16999999999999993</v>
      </c>
      <c r="H56" s="602"/>
      <c r="I56" s="603"/>
      <c r="J56" s="603"/>
      <c r="K56" s="603"/>
      <c r="L56" s="604"/>
      <c r="M56" s="232"/>
      <c r="N56" s="233"/>
      <c r="O56" s="392" t="s">
        <v>91</v>
      </c>
    </row>
    <row r="57" spans="1:15" ht="63.75" customHeight="1" thickBot="1">
      <c r="A57" s="400" t="s">
        <v>92</v>
      </c>
      <c r="B57" s="599" t="str">
        <f t="shared" si="4"/>
        <v>☆</v>
      </c>
      <c r="C57" s="600"/>
      <c r="D57" s="601"/>
      <c r="E57" s="418">
        <v>1.56</v>
      </c>
      <c r="F57" s="418">
        <v>1.89</v>
      </c>
      <c r="G57" s="499">
        <f t="shared" si="2"/>
        <v>0.32999999999999985</v>
      </c>
      <c r="H57" s="632"/>
      <c r="I57" s="633"/>
      <c r="J57" s="633"/>
      <c r="K57" s="633"/>
      <c r="L57" s="634"/>
      <c r="M57" s="232"/>
      <c r="N57" s="233"/>
      <c r="O57" s="392" t="s">
        <v>92</v>
      </c>
    </row>
    <row r="58" spans="1:15" ht="69.75" customHeight="1" thickBot="1">
      <c r="A58" s="400" t="s">
        <v>93</v>
      </c>
      <c r="B58" s="599" t="str">
        <f t="shared" si="4"/>
        <v>☆</v>
      </c>
      <c r="C58" s="600"/>
      <c r="D58" s="601"/>
      <c r="E58" s="418">
        <v>2.2999999999999998</v>
      </c>
      <c r="F58" s="418">
        <v>2.4300000000000002</v>
      </c>
      <c r="G58" s="499">
        <f t="shared" si="2"/>
        <v>0.13000000000000034</v>
      </c>
      <c r="H58" s="602"/>
      <c r="I58" s="603"/>
      <c r="J58" s="603"/>
      <c r="K58" s="603"/>
      <c r="L58" s="604"/>
      <c r="M58" s="232"/>
      <c r="N58" s="233"/>
      <c r="O58" s="392" t="s">
        <v>93</v>
      </c>
    </row>
    <row r="59" spans="1:15" ht="76.2" customHeight="1" thickBot="1">
      <c r="A59" s="400" t="s">
        <v>94</v>
      </c>
      <c r="B59" s="599" t="str">
        <f t="shared" si="4"/>
        <v>☆</v>
      </c>
      <c r="C59" s="600"/>
      <c r="D59" s="601"/>
      <c r="E59" s="418">
        <v>2.4300000000000002</v>
      </c>
      <c r="F59" s="418">
        <v>2.75</v>
      </c>
      <c r="G59" s="499">
        <f t="shared" si="2"/>
        <v>0.31999999999999984</v>
      </c>
      <c r="H59" s="602"/>
      <c r="I59" s="603"/>
      <c r="J59" s="603"/>
      <c r="K59" s="603"/>
      <c r="L59" s="604"/>
      <c r="M59" s="440"/>
      <c r="N59" s="441"/>
      <c r="O59" s="392" t="s">
        <v>94</v>
      </c>
    </row>
    <row r="60" spans="1:15" ht="91.95" customHeight="1" thickBot="1">
      <c r="A60" s="400" t="s">
        <v>95</v>
      </c>
      <c r="B60" s="599" t="str">
        <f t="shared" si="4"/>
        <v>☆</v>
      </c>
      <c r="C60" s="600"/>
      <c r="D60" s="601"/>
      <c r="E60" s="171">
        <v>3.24</v>
      </c>
      <c r="F60" s="171">
        <v>3.27</v>
      </c>
      <c r="G60" s="499">
        <f t="shared" si="2"/>
        <v>2.9999999999999805E-2</v>
      </c>
      <c r="H60" s="602"/>
      <c r="I60" s="603"/>
      <c r="J60" s="603"/>
      <c r="K60" s="603"/>
      <c r="L60" s="604"/>
      <c r="M60" s="232"/>
      <c r="N60" s="233"/>
      <c r="O60" s="392" t="s">
        <v>95</v>
      </c>
    </row>
    <row r="61" spans="1:15" ht="81" customHeight="1" thickBot="1">
      <c r="A61" s="400" t="s">
        <v>96</v>
      </c>
      <c r="B61" s="599" t="str">
        <f t="shared" si="4"/>
        <v>☆</v>
      </c>
      <c r="C61" s="600"/>
      <c r="D61" s="601"/>
      <c r="E61" s="418">
        <v>1.33</v>
      </c>
      <c r="F61" s="418">
        <v>1.67</v>
      </c>
      <c r="G61" s="499">
        <f t="shared" si="2"/>
        <v>0.33999999999999986</v>
      </c>
      <c r="H61" s="602"/>
      <c r="I61" s="603"/>
      <c r="J61" s="603"/>
      <c r="K61" s="603"/>
      <c r="L61" s="604"/>
      <c r="M61" s="232"/>
      <c r="N61" s="233"/>
      <c r="O61" s="392" t="s">
        <v>96</v>
      </c>
    </row>
    <row r="62" spans="1:15" ht="75.599999999999994" customHeight="1" thickBot="1">
      <c r="A62" s="400" t="s">
        <v>97</v>
      </c>
      <c r="B62" s="599" t="str">
        <f t="shared" si="4"/>
        <v>★</v>
      </c>
      <c r="C62" s="600"/>
      <c r="D62" s="601"/>
      <c r="E62" s="171">
        <v>3.18</v>
      </c>
      <c r="F62" s="418">
        <v>2.7</v>
      </c>
      <c r="G62" s="499">
        <f t="shared" si="2"/>
        <v>-0.48</v>
      </c>
      <c r="H62" s="602"/>
      <c r="I62" s="603"/>
      <c r="J62" s="603"/>
      <c r="K62" s="603"/>
      <c r="L62" s="604"/>
      <c r="M62" s="232"/>
      <c r="N62" s="233"/>
      <c r="O62" s="392" t="s">
        <v>97</v>
      </c>
    </row>
    <row r="63" spans="1:15" ht="87" customHeight="1" thickBot="1">
      <c r="A63" s="400" t="s">
        <v>98</v>
      </c>
      <c r="B63" s="599" t="str">
        <f t="shared" si="4"/>
        <v>★</v>
      </c>
      <c r="C63" s="600"/>
      <c r="D63" s="601"/>
      <c r="E63" s="418">
        <v>1.65</v>
      </c>
      <c r="F63" s="418">
        <v>1.3</v>
      </c>
      <c r="G63" s="499">
        <f t="shared" si="2"/>
        <v>-0.34999999999999987</v>
      </c>
      <c r="H63" s="602"/>
      <c r="I63" s="603"/>
      <c r="J63" s="603"/>
      <c r="K63" s="603"/>
      <c r="L63" s="604"/>
      <c r="M63" s="460"/>
      <c r="N63" s="233"/>
      <c r="O63" s="392" t="s">
        <v>98</v>
      </c>
    </row>
    <row r="64" spans="1:15" ht="73.2" customHeight="1" thickBot="1">
      <c r="A64" s="400" t="s">
        <v>99</v>
      </c>
      <c r="B64" s="599" t="str">
        <f t="shared" ref="B64" si="6">IF(G64&gt;5,"☆☆☆☆",IF(AND(G64&gt;=2.39,G64&lt;5),"☆☆☆",IF(AND(G64&gt;=1.39,G64&lt;2.4),"☆☆",IF(AND(G64&gt;0,G64&lt;1.4),"☆",IF(AND(G64&gt;=-1.39,G64&lt;0),"★",IF(AND(G64&gt;=-2.39,G64&lt;-1.4),"★★",IF(AND(G64&gt;=-3.39,G64&lt;-2.4),"★★★")))))))</f>
        <v>★</v>
      </c>
      <c r="C64" s="600"/>
      <c r="D64" s="601"/>
      <c r="E64" s="418">
        <v>1.52</v>
      </c>
      <c r="F64" s="418">
        <v>1.41</v>
      </c>
      <c r="G64" s="499">
        <f t="shared" si="2"/>
        <v>-0.1100000000000001</v>
      </c>
      <c r="H64" s="677"/>
      <c r="I64" s="678"/>
      <c r="J64" s="678"/>
      <c r="K64" s="678"/>
      <c r="L64" s="679"/>
      <c r="M64" s="232"/>
      <c r="N64" s="233"/>
      <c r="O64" s="392" t="s">
        <v>99</v>
      </c>
    </row>
    <row r="65" spans="1:18" ht="80.25" customHeight="1" thickBot="1">
      <c r="A65" s="400" t="s">
        <v>100</v>
      </c>
      <c r="B65" s="599" t="str">
        <f t="shared" si="4"/>
        <v>★</v>
      </c>
      <c r="C65" s="600"/>
      <c r="D65" s="601"/>
      <c r="E65" s="171">
        <v>3.34</v>
      </c>
      <c r="F65" s="171">
        <v>3.18</v>
      </c>
      <c r="G65" s="499">
        <f t="shared" si="2"/>
        <v>-0.1599999999999997</v>
      </c>
      <c r="H65" s="680"/>
      <c r="I65" s="681"/>
      <c r="J65" s="681"/>
      <c r="K65" s="681"/>
      <c r="L65" s="682"/>
      <c r="M65" s="461"/>
      <c r="N65" s="233"/>
      <c r="O65" s="392" t="s">
        <v>100</v>
      </c>
    </row>
    <row r="66" spans="1:18" ht="88.5" customHeight="1" thickBot="1">
      <c r="A66" s="400" t="s">
        <v>101</v>
      </c>
      <c r="B66" s="599" t="str">
        <f t="shared" si="4"/>
        <v>★</v>
      </c>
      <c r="C66" s="600"/>
      <c r="D66" s="601"/>
      <c r="E66" s="171">
        <v>5.78</v>
      </c>
      <c r="F66" s="171">
        <v>5.56</v>
      </c>
      <c r="G66" s="499">
        <f t="shared" si="2"/>
        <v>-0.22000000000000064</v>
      </c>
      <c r="H66" s="632"/>
      <c r="I66" s="633"/>
      <c r="J66" s="633"/>
      <c r="K66" s="633"/>
      <c r="L66" s="634"/>
      <c r="M66" s="232"/>
      <c r="N66" s="233"/>
      <c r="O66" s="392" t="s">
        <v>101</v>
      </c>
    </row>
    <row r="67" spans="1:18" ht="78.75" customHeight="1" thickBot="1">
      <c r="A67" s="400" t="s">
        <v>102</v>
      </c>
      <c r="B67" s="599" t="str">
        <f t="shared" si="4"/>
        <v>★</v>
      </c>
      <c r="C67" s="600"/>
      <c r="D67" s="601"/>
      <c r="E67" s="171">
        <v>3.94</v>
      </c>
      <c r="F67" s="171">
        <v>3.33</v>
      </c>
      <c r="G67" s="499">
        <f t="shared" si="2"/>
        <v>-0.60999999999999988</v>
      </c>
      <c r="H67" s="602"/>
      <c r="I67" s="603"/>
      <c r="J67" s="603"/>
      <c r="K67" s="603"/>
      <c r="L67" s="604"/>
      <c r="M67" s="232"/>
      <c r="N67" s="233"/>
      <c r="O67" s="392" t="s">
        <v>102</v>
      </c>
    </row>
    <row r="68" spans="1:18" ht="63" customHeight="1" thickBot="1">
      <c r="A68" s="403" t="s">
        <v>103</v>
      </c>
      <c r="B68" s="599" t="str">
        <f t="shared" ref="B68" si="7">IF(G68&gt;5,"☆☆☆☆",IF(AND(G68&gt;=2.39,G68&lt;5),"☆☆☆",IF(AND(G68&gt;=1.39,G68&lt;2.4),"☆☆",IF(AND(G68&gt;0,G68&lt;1.4),"☆",IF(AND(G68&gt;=-1.39,G68&lt;0),"★",IF(AND(G68&gt;=-2.39,G68&lt;-1.4),"★★",IF(AND(G68&gt;=-3.39,G68&lt;-2.4),"★★★")))))))</f>
        <v>☆</v>
      </c>
      <c r="C68" s="600"/>
      <c r="D68" s="601"/>
      <c r="E68" s="418">
        <v>1.94</v>
      </c>
      <c r="F68" s="418">
        <v>2.38</v>
      </c>
      <c r="G68" s="499">
        <f t="shared" si="2"/>
        <v>0.43999999999999995</v>
      </c>
      <c r="H68" s="674"/>
      <c r="I68" s="675"/>
      <c r="J68" s="675"/>
      <c r="K68" s="675"/>
      <c r="L68" s="676"/>
      <c r="M68" s="433"/>
      <c r="N68" s="432"/>
      <c r="O68" s="392" t="s">
        <v>103</v>
      </c>
    </row>
    <row r="69" spans="1:18" ht="72.75" customHeight="1" thickBot="1">
      <c r="A69" s="401" t="s">
        <v>104</v>
      </c>
      <c r="B69" s="599" t="str">
        <f t="shared" si="4"/>
        <v>☆</v>
      </c>
      <c r="C69" s="600"/>
      <c r="D69" s="601"/>
      <c r="E69" s="419">
        <v>1.91</v>
      </c>
      <c r="F69" s="419">
        <v>2</v>
      </c>
      <c r="G69" s="499">
        <f t="shared" si="2"/>
        <v>9.000000000000008E-2</v>
      </c>
      <c r="H69" s="632"/>
      <c r="I69" s="633"/>
      <c r="J69" s="633"/>
      <c r="K69" s="633"/>
      <c r="L69" s="634"/>
      <c r="M69" s="232"/>
      <c r="N69" s="233"/>
      <c r="O69" s="392" t="s">
        <v>104</v>
      </c>
    </row>
    <row r="70" spans="1:18" ht="58.5" customHeight="1" thickBot="1">
      <c r="A70" s="326" t="s">
        <v>105</v>
      </c>
      <c r="B70" s="599" t="str">
        <f t="shared" ref="B70" si="8">IF(G70&gt;5,"☆☆☆☆",IF(AND(G70&gt;=2.39,G70&lt;5),"☆☆☆",IF(AND(G70&gt;=1.39,G70&lt;2.4),"☆☆",IF(AND(G70&gt;0,G70&lt;1.4),"☆",IF(AND(G70&gt;=-1.39,G70&lt;0),"★",IF(AND(G70&gt;=-2.39,G70&lt;-1.4),"★★",IF(AND(G70&gt;=-3.39,G70&lt;-2.4),"★★★")))))))</f>
        <v>☆</v>
      </c>
      <c r="C70" s="600"/>
      <c r="D70" s="601"/>
      <c r="E70" s="515">
        <v>2.11</v>
      </c>
      <c r="F70" s="515">
        <v>2.15</v>
      </c>
      <c r="G70" s="499">
        <f t="shared" si="2"/>
        <v>4.0000000000000036E-2</v>
      </c>
      <c r="H70" s="602"/>
      <c r="I70" s="603"/>
      <c r="J70" s="603"/>
      <c r="K70" s="603"/>
      <c r="L70" s="604"/>
      <c r="M70" s="327"/>
      <c r="N70" s="233"/>
      <c r="O70" s="392"/>
    </row>
    <row r="71" spans="1:18" ht="42.75" customHeight="1" thickBot="1">
      <c r="A71" s="328"/>
      <c r="B71" s="328"/>
      <c r="C71" s="328"/>
      <c r="D71" s="328"/>
      <c r="E71" s="665"/>
      <c r="F71" s="665"/>
      <c r="G71" s="665"/>
      <c r="H71" s="665"/>
      <c r="I71" s="665"/>
      <c r="J71" s="665"/>
      <c r="K71" s="665"/>
      <c r="L71" s="665"/>
      <c r="M71" s="66">
        <f>COUNTIF(E23:E69,"&gt;=10")</f>
        <v>0</v>
      </c>
      <c r="N71" s="66">
        <f>COUNTIF(F23:F69,"&gt;=10")</f>
        <v>0</v>
      </c>
      <c r="O71" s="66" t="s">
        <v>29</v>
      </c>
    </row>
    <row r="72" spans="1:18" ht="36.75" customHeight="1" thickBot="1">
      <c r="A72" s="87" t="s">
        <v>21</v>
      </c>
      <c r="B72" s="88"/>
      <c r="C72" s="152"/>
      <c r="D72" s="152"/>
      <c r="E72" s="666" t="s">
        <v>20</v>
      </c>
      <c r="F72" s="666"/>
      <c r="G72" s="666"/>
      <c r="H72" s="667" t="s">
        <v>270</v>
      </c>
      <c r="I72" s="668"/>
      <c r="J72" s="88"/>
      <c r="K72" s="89"/>
      <c r="L72" s="89"/>
      <c r="M72" s="90"/>
      <c r="N72" s="91"/>
    </row>
    <row r="73" spans="1:18" ht="36.75" customHeight="1" thickBot="1">
      <c r="A73" s="92"/>
      <c r="B73" s="329"/>
      <c r="C73" s="669" t="s">
        <v>106</v>
      </c>
      <c r="D73" s="670"/>
      <c r="E73" s="670"/>
      <c r="F73" s="671"/>
      <c r="G73" s="93">
        <f>+F70</f>
        <v>2.15</v>
      </c>
      <c r="H73" s="94" t="s">
        <v>107</v>
      </c>
      <c r="I73" s="672">
        <f>+G70</f>
        <v>4.0000000000000036E-2</v>
      </c>
      <c r="J73" s="673"/>
      <c r="K73" s="330"/>
      <c r="L73" s="330"/>
      <c r="M73" s="331"/>
      <c r="N73" s="95"/>
    </row>
    <row r="74" spans="1:18" ht="36.75" customHeight="1" thickBot="1">
      <c r="A74" s="92"/>
      <c r="B74" s="329"/>
      <c r="C74" s="635" t="s">
        <v>108</v>
      </c>
      <c r="D74" s="636"/>
      <c r="E74" s="636"/>
      <c r="F74" s="637"/>
      <c r="G74" s="96">
        <f>+F35</f>
        <v>2.38</v>
      </c>
      <c r="H74" s="97" t="s">
        <v>107</v>
      </c>
      <c r="I74" s="638">
        <f>+G35</f>
        <v>0.17999999999999972</v>
      </c>
      <c r="J74" s="639"/>
      <c r="K74" s="330"/>
      <c r="L74" s="330"/>
      <c r="M74" s="331"/>
      <c r="N74" s="95"/>
      <c r="R74" s="371" t="s">
        <v>21</v>
      </c>
    </row>
    <row r="75" spans="1:18" ht="36.75" customHeight="1" thickBot="1">
      <c r="A75" s="92"/>
      <c r="B75" s="329"/>
      <c r="C75" s="640" t="s">
        <v>109</v>
      </c>
      <c r="D75" s="641"/>
      <c r="E75" s="641"/>
      <c r="F75" s="98" t="str">
        <f>VLOOKUP(G75,F:P,10,0)</f>
        <v>大分県</v>
      </c>
      <c r="G75" s="99">
        <f>MAX(F23:F70)</f>
        <v>5.56</v>
      </c>
      <c r="H75" s="642" t="s">
        <v>110</v>
      </c>
      <c r="I75" s="643"/>
      <c r="J75" s="643"/>
      <c r="K75" s="100">
        <f>+N71</f>
        <v>0</v>
      </c>
      <c r="L75" s="101" t="s">
        <v>111</v>
      </c>
      <c r="M75" s="102">
        <f>N71-M71</f>
        <v>0</v>
      </c>
      <c r="N75" s="95"/>
      <c r="R75" s="372"/>
    </row>
    <row r="76" spans="1:18" ht="36.75" customHeight="1" thickBot="1">
      <c r="A76" s="103"/>
      <c r="B76" s="104"/>
      <c r="C76" s="104"/>
      <c r="D76" s="104"/>
      <c r="E76" s="104"/>
      <c r="F76" s="104"/>
      <c r="G76" s="104"/>
      <c r="H76" s="104"/>
      <c r="I76" s="104"/>
      <c r="J76" s="104"/>
      <c r="K76" s="105"/>
      <c r="L76" s="105"/>
      <c r="M76" s="106"/>
      <c r="N76" s="107"/>
      <c r="R76" s="372"/>
    </row>
    <row r="77" spans="1:18" ht="30.75" customHeight="1">
      <c r="A77" s="136"/>
      <c r="B77" s="136"/>
      <c r="C77" s="136"/>
      <c r="D77" s="136"/>
      <c r="E77" s="136"/>
      <c r="F77" s="136"/>
      <c r="G77" s="136"/>
      <c r="H77" s="136"/>
      <c r="I77" s="136"/>
      <c r="J77" s="136"/>
      <c r="K77" s="332"/>
      <c r="L77" s="332"/>
      <c r="M77" s="333"/>
      <c r="N77" s="334"/>
      <c r="R77" s="373"/>
    </row>
    <row r="78" spans="1:18" ht="30.75" customHeight="1" thickBot="1">
      <c r="A78" s="335"/>
      <c r="B78" s="335"/>
      <c r="C78" s="335"/>
      <c r="D78" s="335"/>
      <c r="E78" s="335"/>
      <c r="F78" s="335"/>
      <c r="G78" s="335"/>
      <c r="H78" s="335"/>
      <c r="I78" s="335"/>
      <c r="J78" s="335"/>
      <c r="K78" s="336"/>
      <c r="L78" s="336"/>
      <c r="M78" s="337"/>
      <c r="N78" s="335"/>
    </row>
    <row r="79" spans="1:18" ht="24.75" customHeight="1" thickTop="1">
      <c r="A79" s="644">
        <v>1</v>
      </c>
      <c r="B79" s="647" t="s">
        <v>263</v>
      </c>
      <c r="C79" s="648"/>
      <c r="D79" s="648"/>
      <c r="E79" s="648"/>
      <c r="F79" s="649"/>
      <c r="G79" s="656" t="s">
        <v>264</v>
      </c>
      <c r="H79" s="657"/>
      <c r="I79" s="657"/>
      <c r="J79" s="657"/>
      <c r="K79" s="657"/>
      <c r="L79" s="657"/>
      <c r="M79" s="657"/>
      <c r="N79" s="658"/>
    </row>
    <row r="80" spans="1:18" ht="24.75" customHeight="1">
      <c r="A80" s="645"/>
      <c r="B80" s="650"/>
      <c r="C80" s="651"/>
      <c r="D80" s="651"/>
      <c r="E80" s="651"/>
      <c r="F80" s="652"/>
      <c r="G80" s="659"/>
      <c r="H80" s="660"/>
      <c r="I80" s="660"/>
      <c r="J80" s="660"/>
      <c r="K80" s="660"/>
      <c r="L80" s="660"/>
      <c r="M80" s="660"/>
      <c r="N80" s="661"/>
      <c r="O80" s="338" t="s">
        <v>29</v>
      </c>
      <c r="P80" s="338"/>
    </row>
    <row r="81" spans="1:16" ht="24.75" customHeight="1">
      <c r="A81" s="645"/>
      <c r="B81" s="650"/>
      <c r="C81" s="651"/>
      <c r="D81" s="651"/>
      <c r="E81" s="651"/>
      <c r="F81" s="652"/>
      <c r="G81" s="659"/>
      <c r="H81" s="660"/>
      <c r="I81" s="660"/>
      <c r="J81" s="660"/>
      <c r="K81" s="660"/>
      <c r="L81" s="660"/>
      <c r="M81" s="660"/>
      <c r="N81" s="661"/>
      <c r="O81" s="338" t="s">
        <v>21</v>
      </c>
      <c r="P81" s="338" t="s">
        <v>112</v>
      </c>
    </row>
    <row r="82" spans="1:16" ht="24.75" customHeight="1">
      <c r="A82" s="645"/>
      <c r="B82" s="650"/>
      <c r="C82" s="651"/>
      <c r="D82" s="651"/>
      <c r="E82" s="651"/>
      <c r="F82" s="652"/>
      <c r="G82" s="659"/>
      <c r="H82" s="660"/>
      <c r="I82" s="660"/>
      <c r="J82" s="660"/>
      <c r="K82" s="660"/>
      <c r="L82" s="660"/>
      <c r="M82" s="660"/>
      <c r="N82" s="661"/>
      <c r="O82" s="339"/>
      <c r="P82" s="338"/>
    </row>
    <row r="83" spans="1:16" ht="46.2" customHeight="1" thickBot="1">
      <c r="A83" s="646"/>
      <c r="B83" s="653"/>
      <c r="C83" s="654"/>
      <c r="D83" s="654"/>
      <c r="E83" s="654"/>
      <c r="F83" s="655"/>
      <c r="G83" s="662"/>
      <c r="H83" s="663"/>
      <c r="I83" s="663"/>
      <c r="J83" s="663"/>
      <c r="K83" s="663"/>
      <c r="L83" s="663"/>
      <c r="M83" s="663"/>
      <c r="N83" s="664"/>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3EFD-B5BE-4865-A46B-BE80CC53C5AC}">
  <sheetPr>
    <tabColor rgb="FFFF0000"/>
    <pageSetUpPr fitToPage="1"/>
  </sheetPr>
  <dimension ref="A1:R27"/>
  <sheetViews>
    <sheetView view="pageBreakPreview" zoomScale="95" zoomScaleNormal="75" zoomScaleSheetLayoutView="95" workbookViewId="0">
      <selection activeCell="Q11" sqref="Q11"/>
    </sheetView>
  </sheetViews>
  <sheetFormatPr defaultColWidth="9" defaultRowHeight="13.2"/>
  <cols>
    <col min="1" max="1" width="4.88671875" style="517" customWidth="1"/>
    <col min="2" max="7" width="9" style="517"/>
    <col min="8" max="8" width="12.6640625" style="517" customWidth="1"/>
    <col min="9" max="11" width="16.5546875" style="517" customWidth="1"/>
    <col min="12" max="12" width="14.77734375" style="517" customWidth="1"/>
    <col min="13" max="13" width="4.21875" style="517" customWidth="1"/>
    <col min="14" max="14" width="3.44140625" style="517" customWidth="1"/>
    <col min="15" max="16384" width="9" style="517"/>
  </cols>
  <sheetData>
    <row r="1" spans="1:18" ht="23.4">
      <c r="A1" s="692" t="s">
        <v>262</v>
      </c>
      <c r="B1" s="692"/>
      <c r="C1" s="692"/>
      <c r="D1" s="692"/>
      <c r="E1" s="692"/>
      <c r="F1" s="692"/>
      <c r="G1" s="692"/>
      <c r="H1" s="692"/>
      <c r="I1" s="692"/>
      <c r="J1" s="693"/>
      <c r="K1" s="693"/>
      <c r="L1" s="693"/>
      <c r="M1" s="693"/>
    </row>
    <row r="2" spans="1:18" ht="16.2">
      <c r="A2" s="694" t="s">
        <v>289</v>
      </c>
      <c r="B2" s="694"/>
      <c r="C2" s="694"/>
      <c r="D2" s="694"/>
      <c r="E2" s="694"/>
      <c r="F2" s="694"/>
      <c r="G2" s="694"/>
      <c r="H2" s="694"/>
      <c r="I2" s="694"/>
      <c r="J2" s="695"/>
      <c r="K2" s="695"/>
      <c r="L2" s="695"/>
      <c r="M2" s="695"/>
      <c r="N2" s="559"/>
    </row>
    <row r="3" spans="1:18" ht="24.75" customHeight="1">
      <c r="A3" s="696" t="s">
        <v>290</v>
      </c>
      <c r="B3" s="696"/>
      <c r="C3" s="696"/>
      <c r="D3" s="696"/>
      <c r="E3" s="696"/>
      <c r="F3" s="696"/>
      <c r="G3" s="696"/>
      <c r="H3" s="696"/>
      <c r="I3" s="696"/>
      <c r="J3" s="697"/>
      <c r="K3" s="697"/>
      <c r="L3" s="697"/>
      <c r="M3" s="697"/>
      <c r="N3" s="698"/>
      <c r="P3" s="1"/>
    </row>
    <row r="4" spans="1:18" ht="17.399999999999999">
      <c r="A4" s="699" t="s">
        <v>268</v>
      </c>
      <c r="B4" s="699"/>
      <c r="C4" s="699"/>
      <c r="D4" s="699"/>
      <c r="E4" s="699"/>
      <c r="F4" s="699"/>
      <c r="G4" s="699"/>
      <c r="H4" s="699"/>
      <c r="I4" s="699"/>
      <c r="J4" s="700"/>
      <c r="K4" s="700"/>
      <c r="L4" s="700"/>
      <c r="M4" s="700"/>
      <c r="N4" s="698"/>
      <c r="P4" s="1"/>
      <c r="Q4" s="518"/>
    </row>
    <row r="5" spans="1:18" ht="25.5" customHeight="1">
      <c r="A5" s="560"/>
      <c r="B5" s="561" t="s">
        <v>291</v>
      </c>
      <c r="C5" s="561"/>
      <c r="D5" s="561"/>
      <c r="E5" s="561"/>
      <c r="F5" s="562"/>
      <c r="G5" s="562"/>
      <c r="H5" s="563"/>
      <c r="I5" s="563"/>
      <c r="J5" s="563"/>
      <c r="K5" s="563"/>
      <c r="L5" s="563"/>
      <c r="M5" s="563"/>
      <c r="N5" s="698"/>
      <c r="P5" s="1"/>
    </row>
    <row r="6" spans="1:18" ht="21.75" customHeight="1">
      <c r="A6" s="562"/>
      <c r="B6" s="701"/>
      <c r="C6" s="702"/>
      <c r="D6" s="702"/>
      <c r="E6" s="702"/>
      <c r="F6" s="562"/>
      <c r="G6" s="562" t="s">
        <v>21</v>
      </c>
      <c r="H6" s="704" t="s">
        <v>293</v>
      </c>
      <c r="I6" s="705"/>
      <c r="J6" s="705"/>
      <c r="K6" s="705"/>
      <c r="L6" s="705"/>
      <c r="M6" s="564"/>
      <c r="N6" s="698"/>
      <c r="O6" s="518"/>
      <c r="P6" s="1"/>
      <c r="R6" s="518"/>
    </row>
    <row r="7" spans="1:18" ht="21.75" customHeight="1">
      <c r="A7" s="562"/>
      <c r="B7" s="702"/>
      <c r="C7" s="702"/>
      <c r="D7" s="702"/>
      <c r="E7" s="702"/>
      <c r="F7" s="562"/>
      <c r="G7" s="562"/>
      <c r="H7" s="705"/>
      <c r="I7" s="705"/>
      <c r="J7" s="705"/>
      <c r="K7" s="705"/>
      <c r="L7" s="705"/>
      <c r="M7" s="564"/>
      <c r="N7" s="698"/>
      <c r="P7" s="1"/>
    </row>
    <row r="8" spans="1:18" ht="21.75" customHeight="1">
      <c r="A8" s="562"/>
      <c r="B8" s="702"/>
      <c r="C8" s="702"/>
      <c r="D8" s="702"/>
      <c r="E8" s="702"/>
      <c r="F8" s="562"/>
      <c r="G8" s="562"/>
      <c r="H8" s="705"/>
      <c r="I8" s="705"/>
      <c r="J8" s="705"/>
      <c r="K8" s="705"/>
      <c r="L8" s="705"/>
      <c r="M8" s="564"/>
      <c r="P8" s="1"/>
    </row>
    <row r="9" spans="1:18" ht="21.75" customHeight="1">
      <c r="A9" s="562"/>
      <c r="B9" s="702"/>
      <c r="C9" s="702"/>
      <c r="D9" s="702"/>
      <c r="E9" s="702"/>
      <c r="F9" s="562"/>
      <c r="G9" s="562"/>
      <c r="H9" s="705"/>
      <c r="I9" s="705"/>
      <c r="J9" s="705"/>
      <c r="K9" s="705"/>
      <c r="L9" s="705"/>
      <c r="M9" s="564"/>
      <c r="P9" s="1"/>
    </row>
    <row r="10" spans="1:18" ht="21.75" customHeight="1">
      <c r="A10" s="562"/>
      <c r="B10" s="702"/>
      <c r="C10" s="702"/>
      <c r="D10" s="702"/>
      <c r="E10" s="702"/>
      <c r="F10" s="562"/>
      <c r="G10" s="562"/>
      <c r="H10" s="705"/>
      <c r="I10" s="705"/>
      <c r="J10" s="705"/>
      <c r="K10" s="705"/>
      <c r="L10" s="705"/>
      <c r="M10" s="564"/>
      <c r="P10" s="1"/>
    </row>
    <row r="11" spans="1:18" ht="21.75" customHeight="1">
      <c r="A11" s="562"/>
      <c r="B11" s="702"/>
      <c r="C11" s="702"/>
      <c r="D11" s="702"/>
      <c r="E11" s="702"/>
      <c r="F11" s="562"/>
      <c r="G11" s="562"/>
      <c r="H11" s="705"/>
      <c r="I11" s="705"/>
      <c r="J11" s="705"/>
      <c r="K11" s="705"/>
      <c r="L11" s="705"/>
      <c r="M11" s="564"/>
      <c r="P11" s="1"/>
    </row>
    <row r="12" spans="1:18" ht="21.75" customHeight="1">
      <c r="A12" s="562"/>
      <c r="B12" s="702"/>
      <c r="C12" s="702"/>
      <c r="D12" s="702"/>
      <c r="E12" s="702"/>
      <c r="F12" s="562"/>
      <c r="G12" s="562"/>
      <c r="H12" s="705"/>
      <c r="I12" s="705"/>
      <c r="J12" s="705"/>
      <c r="K12" s="705"/>
      <c r="L12" s="705"/>
      <c r="M12" s="564"/>
      <c r="P12" s="1"/>
    </row>
    <row r="13" spans="1:18" ht="21.75" customHeight="1">
      <c r="A13" s="562"/>
      <c r="B13" s="703"/>
      <c r="C13" s="703"/>
      <c r="D13" s="703"/>
      <c r="E13" s="703"/>
      <c r="F13" s="562"/>
      <c r="G13" s="562"/>
      <c r="H13" s="705"/>
      <c r="I13" s="705"/>
      <c r="J13" s="705"/>
      <c r="K13" s="705"/>
      <c r="L13" s="705"/>
      <c r="M13" s="564"/>
      <c r="P13" s="1"/>
    </row>
    <row r="14" spans="1:18" ht="32.25" customHeight="1">
      <c r="A14" s="562"/>
      <c r="B14" s="703"/>
      <c r="C14" s="703"/>
      <c r="D14" s="703"/>
      <c r="E14" s="703"/>
      <c r="F14" s="562"/>
      <c r="G14" s="562"/>
      <c r="H14" s="705"/>
      <c r="I14" s="705"/>
      <c r="J14" s="705"/>
      <c r="K14" s="705"/>
      <c r="L14" s="705"/>
      <c r="M14" s="564"/>
      <c r="P14" s="1"/>
    </row>
    <row r="15" spans="1:18" ht="36.6" customHeight="1">
      <c r="A15" s="706" t="s">
        <v>292</v>
      </c>
      <c r="B15" s="706"/>
      <c r="C15" s="706"/>
      <c r="D15" s="706"/>
      <c r="E15" s="706"/>
      <c r="F15" s="706"/>
      <c r="G15" s="706"/>
      <c r="H15" s="565"/>
      <c r="I15" s="564"/>
      <c r="J15" s="564"/>
      <c r="K15" s="564"/>
      <c r="L15" s="564"/>
      <c r="M15" s="564"/>
      <c r="P15" s="1"/>
    </row>
    <row r="16" spans="1:18" ht="16.8" thickBot="1">
      <c r="A16" s="566"/>
      <c r="B16" s="567"/>
      <c r="C16" s="568"/>
      <c r="D16" s="568"/>
      <c r="E16" s="568"/>
      <c r="F16" s="568"/>
      <c r="G16" s="568"/>
      <c r="H16" s="568"/>
      <c r="I16" s="568"/>
      <c r="J16" s="568"/>
      <c r="K16" s="568"/>
      <c r="L16" s="568"/>
      <c r="M16" s="568"/>
      <c r="P16" s="1"/>
    </row>
    <row r="17" spans="1:17" ht="22.8" customHeight="1" thickTop="1">
      <c r="A17" s="568"/>
      <c r="B17" s="683" t="s">
        <v>294</v>
      </c>
      <c r="C17" s="684"/>
      <c r="D17" s="684"/>
      <c r="E17" s="684"/>
      <c r="F17" s="684"/>
      <c r="G17" s="684"/>
      <c r="H17" s="684"/>
      <c r="I17" s="684"/>
      <c r="J17" s="684"/>
      <c r="K17" s="684"/>
      <c r="L17" s="685"/>
      <c r="M17" s="568"/>
      <c r="P17" s="1"/>
      <c r="Q17" s="569"/>
    </row>
    <row r="18" spans="1:17">
      <c r="A18" s="568"/>
      <c r="B18" s="686"/>
      <c r="C18" s="687"/>
      <c r="D18" s="687"/>
      <c r="E18" s="687"/>
      <c r="F18" s="687"/>
      <c r="G18" s="687"/>
      <c r="H18" s="687"/>
      <c r="I18" s="687"/>
      <c r="J18" s="687"/>
      <c r="K18" s="687"/>
      <c r="L18" s="688"/>
      <c r="M18" s="568"/>
      <c r="P18" s="1"/>
    </row>
    <row r="19" spans="1:17">
      <c r="A19" s="568"/>
      <c r="B19" s="686"/>
      <c r="C19" s="687"/>
      <c r="D19" s="687"/>
      <c r="E19" s="687"/>
      <c r="F19" s="687"/>
      <c r="G19" s="687"/>
      <c r="H19" s="687"/>
      <c r="I19" s="687"/>
      <c r="J19" s="687"/>
      <c r="K19" s="687"/>
      <c r="L19" s="688"/>
      <c r="M19" s="568"/>
      <c r="P19" s="1"/>
    </row>
    <row r="20" spans="1:17">
      <c r="A20" s="568"/>
      <c r="B20" s="686"/>
      <c r="C20" s="687"/>
      <c r="D20" s="687"/>
      <c r="E20" s="687"/>
      <c r="F20" s="687"/>
      <c r="G20" s="687"/>
      <c r="H20" s="687"/>
      <c r="I20" s="687"/>
      <c r="J20" s="687"/>
      <c r="K20" s="687"/>
      <c r="L20" s="688"/>
      <c r="M20" s="568"/>
      <c r="P20" s="1"/>
    </row>
    <row r="21" spans="1:17" ht="28.8" customHeight="1">
      <c r="A21" s="568"/>
      <c r="B21" s="686"/>
      <c r="C21" s="687"/>
      <c r="D21" s="687"/>
      <c r="E21" s="687"/>
      <c r="F21" s="687"/>
      <c r="G21" s="687"/>
      <c r="H21" s="687"/>
      <c r="I21" s="687"/>
      <c r="J21" s="687"/>
      <c r="K21" s="687"/>
      <c r="L21" s="688"/>
      <c r="M21" s="568"/>
      <c r="P21" s="1"/>
    </row>
    <row r="22" spans="1:17">
      <c r="A22" s="568"/>
      <c r="B22" s="686"/>
      <c r="C22" s="687"/>
      <c r="D22" s="687"/>
      <c r="E22" s="687"/>
      <c r="F22" s="687"/>
      <c r="G22" s="687"/>
      <c r="H22" s="687"/>
      <c r="I22" s="687"/>
      <c r="J22" s="687"/>
      <c r="K22" s="687"/>
      <c r="L22" s="688"/>
      <c r="M22" s="568"/>
      <c r="P22" s="1"/>
    </row>
    <row r="23" spans="1:17">
      <c r="A23" s="568"/>
      <c r="B23" s="686"/>
      <c r="C23" s="687"/>
      <c r="D23" s="687"/>
      <c r="E23" s="687"/>
      <c r="F23" s="687"/>
      <c r="G23" s="687"/>
      <c r="H23" s="687"/>
      <c r="I23" s="687"/>
      <c r="J23" s="687"/>
      <c r="K23" s="687"/>
      <c r="L23" s="688"/>
      <c r="M23" s="568"/>
      <c r="P23" s="1"/>
    </row>
    <row r="24" spans="1:17" ht="14.4" customHeight="1">
      <c r="A24" s="568"/>
      <c r="B24" s="686"/>
      <c r="C24" s="687"/>
      <c r="D24" s="687"/>
      <c r="E24" s="687"/>
      <c r="F24" s="687"/>
      <c r="G24" s="687"/>
      <c r="H24" s="687"/>
      <c r="I24" s="687"/>
      <c r="J24" s="687"/>
      <c r="K24" s="687"/>
      <c r="L24" s="688"/>
      <c r="M24" s="568"/>
      <c r="P24" s="1"/>
    </row>
    <row r="25" spans="1:17" ht="14.4" customHeight="1">
      <c r="A25" s="568"/>
      <c r="B25" s="686"/>
      <c r="C25" s="687"/>
      <c r="D25" s="687"/>
      <c r="E25" s="687"/>
      <c r="F25" s="687"/>
      <c r="G25" s="687"/>
      <c r="H25" s="687"/>
      <c r="I25" s="687"/>
      <c r="J25" s="687"/>
      <c r="K25" s="687"/>
      <c r="L25" s="688"/>
      <c r="M25" s="568"/>
      <c r="P25" s="1"/>
    </row>
    <row r="26" spans="1:17" ht="14.4" customHeight="1" thickBot="1">
      <c r="A26" s="568"/>
      <c r="B26" s="689"/>
      <c r="C26" s="690"/>
      <c r="D26" s="690"/>
      <c r="E26" s="690"/>
      <c r="F26" s="690"/>
      <c r="G26" s="690"/>
      <c r="H26" s="690"/>
      <c r="I26" s="690"/>
      <c r="J26" s="690"/>
      <c r="K26" s="690"/>
      <c r="L26" s="691"/>
      <c r="M26" s="568"/>
    </row>
    <row r="27" spans="1:17" ht="22.8" customHeight="1" thickTop="1">
      <c r="A27" s="568"/>
      <c r="B27" s="568"/>
      <c r="C27" s="568"/>
      <c r="D27" s="568"/>
      <c r="E27" s="568"/>
      <c r="F27" s="568"/>
      <c r="G27" s="568"/>
      <c r="H27" s="568"/>
      <c r="I27" s="568"/>
      <c r="J27" s="568"/>
      <c r="K27" s="568"/>
      <c r="L27" s="568"/>
      <c r="M27" s="568"/>
    </row>
  </sheetData>
  <mergeCells count="9">
    <mergeCell ref="B17:L26"/>
    <mergeCell ref="A1:M1"/>
    <mergeCell ref="A2:M2"/>
    <mergeCell ref="A3:M3"/>
    <mergeCell ref="N3:N7"/>
    <mergeCell ref="A4:M4"/>
    <mergeCell ref="B6:E14"/>
    <mergeCell ref="H6:L14"/>
    <mergeCell ref="A15:G15"/>
  </mergeCells>
  <phoneticPr fontId="106"/>
  <hyperlinks>
    <hyperlink ref="A15" r:id="rId1" xr:uid="{102A8331-0C6A-467A-A5F9-23E79E93FA16}"/>
  </hyperlinks>
  <pageMargins left="0.75" right="0.75" top="1" bottom="1" header="0.51200000000000001" footer="0.51200000000000001"/>
  <pageSetup paperSize="9" scale="88" orientation="landscape" horizontalDpi="200" verticalDpi="2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zoomScale="75" zoomScaleNormal="75" workbookViewId="0">
      <selection activeCell="P90" sqref="P13:P90"/>
    </sheetView>
  </sheetViews>
  <sheetFormatPr defaultColWidth="8.88671875" defaultRowHeight="14.4"/>
  <cols>
    <col min="1" max="1" width="12.77734375" style="132"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44" customWidth="1"/>
    <col min="17" max="17" width="40.44140625" customWidth="1"/>
  </cols>
  <sheetData>
    <row r="1" spans="2:19" ht="31.2" customHeight="1">
      <c r="B1" s="138"/>
      <c r="C1" s="375" t="s">
        <v>278</v>
      </c>
      <c r="D1" s="188"/>
      <c r="E1" s="188"/>
      <c r="F1" s="188"/>
      <c r="G1" s="188" t="s">
        <v>269</v>
      </c>
      <c r="H1" s="188"/>
      <c r="I1" s="188"/>
      <c r="J1" s="188"/>
      <c r="K1" s="188"/>
      <c r="L1" s="188"/>
      <c r="M1" s="188"/>
      <c r="N1" s="188"/>
      <c r="O1" s="132"/>
      <c r="P1" s="243"/>
    </row>
    <row r="2" spans="2:19" ht="31.2" customHeight="1">
      <c r="B2" s="138"/>
      <c r="C2" s="188"/>
      <c r="D2" s="188"/>
      <c r="E2" s="188"/>
      <c r="F2" s="188"/>
      <c r="G2" s="188"/>
      <c r="H2" s="188"/>
      <c r="I2" s="188"/>
      <c r="J2" s="188"/>
      <c r="K2" s="188"/>
      <c r="L2" s="188"/>
      <c r="M2" s="188"/>
      <c r="N2" s="188"/>
      <c r="O2" s="132"/>
      <c r="P2" s="243"/>
    </row>
    <row r="3" spans="2:19" ht="266.39999999999998" customHeight="1">
      <c r="B3" s="730"/>
      <c r="C3" s="730"/>
      <c r="D3" s="730"/>
      <c r="E3" s="730"/>
      <c r="F3" s="730"/>
      <c r="G3" s="730"/>
      <c r="H3" s="730"/>
      <c r="I3" s="730"/>
      <c r="J3" s="730"/>
      <c r="K3" s="730"/>
      <c r="L3" s="730"/>
      <c r="M3" s="730"/>
      <c r="N3" s="730"/>
      <c r="O3" s="132" t="s">
        <v>207</v>
      </c>
      <c r="P3" s="243"/>
    </row>
    <row r="4" spans="2:19" ht="29.25" customHeight="1">
      <c r="B4" s="210"/>
      <c r="C4" s="211" t="s">
        <v>284</v>
      </c>
      <c r="D4" s="212"/>
      <c r="E4" s="212"/>
      <c r="F4" s="212"/>
      <c r="G4" s="213"/>
      <c r="H4" s="212"/>
      <c r="I4" s="212"/>
      <c r="J4" s="214"/>
      <c r="K4" s="214"/>
      <c r="L4" s="214"/>
      <c r="M4" s="214"/>
      <c r="N4" s="215"/>
      <c r="O4" s="132"/>
      <c r="P4" s="234"/>
    </row>
    <row r="5" spans="2:19" ht="267" customHeight="1">
      <c r="B5" s="735" t="s">
        <v>286</v>
      </c>
      <c r="C5" s="736"/>
      <c r="D5" s="736"/>
      <c r="E5" s="736"/>
      <c r="F5" s="736"/>
      <c r="G5" s="736"/>
      <c r="H5" s="736"/>
      <c r="I5" s="736"/>
      <c r="J5" s="736"/>
      <c r="K5" s="736"/>
      <c r="L5" s="736"/>
      <c r="M5" s="736"/>
      <c r="N5" s="736"/>
      <c r="O5" s="132"/>
      <c r="P5" s="442" t="s">
        <v>207</v>
      </c>
      <c r="Q5" t="s">
        <v>255</v>
      </c>
    </row>
    <row r="6" spans="2:19" ht="32.4" customHeight="1">
      <c r="B6" s="739" t="s">
        <v>259</v>
      </c>
      <c r="C6" s="740"/>
      <c r="D6" s="740"/>
      <c r="E6" s="740"/>
      <c r="F6" s="740"/>
      <c r="G6" s="740"/>
      <c r="H6" s="740"/>
      <c r="I6" s="740"/>
      <c r="J6" s="740"/>
      <c r="K6" s="740"/>
      <c r="L6" s="740"/>
      <c r="M6" s="740"/>
      <c r="N6" s="740"/>
      <c r="O6" s="132"/>
      <c r="P6" s="231"/>
    </row>
    <row r="7" spans="2:19" ht="11.4" customHeight="1">
      <c r="B7" s="737"/>
      <c r="C7" s="738"/>
      <c r="D7" s="738"/>
      <c r="E7" s="738"/>
      <c r="F7" s="738"/>
      <c r="G7" s="738"/>
      <c r="H7" s="738"/>
      <c r="I7" s="738"/>
      <c r="J7" s="738"/>
      <c r="K7" s="738"/>
      <c r="L7" s="738"/>
      <c r="M7" s="738"/>
      <c r="N7" s="738"/>
      <c r="O7" s="132"/>
      <c r="P7" s="231"/>
      <c r="R7" t="s">
        <v>224</v>
      </c>
    </row>
    <row r="8" spans="2:19" ht="21.6" customHeight="1">
      <c r="B8" s="218"/>
      <c r="C8" s="731" t="s">
        <v>285</v>
      </c>
      <c r="D8" s="731"/>
      <c r="E8" s="731"/>
      <c r="F8" s="731"/>
      <c r="G8" s="731"/>
      <c r="H8" s="731"/>
      <c r="I8" s="731"/>
      <c r="J8" s="731"/>
      <c r="K8" s="731"/>
      <c r="L8" s="731"/>
      <c r="M8" s="139" t="s">
        <v>207</v>
      </c>
      <c r="N8" s="139"/>
      <c r="O8" s="132"/>
      <c r="P8" s="260"/>
      <c r="Q8" s="482">
        <f>+H13-G13</f>
        <v>3415613</v>
      </c>
    </row>
    <row r="9" spans="2:19" ht="21.6" customHeight="1">
      <c r="B9" s="218"/>
      <c r="C9" s="732" t="s">
        <v>177</v>
      </c>
      <c r="D9" s="732"/>
      <c r="E9" s="732"/>
      <c r="F9" s="732"/>
      <c r="G9" s="732"/>
      <c r="H9" s="732"/>
      <c r="I9" s="732"/>
      <c r="J9" s="732"/>
      <c r="K9" s="732"/>
      <c r="L9" s="732"/>
      <c r="M9" s="139"/>
      <c r="N9" s="164"/>
      <c r="O9" s="132"/>
      <c r="P9" s="261"/>
    </row>
    <row r="10" spans="2:19" ht="21.6" customHeight="1">
      <c r="B10" s="139"/>
      <c r="C10" s="139"/>
      <c r="D10" s="164"/>
      <c r="E10" s="164"/>
      <c r="F10" s="164"/>
      <c r="G10" s="180"/>
      <c r="H10" s="164"/>
      <c r="I10" s="164"/>
      <c r="J10" s="164"/>
      <c r="K10" s="164"/>
      <c r="L10" s="164"/>
      <c r="M10" s="164"/>
      <c r="N10" s="164"/>
      <c r="O10" s="132"/>
      <c r="P10" s="265"/>
    </row>
    <row r="11" spans="2:19" ht="15" customHeight="1">
      <c r="B11" s="132"/>
      <c r="C11" s="132"/>
      <c r="D11" s="181"/>
      <c r="E11" s="181"/>
      <c r="F11" s="181"/>
      <c r="G11" s="182"/>
      <c r="H11" s="181"/>
      <c r="I11" s="181"/>
      <c r="J11" s="181"/>
      <c r="K11" s="181"/>
      <c r="L11" s="181"/>
      <c r="M11" s="181"/>
      <c r="N11" s="181"/>
      <c r="O11" s="132"/>
      <c r="P11" s="471">
        <f>+H13-G13</f>
        <v>3415613</v>
      </c>
      <c r="Q11" s="451"/>
      <c r="R11" s="451"/>
      <c r="S11" s="451"/>
    </row>
    <row r="12" spans="2:19" ht="13.5" customHeight="1">
      <c r="B12" s="132"/>
      <c r="C12" s="132"/>
      <c r="D12" s="733" t="s">
        <v>178</v>
      </c>
      <c r="E12" s="733"/>
      <c r="F12" s="183"/>
      <c r="G12" s="184" t="s">
        <v>179</v>
      </c>
      <c r="H12" s="185" t="s">
        <v>180</v>
      </c>
      <c r="I12" s="186" t="s">
        <v>181</v>
      </c>
      <c r="J12" s="185" t="s">
        <v>182</v>
      </c>
      <c r="K12" s="185" t="s">
        <v>183</v>
      </c>
      <c r="L12" s="187" t="s">
        <v>196</v>
      </c>
      <c r="M12" s="181"/>
      <c r="N12" s="181"/>
      <c r="O12" s="132"/>
      <c r="P12" s="265"/>
      <c r="Q12" s="451"/>
      <c r="R12" s="451"/>
      <c r="S12" s="451"/>
    </row>
    <row r="13" spans="2:19" ht="18" customHeight="1">
      <c r="B13" s="132"/>
      <c r="C13" s="132"/>
      <c r="D13" s="733"/>
      <c r="E13" s="733"/>
      <c r="F13" s="220" t="s">
        <v>184</v>
      </c>
      <c r="G13" s="527">
        <v>608243241</v>
      </c>
      <c r="H13" s="527">
        <v>611658854</v>
      </c>
      <c r="I13" s="217">
        <f t="shared" ref="I13:I23" si="0">+H13/$H$13</f>
        <v>1</v>
      </c>
      <c r="J13" s="521">
        <v>6525655</v>
      </c>
      <c r="K13" s="378">
        <f>+J13/G13</f>
        <v>1.0728692996688804E-2</v>
      </c>
      <c r="L13" s="217">
        <f t="shared" ref="L13:L30" si="1">+H13/G13</f>
        <v>1.005615537945616</v>
      </c>
      <c r="M13" s="734" t="s">
        <v>185</v>
      </c>
      <c r="N13" s="734"/>
      <c r="O13" s="472"/>
      <c r="P13" s="554"/>
      <c r="Q13" s="451"/>
      <c r="R13" s="451"/>
      <c r="S13" s="451"/>
    </row>
    <row r="14" spans="2:19" ht="17.25" customHeight="1">
      <c r="B14" s="132"/>
      <c r="C14" s="132"/>
      <c r="D14" s="733"/>
      <c r="E14" s="733"/>
      <c r="F14" s="462" t="s">
        <v>244</v>
      </c>
      <c r="G14" s="267">
        <v>95242750</v>
      </c>
      <c r="H14" s="267">
        <v>95653526</v>
      </c>
      <c r="I14" s="217">
        <f t="shared" si="0"/>
        <v>0.15638378382731627</v>
      </c>
      <c r="J14" s="393">
        <v>1053412</v>
      </c>
      <c r="K14" s="245">
        <f>+J14/H14</f>
        <v>1.1012787965599929E-2</v>
      </c>
      <c r="L14" s="246">
        <f t="shared" si="1"/>
        <v>1.004312937205194</v>
      </c>
      <c r="M14" s="729" t="s">
        <v>216</v>
      </c>
      <c r="N14" s="473">
        <f>+H13-G13</f>
        <v>3415613</v>
      </c>
      <c r="O14" s="472"/>
      <c r="P14" s="265"/>
      <c r="Q14" s="451"/>
      <c r="R14" s="451"/>
      <c r="S14" s="451"/>
    </row>
    <row r="15" spans="2:19" ht="17.25" customHeight="1">
      <c r="B15" s="132"/>
      <c r="C15" s="132"/>
      <c r="D15" s="733"/>
      <c r="E15" s="733"/>
      <c r="F15" s="463" t="s">
        <v>242</v>
      </c>
      <c r="G15" s="267">
        <v>4225396</v>
      </c>
      <c r="H15" s="267">
        <v>4244622</v>
      </c>
      <c r="I15" s="217">
        <f t="shared" si="0"/>
        <v>6.9395251490956102E-3</v>
      </c>
      <c r="J15" s="266">
        <v>45003</v>
      </c>
      <c r="K15" s="245">
        <f>+J15/G15</f>
        <v>1.0650599375774483E-2</v>
      </c>
      <c r="L15" s="246">
        <f t="shared" si="1"/>
        <v>1.0045501060728983</v>
      </c>
      <c r="M15" s="729"/>
      <c r="N15" s="485" t="s">
        <v>207</v>
      </c>
      <c r="O15" s="472"/>
      <c r="P15" s="265"/>
      <c r="Q15" s="264"/>
      <c r="R15" s="451"/>
      <c r="S15" s="451"/>
    </row>
    <row r="16" spans="2:19" ht="17.25" customHeight="1">
      <c r="B16" s="132"/>
      <c r="C16" s="132"/>
      <c r="D16" s="733"/>
      <c r="E16" s="733"/>
      <c r="F16" s="464" t="s">
        <v>245</v>
      </c>
      <c r="G16" s="266">
        <v>7046220</v>
      </c>
      <c r="H16" s="266">
        <v>7059936</v>
      </c>
      <c r="I16" s="217">
        <f t="shared" si="0"/>
        <v>1.154227712691624E-2</v>
      </c>
      <c r="J16" s="219">
        <v>329767</v>
      </c>
      <c r="K16" s="480">
        <f t="shared" ref="K16:K23" si="2">+J16/H16</f>
        <v>4.6709630228942582E-2</v>
      </c>
      <c r="L16" s="246">
        <f t="shared" si="1"/>
        <v>1.0019465756107531</v>
      </c>
      <c r="M16" s="474"/>
      <c r="N16" s="474"/>
      <c r="O16" s="472"/>
      <c r="P16" s="264"/>
      <c r="Q16" s="265"/>
      <c r="R16" s="451"/>
      <c r="S16" s="451"/>
    </row>
    <row r="17" spans="2:19" ht="17.25" customHeight="1">
      <c r="B17" s="132"/>
      <c r="C17" s="132"/>
      <c r="D17" s="733"/>
      <c r="E17" s="733"/>
      <c r="F17" s="464" t="s">
        <v>246</v>
      </c>
      <c r="G17" s="266">
        <v>34516739</v>
      </c>
      <c r="H17" s="266">
        <v>34568833</v>
      </c>
      <c r="I17" s="217">
        <f t="shared" si="0"/>
        <v>5.6516525141316762E-2</v>
      </c>
      <c r="J17" s="219">
        <v>685203</v>
      </c>
      <c r="K17" s="420">
        <f t="shared" si="2"/>
        <v>1.9821409649553399E-2</v>
      </c>
      <c r="L17" s="246">
        <f t="shared" si="1"/>
        <v>1.0015092387493501</v>
      </c>
      <c r="M17" s="474"/>
      <c r="N17" s="474"/>
      <c r="O17" s="472"/>
      <c r="P17" s="265"/>
      <c r="Q17" s="453"/>
      <c r="R17" s="451"/>
      <c r="S17" s="451"/>
    </row>
    <row r="18" spans="2:19" ht="17.25" customHeight="1">
      <c r="B18" s="132"/>
      <c r="C18" s="132"/>
      <c r="D18" s="733"/>
      <c r="E18" s="733"/>
      <c r="F18" s="463" t="s">
        <v>186</v>
      </c>
      <c r="G18" s="266">
        <v>9689861</v>
      </c>
      <c r="H18" s="555">
        <v>9697763</v>
      </c>
      <c r="I18" s="217">
        <f>+H18/H13</f>
        <v>1.5854855916137854E-2</v>
      </c>
      <c r="J18" s="219">
        <v>129830</v>
      </c>
      <c r="K18" s="245">
        <f t="shared" si="2"/>
        <v>1.3387623516887348E-2</v>
      </c>
      <c r="L18" s="246">
        <f t="shared" si="1"/>
        <v>1.000815491574131</v>
      </c>
      <c r="M18" s="474"/>
      <c r="N18" s="525"/>
      <c r="O18" s="472"/>
      <c r="P18" s="265"/>
      <c r="Q18" s="264"/>
      <c r="R18" s="451"/>
      <c r="S18" s="451"/>
    </row>
    <row r="19" spans="2:19" ht="17.25" customHeight="1">
      <c r="B19" s="132"/>
      <c r="C19" s="132"/>
      <c r="D19" s="733"/>
      <c r="E19" s="733"/>
      <c r="F19" s="498" t="s">
        <v>257</v>
      </c>
      <c r="G19" s="266">
        <v>4559801</v>
      </c>
      <c r="H19" s="266">
        <v>4568495</v>
      </c>
      <c r="I19" s="217">
        <f t="shared" si="0"/>
        <v>7.4690245553120042E-3</v>
      </c>
      <c r="J19" s="219">
        <v>60822</v>
      </c>
      <c r="K19" s="245">
        <f t="shared" si="2"/>
        <v>1.3313355930125786E-2</v>
      </c>
      <c r="L19" s="246">
        <f t="shared" si="1"/>
        <v>1.0019066621547739</v>
      </c>
      <c r="M19" s="474"/>
      <c r="N19" s="474"/>
      <c r="O19" s="472"/>
      <c r="P19" s="264"/>
      <c r="Q19" s="265"/>
      <c r="R19" s="451"/>
      <c r="S19" s="451"/>
    </row>
    <row r="20" spans="2:19" ht="17.25" customHeight="1">
      <c r="B20" s="132"/>
      <c r="C20" s="132"/>
      <c r="D20" s="733"/>
      <c r="E20" s="733"/>
      <c r="F20" s="481" t="s">
        <v>247</v>
      </c>
      <c r="G20" s="266">
        <v>4014277</v>
      </c>
      <c r="H20" s="266">
        <v>4015880</v>
      </c>
      <c r="I20" s="217">
        <f t="shared" si="0"/>
        <v>6.5655552498550115E-3</v>
      </c>
      <c r="J20" s="219">
        <v>102146</v>
      </c>
      <c r="K20" s="480">
        <f t="shared" si="2"/>
        <v>2.5435520981702639E-2</v>
      </c>
      <c r="L20" s="246">
        <f t="shared" si="1"/>
        <v>1.0003993247102778</v>
      </c>
      <c r="M20" s="474"/>
      <c r="N20" s="474"/>
      <c r="O20" s="472"/>
      <c r="P20" s="265"/>
      <c r="Q20" s="453"/>
      <c r="R20" s="451"/>
      <c r="S20" s="451"/>
    </row>
    <row r="21" spans="2:19" ht="17.25" customHeight="1">
      <c r="B21" s="132"/>
      <c r="C21" s="132"/>
      <c r="D21" s="733"/>
      <c r="E21" s="733"/>
      <c r="F21" s="462" t="s">
        <v>248</v>
      </c>
      <c r="G21" s="267">
        <v>16797750</v>
      </c>
      <c r="H21" s="267">
        <v>16852382</v>
      </c>
      <c r="I21" s="217">
        <f t="shared" si="0"/>
        <v>2.7551930115606568E-2</v>
      </c>
      <c r="J21" s="519">
        <v>101068</v>
      </c>
      <c r="K21" s="245">
        <f t="shared" si="2"/>
        <v>5.997253088613823E-3</v>
      </c>
      <c r="L21" s="246">
        <f t="shared" si="1"/>
        <v>1.0032523403432008</v>
      </c>
      <c r="M21" s="474"/>
      <c r="N21" s="474"/>
      <c r="O21" s="472"/>
      <c r="P21" s="265"/>
      <c r="Q21" s="264"/>
      <c r="R21" s="451"/>
      <c r="S21" s="451"/>
    </row>
    <row r="22" spans="2:19" ht="17.25" customHeight="1">
      <c r="B22" s="132"/>
      <c r="C22" s="132"/>
      <c r="D22" s="733"/>
      <c r="E22" s="733"/>
      <c r="F22" s="511" t="s">
        <v>249</v>
      </c>
      <c r="G22" s="277">
        <v>7538125</v>
      </c>
      <c r="H22" s="277">
        <v>7542230</v>
      </c>
      <c r="I22" s="217">
        <f t="shared" si="0"/>
        <v>1.2330778751385491E-2</v>
      </c>
      <c r="J22" s="219">
        <v>144273</v>
      </c>
      <c r="K22" s="420">
        <f t="shared" si="2"/>
        <v>1.9128692707594437E-2</v>
      </c>
      <c r="L22" s="246">
        <f t="shared" si="1"/>
        <v>1.0005445651272697</v>
      </c>
      <c r="M22" s="474"/>
      <c r="N22" s="474"/>
      <c r="O22" s="472"/>
      <c r="P22" s="552"/>
      <c r="Q22" s="265"/>
      <c r="R22" s="451"/>
      <c r="S22" s="451"/>
    </row>
    <row r="23" spans="2:19" ht="17.25" customHeight="1">
      <c r="B23" s="132"/>
      <c r="C23" s="132"/>
      <c r="D23" s="733"/>
      <c r="E23" s="733"/>
      <c r="F23" s="462" t="s">
        <v>250</v>
      </c>
      <c r="G23" s="267">
        <v>44490283</v>
      </c>
      <c r="H23" s="267">
        <v>44528524</v>
      </c>
      <c r="I23" s="217">
        <f t="shared" si="0"/>
        <v>7.2799606690562194E-2</v>
      </c>
      <c r="J23" s="268">
        <v>528302</v>
      </c>
      <c r="K23" s="245">
        <f t="shared" si="2"/>
        <v>1.186435014104667E-2</v>
      </c>
      <c r="L23" s="246">
        <f t="shared" si="1"/>
        <v>1.0008595360025019</v>
      </c>
      <c r="M23" s="474"/>
      <c r="N23" s="474"/>
      <c r="O23" s="472"/>
      <c r="P23" s="528"/>
      <c r="Q23" s="453"/>
      <c r="R23" s="451"/>
      <c r="S23" s="451"/>
    </row>
    <row r="24" spans="2:19" ht="17.25" customHeight="1">
      <c r="B24" s="132"/>
      <c r="C24" s="132"/>
      <c r="D24" s="733"/>
      <c r="E24" s="733"/>
      <c r="F24" s="465" t="s">
        <v>251</v>
      </c>
      <c r="G24" s="526">
        <v>1570796</v>
      </c>
      <c r="H24" s="526">
        <v>1571732</v>
      </c>
      <c r="I24" s="217">
        <f>+G24/$H$13</f>
        <v>2.5680916571837937E-3</v>
      </c>
      <c r="J24" s="470">
        <v>30605</v>
      </c>
      <c r="K24" s="420">
        <f>+J24/G24</f>
        <v>1.9483752186789372E-2</v>
      </c>
      <c r="L24" s="246">
        <f t="shared" si="1"/>
        <v>1.0005958762309046</v>
      </c>
      <c r="M24" s="474"/>
      <c r="N24" s="474"/>
      <c r="O24" s="472"/>
      <c r="P24" s="528"/>
      <c r="Q24" s="264"/>
      <c r="R24" s="451"/>
      <c r="S24" s="451"/>
    </row>
    <row r="25" spans="2:19" ht="17.25" customHeight="1">
      <c r="B25" s="132"/>
      <c r="C25" s="132"/>
      <c r="D25" s="733"/>
      <c r="E25" s="733"/>
      <c r="F25" s="558" t="s">
        <v>252</v>
      </c>
      <c r="G25" s="379">
        <v>19722556</v>
      </c>
      <c r="H25" s="379">
        <v>20086979</v>
      </c>
      <c r="I25" s="217">
        <f t="shared" ref="I25:I30" si="3">+H25/$H$13</f>
        <v>3.2840167143235698E-2</v>
      </c>
      <c r="J25" s="219">
        <v>378134</v>
      </c>
      <c r="K25" s="420">
        <f t="shared" ref="K25:K30" si="4">+J25/H25</f>
        <v>1.8824831747969669E-2</v>
      </c>
      <c r="L25" s="513">
        <f t="shared" si="1"/>
        <v>1.0184774732037774</v>
      </c>
      <c r="M25" s="474"/>
      <c r="N25" s="474"/>
      <c r="O25" s="472"/>
      <c r="P25" s="528"/>
      <c r="Q25" s="265"/>
      <c r="R25" s="451"/>
      <c r="S25" s="451"/>
    </row>
    <row r="26" spans="2:19" ht="17.25" customHeight="1">
      <c r="B26" s="132"/>
      <c r="C26" s="132"/>
      <c r="D26" s="733"/>
      <c r="E26" s="733"/>
      <c r="F26" s="478" t="s">
        <v>253</v>
      </c>
      <c r="G26" s="379">
        <v>13367647</v>
      </c>
      <c r="H26" s="379">
        <v>13384876</v>
      </c>
      <c r="I26" s="217">
        <f t="shared" si="3"/>
        <v>2.1882910567660972E-2</v>
      </c>
      <c r="J26" s="219">
        <v>113725</v>
      </c>
      <c r="K26" s="479">
        <f t="shared" si="4"/>
        <v>8.4965299641177102E-3</v>
      </c>
      <c r="L26" s="246">
        <f t="shared" si="1"/>
        <v>1.00128885809148</v>
      </c>
      <c r="M26" s="474"/>
      <c r="N26" s="474"/>
      <c r="O26" s="472"/>
      <c r="P26" s="528"/>
      <c r="Q26" s="453"/>
      <c r="R26" s="451"/>
      <c r="S26" s="451"/>
    </row>
    <row r="27" spans="2:19" ht="17.25" customHeight="1">
      <c r="B27" s="132"/>
      <c r="C27" s="132"/>
      <c r="D27" s="733"/>
      <c r="E27" s="733"/>
      <c r="F27" s="466" t="s">
        <v>243</v>
      </c>
      <c r="G27" s="379">
        <v>34898909</v>
      </c>
      <c r="H27" s="379">
        <v>35076991</v>
      </c>
      <c r="I27" s="217">
        <f t="shared" si="3"/>
        <v>5.73473117745468E-2</v>
      </c>
      <c r="J27" s="219">
        <v>155712</v>
      </c>
      <c r="K27" s="245">
        <f t="shared" si="4"/>
        <v>4.4391492987525642E-3</v>
      </c>
      <c r="L27" s="246">
        <f t="shared" si="1"/>
        <v>1.0051027956203444</v>
      </c>
      <c r="M27" s="474"/>
      <c r="N27" s="474"/>
      <c r="O27" s="472"/>
      <c r="P27" s="528"/>
      <c r="Q27" s="264"/>
      <c r="R27" s="451"/>
      <c r="S27" s="451"/>
    </row>
    <row r="28" spans="2:19" ht="22.2" customHeight="1">
      <c r="B28" s="132"/>
      <c r="C28" s="132"/>
      <c r="D28" s="733"/>
      <c r="E28" s="733"/>
      <c r="F28" s="477" t="s">
        <v>195</v>
      </c>
      <c r="G28" s="266">
        <v>32452250</v>
      </c>
      <c r="H28" s="266">
        <v>32680355</v>
      </c>
      <c r="I28" s="217">
        <f t="shared" si="3"/>
        <v>5.3429055733083528E-2</v>
      </c>
      <c r="J28" s="476">
        <v>148933</v>
      </c>
      <c r="K28" s="245">
        <f t="shared" si="4"/>
        <v>4.557263836332255E-3</v>
      </c>
      <c r="L28" s="246">
        <f t="shared" si="1"/>
        <v>1.0070289425232457</v>
      </c>
      <c r="M28" s="556"/>
      <c r="N28" s="474"/>
      <c r="O28" s="472"/>
      <c r="P28" s="528"/>
      <c r="Q28" s="265"/>
      <c r="R28" s="451"/>
      <c r="S28" s="451"/>
    </row>
    <row r="29" spans="2:19" ht="22.2" customHeight="1">
      <c r="B29" s="132"/>
      <c r="C29" s="132"/>
      <c r="D29" s="728"/>
      <c r="E29" s="728"/>
      <c r="F29" s="512" t="s">
        <v>205</v>
      </c>
      <c r="G29" s="470">
        <v>20074857</v>
      </c>
      <c r="H29" s="470">
        <v>20629606</v>
      </c>
      <c r="I29" s="217">
        <f t="shared" si="3"/>
        <v>3.3727307084808422E-2</v>
      </c>
      <c r="J29" s="476">
        <v>43693</v>
      </c>
      <c r="K29" s="245">
        <f t="shared" si="4"/>
        <v>2.1179754959934766E-3</v>
      </c>
      <c r="L29" s="513">
        <f t="shared" si="1"/>
        <v>1.0276340200082124</v>
      </c>
      <c r="M29" s="741" t="s">
        <v>287</v>
      </c>
      <c r="N29" s="741"/>
      <c r="O29" s="472"/>
      <c r="P29" s="528"/>
      <c r="Q29" s="453"/>
      <c r="R29" s="451"/>
      <c r="S29" s="451"/>
    </row>
    <row r="30" spans="2:19" ht="22.2" customHeight="1">
      <c r="B30" s="137"/>
      <c r="C30" s="132"/>
      <c r="D30" s="242"/>
      <c r="E30" s="242"/>
      <c r="F30" s="557" t="s">
        <v>258</v>
      </c>
      <c r="G30" s="507">
        <v>2615403</v>
      </c>
      <c r="H30" s="507">
        <v>2680712</v>
      </c>
      <c r="I30" s="508">
        <f t="shared" si="3"/>
        <v>4.3826914013738779E-3</v>
      </c>
      <c r="J30" s="509">
        <v>15100</v>
      </c>
      <c r="K30" s="510">
        <f t="shared" si="4"/>
        <v>5.6328318745169194E-3</v>
      </c>
      <c r="L30" s="513">
        <f t="shared" si="1"/>
        <v>1.0249709127044666</v>
      </c>
      <c r="M30" s="741"/>
      <c r="N30" s="741"/>
      <c r="O30" s="472"/>
      <c r="P30" s="528"/>
      <c r="Q30" s="264"/>
      <c r="R30" s="451"/>
      <c r="S30" s="451"/>
    </row>
    <row r="31" spans="2:19" ht="17.399999999999999" customHeight="1">
      <c r="B31" s="132"/>
      <c r="C31" s="132"/>
      <c r="D31" s="132"/>
      <c r="E31" s="132"/>
      <c r="F31" s="132"/>
      <c r="G31" s="132"/>
      <c r="H31" s="132"/>
      <c r="I31" s="132"/>
      <c r="J31" s="132"/>
      <c r="K31" s="132"/>
      <c r="L31" s="132"/>
      <c r="M31" s="472"/>
      <c r="N31" s="472"/>
      <c r="O31" s="472"/>
      <c r="P31" s="528"/>
      <c r="Q31" s="265"/>
      <c r="R31" s="451"/>
      <c r="S31" s="451"/>
    </row>
    <row r="32" spans="2:19" ht="21.6" customHeight="1">
      <c r="B32" s="172"/>
      <c r="C32" s="172"/>
      <c r="D32" s="172"/>
      <c r="E32" s="172"/>
      <c r="F32" s="172"/>
      <c r="G32" s="172"/>
      <c r="H32" s="172"/>
      <c r="I32" s="172"/>
      <c r="J32" s="172"/>
      <c r="K32" s="172"/>
      <c r="L32" s="710" t="s">
        <v>288</v>
      </c>
      <c r="M32" s="710"/>
      <c r="N32" s="710"/>
      <c r="O32" s="472"/>
      <c r="P32" s="528"/>
      <c r="Q32" s="453"/>
      <c r="R32" s="451"/>
      <c r="S32" s="451"/>
    </row>
    <row r="33" spans="2:19" ht="21.6" customHeight="1">
      <c r="B33" s="172"/>
      <c r="C33" s="172"/>
      <c r="D33" s="172"/>
      <c r="E33" s="172"/>
      <c r="F33" s="172"/>
      <c r="G33" s="172"/>
      <c r="H33" s="172"/>
      <c r="I33" s="172"/>
      <c r="J33" s="172"/>
      <c r="K33" s="172"/>
      <c r="L33" s="710"/>
      <c r="M33" s="710"/>
      <c r="N33" s="710"/>
      <c r="O33" s="472" t="s">
        <v>207</v>
      </c>
      <c r="P33" s="528"/>
      <c r="Q33" s="264"/>
      <c r="R33" s="451"/>
      <c r="S33" s="451"/>
    </row>
    <row r="34" spans="2:19" ht="21.6" customHeight="1">
      <c r="B34" s="172"/>
      <c r="C34" s="172"/>
      <c r="D34" s="172"/>
      <c r="E34" s="172"/>
      <c r="F34" s="172"/>
      <c r="G34" s="172"/>
      <c r="H34" s="172"/>
      <c r="I34" s="172"/>
      <c r="J34" s="172"/>
      <c r="K34" s="172"/>
      <c r="L34" s="710"/>
      <c r="M34" s="710"/>
      <c r="N34" s="710"/>
      <c r="O34" s="475"/>
      <c r="P34" s="528"/>
      <c r="Q34" s="265"/>
      <c r="R34" s="451"/>
      <c r="S34" s="451"/>
    </row>
    <row r="35" spans="2:19" ht="21.6" customHeight="1">
      <c r="B35" s="172"/>
      <c r="C35" s="172"/>
      <c r="D35" s="172"/>
      <c r="E35" s="172"/>
      <c r="F35" s="172"/>
      <c r="G35" s="172"/>
      <c r="H35" s="172"/>
      <c r="I35" s="172"/>
      <c r="J35" s="172"/>
      <c r="K35" s="172"/>
      <c r="L35" s="710"/>
      <c r="M35" s="710"/>
      <c r="N35" s="710"/>
      <c r="O35" s="475"/>
      <c r="P35" s="528"/>
      <c r="Q35" s="453"/>
      <c r="R35" s="451"/>
      <c r="S35" s="451"/>
    </row>
    <row r="36" spans="2:19" ht="21.6" customHeight="1">
      <c r="B36" s="172"/>
      <c r="C36" s="172"/>
      <c r="D36" s="172"/>
      <c r="E36" s="172"/>
      <c r="F36" s="172"/>
      <c r="G36" s="172"/>
      <c r="H36" s="172"/>
      <c r="I36" s="172"/>
      <c r="J36" s="172"/>
      <c r="K36" s="172"/>
      <c r="L36" s="710"/>
      <c r="M36" s="710"/>
      <c r="N36" s="710"/>
      <c r="O36" s="475"/>
      <c r="P36" s="528"/>
      <c r="Q36" s="264"/>
      <c r="R36" s="451"/>
      <c r="S36" s="451"/>
    </row>
    <row r="37" spans="2:19" ht="21.6" customHeight="1">
      <c r="B37" s="431"/>
      <c r="C37" s="172"/>
      <c r="D37" s="172"/>
      <c r="E37" s="172"/>
      <c r="F37" s="172"/>
      <c r="G37" s="172"/>
      <c r="H37" s="172"/>
      <c r="I37" s="172"/>
      <c r="J37" s="172"/>
      <c r="K37" s="172"/>
      <c r="L37" s="710"/>
      <c r="M37" s="710"/>
      <c r="N37" s="710"/>
      <c r="O37" s="475"/>
      <c r="P37" s="528"/>
      <c r="Q37" s="265"/>
      <c r="R37" s="451"/>
      <c r="S37" s="451"/>
    </row>
    <row r="38" spans="2:19" ht="21.6" customHeight="1">
      <c r="B38" s="172"/>
      <c r="C38" s="172"/>
      <c r="D38" s="172"/>
      <c r="E38" s="172"/>
      <c r="F38" s="172"/>
      <c r="G38" s="172"/>
      <c r="H38" s="172"/>
      <c r="I38" s="172"/>
      <c r="J38" s="172"/>
      <c r="K38" s="172"/>
      <c r="L38" s="710"/>
      <c r="M38" s="710"/>
      <c r="N38" s="710"/>
      <c r="O38" s="475"/>
      <c r="P38" s="528"/>
      <c r="Q38" s="453"/>
      <c r="R38" s="451"/>
      <c r="S38" s="451"/>
    </row>
    <row r="39" spans="2:19" ht="21.6" customHeight="1">
      <c r="B39" s="172"/>
      <c r="C39" s="172"/>
      <c r="D39" s="172"/>
      <c r="E39" s="172"/>
      <c r="F39" s="172"/>
      <c r="G39" s="172"/>
      <c r="H39" s="172"/>
      <c r="I39" s="172"/>
      <c r="J39" s="172"/>
      <c r="K39" s="172"/>
      <c r="L39" s="710"/>
      <c r="M39" s="710"/>
      <c r="N39" s="710"/>
      <c r="O39" s="475"/>
      <c r="P39" s="528"/>
      <c r="Q39" s="264"/>
      <c r="R39" s="451"/>
      <c r="S39" s="451"/>
    </row>
    <row r="40" spans="2:19" ht="21.6" customHeight="1">
      <c r="B40" s="172"/>
      <c r="C40" s="172"/>
      <c r="D40" s="172"/>
      <c r="E40" s="172"/>
      <c r="F40" s="172"/>
      <c r="G40" s="172"/>
      <c r="H40" s="172"/>
      <c r="I40" s="172"/>
      <c r="J40" s="172"/>
      <c r="K40" s="172"/>
      <c r="L40" s="710"/>
      <c r="M40" s="710"/>
      <c r="N40" s="710"/>
      <c r="O40" s="475"/>
      <c r="P40" s="528"/>
      <c r="Q40" s="265"/>
      <c r="R40" s="451"/>
      <c r="S40" s="451"/>
    </row>
    <row r="41" spans="2:19" ht="21.6" customHeight="1">
      <c r="B41" s="172"/>
      <c r="C41" s="172"/>
      <c r="D41" s="172"/>
      <c r="E41" s="172"/>
      <c r="F41" s="172"/>
      <c r="G41" s="172"/>
      <c r="H41" s="172"/>
      <c r="I41" s="172"/>
      <c r="J41" s="172"/>
      <c r="K41" s="172"/>
      <c r="L41" s="710"/>
      <c r="M41" s="710"/>
      <c r="N41" s="710"/>
      <c r="O41" s="475"/>
      <c r="P41" s="528"/>
      <c r="Q41" s="453"/>
      <c r="R41" s="451"/>
      <c r="S41" s="451"/>
    </row>
    <row r="42" spans="2:19" ht="21.6" customHeight="1">
      <c r="B42" s="172"/>
      <c r="C42" s="172"/>
      <c r="D42" s="172"/>
      <c r="E42" s="172"/>
      <c r="F42" s="172"/>
      <c r="G42" s="172"/>
      <c r="H42" s="172"/>
      <c r="I42" s="172"/>
      <c r="J42" s="172"/>
      <c r="K42" s="172"/>
      <c r="L42" s="710"/>
      <c r="M42" s="710"/>
      <c r="N42" s="710"/>
      <c r="O42" s="475"/>
      <c r="P42" s="528"/>
      <c r="Q42" s="264"/>
      <c r="R42" s="451"/>
      <c r="S42" s="451"/>
    </row>
    <row r="43" spans="2:19" ht="21.6" customHeight="1">
      <c r="B43" s="132"/>
      <c r="C43" s="132"/>
      <c r="D43" s="132"/>
      <c r="E43" s="132"/>
      <c r="F43" s="132"/>
      <c r="G43" s="132"/>
      <c r="H43" s="132"/>
      <c r="I43" s="132"/>
      <c r="J43" s="132"/>
      <c r="K43" s="132"/>
      <c r="L43" s="710"/>
      <c r="M43" s="710"/>
      <c r="N43" s="710"/>
      <c r="O43" s="475"/>
      <c r="P43" s="552"/>
      <c r="Q43" s="265"/>
      <c r="R43" s="451"/>
      <c r="S43" s="451"/>
    </row>
    <row r="44" spans="2:19" ht="21.6" customHeight="1">
      <c r="B44" s="132"/>
      <c r="C44" s="132"/>
      <c r="D44" s="132"/>
      <c r="E44" s="132"/>
      <c r="F44" s="132"/>
      <c r="G44" s="132"/>
      <c r="H44" s="132"/>
      <c r="I44" s="132"/>
      <c r="J44" s="132"/>
      <c r="K44" s="132"/>
      <c r="L44" s="710"/>
      <c r="M44" s="710"/>
      <c r="N44" s="710"/>
      <c r="O44" s="475"/>
      <c r="P44" s="528"/>
      <c r="Q44" s="453"/>
      <c r="R44" s="451"/>
      <c r="S44" s="451"/>
    </row>
    <row r="45" spans="2:19" ht="32.4">
      <c r="B45" s="707" t="s">
        <v>187</v>
      </c>
      <c r="C45" s="707"/>
      <c r="D45" s="707"/>
      <c r="E45" s="707"/>
      <c r="F45" s="707"/>
      <c r="G45" s="707"/>
      <c r="H45" s="707"/>
      <c r="I45" s="143"/>
      <c r="J45" s="142"/>
      <c r="K45" s="132"/>
      <c r="L45" s="132"/>
      <c r="M45" s="132"/>
      <c r="N45" s="132"/>
      <c r="O45" s="132"/>
      <c r="P45" s="529"/>
      <c r="Q45" s="265"/>
    </row>
    <row r="46" spans="2:19" ht="18">
      <c r="B46" s="173" t="s">
        <v>139</v>
      </c>
      <c r="C46" s="132"/>
      <c r="D46" s="132"/>
      <c r="E46" s="132"/>
      <c r="F46" s="132"/>
      <c r="G46" s="132"/>
      <c r="H46" s="132"/>
      <c r="I46" s="132"/>
      <c r="J46" s="132"/>
      <c r="K46" s="132"/>
      <c r="L46" s="132"/>
      <c r="M46" s="132"/>
      <c r="N46" s="132"/>
      <c r="O46" s="132"/>
      <c r="P46" s="528"/>
      <c r="Q46" s="453"/>
    </row>
    <row r="47" spans="2:19" ht="18">
      <c r="B47" s="708" t="s">
        <v>140</v>
      </c>
      <c r="C47" s="708"/>
      <c r="D47" s="708"/>
      <c r="E47" s="708"/>
      <c r="F47" s="708"/>
      <c r="G47" s="708"/>
      <c r="H47" s="708"/>
      <c r="I47" s="708"/>
      <c r="J47" s="708"/>
      <c r="K47" s="708"/>
      <c r="L47" s="708"/>
      <c r="M47" s="708"/>
      <c r="N47" s="132"/>
      <c r="O47" s="132"/>
      <c r="P47" s="528"/>
    </row>
    <row r="48" spans="2:19" ht="18">
      <c r="B48" s="709" t="s">
        <v>141</v>
      </c>
      <c r="C48" s="709"/>
      <c r="D48" s="709"/>
      <c r="E48" s="709"/>
      <c r="F48" s="709"/>
      <c r="G48" s="709"/>
      <c r="H48" s="709"/>
      <c r="I48" s="709"/>
      <c r="J48" s="709"/>
      <c r="K48" s="709"/>
      <c r="L48" s="709"/>
      <c r="M48" s="709"/>
      <c r="N48" s="132"/>
      <c r="O48" s="132"/>
      <c r="P48" s="528"/>
    </row>
    <row r="49" spans="2:16" ht="22.5" customHeight="1">
      <c r="B49" s="715" t="s">
        <v>202</v>
      </c>
      <c r="C49" s="716"/>
      <c r="D49" s="716"/>
      <c r="E49" s="716"/>
      <c r="F49" s="716"/>
      <c r="G49" s="716"/>
      <c r="H49" s="716"/>
      <c r="I49" s="716"/>
      <c r="J49" s="716"/>
      <c r="K49" s="716"/>
      <c r="L49" s="716"/>
      <c r="M49" s="717"/>
      <c r="N49" s="711" t="s">
        <v>188</v>
      </c>
      <c r="O49" s="132"/>
      <c r="P49" s="528"/>
    </row>
    <row r="50" spans="2:16" ht="22.5" customHeight="1">
      <c r="B50" s="203" t="s">
        <v>208</v>
      </c>
      <c r="C50" s="201"/>
      <c r="D50" s="201"/>
      <c r="E50" s="201"/>
      <c r="F50" s="201"/>
      <c r="G50" s="201"/>
      <c r="H50" s="201"/>
      <c r="I50" s="201"/>
      <c r="J50" s="201"/>
      <c r="K50" s="201"/>
      <c r="L50" s="201"/>
      <c r="M50" s="202"/>
      <c r="N50" s="711"/>
      <c r="O50" s="132"/>
      <c r="P50" s="528"/>
    </row>
    <row r="51" spans="2:16" ht="18">
      <c r="B51" s="708" t="s">
        <v>198</v>
      </c>
      <c r="C51" s="708"/>
      <c r="D51" s="708"/>
      <c r="E51" s="708"/>
      <c r="F51" s="708"/>
      <c r="G51" s="708"/>
      <c r="H51" s="708"/>
      <c r="I51" s="708"/>
      <c r="J51" s="708"/>
      <c r="K51" s="708"/>
      <c r="L51" s="708"/>
      <c r="M51" s="708"/>
      <c r="N51" s="711"/>
      <c r="O51" s="132"/>
      <c r="P51" s="528"/>
    </row>
    <row r="52" spans="2:16" ht="18">
      <c r="B52" s="709" t="s">
        <v>199</v>
      </c>
      <c r="C52" s="709"/>
      <c r="D52" s="709"/>
      <c r="E52" s="709"/>
      <c r="F52" s="709"/>
      <c r="G52" s="709"/>
      <c r="H52" s="709"/>
      <c r="I52" s="709"/>
      <c r="J52" s="709"/>
      <c r="K52" s="709"/>
      <c r="L52" s="709"/>
      <c r="M52" s="709"/>
      <c r="N52" s="711"/>
      <c r="O52" s="132"/>
      <c r="P52" s="528"/>
    </row>
    <row r="53" spans="2:16" ht="18">
      <c r="B53" s="708" t="s">
        <v>200</v>
      </c>
      <c r="C53" s="708"/>
      <c r="D53" s="708"/>
      <c r="E53" s="708"/>
      <c r="F53" s="708"/>
      <c r="G53" s="708"/>
      <c r="H53" s="708"/>
      <c r="I53" s="708"/>
      <c r="J53" s="708"/>
      <c r="K53" s="708"/>
      <c r="L53" s="708"/>
      <c r="M53" s="708"/>
      <c r="N53" s="711"/>
      <c r="O53" s="132"/>
      <c r="P53" s="528"/>
    </row>
    <row r="54" spans="2:16" ht="18">
      <c r="B54" s="708" t="s">
        <v>201</v>
      </c>
      <c r="C54" s="708"/>
      <c r="D54" s="708"/>
      <c r="E54" s="708"/>
      <c r="F54" s="708"/>
      <c r="G54" s="708"/>
      <c r="H54" s="708"/>
      <c r="I54" s="708"/>
      <c r="J54" s="708"/>
      <c r="K54" s="708"/>
      <c r="L54" s="708"/>
      <c r="M54" s="708"/>
      <c r="N54" s="711"/>
      <c r="O54" s="132"/>
      <c r="P54" s="528"/>
    </row>
    <row r="55" spans="2:16" ht="18">
      <c r="B55" s="145"/>
      <c r="M55" s="132"/>
      <c r="N55" s="711"/>
      <c r="O55" s="132"/>
      <c r="P55" s="528"/>
    </row>
    <row r="56" spans="2:16" ht="17.25" customHeight="1">
      <c r="B56" s="712" t="s">
        <v>142</v>
      </c>
      <c r="C56" s="713"/>
      <c r="D56" s="713"/>
      <c r="E56" s="713"/>
      <c r="F56" s="713"/>
      <c r="G56" s="713"/>
      <c r="H56" s="713"/>
      <c r="I56" s="713"/>
      <c r="J56" s="713"/>
      <c r="K56" s="713"/>
      <c r="L56" s="713"/>
      <c r="M56" s="714"/>
      <c r="N56" s="711"/>
      <c r="O56" s="132"/>
      <c r="P56" s="528"/>
    </row>
    <row r="57" spans="2:16" ht="17.25" customHeight="1">
      <c r="B57" s="712" t="s">
        <v>143</v>
      </c>
      <c r="C57" s="713"/>
      <c r="D57" s="713"/>
      <c r="E57" s="713"/>
      <c r="F57" s="713"/>
      <c r="G57" s="713"/>
      <c r="H57" s="713"/>
      <c r="I57" s="713"/>
      <c r="J57" s="713"/>
      <c r="K57" s="713"/>
      <c r="L57" s="713"/>
      <c r="M57" s="714"/>
      <c r="N57" s="711"/>
      <c r="O57" s="132"/>
      <c r="P57" s="528"/>
    </row>
    <row r="58" spans="2:16" ht="17.25" customHeight="1">
      <c r="B58" s="712" t="s">
        <v>144</v>
      </c>
      <c r="C58" s="713"/>
      <c r="D58" s="713"/>
      <c r="E58" s="713"/>
      <c r="F58" s="713"/>
      <c r="G58" s="713"/>
      <c r="H58" s="713"/>
      <c r="I58" s="713"/>
      <c r="J58" s="713"/>
      <c r="K58" s="713"/>
      <c r="L58" s="713"/>
      <c r="M58" s="714"/>
      <c r="N58" s="711"/>
      <c r="O58" s="132"/>
      <c r="P58" s="528"/>
    </row>
    <row r="59" spans="2:16" ht="18">
      <c r="B59" s="712" t="s">
        <v>145</v>
      </c>
      <c r="C59" s="713"/>
      <c r="D59" s="713"/>
      <c r="E59" s="713"/>
      <c r="F59" s="713"/>
      <c r="G59" s="713"/>
      <c r="H59" s="713"/>
      <c r="I59" s="713"/>
      <c r="J59" s="713"/>
      <c r="K59" s="713"/>
      <c r="L59" s="713"/>
      <c r="M59" s="714"/>
      <c r="N59" s="711"/>
      <c r="O59" s="132"/>
      <c r="P59" s="528"/>
    </row>
    <row r="60" spans="2:16" ht="18">
      <c r="B60" s="712" t="s">
        <v>146</v>
      </c>
      <c r="C60" s="713"/>
      <c r="D60" s="713"/>
      <c r="E60" s="713"/>
      <c r="F60" s="713"/>
      <c r="G60" s="713"/>
      <c r="H60" s="713"/>
      <c r="I60" s="713"/>
      <c r="J60" s="713"/>
      <c r="K60" s="713"/>
      <c r="L60" s="713"/>
      <c r="M60" s="714"/>
      <c r="N60" s="711"/>
      <c r="O60" s="132"/>
      <c r="P60" s="528"/>
    </row>
    <row r="61" spans="2:16" ht="18">
      <c r="B61" s="718" t="s">
        <v>147</v>
      </c>
      <c r="C61" s="719"/>
      <c r="D61" s="719"/>
      <c r="E61" s="719"/>
      <c r="F61" s="719"/>
      <c r="G61" s="719"/>
      <c r="H61" s="719"/>
      <c r="I61" s="719"/>
      <c r="J61" s="719"/>
      <c r="K61" s="719"/>
      <c r="L61" s="719"/>
      <c r="M61" s="720"/>
      <c r="N61" s="132"/>
      <c r="O61" s="132"/>
      <c r="P61" s="528"/>
    </row>
    <row r="62" spans="2:16" ht="18">
      <c r="B62" s="721" t="s">
        <v>148</v>
      </c>
      <c r="C62" s="722"/>
      <c r="D62" s="722"/>
      <c r="E62" s="722"/>
      <c r="F62" s="722"/>
      <c r="G62" s="722"/>
      <c r="H62" s="722"/>
      <c r="I62" s="722"/>
      <c r="J62" s="722"/>
      <c r="K62" s="722"/>
      <c r="L62" s="722"/>
      <c r="M62" s="723"/>
      <c r="N62" s="132"/>
      <c r="O62" s="132"/>
      <c r="P62" s="528"/>
    </row>
    <row r="63" spans="2:16" ht="18">
      <c r="B63" s="712" t="s">
        <v>206</v>
      </c>
      <c r="C63" s="713"/>
      <c r="D63" s="713"/>
      <c r="E63" s="713"/>
      <c r="F63" s="713"/>
      <c r="G63" s="713"/>
      <c r="H63" s="713"/>
      <c r="I63" s="713"/>
      <c r="J63" s="713"/>
      <c r="K63" s="713"/>
      <c r="L63" s="713"/>
      <c r="M63" s="714"/>
      <c r="N63" s="132"/>
      <c r="O63" s="132"/>
      <c r="P63" s="528"/>
    </row>
    <row r="64" spans="2:16" ht="18">
      <c r="B64" s="145"/>
      <c r="M64" s="132"/>
      <c r="N64" s="132"/>
      <c r="O64" s="132"/>
      <c r="P64" s="528"/>
    </row>
    <row r="65" spans="1:16" ht="18.600000000000001" thickBot="1">
      <c r="B65" s="145"/>
      <c r="M65" s="132"/>
      <c r="N65" s="132"/>
      <c r="O65" s="132"/>
      <c r="P65" s="528"/>
    </row>
    <row r="66" spans="1:16" ht="20.25" customHeight="1">
      <c r="B66" s="724" t="s">
        <v>149</v>
      </c>
      <c r="C66" s="724" t="s">
        <v>150</v>
      </c>
      <c r="D66" s="724" t="s">
        <v>151</v>
      </c>
      <c r="E66" s="724" t="s">
        <v>152</v>
      </c>
      <c r="F66" s="146" t="s">
        <v>153</v>
      </c>
      <c r="G66" s="166" t="s">
        <v>214</v>
      </c>
      <c r="H66" s="726" t="s">
        <v>213</v>
      </c>
      <c r="I66" s="726" t="s">
        <v>155</v>
      </c>
      <c r="J66" s="726" t="s">
        <v>156</v>
      </c>
      <c r="K66" s="726" t="s">
        <v>189</v>
      </c>
      <c r="L66" s="724" t="s">
        <v>157</v>
      </c>
      <c r="M66" s="724" t="s">
        <v>209</v>
      </c>
      <c r="N66" s="132"/>
      <c r="O66" s="132"/>
      <c r="P66" s="528"/>
    </row>
    <row r="67" spans="1:16" ht="18.600000000000001" thickBot="1">
      <c r="B67" s="725"/>
      <c r="C67" s="725"/>
      <c r="D67" s="725"/>
      <c r="E67" s="725"/>
      <c r="F67" s="147" t="s">
        <v>154</v>
      </c>
      <c r="G67" s="167"/>
      <c r="H67" s="727"/>
      <c r="I67" s="727"/>
      <c r="J67" s="727"/>
      <c r="K67" s="727"/>
      <c r="L67" s="725"/>
      <c r="M67" s="725"/>
      <c r="N67" s="132"/>
      <c r="O67" s="132"/>
      <c r="P67" s="528"/>
    </row>
    <row r="68" spans="1:16" ht="18.600000000000001" thickBot="1">
      <c r="B68" s="148">
        <v>1</v>
      </c>
      <c r="C68" s="149" t="s">
        <v>158</v>
      </c>
      <c r="D68" s="150"/>
      <c r="E68" s="150"/>
      <c r="F68" s="150"/>
      <c r="G68" s="168"/>
      <c r="H68" s="150"/>
      <c r="I68" s="150"/>
      <c r="J68" s="150"/>
      <c r="K68" s="151" t="s">
        <v>158</v>
      </c>
      <c r="L68" s="150"/>
      <c r="M68" s="150"/>
      <c r="N68" s="132"/>
      <c r="O68" s="132"/>
      <c r="P68" s="528"/>
    </row>
    <row r="69" spans="1:16" ht="18.600000000000001" thickBot="1">
      <c r="A69" s="160" t="s">
        <v>29</v>
      </c>
      <c r="B69" s="161">
        <v>2</v>
      </c>
      <c r="C69" s="162" t="s">
        <v>158</v>
      </c>
      <c r="D69" s="163" t="s">
        <v>158</v>
      </c>
      <c r="E69" s="163" t="s">
        <v>158</v>
      </c>
      <c r="F69" s="163" t="s">
        <v>190</v>
      </c>
      <c r="G69" s="168"/>
      <c r="H69" s="150"/>
      <c r="I69" s="150"/>
      <c r="J69" s="163" t="s">
        <v>191</v>
      </c>
      <c r="K69" s="163" t="s">
        <v>158</v>
      </c>
      <c r="L69" s="150"/>
      <c r="M69" s="150"/>
      <c r="N69" s="132" t="s">
        <v>192</v>
      </c>
      <c r="O69" s="132"/>
      <c r="P69" s="528"/>
    </row>
    <row r="70" spans="1:16" ht="18.600000000000001" thickBot="1">
      <c r="A70" s="160" t="s">
        <v>21</v>
      </c>
      <c r="B70" s="161">
        <v>3</v>
      </c>
      <c r="C70" s="162" t="s">
        <v>158</v>
      </c>
      <c r="D70" s="163" t="s">
        <v>158</v>
      </c>
      <c r="E70" s="163" t="s">
        <v>158</v>
      </c>
      <c r="F70" s="163" t="s">
        <v>158</v>
      </c>
      <c r="G70" s="168"/>
      <c r="H70" s="150"/>
      <c r="I70" s="150"/>
      <c r="J70" s="163" t="s">
        <v>158</v>
      </c>
      <c r="K70" s="163" t="s">
        <v>158</v>
      </c>
      <c r="L70" s="163" t="s">
        <v>158</v>
      </c>
      <c r="M70" s="150"/>
      <c r="N70" s="132"/>
      <c r="O70" s="132"/>
      <c r="P70" s="528"/>
    </row>
    <row r="71" spans="1:16" ht="18.600000000000001" thickBot="1">
      <c r="A71" s="160" t="s">
        <v>193</v>
      </c>
      <c r="B71" s="157">
        <v>4</v>
      </c>
      <c r="C71" s="158" t="s">
        <v>158</v>
      </c>
      <c r="D71" s="159" t="s">
        <v>158</v>
      </c>
      <c r="E71" s="159" t="s">
        <v>158</v>
      </c>
      <c r="F71" s="159" t="s">
        <v>158</v>
      </c>
      <c r="G71" s="159" t="s">
        <v>158</v>
      </c>
      <c r="H71" s="159" t="s">
        <v>158</v>
      </c>
      <c r="I71" s="150" t="s">
        <v>211</v>
      </c>
      <c r="J71" s="159" t="s">
        <v>158</v>
      </c>
      <c r="K71" s="159" t="s">
        <v>158</v>
      </c>
      <c r="L71" s="159" t="s">
        <v>158</v>
      </c>
      <c r="M71" s="159" t="s">
        <v>158</v>
      </c>
      <c r="N71" t="s">
        <v>210</v>
      </c>
      <c r="O71" s="132"/>
      <c r="P71" s="528"/>
    </row>
    <row r="72" spans="1:16" ht="18.600000000000001" thickBot="1">
      <c r="A72" s="160"/>
      <c r="B72" s="161">
        <v>5</v>
      </c>
      <c r="C72" s="162" t="s">
        <v>158</v>
      </c>
      <c r="D72" s="163" t="s">
        <v>158</v>
      </c>
      <c r="E72" s="163" t="s">
        <v>158</v>
      </c>
      <c r="F72" s="163" t="s">
        <v>158</v>
      </c>
      <c r="G72" s="163" t="s">
        <v>158</v>
      </c>
      <c r="H72" s="163" t="s">
        <v>158</v>
      </c>
      <c r="I72" s="163" t="s">
        <v>158</v>
      </c>
      <c r="J72" s="163" t="s">
        <v>158</v>
      </c>
      <c r="K72" s="163" t="s">
        <v>158</v>
      </c>
      <c r="L72" s="163" t="s">
        <v>158</v>
      </c>
      <c r="M72" s="163" t="s">
        <v>158</v>
      </c>
      <c r="N72" s="132"/>
      <c r="O72" s="132"/>
      <c r="P72" s="529"/>
    </row>
    <row r="73" spans="1:16" ht="18.600000000000001" thickBot="1">
      <c r="B73" s="148">
        <v>6</v>
      </c>
      <c r="C73" s="149" t="s">
        <v>158</v>
      </c>
      <c r="D73" s="151" t="s">
        <v>158</v>
      </c>
      <c r="E73" s="151" t="s">
        <v>158</v>
      </c>
      <c r="F73" s="151" t="s">
        <v>158</v>
      </c>
      <c r="G73" s="151" t="s">
        <v>158</v>
      </c>
      <c r="H73" s="151" t="s">
        <v>158</v>
      </c>
      <c r="I73" s="151" t="s">
        <v>158</v>
      </c>
      <c r="J73" s="151" t="s">
        <v>158</v>
      </c>
      <c r="K73" s="151" t="s">
        <v>158</v>
      </c>
      <c r="L73" s="151" t="s">
        <v>158</v>
      </c>
      <c r="M73" s="151" t="s">
        <v>158</v>
      </c>
      <c r="N73" s="132"/>
      <c r="O73" s="132"/>
      <c r="P73" s="529"/>
    </row>
    <row r="74" spans="1:16" ht="18.600000000000001" thickBot="1">
      <c r="B74" s="148">
        <v>7</v>
      </c>
      <c r="C74" s="149" t="s">
        <v>158</v>
      </c>
      <c r="D74" s="151" t="s">
        <v>158</v>
      </c>
      <c r="E74" s="151" t="s">
        <v>158</v>
      </c>
      <c r="F74" s="151" t="s">
        <v>158</v>
      </c>
      <c r="G74" s="151" t="s">
        <v>158</v>
      </c>
      <c r="H74" s="151" t="s">
        <v>158</v>
      </c>
      <c r="I74" s="151" t="s">
        <v>158</v>
      </c>
      <c r="J74" s="151" t="s">
        <v>158</v>
      </c>
      <c r="K74" s="151" t="s">
        <v>158</v>
      </c>
      <c r="L74" s="151" t="s">
        <v>158</v>
      </c>
      <c r="M74" s="151" t="s">
        <v>158</v>
      </c>
      <c r="N74" s="132"/>
      <c r="O74" s="132"/>
      <c r="P74" s="529"/>
    </row>
    <row r="75" spans="1:16" ht="15.6">
      <c r="N75" s="132"/>
      <c r="O75" s="132"/>
      <c r="P75" s="529"/>
    </row>
    <row r="76" spans="1:16" ht="15.6">
      <c r="I76" t="s">
        <v>212</v>
      </c>
      <c r="N76" s="132"/>
      <c r="O76" s="132"/>
      <c r="P76" s="529"/>
    </row>
    <row r="77" spans="1:16" ht="15.6">
      <c r="N77" s="132"/>
      <c r="O77" s="132"/>
      <c r="P77" s="529"/>
    </row>
    <row r="78" spans="1:16" ht="15.6">
      <c r="P78" s="529"/>
    </row>
    <row r="79" spans="1:16" ht="15.6">
      <c r="P79" s="529"/>
    </row>
    <row r="80" spans="1:16" ht="15.6">
      <c r="P80" s="529"/>
    </row>
    <row r="81" spans="16:16" ht="15.6">
      <c r="P81" s="529"/>
    </row>
    <row r="82" spans="16:16" ht="15.6">
      <c r="P82" s="529"/>
    </row>
    <row r="83" spans="16:16" ht="15.6">
      <c r="P83" s="529"/>
    </row>
    <row r="84" spans="16:16" ht="15.6">
      <c r="P84" s="529"/>
    </row>
    <row r="85" spans="16:16" ht="15.6">
      <c r="P85" s="529"/>
    </row>
    <row r="86" spans="16:16" ht="15.6">
      <c r="P86" s="529"/>
    </row>
    <row r="87" spans="16:16" ht="15.6">
      <c r="P87" s="529"/>
    </row>
    <row r="88" spans="16:16" ht="15.6">
      <c r="P88" s="529"/>
    </row>
    <row r="89" spans="16:16" ht="15.6">
      <c r="P89" s="529"/>
    </row>
    <row r="90" spans="16:16" ht="15.6">
      <c r="P90" s="529"/>
    </row>
    <row r="91" spans="16:16" ht="15.6">
      <c r="P91" s="529"/>
    </row>
    <row r="92" spans="16:16" ht="15.6">
      <c r="P92" s="529"/>
    </row>
    <row r="93" spans="16:16" ht="15.6">
      <c r="P93" s="529"/>
    </row>
    <row r="94" spans="16:16" ht="15.6">
      <c r="P94" s="529"/>
    </row>
    <row r="95" spans="16:16" ht="15.6">
      <c r="P95" s="529"/>
    </row>
    <row r="96" spans="16:16" ht="15.6">
      <c r="P96" s="529"/>
    </row>
    <row r="97" spans="16:16" ht="15.6">
      <c r="P97" s="529"/>
    </row>
    <row r="98" spans="16:16" ht="15.6">
      <c r="P98" s="529"/>
    </row>
    <row r="99" spans="16:16" ht="15.6">
      <c r="P99" s="529"/>
    </row>
  </sheetData>
  <mergeCells count="39">
    <mergeCell ref="D29:E29"/>
    <mergeCell ref="M14:M15"/>
    <mergeCell ref="B3:N3"/>
    <mergeCell ref="C8:L8"/>
    <mergeCell ref="C9:L9"/>
    <mergeCell ref="D12:E28"/>
    <mergeCell ref="M13:N13"/>
    <mergeCell ref="B5:N5"/>
    <mergeCell ref="B7:N7"/>
    <mergeCell ref="B6:N6"/>
    <mergeCell ref="M29:N30"/>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B45:H45"/>
    <mergeCell ref="B47:M47"/>
    <mergeCell ref="B48:M48"/>
    <mergeCell ref="B52:M52"/>
    <mergeCell ref="L32:N44"/>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5"/>
  <sheetViews>
    <sheetView showGridLines="0" zoomScale="80" zoomScaleNormal="80" zoomScaleSheetLayoutView="79" workbookViewId="0">
      <selection activeCell="A53" sqref="A53"/>
    </sheetView>
  </sheetViews>
  <sheetFormatPr defaultColWidth="9" defaultRowHeight="19.2"/>
  <cols>
    <col min="1" max="1" width="193.44140625" style="447" customWidth="1"/>
    <col min="2" max="2" width="11.21875" style="445" customWidth="1"/>
    <col min="3" max="3" width="27.44140625" style="445" customWidth="1"/>
    <col min="4" max="4" width="17.88671875" style="446" customWidth="1"/>
    <col min="5" max="16384" width="9" style="1"/>
  </cols>
  <sheetData>
    <row r="1" spans="1:4" s="44" customFormat="1" ht="44.25" customHeight="1" thickBot="1">
      <c r="A1" s="271" t="s">
        <v>279</v>
      </c>
      <c r="B1" s="272" t="s">
        <v>0</v>
      </c>
      <c r="C1" s="273" t="s">
        <v>1</v>
      </c>
      <c r="D1" s="443" t="s">
        <v>2</v>
      </c>
    </row>
    <row r="2" spans="1:4" s="44" customFormat="1" ht="44.25" customHeight="1" thickTop="1">
      <c r="A2" s="255" t="s">
        <v>305</v>
      </c>
      <c r="B2" s="537"/>
      <c r="C2" s="780" t="s">
        <v>308</v>
      </c>
      <c r="D2" s="538"/>
    </row>
    <row r="3" spans="1:4" s="44" customFormat="1" ht="199.8" customHeight="1">
      <c r="A3" s="570" t="s">
        <v>306</v>
      </c>
      <c r="B3" s="531" t="s">
        <v>298</v>
      </c>
      <c r="C3" s="775"/>
      <c r="D3" s="540">
        <v>44819</v>
      </c>
    </row>
    <row r="4" spans="1:4" s="44" customFormat="1" ht="36.6" customHeight="1" thickBot="1">
      <c r="A4" s="256" t="s">
        <v>307</v>
      </c>
      <c r="B4" s="532"/>
      <c r="C4" s="781"/>
      <c r="D4" s="542"/>
    </row>
    <row r="5" spans="1:4" s="44" customFormat="1" ht="37.950000000000003" customHeight="1" thickTop="1">
      <c r="A5" s="536" t="s">
        <v>295</v>
      </c>
      <c r="B5" s="537"/>
      <c r="C5" s="780" t="s">
        <v>299</v>
      </c>
      <c r="D5" s="538"/>
    </row>
    <row r="6" spans="1:4" s="44" customFormat="1" ht="141" customHeight="1">
      <c r="A6" s="539" t="s">
        <v>296</v>
      </c>
      <c r="B6" s="531" t="s">
        <v>298</v>
      </c>
      <c r="C6" s="775"/>
      <c r="D6" s="540">
        <v>44821</v>
      </c>
    </row>
    <row r="7" spans="1:4" s="44" customFormat="1" ht="37.950000000000003" customHeight="1" thickBot="1">
      <c r="A7" s="541" t="s">
        <v>297</v>
      </c>
      <c r="B7" s="532"/>
      <c r="C7" s="781"/>
      <c r="D7" s="542"/>
    </row>
    <row r="8" spans="1:4" s="44" customFormat="1" ht="44.25" customHeight="1" thickTop="1">
      <c r="A8" s="255" t="s">
        <v>300</v>
      </c>
      <c r="B8" s="782" t="s">
        <v>303</v>
      </c>
      <c r="C8" s="759" t="s">
        <v>304</v>
      </c>
      <c r="D8" s="756">
        <v>44821</v>
      </c>
    </row>
    <row r="9" spans="1:4" s="44" customFormat="1" ht="114.6" customHeight="1">
      <c r="A9" s="502" t="s">
        <v>301</v>
      </c>
      <c r="B9" s="748"/>
      <c r="C9" s="760"/>
      <c r="D9" s="757"/>
    </row>
    <row r="10" spans="1:4" s="44" customFormat="1" ht="36.6" customHeight="1" thickBot="1">
      <c r="A10" s="256" t="s">
        <v>302</v>
      </c>
      <c r="B10" s="749"/>
      <c r="C10" s="761"/>
      <c r="D10" s="758"/>
    </row>
    <row r="11" spans="1:4" s="44" customFormat="1" ht="44.25" customHeight="1">
      <c r="A11" s="255" t="s">
        <v>309</v>
      </c>
      <c r="B11" s="782" t="s">
        <v>313</v>
      </c>
      <c r="C11" s="759" t="s">
        <v>312</v>
      </c>
      <c r="D11" s="756">
        <v>44819</v>
      </c>
    </row>
    <row r="12" spans="1:4" s="44" customFormat="1" ht="195" customHeight="1">
      <c r="A12" s="502" t="s">
        <v>310</v>
      </c>
      <c r="B12" s="748"/>
      <c r="C12" s="760"/>
      <c r="D12" s="757"/>
    </row>
    <row r="13" spans="1:4" s="44" customFormat="1" ht="36.6" customHeight="1" thickBot="1">
      <c r="A13" s="256" t="s">
        <v>311</v>
      </c>
      <c r="B13" s="749"/>
      <c r="C13" s="761"/>
      <c r="D13" s="758"/>
    </row>
    <row r="14" spans="1:4" s="44" customFormat="1" ht="46.2" customHeight="1" thickBot="1">
      <c r="A14" s="255" t="s">
        <v>314</v>
      </c>
      <c r="B14" s="248"/>
      <c r="C14" s="759" t="s">
        <v>318</v>
      </c>
      <c r="D14" s="762">
        <v>44818</v>
      </c>
    </row>
    <row r="15" spans="1:4" s="44" customFormat="1" ht="223.8" customHeight="1" thickBot="1">
      <c r="A15" s="570" t="s">
        <v>315</v>
      </c>
      <c r="B15" s="500" t="s">
        <v>317</v>
      </c>
      <c r="C15" s="760"/>
      <c r="D15" s="763"/>
    </row>
    <row r="16" spans="1:4" s="44" customFormat="1" ht="34.950000000000003" customHeight="1" thickBot="1">
      <c r="A16" s="256" t="s">
        <v>316</v>
      </c>
      <c r="B16" s="250"/>
      <c r="C16" s="761"/>
      <c r="D16" s="763"/>
    </row>
    <row r="17" spans="1:4" s="44" customFormat="1" ht="43.8" customHeight="1" thickTop="1">
      <c r="A17" s="257" t="s">
        <v>319</v>
      </c>
      <c r="B17" s="750" t="s">
        <v>322</v>
      </c>
      <c r="C17" s="777" t="s">
        <v>323</v>
      </c>
      <c r="D17" s="756">
        <v>44817</v>
      </c>
    </row>
    <row r="18" spans="1:4" s="44" customFormat="1" ht="401.4" customHeight="1" thickBot="1">
      <c r="A18" s="571" t="s">
        <v>320</v>
      </c>
      <c r="B18" s="751"/>
      <c r="C18" s="778"/>
      <c r="D18" s="757"/>
    </row>
    <row r="19" spans="1:4" s="44" customFormat="1" ht="34.950000000000003" customHeight="1" thickBot="1">
      <c r="A19" s="258" t="s">
        <v>321</v>
      </c>
      <c r="B19" s="752"/>
      <c r="C19" s="779"/>
      <c r="D19" s="758"/>
    </row>
    <row r="20" spans="1:4" s="44" customFormat="1" ht="44.25" customHeight="1" thickTop="1">
      <c r="A20" s="255" t="s">
        <v>324</v>
      </c>
      <c r="B20" s="248"/>
      <c r="C20" s="759" t="s">
        <v>327</v>
      </c>
      <c r="D20" s="756">
        <v>44817</v>
      </c>
    </row>
    <row r="21" spans="1:4" s="44" customFormat="1" ht="193.8" customHeight="1">
      <c r="A21" s="570" t="s">
        <v>325</v>
      </c>
      <c r="B21" s="249" t="s">
        <v>326</v>
      </c>
      <c r="C21" s="760"/>
      <c r="D21" s="757"/>
    </row>
    <row r="22" spans="1:4" s="44" customFormat="1" ht="35.4" customHeight="1" thickBot="1">
      <c r="A22" s="256" t="s">
        <v>328</v>
      </c>
      <c r="B22" s="250"/>
      <c r="C22" s="761"/>
      <c r="D22" s="758"/>
    </row>
    <row r="23" spans="1:4" s="44" customFormat="1" ht="44.25" customHeight="1" thickBot="1">
      <c r="A23" s="255" t="s">
        <v>329</v>
      </c>
      <c r="B23" s="248"/>
      <c r="C23" s="759" t="s">
        <v>333</v>
      </c>
      <c r="D23" s="762">
        <v>44814</v>
      </c>
    </row>
    <row r="24" spans="1:4" s="44" customFormat="1" ht="89.4" customHeight="1" thickBot="1">
      <c r="A24" s="742" t="s">
        <v>330</v>
      </c>
      <c r="B24" s="744" t="s">
        <v>332</v>
      </c>
      <c r="C24" s="760"/>
      <c r="D24" s="763"/>
    </row>
    <row r="25" spans="1:4" s="44" customFormat="1" ht="4.8" customHeight="1" thickBot="1">
      <c r="A25" s="743"/>
      <c r="B25" s="744"/>
      <c r="C25" s="760"/>
      <c r="D25" s="763"/>
    </row>
    <row r="26" spans="1:4" s="44" customFormat="1" ht="38.4" customHeight="1" thickBot="1">
      <c r="A26" s="256" t="s">
        <v>331</v>
      </c>
      <c r="B26" s="250"/>
      <c r="C26" s="761"/>
      <c r="D26" s="763"/>
    </row>
    <row r="27" spans="1:4" s="44" customFormat="1" ht="44.25" hidden="1" customHeight="1" thickBot="1">
      <c r="A27" s="487"/>
      <c r="B27" s="753"/>
      <c r="C27" s="759"/>
      <c r="D27" s="762"/>
    </row>
    <row r="28" spans="1:4" s="44" customFormat="1" ht="64.2" hidden="1" customHeight="1" thickBot="1">
      <c r="A28" s="503"/>
      <c r="B28" s="754"/>
      <c r="C28" s="760"/>
      <c r="D28" s="763"/>
    </row>
    <row r="29" spans="1:4" s="44" customFormat="1" ht="46.2" hidden="1" customHeight="1" thickBot="1">
      <c r="A29" s="289"/>
      <c r="B29" s="755"/>
      <c r="C29" s="761"/>
      <c r="D29" s="763"/>
    </row>
    <row r="30" spans="1:4" s="44" customFormat="1" ht="52.2" hidden="1" customHeight="1" thickTop="1" thickBot="1">
      <c r="A30" s="255"/>
      <c r="B30" s="248"/>
      <c r="C30" s="759"/>
      <c r="D30" s="762"/>
    </row>
    <row r="31" spans="1:4" s="44" customFormat="1" ht="145.19999999999999" hidden="1" customHeight="1" thickBot="1">
      <c r="A31" s="502"/>
      <c r="B31" s="249"/>
      <c r="C31" s="760"/>
      <c r="D31" s="763"/>
    </row>
    <row r="32" spans="1:4" s="44" customFormat="1" ht="45" hidden="1" customHeight="1" thickBot="1">
      <c r="A32" s="256"/>
      <c r="B32" s="250"/>
      <c r="C32" s="761"/>
      <c r="D32" s="763"/>
    </row>
    <row r="33" spans="1:4" s="44" customFormat="1" ht="48.6" hidden="1" customHeight="1" thickTop="1">
      <c r="A33" s="467"/>
      <c r="B33" s="747"/>
      <c r="C33" s="759"/>
      <c r="D33" s="769"/>
    </row>
    <row r="34" spans="1:4" s="44" customFormat="1" ht="250.8" hidden="1" customHeight="1">
      <c r="A34" s="259"/>
      <c r="B34" s="748"/>
      <c r="C34" s="760"/>
      <c r="D34" s="770"/>
    </row>
    <row r="35" spans="1:4" s="44" customFormat="1" ht="43.2" hidden="1" customHeight="1" thickBot="1">
      <c r="A35" s="454"/>
      <c r="B35" s="749"/>
      <c r="C35" s="761"/>
      <c r="D35" s="771"/>
    </row>
    <row r="36" spans="1:4" s="44" customFormat="1" ht="52.2" hidden="1" customHeight="1" thickTop="1" thickBot="1">
      <c r="A36" s="533"/>
      <c r="B36" s="753"/>
      <c r="C36" s="753"/>
      <c r="D36" s="762"/>
    </row>
    <row r="37" spans="1:4" s="44" customFormat="1" ht="170.4" hidden="1" customHeight="1" thickBot="1">
      <c r="A37" s="534"/>
      <c r="B37" s="754"/>
      <c r="C37" s="754"/>
      <c r="D37" s="763"/>
    </row>
    <row r="38" spans="1:4" s="44" customFormat="1" ht="43.2" hidden="1" customHeight="1" thickBot="1">
      <c r="A38" s="501"/>
      <c r="B38" s="755"/>
      <c r="C38" s="755"/>
      <c r="D38" s="763"/>
    </row>
    <row r="39" spans="1:4" s="44" customFormat="1" ht="48.6" hidden="1" customHeight="1" thickTop="1" thickBot="1">
      <c r="A39" s="257"/>
      <c r="B39" s="750"/>
      <c r="C39" s="766"/>
      <c r="D39" s="762"/>
    </row>
    <row r="40" spans="1:4" s="44" customFormat="1" ht="97.2" hidden="1" customHeight="1" thickBot="1">
      <c r="A40" s="745"/>
      <c r="B40" s="751"/>
      <c r="C40" s="767"/>
      <c r="D40" s="763"/>
    </row>
    <row r="41" spans="1:4" s="44" customFormat="1" ht="40.200000000000003" hidden="1" customHeight="1" thickBot="1">
      <c r="A41" s="746"/>
      <c r="B41" s="751"/>
      <c r="C41" s="767"/>
      <c r="D41" s="764"/>
    </row>
    <row r="42" spans="1:4" s="44" customFormat="1" ht="40.950000000000003" hidden="1" customHeight="1" thickBot="1">
      <c r="A42" s="488"/>
      <c r="B42" s="752"/>
      <c r="C42" s="768"/>
      <c r="D42" s="765"/>
    </row>
    <row r="43" spans="1:4" s="44" customFormat="1" ht="54.6" hidden="1" customHeight="1" thickTop="1">
      <c r="A43" s="189"/>
      <c r="B43" s="452"/>
      <c r="C43" s="774"/>
      <c r="D43" s="455"/>
    </row>
    <row r="44" spans="1:4" s="44" customFormat="1" ht="110.4" hidden="1" customHeight="1">
      <c r="A44" s="444"/>
      <c r="B44" s="772"/>
      <c r="C44" s="775"/>
      <c r="D44" s="456"/>
    </row>
    <row r="45" spans="1:4" s="44" customFormat="1" ht="37.950000000000003" hidden="1" customHeight="1" thickBot="1">
      <c r="A45" s="497"/>
      <c r="B45" s="773"/>
      <c r="C45" s="776"/>
      <c r="D45" s="457"/>
    </row>
  </sheetData>
  <mergeCells count="36">
    <mergeCell ref="C2:C4"/>
    <mergeCell ref="D8:D10"/>
    <mergeCell ref="C14:C16"/>
    <mergeCell ref="D14:D16"/>
    <mergeCell ref="B11:B13"/>
    <mergeCell ref="C11:C13"/>
    <mergeCell ref="D11:D13"/>
    <mergeCell ref="C5:C7"/>
    <mergeCell ref="B8:B10"/>
    <mergeCell ref="C8:C10"/>
    <mergeCell ref="B44:B45"/>
    <mergeCell ref="C43:C45"/>
    <mergeCell ref="C33:C35"/>
    <mergeCell ref="B39:B42"/>
    <mergeCell ref="C17:C19"/>
    <mergeCell ref="D17:D19"/>
    <mergeCell ref="C23:C26"/>
    <mergeCell ref="D23:D26"/>
    <mergeCell ref="D39:D42"/>
    <mergeCell ref="C39:C42"/>
    <mergeCell ref="D33:D35"/>
    <mergeCell ref="C27:C29"/>
    <mergeCell ref="D27:D29"/>
    <mergeCell ref="C36:C38"/>
    <mergeCell ref="D36:D38"/>
    <mergeCell ref="C30:C32"/>
    <mergeCell ref="D30:D32"/>
    <mergeCell ref="C20:C22"/>
    <mergeCell ref="D20:D22"/>
    <mergeCell ref="A24:A25"/>
    <mergeCell ref="B24:B25"/>
    <mergeCell ref="A40:A41"/>
    <mergeCell ref="B33:B35"/>
    <mergeCell ref="B17:B19"/>
    <mergeCell ref="B27:B29"/>
    <mergeCell ref="B36:B38"/>
  </mergeCells>
  <phoneticPr fontId="16"/>
  <hyperlinks>
    <hyperlink ref="A10" r:id="rId1" xr:uid="{9330B21E-D3D7-4B90-A51D-4065F9A14825}"/>
    <hyperlink ref="A7" r:id="rId2" xr:uid="{BF475ABB-41A6-4283-B7BB-DD72AD6CF69C}"/>
    <hyperlink ref="A4" r:id="rId3" xr:uid="{BE909E54-FE9F-4DF1-A7F0-EFC380BD94AA}"/>
    <hyperlink ref="A13" r:id="rId4" xr:uid="{F5A09815-C50F-4161-B8FC-AFDE3BE85292}"/>
    <hyperlink ref="A16" r:id="rId5" xr:uid="{C17F2952-2BCF-4CC4-883A-8F66E0A0A968}"/>
    <hyperlink ref="A19" r:id="rId6" xr:uid="{FCA02DE6-7FEA-478B-BE20-EA32C0BD1C9F}"/>
    <hyperlink ref="A22" r:id="rId7" xr:uid="{FB637D4C-4B49-4E6F-B95A-F49F485F93FF}"/>
    <hyperlink ref="A26" r:id="rId8" xr:uid="{55ED9D2C-5E5B-44BA-AD46-B97325285A7C}"/>
  </hyperlinks>
  <pageMargins left="0" right="0" top="0.19685039370078741" bottom="0.39370078740157483" header="0" footer="0.19685039370078741"/>
  <pageSetup paperSize="8" scale="28" orientation="portrait" horizontalDpi="300" verticalDpi="300" r:id="rId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44"/>
  <sheetViews>
    <sheetView defaultGridColor="0" view="pageBreakPreview" colorId="56" zoomScale="83" zoomScaleNormal="66" zoomScaleSheetLayoutView="83" workbookViewId="0">
      <selection activeCell="A27" sqref="A27"/>
    </sheetView>
  </sheetViews>
  <sheetFormatPr defaultColWidth="9" defaultRowHeight="19.2"/>
  <cols>
    <col min="1" max="1" width="213.21875" style="483" customWidth="1"/>
    <col min="2" max="2" width="18" style="199" customWidth="1"/>
    <col min="3" max="3" width="20.109375" style="200" customWidth="1"/>
    <col min="4" max="16384" width="9" style="40"/>
  </cols>
  <sheetData>
    <row r="1" spans="1:3" ht="58.95" customHeight="1" thickBot="1">
      <c r="A1" s="39" t="s">
        <v>280</v>
      </c>
      <c r="B1" s="424" t="s">
        <v>24</v>
      </c>
      <c r="C1" s="425" t="s">
        <v>2</v>
      </c>
    </row>
    <row r="2" spans="1:3" ht="48" customHeight="1">
      <c r="A2" s="428" t="s">
        <v>432</v>
      </c>
      <c r="B2" s="248"/>
      <c r="C2" s="491"/>
    </row>
    <row r="3" spans="1:3" ht="216" customHeight="1">
      <c r="A3" s="584" t="s">
        <v>440</v>
      </c>
      <c r="B3" s="500" t="s">
        <v>450</v>
      </c>
      <c r="C3" s="426">
        <v>44819</v>
      </c>
    </row>
    <row r="4" spans="1:3" ht="39.75" customHeight="1" thickBot="1">
      <c r="A4" s="209" t="s">
        <v>424</v>
      </c>
      <c r="B4" s="250"/>
      <c r="C4" s="493"/>
    </row>
    <row r="5" spans="1:3" ht="45.6" customHeight="1">
      <c r="A5" s="428" t="s">
        <v>433</v>
      </c>
      <c r="B5" s="248"/>
      <c r="C5" s="491"/>
    </row>
    <row r="6" spans="1:3" ht="276" customHeight="1">
      <c r="A6" s="581" t="s">
        <v>441</v>
      </c>
      <c r="B6" s="249" t="s">
        <v>450</v>
      </c>
      <c r="C6" s="492">
        <v>44819</v>
      </c>
    </row>
    <row r="7" spans="1:3" ht="44.4" customHeight="1" thickBot="1">
      <c r="A7" s="486" t="s">
        <v>425</v>
      </c>
      <c r="B7" s="250"/>
      <c r="C7" s="493"/>
    </row>
    <row r="8" spans="1:3" ht="42" customHeight="1">
      <c r="A8" s="428" t="s">
        <v>434</v>
      </c>
      <c r="B8" s="248"/>
      <c r="C8" s="491"/>
    </row>
    <row r="9" spans="1:3" ht="331.2" customHeight="1" thickBot="1">
      <c r="A9" s="583" t="s">
        <v>452</v>
      </c>
      <c r="B9" s="427" t="s">
        <v>451</v>
      </c>
      <c r="C9" s="492">
        <v>44818</v>
      </c>
    </row>
    <row r="10" spans="1:3" ht="36" customHeight="1" thickBot="1">
      <c r="A10" s="486" t="s">
        <v>426</v>
      </c>
      <c r="B10" s="427"/>
      <c r="C10" s="493"/>
    </row>
    <row r="11" spans="1:3" ht="52.2" customHeight="1">
      <c r="A11" s="176" t="s">
        <v>435</v>
      </c>
      <c r="B11" s="191"/>
      <c r="C11" s="192"/>
    </row>
    <row r="12" spans="1:3" ht="259.2" customHeight="1">
      <c r="A12" s="581" t="s">
        <v>442</v>
      </c>
      <c r="B12" s="553" t="s">
        <v>453</v>
      </c>
      <c r="C12" s="193">
        <v>44818</v>
      </c>
    </row>
    <row r="13" spans="1:3" ht="36" customHeight="1" thickBot="1">
      <c r="A13" s="486" t="s">
        <v>427</v>
      </c>
      <c r="B13" s="194"/>
      <c r="C13" s="195"/>
    </row>
    <row r="14" spans="1:3" ht="50.4" customHeight="1">
      <c r="A14" s="468" t="s">
        <v>436</v>
      </c>
      <c r="B14" s="196"/>
      <c r="C14" s="193"/>
    </row>
    <row r="15" spans="1:3" ht="251.4" customHeight="1">
      <c r="A15" s="581" t="s">
        <v>446</v>
      </c>
      <c r="B15" s="196" t="s">
        <v>454</v>
      </c>
      <c r="C15" s="193">
        <v>44818</v>
      </c>
    </row>
    <row r="16" spans="1:3" ht="34.200000000000003" customHeight="1" thickBot="1">
      <c r="A16" s="494" t="s">
        <v>428</v>
      </c>
      <c r="B16" s="194"/>
      <c r="C16" s="195"/>
    </row>
    <row r="17" spans="1:3" ht="45" customHeight="1">
      <c r="A17" s="176" t="s">
        <v>437</v>
      </c>
      <c r="B17" s="191"/>
      <c r="C17" s="192"/>
    </row>
    <row r="18" spans="1:3" ht="384" customHeight="1">
      <c r="A18" s="581" t="s">
        <v>443</v>
      </c>
      <c r="B18" s="553" t="s">
        <v>454</v>
      </c>
      <c r="C18" s="193">
        <v>44817</v>
      </c>
    </row>
    <row r="19" spans="1:3" ht="34.200000000000003" customHeight="1" thickBot="1">
      <c r="A19" s="494" t="s">
        <v>429</v>
      </c>
      <c r="B19" s="194"/>
      <c r="C19" s="195"/>
    </row>
    <row r="20" spans="1:3" ht="43.2" customHeight="1">
      <c r="A20" s="468" t="s">
        <v>447</v>
      </c>
      <c r="B20" s="196"/>
      <c r="C20" s="193"/>
    </row>
    <row r="21" spans="1:3" ht="224.4" customHeight="1">
      <c r="A21" s="581" t="s">
        <v>449</v>
      </c>
      <c r="B21" s="524" t="s">
        <v>455</v>
      </c>
      <c r="C21" s="193">
        <v>44817</v>
      </c>
    </row>
    <row r="22" spans="1:3" ht="32.4" customHeight="1" thickBot="1">
      <c r="A22" s="494" t="s">
        <v>448</v>
      </c>
      <c r="B22" s="194"/>
      <c r="C22" s="195"/>
    </row>
    <row r="23" spans="1:3" ht="54" customHeight="1">
      <c r="A23" s="176" t="s">
        <v>438</v>
      </c>
      <c r="B23" s="191"/>
      <c r="C23" s="192"/>
    </row>
    <row r="24" spans="1:3" ht="99.6" customHeight="1">
      <c r="A24" s="581" t="s">
        <v>444</v>
      </c>
      <c r="B24" s="505" t="s">
        <v>456</v>
      </c>
      <c r="C24" s="193">
        <v>44816</v>
      </c>
    </row>
    <row r="25" spans="1:3" ht="35.4" customHeight="1" thickBot="1">
      <c r="A25" s="494" t="s">
        <v>430</v>
      </c>
      <c r="B25" s="194"/>
      <c r="C25" s="195"/>
    </row>
    <row r="26" spans="1:3" ht="48" customHeight="1">
      <c r="A26" s="176" t="s">
        <v>439</v>
      </c>
      <c r="B26" s="191"/>
      <c r="C26" s="192"/>
    </row>
    <row r="27" spans="1:3" ht="232.2" customHeight="1">
      <c r="A27" s="582" t="s">
        <v>445</v>
      </c>
      <c r="B27" s="786" t="s">
        <v>457</v>
      </c>
      <c r="C27" s="788">
        <v>44815</v>
      </c>
    </row>
    <row r="28" spans="1:3" ht="40.200000000000003" customHeight="1" thickBot="1">
      <c r="A28" s="535" t="s">
        <v>431</v>
      </c>
      <c r="B28" s="787"/>
      <c r="C28" s="789"/>
    </row>
    <row r="29" spans="1:3" s="495" customFormat="1" ht="48.6" hidden="1" customHeight="1">
      <c r="A29" s="468"/>
      <c r="B29" s="196"/>
      <c r="C29" s="193"/>
    </row>
    <row r="30" spans="1:3" ht="123.6" hidden="1" customHeight="1">
      <c r="A30" s="504"/>
      <c r="B30" s="196"/>
      <c r="C30" s="193"/>
    </row>
    <row r="31" spans="1:3" ht="34.200000000000003" hidden="1" customHeight="1" thickBot="1">
      <c r="A31" s="494"/>
      <c r="B31" s="194"/>
      <c r="C31" s="195"/>
    </row>
    <row r="32" spans="1:3" ht="48.6" hidden="1" customHeight="1">
      <c r="A32" s="176"/>
      <c r="B32" s="191"/>
      <c r="C32" s="192"/>
    </row>
    <row r="33" spans="1:3" ht="48.6" hidden="1" customHeight="1">
      <c r="A33" s="504"/>
      <c r="B33" s="196"/>
      <c r="C33" s="193"/>
    </row>
    <row r="34" spans="1:3" ht="48.6" hidden="1" customHeight="1" thickBot="1">
      <c r="A34" s="494"/>
      <c r="B34" s="194"/>
      <c r="C34" s="195"/>
    </row>
    <row r="35" spans="1:3" ht="48.6" hidden="1" customHeight="1">
      <c r="A35" s="468"/>
      <c r="B35" s="196"/>
      <c r="C35" s="193"/>
    </row>
    <row r="36" spans="1:3" ht="48.6" hidden="1" customHeight="1">
      <c r="A36" s="504"/>
      <c r="B36" s="496"/>
      <c r="C36" s="193"/>
    </row>
    <row r="37" spans="1:3" ht="48.6" hidden="1" customHeight="1" thickBot="1">
      <c r="A37" s="494"/>
      <c r="B37" s="194"/>
      <c r="C37" s="195"/>
    </row>
    <row r="38" spans="1:3" ht="48.6" hidden="1" customHeight="1">
      <c r="A38" s="176"/>
      <c r="B38" s="191"/>
      <c r="C38" s="192"/>
    </row>
    <row r="39" spans="1:3" ht="48.6" hidden="1" customHeight="1">
      <c r="A39" s="504"/>
      <c r="B39" s="505"/>
      <c r="C39" s="193"/>
    </row>
    <row r="40" spans="1:3" ht="48.6" hidden="1" customHeight="1" thickBot="1">
      <c r="A40" s="494"/>
      <c r="B40" s="194"/>
      <c r="C40" s="195"/>
    </row>
    <row r="41" spans="1:3" ht="48.6" customHeight="1" thickBot="1">
      <c r="A41" s="530"/>
      <c r="B41" s="197"/>
      <c r="C41" s="198"/>
    </row>
    <row r="42" spans="1:3" ht="37.799999999999997" customHeight="1">
      <c r="A42" s="783" t="s">
        <v>28</v>
      </c>
      <c r="B42" s="783"/>
      <c r="C42" s="783"/>
    </row>
    <row r="43" spans="1:3" ht="46.2" customHeight="1">
      <c r="A43" s="784" t="s">
        <v>27</v>
      </c>
      <c r="B43" s="785"/>
      <c r="C43" s="785"/>
    </row>
    <row r="44" spans="1:3">
      <c r="A44" s="483" t="s">
        <v>256</v>
      </c>
    </row>
  </sheetData>
  <mergeCells count="4">
    <mergeCell ref="A42:C42"/>
    <mergeCell ref="A43:C43"/>
    <mergeCell ref="B27:B28"/>
    <mergeCell ref="C27:C28"/>
  </mergeCells>
  <phoneticPr fontId="16"/>
  <hyperlinks>
    <hyperlink ref="A4" r:id="rId1" xr:uid="{706CEAB1-0C21-438D-9404-A634FAB02009}"/>
    <hyperlink ref="A7" r:id="rId2" xr:uid="{44547A34-F3CA-4FC0-81EF-39DB61EABA8D}"/>
    <hyperlink ref="A10" r:id="rId3" xr:uid="{763534E6-20B5-4339-A5C5-F6DEF62D6A47}"/>
    <hyperlink ref="A13" r:id="rId4" xr:uid="{11D4A087-3984-42F3-82EE-3AAC8E10CB6F}"/>
    <hyperlink ref="A16" r:id="rId5" xr:uid="{C9D60030-0D69-4CAA-85A0-FB64B996B599}"/>
    <hyperlink ref="A19" r:id="rId6" xr:uid="{AA05CDB0-2CA9-4B10-80D4-413B2D690A98}"/>
    <hyperlink ref="A25" r:id="rId7" xr:uid="{6915CD8D-5FE3-4660-84CF-6672E7279875}"/>
    <hyperlink ref="A28" r:id="rId8" xr:uid="{BCDF8D31-57E9-4520-A0AA-568DEC47ADD6}"/>
    <hyperlink ref="A22" r:id="rId9" xr:uid="{A6ED3614-076C-4171-BA8B-FADF6B3E1AC6}"/>
  </hyperlinks>
  <pageMargins left="0.74803149606299213" right="0.74803149606299213" top="0.98425196850393704" bottom="0.98425196850393704" header="0.51181102362204722" footer="0.51181102362204722"/>
  <pageSetup paperSize="9" scale="16" fitToHeight="3" orientation="portrait" r:id="rId10"/>
  <headerFooter alignWithMargins="0"/>
  <rowBreaks count="1" manualBreakCount="1">
    <brk id="41"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9"/>
  <sheetViews>
    <sheetView view="pageBreakPreview" zoomScaleNormal="112" zoomScaleSheetLayoutView="115" workbookViewId="0">
      <selection activeCell="G14" sqref="G14"/>
    </sheetView>
  </sheetViews>
  <sheetFormatPr defaultColWidth="9" defaultRowHeight="13.2"/>
  <cols>
    <col min="1" max="1" width="2.109375" style="1" customWidth="1"/>
    <col min="2" max="2" width="25.77734375" style="109" customWidth="1"/>
    <col min="3" max="3" width="65.33203125" style="1" customWidth="1"/>
    <col min="4" max="4" width="92.5546875" style="1" customWidth="1"/>
    <col min="5" max="5" width="3.88671875" style="1" customWidth="1"/>
    <col min="6" max="16384" width="9" style="1"/>
  </cols>
  <sheetData>
    <row r="1" spans="2:7" ht="18.75" customHeight="1">
      <c r="B1" s="109" t="s">
        <v>113</v>
      </c>
    </row>
    <row r="2" spans="2:7" ht="17.25" customHeight="1" thickBot="1">
      <c r="B2" t="s">
        <v>400</v>
      </c>
      <c r="D2" s="792"/>
      <c r="E2" s="693"/>
    </row>
    <row r="3" spans="2:7" ht="16.5" customHeight="1" thickBot="1">
      <c r="B3" s="110" t="s">
        <v>114</v>
      </c>
      <c r="C3" s="290" t="s">
        <v>115</v>
      </c>
      <c r="D3" s="209" t="s">
        <v>220</v>
      </c>
    </row>
    <row r="4" spans="2:7" ht="17.25" customHeight="1" thickBot="1">
      <c r="B4" s="111" t="s">
        <v>116</v>
      </c>
      <c r="C4" s="144" t="s">
        <v>401</v>
      </c>
      <c r="D4" s="112"/>
    </row>
    <row r="5" spans="2:7" ht="17.25" customHeight="1">
      <c r="B5" s="793" t="s">
        <v>176</v>
      </c>
      <c r="C5" s="796" t="s">
        <v>217</v>
      </c>
      <c r="D5" s="797"/>
    </row>
    <row r="6" spans="2:7" ht="19.2" customHeight="1">
      <c r="B6" s="794"/>
      <c r="C6" s="798" t="s">
        <v>218</v>
      </c>
      <c r="D6" s="799"/>
      <c r="G6" s="235"/>
    </row>
    <row r="7" spans="2:7" ht="19.95" customHeight="1">
      <c r="B7" s="794"/>
      <c r="C7" s="291" t="s">
        <v>219</v>
      </c>
      <c r="D7" s="292"/>
      <c r="G7" s="235"/>
    </row>
    <row r="8" spans="2:7" ht="19.8" customHeight="1" thickBot="1">
      <c r="B8" s="795"/>
      <c r="C8" s="237" t="s">
        <v>221</v>
      </c>
      <c r="D8" s="236"/>
      <c r="G8" s="235"/>
    </row>
    <row r="9" spans="2:7" ht="34.200000000000003" customHeight="1" thickBot="1">
      <c r="B9" s="113" t="s">
        <v>117</v>
      </c>
      <c r="C9" s="800" t="s">
        <v>273</v>
      </c>
      <c r="D9" s="801"/>
    </row>
    <row r="10" spans="2:7" ht="80.400000000000006" customHeight="1" thickBot="1">
      <c r="B10" s="114" t="s">
        <v>118</v>
      </c>
      <c r="C10" s="802" t="s">
        <v>403</v>
      </c>
      <c r="D10" s="803"/>
    </row>
    <row r="11" spans="2:7" ht="76.8" customHeight="1" thickBot="1">
      <c r="B11" s="115"/>
      <c r="C11" s="116" t="s">
        <v>402</v>
      </c>
      <c r="D11" s="247" t="s">
        <v>404</v>
      </c>
      <c r="F11" s="1" t="s">
        <v>21</v>
      </c>
    </row>
    <row r="12" spans="2:7" ht="42.6" customHeight="1" thickBot="1">
      <c r="B12" s="113" t="s">
        <v>260</v>
      </c>
      <c r="C12" s="118" t="s">
        <v>405</v>
      </c>
      <c r="D12" s="117"/>
    </row>
    <row r="13" spans="2:7" ht="91.2" customHeight="1" thickBot="1">
      <c r="B13" s="119" t="s">
        <v>119</v>
      </c>
      <c r="C13" s="120" t="s">
        <v>406</v>
      </c>
      <c r="D13" s="204" t="s">
        <v>407</v>
      </c>
      <c r="F13" t="s">
        <v>29</v>
      </c>
    </row>
    <row r="14" spans="2:7" ht="79.2" customHeight="1" thickBot="1">
      <c r="B14" s="121" t="s">
        <v>120</v>
      </c>
      <c r="C14" s="790" t="s">
        <v>408</v>
      </c>
      <c r="D14" s="791"/>
    </row>
    <row r="15" spans="2:7" ht="17.25" customHeight="1"/>
    <row r="16" spans="2:7" ht="17.25" customHeight="1">
      <c r="C16"/>
      <c r="D16" s="1">
        <v>0</v>
      </c>
    </row>
    <row r="17" spans="2:5">
      <c r="C17" s="1" t="s">
        <v>29</v>
      </c>
    </row>
    <row r="18" spans="2:5">
      <c r="E18" s="1" t="s">
        <v>21</v>
      </c>
    </row>
    <row r="21" spans="2:5">
      <c r="B21" s="109" t="s">
        <v>21</v>
      </c>
    </row>
    <row r="29" spans="2:5">
      <c r="D29" s="1" t="s">
        <v>261</v>
      </c>
    </row>
  </sheetData>
  <mergeCells count="7">
    <mergeCell ref="C14:D14"/>
    <mergeCell ref="D2:E2"/>
    <mergeCell ref="B5:B8"/>
    <mergeCell ref="C5:D5"/>
    <mergeCell ref="C6:D6"/>
    <mergeCell ref="C9:D9"/>
    <mergeCell ref="C10:D10"/>
  </mergeCells>
  <phoneticPr fontId="106"/>
  <hyperlinks>
    <hyperlink ref="C6" r:id="rId1" location="h2_1" xr:uid="{EDBFF39A-9B90-4364-8365-9E4DAFCC0006}"/>
  </hyperlinks>
  <pageMargins left="0.7" right="0.7" top="0.75" bottom="0.75" header="0.3" footer="0.3"/>
  <pageSetup paperSize="9" scale="47"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AD20" sqref="AD20"/>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806" t="s">
        <v>3</v>
      </c>
      <c r="B1" s="807"/>
      <c r="C1" s="807"/>
      <c r="D1" s="807"/>
      <c r="E1" s="807"/>
      <c r="F1" s="807"/>
      <c r="G1" s="807"/>
      <c r="H1" s="807"/>
      <c r="I1" s="807"/>
      <c r="J1" s="807"/>
      <c r="K1" s="807"/>
      <c r="L1" s="807"/>
      <c r="M1" s="807"/>
      <c r="N1" s="808"/>
      <c r="P1" s="809" t="s">
        <v>4</v>
      </c>
      <c r="Q1" s="810"/>
      <c r="R1" s="810"/>
      <c r="S1" s="810"/>
      <c r="T1" s="810"/>
      <c r="U1" s="810"/>
      <c r="V1" s="810"/>
      <c r="W1" s="810"/>
      <c r="X1" s="810"/>
      <c r="Y1" s="810"/>
      <c r="Z1" s="810"/>
      <c r="AA1" s="810"/>
      <c r="AB1" s="810"/>
      <c r="AC1" s="811"/>
    </row>
    <row r="2" spans="1:29" ht="18" customHeight="1" thickBot="1">
      <c r="A2" s="812" t="s">
        <v>5</v>
      </c>
      <c r="B2" s="813"/>
      <c r="C2" s="813"/>
      <c r="D2" s="813"/>
      <c r="E2" s="813"/>
      <c r="F2" s="813"/>
      <c r="G2" s="813"/>
      <c r="H2" s="813"/>
      <c r="I2" s="813"/>
      <c r="J2" s="813"/>
      <c r="K2" s="813"/>
      <c r="L2" s="813"/>
      <c r="M2" s="813"/>
      <c r="N2" s="814"/>
      <c r="P2" s="815" t="s">
        <v>6</v>
      </c>
      <c r="Q2" s="813"/>
      <c r="R2" s="813"/>
      <c r="S2" s="813"/>
      <c r="T2" s="813"/>
      <c r="U2" s="813"/>
      <c r="V2" s="813"/>
      <c r="W2" s="813"/>
      <c r="X2" s="813"/>
      <c r="Y2" s="813"/>
      <c r="Z2" s="813"/>
      <c r="AA2" s="813"/>
      <c r="AB2" s="813"/>
      <c r="AC2" s="816"/>
    </row>
    <row r="3" spans="1:29" ht="13.8" thickBot="1">
      <c r="A3" s="6"/>
      <c r="B3" s="216" t="s">
        <v>238</v>
      </c>
      <c r="C3" s="216" t="s">
        <v>7</v>
      </c>
      <c r="D3" s="216" t="s">
        <v>8</v>
      </c>
      <c r="E3" s="216" t="s">
        <v>9</v>
      </c>
      <c r="F3" s="216" t="s">
        <v>10</v>
      </c>
      <c r="G3" s="216" t="s">
        <v>11</v>
      </c>
      <c r="H3" s="216" t="s">
        <v>12</v>
      </c>
      <c r="I3" s="216" t="s">
        <v>13</v>
      </c>
      <c r="J3" s="206" t="s">
        <v>14</v>
      </c>
      <c r="K3" s="216" t="s">
        <v>15</v>
      </c>
      <c r="L3" s="216" t="s">
        <v>16</v>
      </c>
      <c r="M3" s="216" t="s">
        <v>17</v>
      </c>
      <c r="N3" s="7" t="s">
        <v>18</v>
      </c>
      <c r="P3" s="8"/>
      <c r="Q3" s="216" t="s">
        <v>238</v>
      </c>
      <c r="R3" s="216" t="s">
        <v>7</v>
      </c>
      <c r="S3" s="216" t="s">
        <v>8</v>
      </c>
      <c r="T3" s="216" t="s">
        <v>9</v>
      </c>
      <c r="U3" s="216" t="s">
        <v>10</v>
      </c>
      <c r="V3" s="216" t="s">
        <v>11</v>
      </c>
      <c r="W3" s="216" t="s">
        <v>12</v>
      </c>
      <c r="X3" s="216" t="s">
        <v>13</v>
      </c>
      <c r="Y3" s="206" t="s">
        <v>14</v>
      </c>
      <c r="Z3" s="216" t="s">
        <v>15</v>
      </c>
      <c r="AA3" s="216" t="s">
        <v>16</v>
      </c>
      <c r="AB3" s="216" t="s">
        <v>17</v>
      </c>
      <c r="AC3" s="9" t="s">
        <v>19</v>
      </c>
    </row>
    <row r="4" spans="1:29" ht="19.8" thickBot="1">
      <c r="A4" s="377" t="s">
        <v>236</v>
      </c>
      <c r="B4" s="340">
        <f>AVERAGE(B8:B17)</f>
        <v>65.400000000000006</v>
      </c>
      <c r="C4" s="340">
        <f t="shared" ref="C4:M4" si="0">AVERAGE(C7:C17)</f>
        <v>55.545454545454547</v>
      </c>
      <c r="D4" s="340">
        <f t="shared" si="0"/>
        <v>64.454545454545453</v>
      </c>
      <c r="E4" s="340">
        <f t="shared" si="0"/>
        <v>102.36363636363636</v>
      </c>
      <c r="F4" s="340">
        <f t="shared" si="0"/>
        <v>184.81818181818181</v>
      </c>
      <c r="G4" s="340">
        <f t="shared" si="0"/>
        <v>404.90909090909093</v>
      </c>
      <c r="H4" s="340">
        <f t="shared" si="0"/>
        <v>614.09090909090912</v>
      </c>
      <c r="I4" s="340">
        <f t="shared" si="0"/>
        <v>874</v>
      </c>
      <c r="J4" s="340">
        <f t="shared" si="0"/>
        <v>533</v>
      </c>
      <c r="K4" s="340">
        <f t="shared" si="0"/>
        <v>366.4</v>
      </c>
      <c r="L4" s="340">
        <f t="shared" si="0"/>
        <v>210.8</v>
      </c>
      <c r="M4" s="340">
        <f t="shared" si="0"/>
        <v>131.5</v>
      </c>
      <c r="N4" s="340">
        <f>SUM(B4:M4)</f>
        <v>3607.2818181818184</v>
      </c>
      <c r="O4" s="11"/>
      <c r="P4" s="10" t="str">
        <f>+A4</f>
        <v>12-21年月平均</v>
      </c>
      <c r="Q4" s="340">
        <f t="shared" ref="Q4:AB4" si="1">AVERAGE(Q8:Q17)</f>
        <v>9.6999999999999993</v>
      </c>
      <c r="R4" s="340">
        <f t="shared" si="1"/>
        <v>9.9</v>
      </c>
      <c r="S4" s="340">
        <f t="shared" si="1"/>
        <v>15</v>
      </c>
      <c r="T4" s="340">
        <f t="shared" si="1"/>
        <v>7.5</v>
      </c>
      <c r="U4" s="340">
        <f t="shared" si="1"/>
        <v>10.7</v>
      </c>
      <c r="V4" s="340">
        <f t="shared" si="1"/>
        <v>9.9</v>
      </c>
      <c r="W4" s="340">
        <f t="shared" si="1"/>
        <v>8.9</v>
      </c>
      <c r="X4" s="340">
        <f t="shared" ref="X4:Y4" si="2">AVERAGE(X7:X17)</f>
        <v>11.545454545454545</v>
      </c>
      <c r="Y4" s="340">
        <f t="shared" si="2"/>
        <v>9.9090909090909083</v>
      </c>
      <c r="Z4" s="340">
        <f t="shared" si="1"/>
        <v>21.8</v>
      </c>
      <c r="AA4" s="340">
        <f t="shared" si="1"/>
        <v>12.8</v>
      </c>
      <c r="AB4" s="340">
        <f t="shared" si="1"/>
        <v>12.9</v>
      </c>
      <c r="AC4" s="340">
        <f>SUM(Q4:AB4)</f>
        <v>140.55454545454543</v>
      </c>
    </row>
    <row r="5" spans="1:29" ht="13.8" thickBot="1">
      <c r="A5" s="381"/>
      <c r="B5" s="381"/>
      <c r="C5" s="126"/>
      <c r="D5" s="126"/>
      <c r="E5" s="126"/>
      <c r="F5" s="126"/>
      <c r="G5" s="126"/>
      <c r="H5" s="126"/>
      <c r="I5" s="126"/>
      <c r="J5" s="12" t="s">
        <v>20</v>
      </c>
      <c r="K5" s="342"/>
      <c r="L5" s="342"/>
      <c r="M5" s="342"/>
      <c r="N5" s="342"/>
      <c r="O5" s="131"/>
      <c r="P5" s="208"/>
      <c r="Q5" s="208"/>
      <c r="R5" s="126"/>
      <c r="S5" s="126"/>
      <c r="T5" s="126"/>
      <c r="U5" s="126"/>
      <c r="V5" s="126"/>
      <c r="W5" s="126"/>
      <c r="X5" s="126"/>
      <c r="Y5" s="12" t="s">
        <v>20</v>
      </c>
      <c r="Z5" s="342"/>
      <c r="AA5" s="342"/>
      <c r="AB5" s="342"/>
      <c r="AC5" s="342"/>
    </row>
    <row r="6" spans="1:29" ht="13.8" thickBot="1">
      <c r="A6" s="205"/>
      <c r="B6" s="205"/>
      <c r="C6" s="421"/>
      <c r="D6" s="421"/>
      <c r="E6" s="421"/>
      <c r="F6" s="421"/>
      <c r="G6" s="421"/>
      <c r="H6" s="421"/>
      <c r="I6" s="421"/>
      <c r="J6" s="278">
        <v>112</v>
      </c>
      <c r="K6" s="341"/>
      <c r="L6" s="341"/>
      <c r="M6" s="341"/>
      <c r="N6" s="342"/>
      <c r="O6" s="11"/>
      <c r="P6" s="208"/>
      <c r="Q6" s="208"/>
      <c r="R6" s="421"/>
      <c r="S6" s="421"/>
      <c r="T6" s="421"/>
      <c r="U6" s="421"/>
      <c r="V6" s="421"/>
      <c r="W6" s="421"/>
      <c r="X6" s="421"/>
      <c r="Y6" s="278">
        <v>0</v>
      </c>
      <c r="Z6" s="126"/>
      <c r="AA6" s="126"/>
      <c r="AB6" s="126"/>
      <c r="AC6" s="342"/>
    </row>
    <row r="7" spans="1:29" ht="18" customHeight="1" thickBot="1">
      <c r="A7" s="382" t="s">
        <v>237</v>
      </c>
      <c r="B7" s="407">
        <v>81</v>
      </c>
      <c r="C7" s="408">
        <v>39</v>
      </c>
      <c r="D7" s="408">
        <v>72</v>
      </c>
      <c r="E7" s="489">
        <v>88</v>
      </c>
      <c r="F7" s="489">
        <v>258</v>
      </c>
      <c r="G7" s="489">
        <v>412</v>
      </c>
      <c r="H7" s="490">
        <v>545</v>
      </c>
      <c r="I7" s="490">
        <v>555</v>
      </c>
      <c r="J7" s="490">
        <v>229</v>
      </c>
      <c r="K7" s="341"/>
      <c r="L7" s="341"/>
      <c r="M7" s="341"/>
      <c r="N7" s="207">
        <f t="shared" ref="N7:N18" si="3">SUM(B7:M7)</f>
        <v>2279</v>
      </c>
      <c r="O7" s="136" t="s">
        <v>21</v>
      </c>
      <c r="P7" s="382" t="s">
        <v>237</v>
      </c>
      <c r="Q7" s="407">
        <v>0</v>
      </c>
      <c r="R7" s="408">
        <v>5</v>
      </c>
      <c r="S7" s="408">
        <v>4</v>
      </c>
      <c r="T7" s="408">
        <v>1</v>
      </c>
      <c r="U7" s="408">
        <v>1</v>
      </c>
      <c r="V7" s="408">
        <v>1</v>
      </c>
      <c r="W7" s="408">
        <v>1</v>
      </c>
      <c r="X7" s="408">
        <v>1</v>
      </c>
      <c r="Y7" s="341">
        <v>0</v>
      </c>
      <c r="Z7" s="341"/>
      <c r="AA7" s="341"/>
      <c r="AB7" s="341"/>
      <c r="AC7" s="207">
        <f t="shared" ref="AC7:AC18" si="4">SUM(Q7:AB7)</f>
        <v>14</v>
      </c>
    </row>
    <row r="8" spans="1:29" ht="18" customHeight="1" thickBot="1">
      <c r="A8" s="382" t="s">
        <v>204</v>
      </c>
      <c r="B8" s="405">
        <v>81</v>
      </c>
      <c r="C8" s="405">
        <v>48</v>
      </c>
      <c r="D8" s="406">
        <v>71</v>
      </c>
      <c r="E8" s="405">
        <v>128</v>
      </c>
      <c r="F8" s="405">
        <v>171</v>
      </c>
      <c r="G8" s="405">
        <v>350</v>
      </c>
      <c r="H8" s="405">
        <v>569</v>
      </c>
      <c r="I8" s="405">
        <v>553</v>
      </c>
      <c r="J8" s="405">
        <v>458</v>
      </c>
      <c r="K8" s="405">
        <v>306</v>
      </c>
      <c r="L8" s="405">
        <v>220</v>
      </c>
      <c r="M8" s="406">
        <v>229</v>
      </c>
      <c r="N8" s="399">
        <f t="shared" si="3"/>
        <v>3184</v>
      </c>
      <c r="O8" s="380"/>
      <c r="P8" s="383" t="s">
        <v>203</v>
      </c>
      <c r="Q8" s="409">
        <v>1</v>
      </c>
      <c r="R8" s="409">
        <v>2</v>
      </c>
      <c r="S8" s="409">
        <v>1</v>
      </c>
      <c r="T8" s="409">
        <v>0</v>
      </c>
      <c r="U8" s="409">
        <v>0</v>
      </c>
      <c r="V8" s="409">
        <v>0</v>
      </c>
      <c r="W8" s="409">
        <v>1</v>
      </c>
      <c r="X8" s="409">
        <v>1</v>
      </c>
      <c r="Y8" s="409">
        <v>0</v>
      </c>
      <c r="Z8" s="409">
        <v>1</v>
      </c>
      <c r="AA8" s="409">
        <v>0</v>
      </c>
      <c r="AB8" s="409">
        <v>0</v>
      </c>
      <c r="AC8" s="410">
        <f t="shared" si="4"/>
        <v>7</v>
      </c>
    </row>
    <row r="9" spans="1:29" ht="18" customHeight="1" thickBot="1">
      <c r="A9" s="383" t="s">
        <v>136</v>
      </c>
      <c r="B9" s="274">
        <v>112</v>
      </c>
      <c r="C9" s="274">
        <v>85</v>
      </c>
      <c r="D9" s="274">
        <v>60</v>
      </c>
      <c r="E9" s="274">
        <v>97</v>
      </c>
      <c r="F9" s="274">
        <v>95</v>
      </c>
      <c r="G9" s="274">
        <v>305</v>
      </c>
      <c r="H9" s="274">
        <v>544</v>
      </c>
      <c r="I9" s="274">
        <v>449</v>
      </c>
      <c r="J9" s="274">
        <v>475</v>
      </c>
      <c r="K9" s="274">
        <v>505</v>
      </c>
      <c r="L9" s="274">
        <v>219</v>
      </c>
      <c r="M9" s="275">
        <v>98</v>
      </c>
      <c r="N9" s="398">
        <f t="shared" si="3"/>
        <v>3044</v>
      </c>
      <c r="O9" s="136"/>
      <c r="P9" s="383" t="s">
        <v>136</v>
      </c>
      <c r="Q9" s="343">
        <v>16</v>
      </c>
      <c r="R9" s="343">
        <v>1</v>
      </c>
      <c r="S9" s="343">
        <v>19</v>
      </c>
      <c r="T9" s="341">
        <v>3</v>
      </c>
      <c r="U9" s="341">
        <v>13</v>
      </c>
      <c r="V9" s="341">
        <v>1</v>
      </c>
      <c r="W9" s="341">
        <v>2</v>
      </c>
      <c r="X9" s="341">
        <v>2</v>
      </c>
      <c r="Y9" s="341">
        <v>0</v>
      </c>
      <c r="Z9" s="341">
        <v>24</v>
      </c>
      <c r="AA9" s="341">
        <v>4</v>
      </c>
      <c r="AB9" s="341">
        <v>1</v>
      </c>
      <c r="AC9" s="397">
        <f t="shared" si="4"/>
        <v>86</v>
      </c>
    </row>
    <row r="10" spans="1:29" ht="18" customHeight="1" thickBot="1">
      <c r="A10" s="384" t="s">
        <v>30</v>
      </c>
      <c r="B10" s="344">
        <v>84</v>
      </c>
      <c r="C10" s="344">
        <v>100</v>
      </c>
      <c r="D10" s="345">
        <v>77</v>
      </c>
      <c r="E10" s="345">
        <v>80</v>
      </c>
      <c r="F10" s="178">
        <v>236</v>
      </c>
      <c r="G10" s="178">
        <v>438</v>
      </c>
      <c r="H10" s="179">
        <v>631</v>
      </c>
      <c r="I10" s="178">
        <v>752</v>
      </c>
      <c r="J10" s="177">
        <v>523</v>
      </c>
      <c r="K10" s="178">
        <v>427</v>
      </c>
      <c r="L10" s="177">
        <v>253</v>
      </c>
      <c r="M10" s="346">
        <v>136</v>
      </c>
      <c r="N10" s="387">
        <f t="shared" si="3"/>
        <v>3737</v>
      </c>
      <c r="O10" s="136"/>
      <c r="P10" s="385" t="s">
        <v>22</v>
      </c>
      <c r="Q10" s="347">
        <v>7</v>
      </c>
      <c r="R10" s="347">
        <v>7</v>
      </c>
      <c r="S10" s="348">
        <v>13</v>
      </c>
      <c r="T10" s="348">
        <v>3</v>
      </c>
      <c r="U10" s="348">
        <v>8</v>
      </c>
      <c r="V10" s="348">
        <v>11</v>
      </c>
      <c r="W10" s="347">
        <v>5</v>
      </c>
      <c r="X10" s="348">
        <v>11</v>
      </c>
      <c r="Y10" s="348">
        <v>9</v>
      </c>
      <c r="Z10" s="348">
        <v>9</v>
      </c>
      <c r="AA10" s="349">
        <v>20</v>
      </c>
      <c r="AB10" s="349">
        <v>35</v>
      </c>
      <c r="AC10" s="395">
        <f t="shared" si="4"/>
        <v>138</v>
      </c>
    </row>
    <row r="11" spans="1:29" ht="18" customHeight="1" thickBot="1">
      <c r="A11" s="384" t="s">
        <v>31</v>
      </c>
      <c r="B11" s="348">
        <v>41</v>
      </c>
      <c r="C11" s="348">
        <v>44</v>
      </c>
      <c r="D11" s="348">
        <v>67</v>
      </c>
      <c r="E11" s="348">
        <v>103</v>
      </c>
      <c r="F11" s="350">
        <v>311</v>
      </c>
      <c r="G11" s="348">
        <v>415</v>
      </c>
      <c r="H11" s="348">
        <v>539</v>
      </c>
      <c r="I11" s="350">
        <v>1165</v>
      </c>
      <c r="J11" s="348">
        <v>534</v>
      </c>
      <c r="K11" s="348">
        <v>297</v>
      </c>
      <c r="L11" s="347">
        <v>205</v>
      </c>
      <c r="M11" s="351">
        <v>92</v>
      </c>
      <c r="N11" s="388">
        <f t="shared" si="3"/>
        <v>3813</v>
      </c>
      <c r="O11" s="136"/>
      <c r="P11" s="384" t="s">
        <v>31</v>
      </c>
      <c r="Q11" s="348">
        <v>9</v>
      </c>
      <c r="R11" s="348">
        <v>22</v>
      </c>
      <c r="S11" s="347">
        <v>18</v>
      </c>
      <c r="T11" s="348">
        <v>9</v>
      </c>
      <c r="U11" s="352">
        <v>21</v>
      </c>
      <c r="V11" s="348">
        <v>14</v>
      </c>
      <c r="W11" s="348">
        <v>6</v>
      </c>
      <c r="X11" s="348">
        <v>13</v>
      </c>
      <c r="Y11" s="348">
        <v>7</v>
      </c>
      <c r="Z11" s="353">
        <v>81</v>
      </c>
      <c r="AA11" s="352">
        <v>31</v>
      </c>
      <c r="AB11" s="353">
        <v>37</v>
      </c>
      <c r="AC11" s="396">
        <f t="shared" si="4"/>
        <v>268</v>
      </c>
    </row>
    <row r="12" spans="1:29" ht="18" customHeight="1" thickBot="1">
      <c r="A12" s="384" t="s">
        <v>32</v>
      </c>
      <c r="B12" s="348">
        <v>57</v>
      </c>
      <c r="C12" s="347">
        <v>35</v>
      </c>
      <c r="D12" s="348">
        <v>95</v>
      </c>
      <c r="E12" s="347">
        <v>112</v>
      </c>
      <c r="F12" s="348">
        <v>131</v>
      </c>
      <c r="G12" s="15">
        <v>340</v>
      </c>
      <c r="H12" s="15">
        <v>483</v>
      </c>
      <c r="I12" s="16">
        <v>1339</v>
      </c>
      <c r="J12" s="15">
        <v>614</v>
      </c>
      <c r="K12" s="15">
        <v>349</v>
      </c>
      <c r="L12" s="15">
        <v>236</v>
      </c>
      <c r="M12" s="354">
        <v>68</v>
      </c>
      <c r="N12" s="387">
        <f t="shared" si="3"/>
        <v>3859</v>
      </c>
      <c r="O12" s="136"/>
      <c r="P12" s="384" t="s">
        <v>32</v>
      </c>
      <c r="Q12" s="348">
        <v>19</v>
      </c>
      <c r="R12" s="348">
        <v>12</v>
      </c>
      <c r="S12" s="348">
        <v>8</v>
      </c>
      <c r="T12" s="347">
        <v>12</v>
      </c>
      <c r="U12" s="348">
        <v>7</v>
      </c>
      <c r="V12" s="348">
        <v>15</v>
      </c>
      <c r="W12" s="15">
        <v>16</v>
      </c>
      <c r="X12" s="354">
        <v>12</v>
      </c>
      <c r="Y12" s="347">
        <v>16</v>
      </c>
      <c r="Z12" s="348">
        <v>6</v>
      </c>
      <c r="AA12" s="347">
        <v>12</v>
      </c>
      <c r="AB12" s="347">
        <v>6</v>
      </c>
      <c r="AC12" s="395">
        <f t="shared" si="4"/>
        <v>141</v>
      </c>
    </row>
    <row r="13" spans="1:29" ht="18" customHeight="1" thickBot="1">
      <c r="A13" s="384" t="s">
        <v>33</v>
      </c>
      <c r="B13" s="355">
        <v>68</v>
      </c>
      <c r="C13" s="348">
        <v>42</v>
      </c>
      <c r="D13" s="348">
        <v>44</v>
      </c>
      <c r="E13" s="347">
        <v>75</v>
      </c>
      <c r="F13" s="347">
        <v>135</v>
      </c>
      <c r="G13" s="347">
        <v>448</v>
      </c>
      <c r="H13" s="348">
        <v>507</v>
      </c>
      <c r="I13" s="348">
        <v>808</v>
      </c>
      <c r="J13" s="352">
        <v>795</v>
      </c>
      <c r="K13" s="347">
        <v>313</v>
      </c>
      <c r="L13" s="347">
        <v>246</v>
      </c>
      <c r="M13" s="347">
        <v>143</v>
      </c>
      <c r="N13" s="387">
        <f t="shared" si="3"/>
        <v>3624</v>
      </c>
      <c r="O13" s="136"/>
      <c r="P13" s="384" t="s">
        <v>33</v>
      </c>
      <c r="Q13" s="357">
        <v>9</v>
      </c>
      <c r="R13" s="348">
        <v>16</v>
      </c>
      <c r="S13" s="348">
        <v>12</v>
      </c>
      <c r="T13" s="347">
        <v>6</v>
      </c>
      <c r="U13" s="358">
        <v>7</v>
      </c>
      <c r="V13" s="358">
        <v>14</v>
      </c>
      <c r="W13" s="348">
        <v>9</v>
      </c>
      <c r="X13" s="348">
        <v>14</v>
      </c>
      <c r="Y13" s="348">
        <v>9</v>
      </c>
      <c r="Z13" s="348">
        <v>9</v>
      </c>
      <c r="AA13" s="358">
        <v>8</v>
      </c>
      <c r="AB13" s="358">
        <v>7</v>
      </c>
      <c r="AC13" s="395">
        <f t="shared" si="4"/>
        <v>120</v>
      </c>
    </row>
    <row r="14" spans="1:29" ht="18" customHeight="1" thickBot="1">
      <c r="A14" s="14" t="s">
        <v>34</v>
      </c>
      <c r="B14" s="359">
        <v>71</v>
      </c>
      <c r="C14" s="359">
        <v>97</v>
      </c>
      <c r="D14" s="359">
        <v>61</v>
      </c>
      <c r="E14" s="360">
        <v>105</v>
      </c>
      <c r="F14" s="360">
        <v>198</v>
      </c>
      <c r="G14" s="360">
        <v>442</v>
      </c>
      <c r="H14" s="361">
        <v>790</v>
      </c>
      <c r="I14" s="17">
        <v>674</v>
      </c>
      <c r="J14" s="17">
        <v>594</v>
      </c>
      <c r="K14" s="360">
        <v>275</v>
      </c>
      <c r="L14" s="360">
        <v>133</v>
      </c>
      <c r="M14" s="360">
        <v>108</v>
      </c>
      <c r="N14" s="387">
        <f t="shared" si="3"/>
        <v>3548</v>
      </c>
      <c r="O14" s="11"/>
      <c r="P14" s="386" t="s">
        <v>34</v>
      </c>
      <c r="Q14" s="359">
        <v>7</v>
      </c>
      <c r="R14" s="359">
        <v>13</v>
      </c>
      <c r="S14" s="359">
        <v>11</v>
      </c>
      <c r="T14" s="360">
        <v>11</v>
      </c>
      <c r="U14" s="360">
        <v>12</v>
      </c>
      <c r="V14" s="360">
        <v>15</v>
      </c>
      <c r="W14" s="360">
        <v>20</v>
      </c>
      <c r="X14" s="360">
        <v>15</v>
      </c>
      <c r="Y14" s="360">
        <v>15</v>
      </c>
      <c r="Z14" s="360">
        <v>20</v>
      </c>
      <c r="AA14" s="360">
        <v>9</v>
      </c>
      <c r="AB14" s="360">
        <v>7</v>
      </c>
      <c r="AC14" s="394">
        <f t="shared" si="4"/>
        <v>155</v>
      </c>
    </row>
    <row r="15" spans="1:29" ht="13.8" hidden="1" thickBot="1">
      <c r="A15" s="19" t="s">
        <v>35</v>
      </c>
      <c r="B15" s="357">
        <v>38</v>
      </c>
      <c r="C15" s="360">
        <v>19</v>
      </c>
      <c r="D15" s="360">
        <v>38</v>
      </c>
      <c r="E15" s="360">
        <v>203</v>
      </c>
      <c r="F15" s="360">
        <v>146</v>
      </c>
      <c r="G15" s="360">
        <v>439</v>
      </c>
      <c r="H15" s="361">
        <v>964</v>
      </c>
      <c r="I15" s="361">
        <v>1154</v>
      </c>
      <c r="J15" s="360">
        <v>423</v>
      </c>
      <c r="K15" s="360">
        <v>388</v>
      </c>
      <c r="L15" s="360">
        <v>176</v>
      </c>
      <c r="M15" s="360">
        <v>143</v>
      </c>
      <c r="N15" s="362">
        <f t="shared" si="3"/>
        <v>4131</v>
      </c>
      <c r="O15" s="11"/>
      <c r="P15" s="18" t="s">
        <v>35</v>
      </c>
      <c r="Q15" s="360">
        <v>7</v>
      </c>
      <c r="R15" s="360">
        <v>7</v>
      </c>
      <c r="S15" s="360">
        <v>8</v>
      </c>
      <c r="T15" s="360">
        <v>12</v>
      </c>
      <c r="U15" s="360">
        <v>9</v>
      </c>
      <c r="V15" s="360">
        <v>6</v>
      </c>
      <c r="W15" s="360">
        <v>11</v>
      </c>
      <c r="X15" s="360">
        <v>8</v>
      </c>
      <c r="Y15" s="360">
        <v>16</v>
      </c>
      <c r="Z15" s="360">
        <v>40</v>
      </c>
      <c r="AA15" s="360">
        <v>17</v>
      </c>
      <c r="AB15" s="360">
        <v>16</v>
      </c>
      <c r="AC15" s="360">
        <f t="shared" si="4"/>
        <v>157</v>
      </c>
    </row>
    <row r="16" spans="1:29" ht="13.8" hidden="1" thickBot="1">
      <c r="A16" s="363" t="s">
        <v>36</v>
      </c>
      <c r="B16" s="17">
        <v>49</v>
      </c>
      <c r="C16" s="17">
        <v>63</v>
      </c>
      <c r="D16" s="17">
        <v>50</v>
      </c>
      <c r="E16" s="17">
        <v>71</v>
      </c>
      <c r="F16" s="17">
        <v>144</v>
      </c>
      <c r="G16" s="17">
        <v>374</v>
      </c>
      <c r="H16" s="133">
        <v>729</v>
      </c>
      <c r="I16" s="133">
        <v>1097</v>
      </c>
      <c r="J16" s="133">
        <v>650</v>
      </c>
      <c r="K16" s="17">
        <v>397</v>
      </c>
      <c r="L16" s="17">
        <v>192</v>
      </c>
      <c r="M16" s="17">
        <v>217</v>
      </c>
      <c r="N16" s="362">
        <f t="shared" si="3"/>
        <v>4033</v>
      </c>
      <c r="O16" s="11"/>
      <c r="P16" s="20" t="s">
        <v>36</v>
      </c>
      <c r="Q16" s="17">
        <v>10</v>
      </c>
      <c r="R16" s="17">
        <v>6</v>
      </c>
      <c r="S16" s="17">
        <v>14</v>
      </c>
      <c r="T16" s="17">
        <v>10</v>
      </c>
      <c r="U16" s="17">
        <v>10</v>
      </c>
      <c r="V16" s="17">
        <v>19</v>
      </c>
      <c r="W16" s="17">
        <v>11</v>
      </c>
      <c r="X16" s="17">
        <v>20</v>
      </c>
      <c r="Y16" s="17">
        <v>15</v>
      </c>
      <c r="Z16" s="17">
        <v>8</v>
      </c>
      <c r="AA16" s="17">
        <v>11</v>
      </c>
      <c r="AB16" s="17">
        <v>8</v>
      </c>
      <c r="AC16" s="360">
        <f t="shared" si="4"/>
        <v>142</v>
      </c>
    </row>
    <row r="17" spans="1:30" ht="13.8" hidden="1" thickBot="1">
      <c r="A17" s="19" t="s">
        <v>37</v>
      </c>
      <c r="B17" s="17">
        <v>53</v>
      </c>
      <c r="C17" s="17">
        <v>39</v>
      </c>
      <c r="D17" s="17">
        <v>74</v>
      </c>
      <c r="E17" s="17">
        <v>64</v>
      </c>
      <c r="F17" s="17">
        <v>208</v>
      </c>
      <c r="G17" s="17">
        <v>491</v>
      </c>
      <c r="H17" s="17">
        <v>454</v>
      </c>
      <c r="I17" s="133">
        <v>1068</v>
      </c>
      <c r="J17" s="17">
        <v>568</v>
      </c>
      <c r="K17" s="17">
        <v>407</v>
      </c>
      <c r="L17" s="17">
        <v>228</v>
      </c>
      <c r="M17" s="17">
        <v>81</v>
      </c>
      <c r="N17" s="356">
        <f t="shared" si="3"/>
        <v>3735</v>
      </c>
      <c r="O17" s="11"/>
      <c r="P17" s="18" t="s">
        <v>37</v>
      </c>
      <c r="Q17" s="17">
        <v>12</v>
      </c>
      <c r="R17" s="17">
        <v>13</v>
      </c>
      <c r="S17" s="17">
        <v>46</v>
      </c>
      <c r="T17" s="17">
        <v>9</v>
      </c>
      <c r="U17" s="17">
        <v>20</v>
      </c>
      <c r="V17" s="17">
        <v>4</v>
      </c>
      <c r="W17" s="17">
        <v>8</v>
      </c>
      <c r="X17" s="17">
        <v>30</v>
      </c>
      <c r="Y17" s="17">
        <v>22</v>
      </c>
      <c r="Z17" s="17">
        <v>20</v>
      </c>
      <c r="AA17" s="17">
        <v>16</v>
      </c>
      <c r="AB17" s="17">
        <v>12</v>
      </c>
      <c r="AC17" s="364">
        <f t="shared" si="4"/>
        <v>212</v>
      </c>
    </row>
    <row r="18" spans="1:30" ht="13.8" hidden="1" thickBot="1">
      <c r="A18" s="19" t="s">
        <v>23</v>
      </c>
      <c r="B18" s="134">
        <v>67</v>
      </c>
      <c r="C18" s="134">
        <v>62</v>
      </c>
      <c r="D18" s="134">
        <v>57</v>
      </c>
      <c r="E18" s="134">
        <v>77</v>
      </c>
      <c r="F18" s="134">
        <v>473</v>
      </c>
      <c r="G18" s="134">
        <v>468</v>
      </c>
      <c r="H18" s="135">
        <v>659</v>
      </c>
      <c r="I18" s="134">
        <v>851</v>
      </c>
      <c r="J18" s="134">
        <v>542</v>
      </c>
      <c r="K18" s="134">
        <v>270</v>
      </c>
      <c r="L18" s="134">
        <v>208</v>
      </c>
      <c r="M18" s="134">
        <v>174</v>
      </c>
      <c r="N18" s="365">
        <f t="shared" si="3"/>
        <v>3908</v>
      </c>
      <c r="O18" s="11" t="s">
        <v>29</v>
      </c>
      <c r="P18" s="20" t="s">
        <v>23</v>
      </c>
      <c r="Q18" s="17">
        <v>6</v>
      </c>
      <c r="R18" s="17">
        <v>25</v>
      </c>
      <c r="S18" s="17">
        <v>29</v>
      </c>
      <c r="T18" s="17">
        <v>4</v>
      </c>
      <c r="U18" s="17">
        <v>17</v>
      </c>
      <c r="V18" s="17">
        <v>19</v>
      </c>
      <c r="W18" s="17">
        <v>14</v>
      </c>
      <c r="X18" s="17">
        <v>37</v>
      </c>
      <c r="Y18" s="21">
        <v>76</v>
      </c>
      <c r="Z18" s="17">
        <v>34</v>
      </c>
      <c r="AA18" s="17">
        <v>17</v>
      </c>
      <c r="AB18" s="17">
        <v>18</v>
      </c>
      <c r="AC18" s="364">
        <f t="shared" si="4"/>
        <v>296</v>
      </c>
    </row>
    <row r="19" spans="1:30">
      <c r="A19" s="22"/>
      <c r="B19" s="366"/>
      <c r="C19" s="366"/>
      <c r="D19" s="366"/>
      <c r="E19" s="366"/>
      <c r="F19" s="366"/>
      <c r="G19" s="366"/>
      <c r="H19" s="366"/>
      <c r="I19" s="366"/>
      <c r="J19" s="366"/>
      <c r="K19" s="366"/>
      <c r="L19" s="366"/>
      <c r="M19" s="366"/>
      <c r="N19" s="23"/>
      <c r="O19" s="11"/>
      <c r="P19" s="24"/>
      <c r="Q19" s="367"/>
      <c r="R19" s="367"/>
      <c r="S19" s="367"/>
      <c r="T19" s="367"/>
      <c r="U19" s="367"/>
      <c r="V19" s="367"/>
      <c r="W19" s="367"/>
      <c r="X19" s="367"/>
      <c r="Y19" s="367"/>
      <c r="Z19" s="367"/>
      <c r="AA19" s="367"/>
      <c r="AB19" s="367"/>
      <c r="AC19" s="366"/>
    </row>
    <row r="20" spans="1:30" ht="13.5" customHeight="1">
      <c r="A20" s="817" t="s">
        <v>334</v>
      </c>
      <c r="B20" s="818"/>
      <c r="C20" s="818"/>
      <c r="D20" s="818"/>
      <c r="E20" s="818"/>
      <c r="F20" s="818"/>
      <c r="G20" s="818"/>
      <c r="H20" s="818"/>
      <c r="I20" s="818"/>
      <c r="J20" s="818"/>
      <c r="K20" s="818"/>
      <c r="L20" s="818"/>
      <c r="M20" s="818"/>
      <c r="N20" s="819"/>
      <c r="O20" s="11"/>
      <c r="P20" s="817" t="str">
        <f>+A20</f>
        <v>※2022年 第36週（9/5～9/11） 現在</v>
      </c>
      <c r="Q20" s="818"/>
      <c r="R20" s="818"/>
      <c r="S20" s="818"/>
      <c r="T20" s="818"/>
      <c r="U20" s="818"/>
      <c r="V20" s="818"/>
      <c r="W20" s="818"/>
      <c r="X20" s="818"/>
      <c r="Y20" s="818"/>
      <c r="Z20" s="818"/>
      <c r="AA20" s="818"/>
      <c r="AB20" s="818"/>
      <c r="AC20" s="819"/>
    </row>
    <row r="21" spans="1:30" ht="13.8" thickBot="1">
      <c r="A21" s="25"/>
      <c r="B21" s="11"/>
      <c r="C21" s="11"/>
      <c r="D21" s="11"/>
      <c r="E21" s="11"/>
      <c r="F21" s="11"/>
      <c r="G21" s="11" t="s">
        <v>21</v>
      </c>
      <c r="H21" s="11"/>
      <c r="I21" s="11"/>
      <c r="J21" s="11"/>
      <c r="K21" s="11"/>
      <c r="L21" s="11"/>
      <c r="M21" s="11"/>
      <c r="N21" s="26"/>
      <c r="O21" s="11"/>
      <c r="P21" s="229"/>
      <c r="Q21" s="11"/>
      <c r="R21" s="11"/>
      <c r="S21" s="11"/>
      <c r="T21" s="11"/>
      <c r="U21" s="11"/>
      <c r="V21" s="11"/>
      <c r="W21" s="11"/>
      <c r="X21" s="11"/>
      <c r="Y21" s="11"/>
      <c r="Z21" s="11"/>
      <c r="AA21" s="11"/>
      <c r="AB21" s="11"/>
      <c r="AC21" s="28"/>
    </row>
    <row r="22" spans="1:30" ht="17.25" customHeight="1" thickBot="1">
      <c r="A22" s="25"/>
      <c r="B22" s="368" t="s">
        <v>227</v>
      </c>
      <c r="C22" s="11"/>
      <c r="D22" s="29" t="s">
        <v>335</v>
      </c>
      <c r="E22" s="30"/>
      <c r="F22" s="11"/>
      <c r="G22" s="11" t="s">
        <v>21</v>
      </c>
      <c r="H22" s="11"/>
      <c r="I22" s="11"/>
      <c r="J22" s="11"/>
      <c r="K22" s="11"/>
      <c r="L22" s="11"/>
      <c r="M22" s="11"/>
      <c r="N22" s="26"/>
      <c r="O22" s="136" t="s">
        <v>21</v>
      </c>
      <c r="P22" s="230"/>
      <c r="Q22" s="369" t="s">
        <v>228</v>
      </c>
      <c r="R22" s="804" t="s">
        <v>254</v>
      </c>
      <c r="S22" s="805"/>
      <c r="T22" s="572" t="s">
        <v>336</v>
      </c>
      <c r="U22" s="572"/>
      <c r="V22" s="11"/>
      <c r="W22" s="11"/>
      <c r="X22" s="11"/>
      <c r="Y22" s="11"/>
      <c r="Z22" s="11"/>
      <c r="AA22" s="11"/>
      <c r="AB22" s="11"/>
      <c r="AC22" s="28"/>
    </row>
    <row r="23" spans="1:30" ht="15" customHeight="1">
      <c r="A23" s="25"/>
      <c r="B23" s="11"/>
      <c r="C23" s="11"/>
      <c r="D23" s="11" t="s">
        <v>29</v>
      </c>
      <c r="E23" s="11"/>
      <c r="F23" s="11"/>
      <c r="G23" s="11"/>
      <c r="H23" s="11"/>
      <c r="I23" s="11"/>
      <c r="J23" s="11"/>
      <c r="K23" s="11"/>
      <c r="L23" s="11"/>
      <c r="M23" s="11"/>
      <c r="N23" s="26"/>
      <c r="O23" s="136" t="s">
        <v>21</v>
      </c>
      <c r="P23" s="229"/>
      <c r="Q23" s="11"/>
      <c r="R23" s="11"/>
      <c r="S23" s="11"/>
      <c r="T23" s="11"/>
      <c r="U23" s="11"/>
      <c r="V23" s="11"/>
      <c r="W23" s="11"/>
      <c r="X23" s="11"/>
      <c r="Y23" s="11"/>
      <c r="Z23" s="11"/>
      <c r="AA23" s="11"/>
      <c r="AB23" s="11"/>
      <c r="AC23" s="28"/>
    </row>
    <row r="24" spans="1:30" ht="9" customHeight="1">
      <c r="A24" s="25"/>
      <c r="B24" s="11"/>
      <c r="C24" s="11"/>
      <c r="D24" s="11"/>
      <c r="E24" s="11"/>
      <c r="F24" s="11"/>
      <c r="G24" s="11"/>
      <c r="H24" s="11"/>
      <c r="I24" s="11"/>
      <c r="J24" s="11"/>
      <c r="K24" s="11"/>
      <c r="L24" s="11"/>
      <c r="M24" s="11"/>
      <c r="N24" s="26"/>
      <c r="O24" s="136" t="s">
        <v>21</v>
      </c>
      <c r="P24" s="27"/>
      <c r="Q24" s="11"/>
      <c r="R24" s="11"/>
      <c r="S24" s="11"/>
      <c r="T24" s="11"/>
      <c r="U24" s="11"/>
      <c r="V24" s="11"/>
      <c r="W24" s="11"/>
      <c r="X24" s="11"/>
      <c r="Y24" s="11"/>
      <c r="Z24" s="11"/>
      <c r="AA24" s="11"/>
      <c r="AB24" s="11"/>
      <c r="AC24" s="28"/>
    </row>
    <row r="25" spans="1:30">
      <c r="A25" s="25"/>
      <c r="B25" s="11"/>
      <c r="C25" s="11"/>
      <c r="D25" s="11"/>
      <c r="E25" s="11"/>
      <c r="F25" s="11"/>
      <c r="G25" s="11"/>
      <c r="H25" s="11"/>
      <c r="I25" s="11"/>
      <c r="J25" s="11"/>
      <c r="K25" s="11"/>
      <c r="L25" s="11"/>
      <c r="M25" s="11"/>
      <c r="N25" s="26"/>
      <c r="O25" s="11" t="s">
        <v>21</v>
      </c>
      <c r="P25" s="13"/>
      <c r="AC25" s="31"/>
    </row>
    <row r="26" spans="1:30">
      <c r="A26" s="25"/>
      <c r="B26" s="11"/>
      <c r="C26" s="11"/>
      <c r="D26" s="11"/>
      <c r="E26" s="11"/>
      <c r="F26" s="11"/>
      <c r="G26" s="11"/>
      <c r="H26" s="11"/>
      <c r="I26" s="11"/>
      <c r="J26" s="11"/>
      <c r="K26" s="11"/>
      <c r="L26" s="11"/>
      <c r="M26" s="11"/>
      <c r="N26" s="26"/>
      <c r="O26" s="11" t="s">
        <v>21</v>
      </c>
      <c r="P26" s="13"/>
      <c r="AC26" s="31"/>
    </row>
    <row r="27" spans="1:30">
      <c r="A27" s="25"/>
      <c r="B27" s="11"/>
      <c r="C27" s="11"/>
      <c r="D27" s="11"/>
      <c r="E27" s="11"/>
      <c r="F27" s="11"/>
      <c r="G27" s="11"/>
      <c r="H27" s="11"/>
      <c r="I27" s="11"/>
      <c r="J27" s="11"/>
      <c r="K27" s="11"/>
      <c r="L27" s="11"/>
      <c r="M27" s="11"/>
      <c r="N27" s="26"/>
      <c r="O27" s="11" t="s">
        <v>21</v>
      </c>
      <c r="P27" s="13"/>
      <c r="AC27" s="31"/>
      <c r="AD27" s="276"/>
    </row>
    <row r="28" spans="1:30">
      <c r="A28" s="25"/>
      <c r="B28" s="11"/>
      <c r="C28" s="11"/>
      <c r="D28" s="11"/>
      <c r="E28" s="11"/>
      <c r="F28" s="11"/>
      <c r="G28" s="11"/>
      <c r="H28" s="11"/>
      <c r="I28" s="11"/>
      <c r="J28" s="11"/>
      <c r="K28" s="11"/>
      <c r="L28" s="11"/>
      <c r="M28" s="11"/>
      <c r="N28" s="26"/>
      <c r="O28" s="11"/>
      <c r="P28" s="13"/>
      <c r="AC28" s="31"/>
    </row>
    <row r="29" spans="1:30">
      <c r="A29" s="25"/>
      <c r="B29" s="11"/>
      <c r="C29" s="11"/>
      <c r="D29" s="11"/>
      <c r="E29" s="11"/>
      <c r="F29" s="11"/>
      <c r="G29" s="11"/>
      <c r="H29" s="11"/>
      <c r="I29" s="11"/>
      <c r="J29" s="11"/>
      <c r="K29" s="11"/>
      <c r="L29" s="11"/>
      <c r="M29" s="11"/>
      <c r="N29" s="26"/>
      <c r="O29" s="11"/>
      <c r="P29" s="13"/>
      <c r="AC29" s="31"/>
    </row>
    <row r="30" spans="1:30" ht="13.8" thickBot="1">
      <c r="A30" s="32"/>
      <c r="B30" s="33"/>
      <c r="C30" s="33"/>
      <c r="D30" s="33"/>
      <c r="E30" s="33"/>
      <c r="F30" s="33"/>
      <c r="G30" s="33"/>
      <c r="H30" s="33"/>
      <c r="I30" s="33"/>
      <c r="J30" s="33"/>
      <c r="K30" s="33"/>
      <c r="L30" s="33"/>
      <c r="M30" s="33"/>
      <c r="N30" s="34"/>
      <c r="O30" s="11"/>
      <c r="P30" s="35"/>
      <c r="Q30" s="36"/>
      <c r="R30" s="36"/>
      <c r="S30" s="36"/>
      <c r="T30" s="36"/>
      <c r="U30" s="36"/>
      <c r="V30" s="36"/>
      <c r="W30" s="36"/>
      <c r="X30" s="36"/>
      <c r="Y30" s="36"/>
      <c r="Z30" s="36"/>
      <c r="AA30" s="36"/>
      <c r="AB30" s="36"/>
      <c r="AC30" s="37"/>
    </row>
    <row r="31" spans="1:30">
      <c r="A31" s="38"/>
      <c r="C31" s="11"/>
      <c r="D31" s="11"/>
      <c r="E31" s="11"/>
      <c r="F31" s="11"/>
      <c r="G31" s="11"/>
      <c r="H31" s="11"/>
      <c r="I31" s="11"/>
      <c r="J31" s="11"/>
      <c r="K31" s="11"/>
      <c r="L31" s="11"/>
      <c r="M31" s="11"/>
      <c r="N31" s="11"/>
      <c r="O31" s="11"/>
    </row>
    <row r="32" spans="1:30">
      <c r="O32" s="11"/>
    </row>
    <row r="33" spans="1:29">
      <c r="K33" s="370"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70" t="s">
        <v>229</v>
      </c>
      <c r="R37" s="170"/>
      <c r="S37" s="170"/>
      <c r="T37" s="170"/>
      <c r="U37" s="170"/>
      <c r="V37" s="170"/>
      <c r="W37" s="170"/>
      <c r="X37" s="170"/>
    </row>
    <row r="38" spans="1:29">
      <c r="Q38" s="170" t="s">
        <v>230</v>
      </c>
      <c r="R38" s="170"/>
      <c r="S38" s="170"/>
      <c r="T38" s="170"/>
      <c r="U38" s="170"/>
      <c r="V38" s="170"/>
      <c r="W38" s="170"/>
      <c r="X38" s="170"/>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ヘッドライン</vt:lpstr>
      <vt:lpstr>スポンサー公告</vt:lpstr>
      <vt:lpstr>36　ノロウイルス関連情報 </vt:lpstr>
      <vt:lpstr>36  衛生訓話</vt:lpstr>
      <vt:lpstr>36　新型コロナウイルス情報</vt:lpstr>
      <vt:lpstr>36　食中毒記事等 </vt:lpstr>
      <vt:lpstr>36　海外情報</vt:lpstr>
      <vt:lpstr>35　感染症情報</vt:lpstr>
      <vt:lpstr>36　感染症統計</vt:lpstr>
      <vt:lpstr>36 食品回収</vt:lpstr>
      <vt:lpstr>36　食品表示</vt:lpstr>
      <vt:lpstr>36 残留農薬　等 </vt:lpstr>
      <vt:lpstr>'35　感染症情報'!Print_Area</vt:lpstr>
      <vt:lpstr>'36  衛生訓話'!Print_Area</vt:lpstr>
      <vt:lpstr>'36　ノロウイルス関連情報 '!Print_Area</vt:lpstr>
      <vt:lpstr>'36　海外情報'!Print_Area</vt:lpstr>
      <vt:lpstr>'36　感染症統計'!Print_Area</vt:lpstr>
      <vt:lpstr>'36 残留農薬　等 '!Print_Area</vt:lpstr>
      <vt:lpstr>'36　食中毒記事等 '!Print_Area</vt:lpstr>
      <vt:lpstr>'36 食品回収'!Print_Area</vt:lpstr>
      <vt:lpstr>'36　食品表示'!Print_Area</vt:lpstr>
      <vt:lpstr>'36 残留農薬　等 '!Print_Titles</vt:lpstr>
      <vt:lpstr>'36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2022-09-19T01:35:49Z</dcterms:modified>
</cp:coreProperties>
</file>